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rdan\Desktop\"/>
    </mc:Choice>
  </mc:AlternateContent>
  <bookViews>
    <workbookView minimized="1" xWindow="0" yWindow="0" windowWidth="22770" windowHeight="9900"/>
  </bookViews>
  <sheets>
    <sheet name="Sheet1" sheetId="1" r:id="rId1"/>
    <sheet name="Sheet2" sheetId="2" r:id="rId2"/>
    <sheet name="Sheet3" sheetId="3" r:id="rId3"/>
  </sheets>
  <calcPr calcId="162913"/>
  <pivotCaches>
    <pivotCache cacheId="45"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3" l="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AS10" i="3" s="1"/>
  <c r="AT10" i="3" s="1"/>
  <c r="AU10" i="3" s="1"/>
  <c r="AV10" i="3" s="1"/>
  <c r="AW10" i="3" s="1"/>
  <c r="AX10" i="3" s="1"/>
  <c r="AY10" i="3" s="1"/>
  <c r="AZ10" i="3" s="1"/>
  <c r="BA10" i="3" s="1"/>
  <c r="BB10" i="3" s="1"/>
  <c r="BC10" i="3" s="1"/>
  <c r="BD10" i="3" s="1"/>
  <c r="BE10" i="3" s="1"/>
  <c r="BF10" i="3" s="1"/>
  <c r="BG10" i="3" s="1"/>
  <c r="BH10" i="3" s="1"/>
  <c r="BI10" i="3" s="1"/>
  <c r="BJ10" i="3" s="1"/>
  <c r="BK10" i="3" s="1"/>
  <c r="BL10" i="3" s="1"/>
  <c r="BM10" i="3" s="1"/>
  <c r="BN10" i="3" s="1"/>
  <c r="BO10" i="3" s="1"/>
  <c r="BP10" i="3" s="1"/>
  <c r="BQ10" i="3" s="1"/>
  <c r="BR10" i="3" s="1"/>
  <c r="BS10" i="3" s="1"/>
  <c r="BT10" i="3" s="1"/>
  <c r="BU10" i="3" s="1"/>
  <c r="BV10" i="3" s="1"/>
  <c r="BW10" i="3" s="1"/>
  <c r="BX10" i="3" s="1"/>
  <c r="BY10" i="3" s="1"/>
  <c r="BZ10" i="3" s="1"/>
  <c r="CA10" i="3" s="1"/>
  <c r="CB10" i="3" s="1"/>
  <c r="CC10" i="3" s="1"/>
  <c r="CD10" i="3" s="1"/>
  <c r="CE10" i="3" s="1"/>
  <c r="CF10" i="3" s="1"/>
  <c r="CG10" i="3" s="1"/>
  <c r="CH10" i="3" s="1"/>
  <c r="CI10" i="3" s="1"/>
  <c r="CJ10" i="3" s="1"/>
  <c r="CK10" i="3" s="1"/>
  <c r="CL10" i="3" s="1"/>
  <c r="CM10" i="3" s="1"/>
  <c r="CN10" i="3" s="1"/>
  <c r="CO10" i="3" s="1"/>
  <c r="CP10" i="3" s="1"/>
  <c r="CQ10" i="3" s="1"/>
  <c r="CR10" i="3" s="1"/>
  <c r="CS10" i="3" s="1"/>
  <c r="CT10" i="3" s="1"/>
  <c r="CU10" i="3" s="1"/>
  <c r="CV10" i="3" s="1"/>
  <c r="CW10" i="3" s="1"/>
  <c r="CX10" i="3" s="1"/>
  <c r="CY10" i="3" s="1"/>
  <c r="CZ10" i="3" s="1"/>
  <c r="DA10" i="3" s="1"/>
  <c r="DB10" i="3" s="1"/>
  <c r="DC10" i="3" s="1"/>
  <c r="DD10" i="3" s="1"/>
  <c r="DE10" i="3" s="1"/>
  <c r="DF10" i="3" s="1"/>
  <c r="DG10" i="3" s="1"/>
  <c r="DH10" i="3" s="1"/>
  <c r="DI10" i="3" s="1"/>
  <c r="DJ10" i="3" s="1"/>
  <c r="DK10" i="3" s="1"/>
  <c r="DL10" i="3" s="1"/>
  <c r="DM10" i="3" s="1"/>
  <c r="DN10" i="3" s="1"/>
  <c r="DO10" i="3" s="1"/>
  <c r="DP10" i="3" s="1"/>
  <c r="DQ10" i="3" s="1"/>
  <c r="DR10" i="3" s="1"/>
  <c r="DS10" i="3" s="1"/>
  <c r="DT10" i="3" s="1"/>
  <c r="DU10" i="3" s="1"/>
  <c r="DV10" i="3" s="1"/>
  <c r="DW10" i="3" s="1"/>
  <c r="DX10" i="3" s="1"/>
  <c r="DY10" i="3" s="1"/>
  <c r="F10" i="3"/>
  <c r="E10" i="3"/>
  <c r="R93" i="2"/>
  <c r="R79" i="2"/>
  <c r="E8" i="3"/>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AS8" i="3" s="1"/>
  <c r="AT8" i="3" s="1"/>
  <c r="AU8" i="3" s="1"/>
  <c r="AV8" i="3" s="1"/>
  <c r="AW8" i="3" s="1"/>
  <c r="AX8" i="3" s="1"/>
  <c r="AY8" i="3" s="1"/>
  <c r="AZ8" i="3" s="1"/>
  <c r="BA8" i="3" s="1"/>
  <c r="BB8" i="3" s="1"/>
  <c r="BC8" i="3" s="1"/>
  <c r="BD8" i="3" s="1"/>
  <c r="BE8" i="3" s="1"/>
  <c r="BF8" i="3" s="1"/>
  <c r="BG8" i="3" s="1"/>
  <c r="BH8" i="3" s="1"/>
  <c r="BI8" i="3" s="1"/>
  <c r="BJ8" i="3" s="1"/>
  <c r="BK8" i="3" s="1"/>
  <c r="BL8" i="3" s="1"/>
  <c r="BM8" i="3" s="1"/>
  <c r="BN8" i="3" s="1"/>
  <c r="BO8" i="3" s="1"/>
  <c r="BP8" i="3" s="1"/>
  <c r="BQ8" i="3" s="1"/>
  <c r="BR8" i="3" s="1"/>
  <c r="BS8" i="3" s="1"/>
  <c r="BT8" i="3" s="1"/>
  <c r="BU8" i="3" s="1"/>
  <c r="BV8" i="3" s="1"/>
  <c r="BW8" i="3" s="1"/>
  <c r="BX8" i="3" s="1"/>
  <c r="BY8" i="3" s="1"/>
  <c r="BZ8" i="3" s="1"/>
  <c r="CA8" i="3" s="1"/>
  <c r="CB8" i="3" s="1"/>
  <c r="CC8" i="3" s="1"/>
  <c r="CD8" i="3" s="1"/>
  <c r="CE8" i="3" s="1"/>
  <c r="CF8" i="3" s="1"/>
  <c r="CG8" i="3" s="1"/>
  <c r="CH8" i="3" s="1"/>
  <c r="CI8" i="3" s="1"/>
  <c r="CJ8" i="3" s="1"/>
  <c r="CK8" i="3" s="1"/>
  <c r="CL8" i="3" s="1"/>
  <c r="CM8" i="3" s="1"/>
  <c r="CN8" i="3" s="1"/>
  <c r="CO8" i="3" s="1"/>
  <c r="CP8" i="3" s="1"/>
  <c r="CQ8" i="3" s="1"/>
  <c r="CR8" i="3" s="1"/>
  <c r="CS8" i="3" s="1"/>
  <c r="CT8" i="3" s="1"/>
  <c r="CU8" i="3" s="1"/>
  <c r="CV8" i="3" s="1"/>
  <c r="CW8" i="3" s="1"/>
  <c r="CX8" i="3" s="1"/>
  <c r="CY8" i="3" s="1"/>
  <c r="CZ8" i="3" s="1"/>
  <c r="DA8" i="3" s="1"/>
  <c r="DB8" i="3" s="1"/>
  <c r="DC8" i="3" s="1"/>
  <c r="DD8" i="3" s="1"/>
  <c r="DE8" i="3" s="1"/>
  <c r="DF8" i="3" s="1"/>
  <c r="DG8" i="3" s="1"/>
  <c r="DH8" i="3" s="1"/>
  <c r="DI8" i="3" s="1"/>
  <c r="DJ8" i="3" s="1"/>
  <c r="DK8" i="3" s="1"/>
  <c r="DL8" i="3" s="1"/>
  <c r="DM8" i="3" s="1"/>
  <c r="DN8" i="3" s="1"/>
  <c r="DO8" i="3" s="1"/>
  <c r="DP8" i="3" s="1"/>
  <c r="DQ8" i="3" s="1"/>
  <c r="DR8" i="3" s="1"/>
  <c r="DS8" i="3" s="1"/>
  <c r="DT8" i="3" s="1"/>
  <c r="DU8" i="3" s="1"/>
  <c r="DV8" i="3" s="1"/>
  <c r="DW8" i="3" s="1"/>
  <c r="DX8" i="3" s="1"/>
  <c r="DY8" i="3" s="1"/>
  <c r="R66" i="2"/>
  <c r="E7" i="3"/>
  <c r="F7" i="3"/>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AS7" i="3" s="1"/>
  <c r="AT7" i="3" s="1"/>
  <c r="AU7" i="3" s="1"/>
  <c r="AV7" i="3" s="1"/>
  <c r="AW7" i="3" s="1"/>
  <c r="AX7" i="3" s="1"/>
  <c r="AY7" i="3" s="1"/>
  <c r="AZ7" i="3" s="1"/>
  <c r="BA7" i="3" s="1"/>
  <c r="BB7" i="3" s="1"/>
  <c r="BC7" i="3" s="1"/>
  <c r="BD7" i="3" s="1"/>
  <c r="BE7" i="3" s="1"/>
  <c r="BF7" i="3" s="1"/>
  <c r="BG7" i="3" s="1"/>
  <c r="BH7" i="3" s="1"/>
  <c r="BI7" i="3" s="1"/>
  <c r="BJ7" i="3" s="1"/>
  <c r="BK7" i="3" s="1"/>
  <c r="BL7" i="3" s="1"/>
  <c r="BM7" i="3" s="1"/>
  <c r="BN7" i="3" s="1"/>
  <c r="BO7" i="3" s="1"/>
  <c r="BP7" i="3" s="1"/>
  <c r="BQ7" i="3" s="1"/>
  <c r="BR7" i="3" s="1"/>
  <c r="BS7" i="3" s="1"/>
  <c r="BT7" i="3" s="1"/>
  <c r="BU7" i="3" s="1"/>
  <c r="BV7" i="3" s="1"/>
  <c r="BW7" i="3" s="1"/>
  <c r="BX7" i="3" s="1"/>
  <c r="BY7" i="3" s="1"/>
  <c r="BZ7" i="3" s="1"/>
  <c r="CA7" i="3" s="1"/>
  <c r="CB7" i="3" s="1"/>
  <c r="CC7" i="3" s="1"/>
  <c r="CD7" i="3" s="1"/>
  <c r="CE7" i="3" s="1"/>
  <c r="CF7" i="3" s="1"/>
  <c r="CG7" i="3" s="1"/>
  <c r="CH7" i="3" s="1"/>
  <c r="CI7" i="3" s="1"/>
  <c r="CJ7" i="3" s="1"/>
  <c r="CK7" i="3" s="1"/>
  <c r="CL7" i="3" s="1"/>
  <c r="CM7" i="3" s="1"/>
  <c r="CN7" i="3" s="1"/>
  <c r="CO7" i="3" s="1"/>
  <c r="CP7" i="3" s="1"/>
  <c r="CQ7" i="3" s="1"/>
  <c r="CR7" i="3" s="1"/>
  <c r="CS7" i="3" s="1"/>
  <c r="CT7" i="3" s="1"/>
  <c r="CU7" i="3" s="1"/>
  <c r="CV7" i="3" s="1"/>
  <c r="CW7" i="3" s="1"/>
  <c r="CX7" i="3" s="1"/>
  <c r="CY7" i="3" s="1"/>
  <c r="CZ7" i="3" s="1"/>
  <c r="DA7" i="3" s="1"/>
  <c r="DB7" i="3" s="1"/>
  <c r="DC7" i="3" s="1"/>
  <c r="DD7" i="3" s="1"/>
  <c r="DE7" i="3" s="1"/>
  <c r="DF7" i="3" s="1"/>
  <c r="DG7" i="3" s="1"/>
  <c r="DH7" i="3" s="1"/>
  <c r="DI7" i="3" s="1"/>
  <c r="DJ7" i="3" s="1"/>
  <c r="DK7" i="3" s="1"/>
  <c r="DL7" i="3" s="1"/>
  <c r="DM7" i="3" s="1"/>
  <c r="DN7" i="3" s="1"/>
  <c r="DO7" i="3" s="1"/>
  <c r="DP7" i="3" s="1"/>
  <c r="DQ7" i="3" s="1"/>
  <c r="DR7" i="3" s="1"/>
  <c r="DS7" i="3" s="1"/>
  <c r="DT7" i="3" s="1"/>
  <c r="DU7" i="3" s="1"/>
  <c r="DV7" i="3" s="1"/>
  <c r="DW7" i="3" s="1"/>
  <c r="DX7" i="3" s="1"/>
  <c r="DY7" i="3" s="1"/>
  <c r="R55" i="2"/>
  <c r="E6" i="3"/>
  <c r="F6" i="3" s="1"/>
  <c r="G6" i="3" s="1"/>
  <c r="H6" i="3" s="1"/>
  <c r="I6" i="3" s="1"/>
  <c r="J6" i="3" s="1"/>
  <c r="K6" i="3" s="1"/>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AS6" i="3" s="1"/>
  <c r="AT6" i="3" s="1"/>
  <c r="AU6" i="3" s="1"/>
  <c r="AV6" i="3" s="1"/>
  <c r="AW6" i="3" s="1"/>
  <c r="AX6" i="3" s="1"/>
  <c r="AY6" i="3" s="1"/>
  <c r="AZ6" i="3" s="1"/>
  <c r="BA6" i="3" s="1"/>
  <c r="BB6" i="3" s="1"/>
  <c r="BC6" i="3" s="1"/>
  <c r="BD6" i="3" s="1"/>
  <c r="BE6" i="3" s="1"/>
  <c r="BF6" i="3" s="1"/>
  <c r="BG6" i="3" s="1"/>
  <c r="BH6" i="3" s="1"/>
  <c r="BI6" i="3" s="1"/>
  <c r="BJ6" i="3" s="1"/>
  <c r="BK6" i="3" s="1"/>
  <c r="BL6" i="3" s="1"/>
  <c r="BM6" i="3" s="1"/>
  <c r="BN6" i="3" s="1"/>
  <c r="BO6" i="3" s="1"/>
  <c r="BP6" i="3" s="1"/>
  <c r="BQ6" i="3" s="1"/>
  <c r="BR6" i="3" s="1"/>
  <c r="BS6" i="3" s="1"/>
  <c r="BT6" i="3" s="1"/>
  <c r="BU6" i="3" s="1"/>
  <c r="BV6" i="3" s="1"/>
  <c r="BW6" i="3" s="1"/>
  <c r="BX6" i="3" s="1"/>
  <c r="BY6" i="3" s="1"/>
  <c r="BZ6" i="3" s="1"/>
  <c r="CA6" i="3" s="1"/>
  <c r="CB6" i="3" s="1"/>
  <c r="CC6" i="3" s="1"/>
  <c r="CD6" i="3" s="1"/>
  <c r="CE6" i="3" s="1"/>
  <c r="CF6" i="3" s="1"/>
  <c r="CG6" i="3" s="1"/>
  <c r="CH6" i="3" s="1"/>
  <c r="CI6" i="3" s="1"/>
  <c r="CJ6" i="3" s="1"/>
  <c r="CK6" i="3" s="1"/>
  <c r="CL6" i="3" s="1"/>
  <c r="CM6" i="3" s="1"/>
  <c r="CN6" i="3" s="1"/>
  <c r="CO6" i="3" s="1"/>
  <c r="CP6" i="3" s="1"/>
  <c r="CQ6" i="3" s="1"/>
  <c r="CR6" i="3" s="1"/>
  <c r="CS6" i="3" s="1"/>
  <c r="CT6" i="3" s="1"/>
  <c r="CU6" i="3" s="1"/>
  <c r="CV6" i="3" s="1"/>
  <c r="CW6" i="3" s="1"/>
  <c r="CX6" i="3" s="1"/>
  <c r="CY6" i="3" s="1"/>
  <c r="CZ6" i="3" s="1"/>
  <c r="DA6" i="3" s="1"/>
  <c r="DB6" i="3" s="1"/>
  <c r="DC6" i="3" s="1"/>
  <c r="DD6" i="3" s="1"/>
  <c r="DE6" i="3" s="1"/>
  <c r="DF6" i="3" s="1"/>
  <c r="DG6" i="3" s="1"/>
  <c r="DH6" i="3" s="1"/>
  <c r="DI6" i="3" s="1"/>
  <c r="DJ6" i="3" s="1"/>
  <c r="DK6" i="3" s="1"/>
  <c r="DL6" i="3" s="1"/>
  <c r="DM6" i="3" s="1"/>
  <c r="DN6" i="3" s="1"/>
  <c r="DO6" i="3" s="1"/>
  <c r="DP6" i="3" s="1"/>
  <c r="DQ6" i="3" s="1"/>
  <c r="DR6" i="3" s="1"/>
  <c r="DS6" i="3" s="1"/>
  <c r="DT6" i="3" s="1"/>
  <c r="DU6" i="3" s="1"/>
  <c r="DV6" i="3" s="1"/>
  <c r="DW6" i="3" s="1"/>
  <c r="DX6" i="3" s="1"/>
  <c r="DY6" i="3" s="1"/>
  <c r="E5" i="3"/>
  <c r="R42" i="2"/>
  <c r="F5" i="3"/>
  <c r="G5" i="3" s="1"/>
  <c r="H5" i="3" s="1"/>
  <c r="I5" i="3" s="1"/>
  <c r="J5" i="3" s="1"/>
  <c r="K5" i="3" s="1"/>
  <c r="L5" i="3" s="1"/>
  <c r="M5" i="3" s="1"/>
  <c r="N5" i="3" s="1"/>
  <c r="O5" i="3" s="1"/>
  <c r="P5" i="3" s="1"/>
  <c r="Q5" i="3" s="1"/>
  <c r="R5" i="3" s="1"/>
  <c r="S5" i="3" s="1"/>
  <c r="T5" i="3" s="1"/>
  <c r="U5" i="3" s="1"/>
  <c r="V5" i="3" s="1"/>
  <c r="W5" i="3" s="1"/>
  <c r="X5" i="3" s="1"/>
  <c r="Y5" i="3" s="1"/>
  <c r="Z5" i="3" s="1"/>
  <c r="AA5" i="3" s="1"/>
  <c r="AB5" i="3" s="1"/>
  <c r="AC5" i="3" s="1"/>
  <c r="AD5" i="3" s="1"/>
  <c r="AE5" i="3" s="1"/>
  <c r="AF5" i="3" s="1"/>
  <c r="AG5" i="3" s="1"/>
  <c r="AH5" i="3" s="1"/>
  <c r="AI5" i="3" s="1"/>
  <c r="AJ5" i="3" s="1"/>
  <c r="AK5" i="3" s="1"/>
  <c r="AL5" i="3" s="1"/>
  <c r="AM5" i="3" s="1"/>
  <c r="AN5" i="3" s="1"/>
  <c r="AO5" i="3" s="1"/>
  <c r="AP5" i="3" s="1"/>
  <c r="AQ5" i="3" s="1"/>
  <c r="AR5" i="3" s="1"/>
  <c r="AS5" i="3" s="1"/>
  <c r="AT5" i="3" s="1"/>
  <c r="AU5" i="3" s="1"/>
  <c r="AV5" i="3" s="1"/>
  <c r="AW5" i="3" s="1"/>
  <c r="AX5" i="3" s="1"/>
  <c r="AY5" i="3" s="1"/>
  <c r="AZ5" i="3" s="1"/>
  <c r="BA5" i="3" s="1"/>
  <c r="BB5" i="3" s="1"/>
  <c r="BC5" i="3" s="1"/>
  <c r="BD5" i="3" s="1"/>
  <c r="BE5" i="3" s="1"/>
  <c r="BF5" i="3" s="1"/>
  <c r="BG5" i="3" s="1"/>
  <c r="BH5" i="3" s="1"/>
  <c r="BI5" i="3" s="1"/>
  <c r="BJ5" i="3" s="1"/>
  <c r="BK5" i="3" s="1"/>
  <c r="BL5" i="3" s="1"/>
  <c r="BM5" i="3" s="1"/>
  <c r="BN5" i="3" s="1"/>
  <c r="BO5" i="3" s="1"/>
  <c r="BP5" i="3" s="1"/>
  <c r="BQ5" i="3" s="1"/>
  <c r="BR5" i="3" s="1"/>
  <c r="BS5" i="3" s="1"/>
  <c r="BT5" i="3" s="1"/>
  <c r="BU5" i="3" s="1"/>
  <c r="BV5" i="3" s="1"/>
  <c r="BW5" i="3" s="1"/>
  <c r="BX5" i="3" s="1"/>
  <c r="BY5" i="3" s="1"/>
  <c r="BZ5" i="3" s="1"/>
  <c r="CA5" i="3" s="1"/>
  <c r="CB5" i="3" s="1"/>
  <c r="CC5" i="3" s="1"/>
  <c r="CD5" i="3" s="1"/>
  <c r="CE5" i="3" s="1"/>
  <c r="CF5" i="3" s="1"/>
  <c r="CG5" i="3" s="1"/>
  <c r="CH5" i="3" s="1"/>
  <c r="CI5" i="3" s="1"/>
  <c r="CJ5" i="3" s="1"/>
  <c r="CK5" i="3" s="1"/>
  <c r="CL5" i="3" s="1"/>
  <c r="CM5" i="3" s="1"/>
  <c r="CN5" i="3" s="1"/>
  <c r="CO5" i="3" s="1"/>
  <c r="CP5" i="3" s="1"/>
  <c r="CQ5" i="3" s="1"/>
  <c r="CR5" i="3" s="1"/>
  <c r="CS5" i="3" s="1"/>
  <c r="CT5" i="3" s="1"/>
  <c r="CU5" i="3" s="1"/>
  <c r="CV5" i="3" s="1"/>
  <c r="CW5" i="3" s="1"/>
  <c r="CX5" i="3" s="1"/>
  <c r="CY5" i="3" s="1"/>
  <c r="CZ5" i="3" s="1"/>
  <c r="DA5" i="3" s="1"/>
  <c r="DB5" i="3" s="1"/>
  <c r="DC5" i="3" s="1"/>
  <c r="DD5" i="3" s="1"/>
  <c r="DE5" i="3" s="1"/>
  <c r="DF5" i="3" s="1"/>
  <c r="DG5" i="3" s="1"/>
  <c r="DH5" i="3" s="1"/>
  <c r="DI5" i="3" s="1"/>
  <c r="DJ5" i="3" s="1"/>
  <c r="DK5" i="3" s="1"/>
  <c r="DL5" i="3" s="1"/>
  <c r="DM5" i="3" s="1"/>
  <c r="DN5" i="3" s="1"/>
  <c r="DO5" i="3" s="1"/>
  <c r="DP5" i="3" s="1"/>
  <c r="DQ5" i="3" s="1"/>
  <c r="DR5" i="3" s="1"/>
  <c r="DS5" i="3" s="1"/>
  <c r="DT5" i="3" s="1"/>
  <c r="DU5" i="3" s="1"/>
  <c r="DV5" i="3" s="1"/>
  <c r="DW5" i="3" s="1"/>
  <c r="DX5" i="3" s="1"/>
  <c r="DY5" i="3" s="1"/>
  <c r="R28" i="2"/>
  <c r="E4" i="3"/>
  <c r="F4" i="3" s="1"/>
  <c r="G4" i="3" s="1"/>
  <c r="H4" i="3" s="1"/>
  <c r="I4" i="3" s="1"/>
  <c r="J4" i="3" s="1"/>
  <c r="K4" i="3" s="1"/>
  <c r="L4" i="3" s="1"/>
  <c r="M4" i="3" s="1"/>
  <c r="N4" i="3" s="1"/>
  <c r="O4" i="3" s="1"/>
  <c r="P4" i="3" s="1"/>
  <c r="Q4" i="3" s="1"/>
  <c r="R4" i="3" s="1"/>
  <c r="S4" i="3" s="1"/>
  <c r="T4" i="3" s="1"/>
  <c r="U4" i="3" s="1"/>
  <c r="V4" i="3" s="1"/>
  <c r="W4" i="3" s="1"/>
  <c r="X4" i="3" s="1"/>
  <c r="Y4" i="3" s="1"/>
  <c r="Z4" i="3" s="1"/>
  <c r="AA4" i="3" s="1"/>
  <c r="AB4" i="3" s="1"/>
  <c r="AC4" i="3" s="1"/>
  <c r="AD4" i="3" s="1"/>
  <c r="AE4" i="3" s="1"/>
  <c r="AF4" i="3" s="1"/>
  <c r="AG4" i="3" s="1"/>
  <c r="AH4" i="3" s="1"/>
  <c r="AI4" i="3" s="1"/>
  <c r="AJ4" i="3" s="1"/>
  <c r="AK4" i="3" s="1"/>
  <c r="AL4" i="3" s="1"/>
  <c r="AM4" i="3" s="1"/>
  <c r="AN4" i="3" s="1"/>
  <c r="AO4" i="3" s="1"/>
  <c r="AP4" i="3" s="1"/>
  <c r="AQ4" i="3" s="1"/>
  <c r="AR4" i="3" s="1"/>
  <c r="AS4" i="3" s="1"/>
  <c r="AT4" i="3" s="1"/>
  <c r="AU4" i="3" s="1"/>
  <c r="AV4" i="3" s="1"/>
  <c r="AW4" i="3" s="1"/>
  <c r="AX4" i="3" s="1"/>
  <c r="AY4" i="3" s="1"/>
  <c r="AZ4" i="3" s="1"/>
  <c r="BA4" i="3" s="1"/>
  <c r="BB4" i="3" s="1"/>
  <c r="BC4" i="3" s="1"/>
  <c r="BD4" i="3" s="1"/>
  <c r="BE4" i="3" s="1"/>
  <c r="BF4" i="3" s="1"/>
  <c r="BG4" i="3" s="1"/>
  <c r="BH4" i="3" s="1"/>
  <c r="BI4" i="3" s="1"/>
  <c r="BJ4" i="3" s="1"/>
  <c r="BK4" i="3" s="1"/>
  <c r="BL4" i="3" s="1"/>
  <c r="BM4" i="3" s="1"/>
  <c r="BN4" i="3" s="1"/>
  <c r="BO4" i="3" s="1"/>
  <c r="BP4" i="3" s="1"/>
  <c r="BQ4" i="3" s="1"/>
  <c r="BR4" i="3" s="1"/>
  <c r="BS4" i="3" s="1"/>
  <c r="BT4" i="3" s="1"/>
  <c r="BU4" i="3" s="1"/>
  <c r="BV4" i="3" s="1"/>
  <c r="BW4" i="3" s="1"/>
  <c r="BX4" i="3" s="1"/>
  <c r="BY4" i="3" s="1"/>
  <c r="BZ4" i="3" s="1"/>
  <c r="CA4" i="3" s="1"/>
  <c r="CB4" i="3" s="1"/>
  <c r="CC4" i="3" s="1"/>
  <c r="CD4" i="3" s="1"/>
  <c r="CE4" i="3" s="1"/>
  <c r="CF4" i="3" s="1"/>
  <c r="CG4" i="3" s="1"/>
  <c r="CH4" i="3" s="1"/>
  <c r="CI4" i="3" s="1"/>
  <c r="CJ4" i="3" s="1"/>
  <c r="CK4" i="3" s="1"/>
  <c r="CL4" i="3" s="1"/>
  <c r="CM4" i="3" s="1"/>
  <c r="CN4" i="3" s="1"/>
  <c r="CO4" i="3" s="1"/>
  <c r="CP4" i="3" s="1"/>
  <c r="CQ4" i="3" s="1"/>
  <c r="CR4" i="3" s="1"/>
  <c r="CS4" i="3" s="1"/>
  <c r="CT4" i="3" s="1"/>
  <c r="CU4" i="3" s="1"/>
  <c r="CV4" i="3" s="1"/>
  <c r="CW4" i="3" s="1"/>
  <c r="CX4" i="3" s="1"/>
  <c r="CY4" i="3" s="1"/>
  <c r="CZ4" i="3" s="1"/>
  <c r="DA4" i="3" s="1"/>
  <c r="DB4" i="3" s="1"/>
  <c r="DC4" i="3" s="1"/>
  <c r="DD4" i="3" s="1"/>
  <c r="DE4" i="3" s="1"/>
  <c r="DF4" i="3" s="1"/>
  <c r="DG4" i="3" s="1"/>
  <c r="DH4" i="3" s="1"/>
  <c r="DI4" i="3" s="1"/>
  <c r="DJ4" i="3" s="1"/>
  <c r="DK4" i="3" s="1"/>
  <c r="DL4" i="3" s="1"/>
  <c r="DM4" i="3" s="1"/>
  <c r="DN4" i="3" s="1"/>
  <c r="DO4" i="3" s="1"/>
  <c r="DP4" i="3" s="1"/>
  <c r="DQ4" i="3" s="1"/>
  <c r="DR4" i="3" s="1"/>
  <c r="DS4" i="3" s="1"/>
  <c r="DT4" i="3" s="1"/>
  <c r="DU4" i="3" s="1"/>
  <c r="DV4" i="3" s="1"/>
  <c r="DW4" i="3" s="1"/>
  <c r="DX4" i="3" s="1"/>
  <c r="DY4" i="3" s="1"/>
  <c r="R15" i="2"/>
  <c r="R2" i="2"/>
  <c r="F3" i="3"/>
  <c r="G3" i="3" s="1"/>
  <c r="H3" i="3" s="1"/>
  <c r="I3" i="3" s="1"/>
  <c r="J3" i="3" s="1"/>
  <c r="K3" i="3" s="1"/>
  <c r="L3" i="3" s="1"/>
  <c r="M3" i="3" s="1"/>
  <c r="N3" i="3" s="1"/>
  <c r="O3" i="3" s="1"/>
  <c r="P3" i="3" s="1"/>
  <c r="Q3" i="3" s="1"/>
  <c r="R3" i="3" s="1"/>
  <c r="S3" i="3" s="1"/>
  <c r="T3" i="3" s="1"/>
  <c r="U3" i="3" s="1"/>
  <c r="V3" i="3" s="1"/>
  <c r="W3" i="3" s="1"/>
  <c r="X3" i="3" s="1"/>
  <c r="Y3" i="3" s="1"/>
  <c r="Z3" i="3" s="1"/>
  <c r="AA3" i="3" s="1"/>
  <c r="AB3" i="3" s="1"/>
  <c r="AC3" i="3" s="1"/>
  <c r="AD3" i="3" s="1"/>
  <c r="AE3" i="3" s="1"/>
  <c r="AF3" i="3" s="1"/>
  <c r="AG3" i="3" s="1"/>
  <c r="AH3" i="3" s="1"/>
  <c r="AI3" i="3" s="1"/>
  <c r="AJ3" i="3" s="1"/>
  <c r="AK3" i="3" s="1"/>
  <c r="AL3" i="3" s="1"/>
  <c r="AM3" i="3" s="1"/>
  <c r="AN3" i="3" s="1"/>
  <c r="AO3" i="3" s="1"/>
  <c r="AP3" i="3" s="1"/>
  <c r="AQ3" i="3" s="1"/>
  <c r="AR3" i="3" s="1"/>
  <c r="AS3" i="3" s="1"/>
  <c r="AT3" i="3" s="1"/>
  <c r="AU3" i="3" s="1"/>
  <c r="AV3" i="3" s="1"/>
  <c r="AW3" i="3" s="1"/>
  <c r="AX3" i="3" s="1"/>
  <c r="AY3" i="3" s="1"/>
  <c r="AZ3" i="3" s="1"/>
  <c r="BA3" i="3" s="1"/>
  <c r="BB3" i="3" s="1"/>
  <c r="BC3" i="3" s="1"/>
  <c r="BD3" i="3" s="1"/>
  <c r="BE3" i="3" s="1"/>
  <c r="BF3" i="3" s="1"/>
  <c r="BG3" i="3" s="1"/>
  <c r="BH3" i="3" s="1"/>
  <c r="BI3" i="3" s="1"/>
  <c r="BJ3" i="3" s="1"/>
  <c r="BK3" i="3" s="1"/>
  <c r="BL3" i="3" s="1"/>
  <c r="BM3" i="3" s="1"/>
  <c r="BN3" i="3" s="1"/>
  <c r="BO3" i="3" s="1"/>
  <c r="BP3" i="3" s="1"/>
  <c r="BQ3" i="3" s="1"/>
  <c r="BR3" i="3" s="1"/>
  <c r="BS3" i="3" s="1"/>
  <c r="BT3" i="3" s="1"/>
  <c r="BU3" i="3" s="1"/>
  <c r="BV3" i="3" s="1"/>
  <c r="BW3" i="3" s="1"/>
  <c r="BX3" i="3" s="1"/>
  <c r="BY3" i="3" s="1"/>
  <c r="BZ3" i="3" s="1"/>
  <c r="CA3" i="3" s="1"/>
  <c r="CB3" i="3" s="1"/>
  <c r="CC3" i="3" s="1"/>
  <c r="CD3" i="3" s="1"/>
  <c r="CE3" i="3" s="1"/>
  <c r="CF3" i="3" s="1"/>
  <c r="CG3" i="3" s="1"/>
  <c r="CH3" i="3" s="1"/>
  <c r="CI3" i="3" s="1"/>
  <c r="CJ3" i="3" s="1"/>
  <c r="CK3" i="3" s="1"/>
  <c r="CL3" i="3" s="1"/>
  <c r="CM3" i="3" s="1"/>
  <c r="CN3" i="3" s="1"/>
  <c r="CO3" i="3" s="1"/>
  <c r="CP3" i="3" s="1"/>
  <c r="CQ3" i="3" s="1"/>
  <c r="CR3" i="3" s="1"/>
  <c r="CS3" i="3" s="1"/>
  <c r="CT3" i="3" s="1"/>
  <c r="CU3" i="3" s="1"/>
  <c r="CV3" i="3" s="1"/>
  <c r="CW3" i="3" s="1"/>
  <c r="CX3" i="3" s="1"/>
  <c r="CY3" i="3" s="1"/>
  <c r="CZ3" i="3" s="1"/>
  <c r="DA3" i="3" s="1"/>
  <c r="DB3" i="3" s="1"/>
  <c r="DC3" i="3" s="1"/>
  <c r="DD3" i="3" s="1"/>
  <c r="DE3" i="3" s="1"/>
  <c r="DF3" i="3" s="1"/>
  <c r="DG3" i="3" s="1"/>
  <c r="DH3" i="3" s="1"/>
  <c r="DI3" i="3" s="1"/>
  <c r="DJ3" i="3" s="1"/>
  <c r="DK3" i="3" s="1"/>
  <c r="DL3" i="3" s="1"/>
  <c r="DM3" i="3" s="1"/>
  <c r="DN3" i="3" s="1"/>
  <c r="DO3" i="3" s="1"/>
  <c r="DP3" i="3" s="1"/>
  <c r="DQ3" i="3" s="1"/>
  <c r="DR3" i="3" s="1"/>
  <c r="DS3" i="3" s="1"/>
  <c r="DT3" i="3" s="1"/>
  <c r="DU3" i="3" s="1"/>
  <c r="DV3" i="3" s="1"/>
  <c r="DW3" i="3" s="1"/>
  <c r="DX3" i="3" s="1"/>
  <c r="DY3" i="3" s="1"/>
  <c r="E3" i="3"/>
  <c r="E9" i="3"/>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AS9" i="3" s="1"/>
  <c r="AT9" i="3" s="1"/>
  <c r="AU9" i="3" s="1"/>
  <c r="AV9" i="3" s="1"/>
  <c r="AW9" i="3" s="1"/>
  <c r="AX9" i="3" s="1"/>
  <c r="AY9" i="3" s="1"/>
  <c r="AZ9" i="3" s="1"/>
  <c r="BA9" i="3" s="1"/>
  <c r="BB9" i="3" s="1"/>
  <c r="BC9" i="3" s="1"/>
  <c r="BD9" i="3" s="1"/>
  <c r="BE9" i="3" s="1"/>
  <c r="BF9" i="3" s="1"/>
  <c r="BG9" i="3" s="1"/>
  <c r="BH9" i="3" s="1"/>
  <c r="BI9" i="3" s="1"/>
  <c r="BJ9" i="3" s="1"/>
  <c r="BK9" i="3" s="1"/>
  <c r="BL9" i="3" s="1"/>
  <c r="BM9" i="3" s="1"/>
  <c r="BN9" i="3" s="1"/>
  <c r="BO9" i="3" s="1"/>
  <c r="BP9" i="3" s="1"/>
  <c r="BQ9" i="3" s="1"/>
  <c r="BR9" i="3" s="1"/>
  <c r="BS9" i="3" s="1"/>
  <c r="BT9" i="3" s="1"/>
  <c r="BU9" i="3" s="1"/>
  <c r="BV9" i="3" s="1"/>
  <c r="BW9" i="3" s="1"/>
  <c r="BX9" i="3" s="1"/>
  <c r="BY9" i="3" s="1"/>
  <c r="BZ9" i="3" s="1"/>
  <c r="CA9" i="3" s="1"/>
  <c r="CB9" i="3" s="1"/>
  <c r="CC9" i="3" s="1"/>
  <c r="CD9" i="3" s="1"/>
  <c r="CE9" i="3" s="1"/>
  <c r="CF9" i="3" s="1"/>
  <c r="CG9" i="3" s="1"/>
  <c r="CH9" i="3" s="1"/>
  <c r="CI9" i="3" s="1"/>
  <c r="CJ9" i="3" s="1"/>
  <c r="CK9" i="3" s="1"/>
  <c r="CL9" i="3" s="1"/>
  <c r="CM9" i="3" s="1"/>
  <c r="CN9" i="3" s="1"/>
  <c r="CO9" i="3" s="1"/>
  <c r="CP9" i="3" s="1"/>
  <c r="CQ9" i="3" s="1"/>
  <c r="CR9" i="3" s="1"/>
  <c r="CS9" i="3" s="1"/>
  <c r="CT9" i="3" s="1"/>
  <c r="CU9" i="3" s="1"/>
  <c r="CV9" i="3" s="1"/>
  <c r="CW9" i="3" s="1"/>
  <c r="CX9" i="3" s="1"/>
  <c r="CY9" i="3" s="1"/>
  <c r="CZ9" i="3" s="1"/>
  <c r="DA9" i="3" s="1"/>
  <c r="DB9" i="3" s="1"/>
  <c r="DC9" i="3" s="1"/>
  <c r="DD9" i="3" s="1"/>
  <c r="DE9" i="3" s="1"/>
  <c r="DF9" i="3" s="1"/>
  <c r="DG9" i="3" s="1"/>
  <c r="DH9" i="3" s="1"/>
  <c r="DI9" i="3" s="1"/>
  <c r="DJ9" i="3" s="1"/>
  <c r="DK9" i="3" s="1"/>
  <c r="DL9" i="3" s="1"/>
  <c r="DM9" i="3" s="1"/>
  <c r="DN9" i="3" s="1"/>
  <c r="DO9" i="3" s="1"/>
  <c r="DP9" i="3" s="1"/>
  <c r="DQ9" i="3" s="1"/>
  <c r="DR9" i="3" s="1"/>
  <c r="DS9" i="3" s="1"/>
  <c r="DT9" i="3" s="1"/>
  <c r="DU9" i="3" s="1"/>
  <c r="DV9" i="3" s="1"/>
  <c r="DW9" i="3" s="1"/>
  <c r="DX9" i="3" s="1"/>
  <c r="DY9" i="3" s="1"/>
  <c r="F441" i="2" l="1"/>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<sst xmlns="http://schemas.openxmlformats.org/spreadsheetml/2006/main" count="3583" uniqueCount="40">
  <si>
    <t>Average (all forest)</t>
  </si>
  <si>
    <t>Metric Tons CO2, per acre, per year</t>
  </si>
  <si>
    <t>Average of MIN Metric tons CO2/Acre.Year</t>
  </si>
  <si>
    <t>Average of MAX Metric tons CO2/Acre.Year</t>
  </si>
  <si>
    <t>Forests</t>
  </si>
  <si>
    <t>Evergreen</t>
  </si>
  <si>
    <t>Douglas-fir</t>
  </si>
  <si>
    <t>afforestation</t>
  </si>
  <si>
    <t>reforestation</t>
  </si>
  <si>
    <t>fir-spruce-mountain hemlock</t>
  </si>
  <si>
    <t>hemlock-Sitka spruce</t>
  </si>
  <si>
    <t>Lodgepole pine</t>
  </si>
  <si>
    <t>Mixed conifer</t>
  </si>
  <si>
    <t>Ponderosa pine</t>
  </si>
  <si>
    <t>(blank)</t>
  </si>
  <si>
    <t>Spruce-balsam fir</t>
  </si>
  <si>
    <t>White-red-jack pine</t>
  </si>
  <si>
    <t>Loblolly pine</t>
  </si>
  <si>
    <t>Deciduous</t>
  </si>
  <si>
    <t>alder-maple</t>
  </si>
  <si>
    <t>Western oak</t>
  </si>
  <si>
    <t>Elm-Ash-Cottonwood</t>
  </si>
  <si>
    <t>Unspecified</t>
  </si>
  <si>
    <t>Aspen-birch</t>
  </si>
  <si>
    <t>Oak-hickory</t>
  </si>
  <si>
    <t>Maple-beech-birch</t>
  </si>
  <si>
    <t>Mixed</t>
  </si>
  <si>
    <t>oak-gum-cypress</t>
  </si>
  <si>
    <t>Oak-pine</t>
  </si>
  <si>
    <t>LC General</t>
  </si>
  <si>
    <t>LC Type</t>
  </si>
  <si>
    <t>LC Sub-specific</t>
  </si>
  <si>
    <t>Management</t>
  </si>
  <si>
    <t>Age</t>
  </si>
  <si>
    <t xml:space="preserve">Average </t>
  </si>
  <si>
    <t>Ecosystem</t>
  </si>
  <si>
    <t>General Landcover</t>
  </si>
  <si>
    <t>Subspecific</t>
  </si>
  <si>
    <t>Forest</t>
  </si>
  <si>
    <t>Age (Tonnes of C02 sequestered from age to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</si>
</sst>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0" fontId="0" fillId="0" borderId="0" xfId="0" pivotButton="1"/>
  </cellXfs>
  <cellStyles count="1">
    <cellStyle name="Normal" xfId="0" builtinId="0"/>
  </cellStyles>
  <dxfs count="46">
    <dxf>
      <numFmt numFmtId="164" formatCode="0.0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Sheet2!$F$1</c:f>
              <c:strCache>
                <c:ptCount val="1"/>
                <c:pt idx="0">
                  <c:v>Average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5"/>
            <c:dispRSqr val="1"/>
            <c:dispEq val="1"/>
            <c:trendlineLbl>
              <c:layout>
                <c:manualLayout>
                  <c:x val="3.5643044619422574E-2"/>
                  <c:y val="0.32617016622922135"/>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Sheet2!$E$2:$E$14</c:f>
            </c:numRef>
          </c:xVal>
          <c:yVal>
            <c:numRef>
              <c:f>Sheet2!$F$2:$F$14</c:f>
            </c:numRef>
          </c:yVal>
          <c:smooth val="0"/>
          <c:extLst>
            <c:ext xmlns:c16="http://schemas.microsoft.com/office/drawing/2014/chart" uri="{C3380CC4-5D6E-409C-BE32-E72D297353CC}">
              <c16:uniqueId val="{00000000-111C-4059-BDFC-75516C036F22}"/>
            </c:ext>
          </c:extLst>
        </c:ser>
        <c:dLbls>
          <c:showLegendKey val="0"/>
          <c:showVal val="0"/>
          <c:showCatName val="0"/>
          <c:showSerName val="0"/>
          <c:showPercent val="0"/>
          <c:showBubbleSize val="0"/>
        </c:dLbls>
        <c:axId val="166830648"/>
        <c:axId val="166831824"/>
      </c:scatterChart>
      <c:valAx>
        <c:axId val="166830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1824"/>
        <c:crosses val="autoZero"/>
        <c:crossBetween val="midCat"/>
      </c:valAx>
      <c:valAx>
        <c:axId val="16683182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0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10870516185475"/>
          <c:y val="3.1784360288297293E-2"/>
          <c:w val="0.83955796150481188"/>
          <c:h val="0.83538739967973319"/>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5"/>
            <c:dispRSqr val="1"/>
            <c:dispEq val="1"/>
            <c:trendlineLbl>
              <c:layout>
                <c:manualLayout>
                  <c:x val="6.6105424321959746E-2"/>
                  <c:y val="-0.40069407990667832"/>
                </c:manualLayout>
              </c:layout>
              <c:numFmt formatCode="#,##0.000000000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Sheet2!$E$15:$E$27</c:f>
            </c:numRef>
          </c:xVal>
          <c:yVal>
            <c:numRef>
              <c:f>Sheet2!$F$15:$F$27</c:f>
            </c:numRef>
          </c:yVal>
          <c:smooth val="0"/>
          <c:extLst>
            <c:ext xmlns:c16="http://schemas.microsoft.com/office/drawing/2014/chart" uri="{C3380CC4-5D6E-409C-BE32-E72D297353CC}">
              <c16:uniqueId val="{00000000-C281-40F7-8831-92F0F4E12F6F}"/>
            </c:ext>
          </c:extLst>
        </c:ser>
        <c:dLbls>
          <c:showLegendKey val="0"/>
          <c:showVal val="0"/>
          <c:showCatName val="0"/>
          <c:showSerName val="0"/>
          <c:showPercent val="0"/>
          <c:showBubbleSize val="0"/>
        </c:dLbls>
        <c:axId val="604387704"/>
        <c:axId val="604388096"/>
      </c:scatterChart>
      <c:valAx>
        <c:axId val="604387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88096"/>
        <c:crosses val="autoZero"/>
        <c:crossBetween val="midCat"/>
      </c:valAx>
      <c:valAx>
        <c:axId val="6043880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87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5"/>
            <c:dispRSqr val="1"/>
            <c:dispEq val="1"/>
            <c:trendlineLbl>
              <c:layout>
                <c:manualLayout>
                  <c:x val="0.12214304461942257"/>
                  <c:y val="0.3278282828282828"/>
                </c:manualLayout>
              </c:layout>
              <c:numFmt formatCode="#,##0.0000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Sheet2!$E$28:$E$40</c:f>
            </c:numRef>
          </c:xVal>
          <c:yVal>
            <c:numRef>
              <c:f>Sheet2!$F$28:$F$40</c:f>
            </c:numRef>
          </c:yVal>
          <c:smooth val="0"/>
          <c:extLst>
            <c:ext xmlns:c16="http://schemas.microsoft.com/office/drawing/2014/chart" uri="{C3380CC4-5D6E-409C-BE32-E72D297353CC}">
              <c16:uniqueId val="{00000000-11D3-4B0C-AF5E-6528AB3A8C1D}"/>
            </c:ext>
          </c:extLst>
        </c:ser>
        <c:dLbls>
          <c:showLegendKey val="0"/>
          <c:showVal val="0"/>
          <c:showCatName val="0"/>
          <c:showSerName val="0"/>
          <c:showPercent val="0"/>
          <c:showBubbleSize val="0"/>
        </c:dLbls>
        <c:axId val="604386528"/>
        <c:axId val="604387312"/>
      </c:scatterChart>
      <c:valAx>
        <c:axId val="604386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87312"/>
        <c:crosses val="autoZero"/>
        <c:crossBetween val="midCat"/>
      </c:valAx>
      <c:valAx>
        <c:axId val="6043873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86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6"/>
            <c:dispRSqr val="1"/>
            <c:dispEq val="1"/>
            <c:trendlineLbl>
              <c:layout>
                <c:manualLayout>
                  <c:x val="0.15373031496062992"/>
                  <c:y val="-0.29808768044619416"/>
                </c:manualLayout>
              </c:layout>
              <c:numFmt formatCode="#,##0.000000000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Sheet2!$E$41:$E$53</c:f>
            </c:numRef>
          </c:xVal>
          <c:yVal>
            <c:numRef>
              <c:f>Sheet2!$F$41:$F$53</c:f>
            </c:numRef>
          </c:yVal>
          <c:smooth val="0"/>
          <c:extLst>
            <c:ext xmlns:c16="http://schemas.microsoft.com/office/drawing/2014/chart" uri="{C3380CC4-5D6E-409C-BE32-E72D297353CC}">
              <c16:uniqueId val="{00000000-D0A4-45D1-92D9-0B0B021F26C1}"/>
            </c:ext>
          </c:extLst>
        </c:ser>
        <c:dLbls>
          <c:showLegendKey val="0"/>
          <c:showVal val="0"/>
          <c:showCatName val="0"/>
          <c:showSerName val="0"/>
          <c:showPercent val="0"/>
          <c:showBubbleSize val="0"/>
        </c:dLbls>
        <c:axId val="604388488"/>
        <c:axId val="604388880"/>
      </c:scatterChart>
      <c:valAx>
        <c:axId val="604388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88880"/>
        <c:crosses val="autoZero"/>
        <c:crossBetween val="midCat"/>
      </c:valAx>
      <c:valAx>
        <c:axId val="604388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884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8648293963255"/>
          <c:y val="0.15782407407407409"/>
          <c:w val="0.83955796150481188"/>
          <c:h val="0.72088764946048411"/>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5"/>
            <c:dispRSqr val="1"/>
            <c:dispEq val="1"/>
            <c:trendlineLbl>
              <c:layout/>
              <c:numFmt formatCode="#,##0.000000000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Sheet2!$E$54:$E$66</c:f>
              <c:numCache>
                <c:formatCode>General</c:formatCode>
                <c:ptCount val="13"/>
                <c:pt idx="0">
                  <c:v>5</c:v>
                </c:pt>
                <c:pt idx="1">
                  <c:v>15</c:v>
                </c:pt>
                <c:pt idx="2">
                  <c:v>25</c:v>
                </c:pt>
                <c:pt idx="3">
                  <c:v>35</c:v>
                </c:pt>
                <c:pt idx="4">
                  <c:v>45</c:v>
                </c:pt>
                <c:pt idx="5">
                  <c:v>55</c:v>
                </c:pt>
                <c:pt idx="6">
                  <c:v>65</c:v>
                </c:pt>
                <c:pt idx="7">
                  <c:v>75</c:v>
                </c:pt>
                <c:pt idx="8">
                  <c:v>85</c:v>
                </c:pt>
                <c:pt idx="9">
                  <c:v>95</c:v>
                </c:pt>
                <c:pt idx="10">
                  <c:v>105</c:v>
                </c:pt>
                <c:pt idx="11">
                  <c:v>115</c:v>
                </c:pt>
                <c:pt idx="12">
                  <c:v>125</c:v>
                </c:pt>
              </c:numCache>
            </c:numRef>
          </c:xVal>
          <c:yVal>
            <c:numRef>
              <c:f>Sheet2!$F$54:$F$66</c:f>
              <c:numCache>
                <c:formatCode>0.000</c:formatCode>
                <c:ptCount val="13"/>
                <c:pt idx="0">
                  <c:v>4.5864443590106774</c:v>
                </c:pt>
                <c:pt idx="1">
                  <c:v>4.0968239372426529</c:v>
                </c:pt>
                <c:pt idx="2">
                  <c:v>6.7207897077790442</c:v>
                </c:pt>
                <c:pt idx="3">
                  <c:v>8.1579612548229132</c:v>
                </c:pt>
                <c:pt idx="4">
                  <c:v>8.9430668873955472</c:v>
                </c:pt>
                <c:pt idx="5">
                  <c:v>9.211040958678602</c:v>
                </c:pt>
                <c:pt idx="6">
                  <c:v>9.318160711293185</c:v>
                </c:pt>
                <c:pt idx="7">
                  <c:v>9.3327647741088722</c:v>
                </c:pt>
                <c:pt idx="8">
                  <c:v>9.2751623715479283</c:v>
                </c:pt>
                <c:pt idx="9">
                  <c:v>9.1618446483574125</c:v>
                </c:pt>
                <c:pt idx="10">
                  <c:v>9.0258598450122971</c:v>
                </c:pt>
                <c:pt idx="11">
                  <c:v>8.8744244502710128</c:v>
                </c:pt>
                <c:pt idx="12">
                  <c:v>8.7124456764893026</c:v>
                </c:pt>
              </c:numCache>
            </c:numRef>
          </c:yVal>
          <c:smooth val="0"/>
          <c:extLst>
            <c:ext xmlns:c16="http://schemas.microsoft.com/office/drawing/2014/chart" uri="{C3380CC4-5D6E-409C-BE32-E72D297353CC}">
              <c16:uniqueId val="{00000000-533A-4365-B218-DB2000170876}"/>
            </c:ext>
          </c:extLst>
        </c:ser>
        <c:dLbls>
          <c:showLegendKey val="0"/>
          <c:showVal val="0"/>
          <c:showCatName val="0"/>
          <c:showSerName val="0"/>
          <c:showPercent val="0"/>
          <c:showBubbleSize val="0"/>
        </c:dLbls>
        <c:axId val="604385352"/>
        <c:axId val="551700440"/>
      </c:scatterChart>
      <c:valAx>
        <c:axId val="604385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00440"/>
        <c:crosses val="autoZero"/>
        <c:crossBetween val="midCat"/>
      </c:valAx>
      <c:valAx>
        <c:axId val="5517004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85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21981627296588"/>
          <c:y val="0.17171296296296298"/>
          <c:w val="0.83955796150481188"/>
          <c:h val="0.72088764946048411"/>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5"/>
            <c:dispRSqr val="1"/>
            <c:dispEq val="1"/>
            <c:trendlineLbl>
              <c:layout>
                <c:manualLayout>
                  <c:x val="-3.0892388451443571E-3"/>
                  <c:y val="6.8222149314668912E-2"/>
                </c:manualLayout>
              </c:layout>
              <c:numFmt formatCode="#,##0.0000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Sheet2!$E$67:$E$79</c:f>
              <c:numCache>
                <c:formatCode>General</c:formatCode>
                <c:ptCount val="13"/>
                <c:pt idx="0">
                  <c:v>5</c:v>
                </c:pt>
                <c:pt idx="1">
                  <c:v>15</c:v>
                </c:pt>
                <c:pt idx="2">
                  <c:v>25</c:v>
                </c:pt>
                <c:pt idx="3">
                  <c:v>35</c:v>
                </c:pt>
                <c:pt idx="4">
                  <c:v>45</c:v>
                </c:pt>
                <c:pt idx="5">
                  <c:v>55</c:v>
                </c:pt>
                <c:pt idx="6">
                  <c:v>65</c:v>
                </c:pt>
                <c:pt idx="7">
                  <c:v>75</c:v>
                </c:pt>
                <c:pt idx="8">
                  <c:v>85</c:v>
                </c:pt>
                <c:pt idx="9">
                  <c:v>95</c:v>
                </c:pt>
                <c:pt idx="10">
                  <c:v>105</c:v>
                </c:pt>
                <c:pt idx="11">
                  <c:v>115</c:v>
                </c:pt>
                <c:pt idx="12">
                  <c:v>125</c:v>
                </c:pt>
              </c:numCache>
            </c:numRef>
          </c:xVal>
          <c:yVal>
            <c:numRef>
              <c:f>Sheet2!$F$67:$F$79</c:f>
              <c:numCache>
                <c:formatCode>0.000</c:formatCode>
                <c:ptCount val="13"/>
                <c:pt idx="0">
                  <c:v>21.733151374396996</c:v>
                </c:pt>
                <c:pt idx="1">
                  <c:v>7.8838880158157405</c:v>
                </c:pt>
                <c:pt idx="2">
                  <c:v>8.2555998462192175</c:v>
                </c:pt>
                <c:pt idx="3">
                  <c:v>8.9159450564521272</c:v>
                </c:pt>
                <c:pt idx="4">
                  <c:v>9.3560800322883004</c:v>
                </c:pt>
                <c:pt idx="5">
                  <c:v>9.450855042809879</c:v>
                </c:pt>
                <c:pt idx="6">
                  <c:v>9.4634327045650153</c:v>
                </c:pt>
                <c:pt idx="7">
                  <c:v>9.4226950556581013</c:v>
                </c:pt>
                <c:pt idx="8">
                  <c:v>9.3315892148729347</c:v>
                </c:pt>
                <c:pt idx="9">
                  <c:v>9.1981323058246467</c:v>
                </c:pt>
                <c:pt idx="10">
                  <c:v>9.0501267463827233</c:v>
                </c:pt>
                <c:pt idx="11">
                  <c:v>8.8913678366498559</c:v>
                </c:pt>
                <c:pt idx="12">
                  <c:v>8.7232373102752092</c:v>
                </c:pt>
              </c:numCache>
            </c:numRef>
          </c:yVal>
          <c:smooth val="0"/>
          <c:extLst>
            <c:ext xmlns:c16="http://schemas.microsoft.com/office/drawing/2014/chart" uri="{C3380CC4-5D6E-409C-BE32-E72D297353CC}">
              <c16:uniqueId val="{00000000-67E0-4D8A-A61C-B8C5FDEA73D1}"/>
            </c:ext>
          </c:extLst>
        </c:ser>
        <c:dLbls>
          <c:showLegendKey val="0"/>
          <c:showVal val="0"/>
          <c:showCatName val="0"/>
          <c:showSerName val="0"/>
          <c:showPercent val="0"/>
          <c:showBubbleSize val="0"/>
        </c:dLbls>
        <c:axId val="593527896"/>
        <c:axId val="593530248"/>
      </c:scatterChart>
      <c:valAx>
        <c:axId val="593527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30248"/>
        <c:crosses val="autoZero"/>
        <c:crossBetween val="midCat"/>
      </c:valAx>
      <c:valAx>
        <c:axId val="5935302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27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5"/>
            <c:dispRSqr val="1"/>
            <c:dispEq val="1"/>
            <c:trendlineLbl>
              <c:layout>
                <c:manualLayout>
                  <c:x val="1.2309711286089214E-2"/>
                  <c:y val="0.25832239720035005"/>
                </c:manualLayout>
              </c:layout>
              <c:numFmt formatCode="#,##0.000000000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Sheet2!$E$80:$E$92</c:f>
              <c:numCache>
                <c:formatCode>General</c:formatCode>
                <c:ptCount val="13"/>
                <c:pt idx="0">
                  <c:v>5</c:v>
                </c:pt>
                <c:pt idx="1">
                  <c:v>15</c:v>
                </c:pt>
                <c:pt idx="2">
                  <c:v>25</c:v>
                </c:pt>
                <c:pt idx="3">
                  <c:v>35</c:v>
                </c:pt>
                <c:pt idx="4">
                  <c:v>45</c:v>
                </c:pt>
                <c:pt idx="5">
                  <c:v>55</c:v>
                </c:pt>
                <c:pt idx="6">
                  <c:v>65</c:v>
                </c:pt>
                <c:pt idx="7">
                  <c:v>75</c:v>
                </c:pt>
                <c:pt idx="8">
                  <c:v>85</c:v>
                </c:pt>
                <c:pt idx="9">
                  <c:v>95</c:v>
                </c:pt>
                <c:pt idx="10">
                  <c:v>105</c:v>
                </c:pt>
                <c:pt idx="11">
                  <c:v>115</c:v>
                </c:pt>
                <c:pt idx="12">
                  <c:v>125</c:v>
                </c:pt>
              </c:numCache>
            </c:numRef>
          </c:xVal>
          <c:yVal>
            <c:numRef>
              <c:f>Sheet2!$F$80:$F$92</c:f>
              <c:numCache>
                <c:formatCode>0.000</c:formatCode>
                <c:ptCount val="13"/>
                <c:pt idx="0">
                  <c:v>2.907745770091736</c:v>
                </c:pt>
                <c:pt idx="1">
                  <c:v>1.5887683073697116</c:v>
                </c:pt>
                <c:pt idx="2">
                  <c:v>1.7866149267780154</c:v>
                </c:pt>
                <c:pt idx="3">
                  <c:v>2.1240676023055984</c:v>
                </c:pt>
                <c:pt idx="4">
                  <c:v>2.3281950667744833</c:v>
                </c:pt>
                <c:pt idx="5">
                  <c:v>2.38451504107804</c:v>
                </c:pt>
                <c:pt idx="6">
                  <c:v>2.3796936040719046</c:v>
                </c:pt>
                <c:pt idx="7">
                  <c:v>2.3441826723832349</c:v>
                </c:pt>
                <c:pt idx="8">
                  <c:v>2.2870504935166656</c:v>
                </c:pt>
                <c:pt idx="9">
                  <c:v>2.2182802782143138</c:v>
                </c:pt>
                <c:pt idx="10">
                  <c:v>2.1411971797435467</c:v>
                </c:pt>
                <c:pt idx="11">
                  <c:v>2.060576451149724</c:v>
                </c:pt>
                <c:pt idx="12">
                  <c:v>1.9808643349243498</c:v>
                </c:pt>
              </c:numCache>
            </c:numRef>
          </c:yVal>
          <c:smooth val="0"/>
          <c:extLst>
            <c:ext xmlns:c16="http://schemas.microsoft.com/office/drawing/2014/chart" uri="{C3380CC4-5D6E-409C-BE32-E72D297353CC}">
              <c16:uniqueId val="{00000000-B78E-4F94-A749-54FB54D58D8C}"/>
            </c:ext>
          </c:extLst>
        </c:ser>
        <c:dLbls>
          <c:showLegendKey val="0"/>
          <c:showVal val="0"/>
          <c:showCatName val="0"/>
          <c:showSerName val="0"/>
          <c:showPercent val="0"/>
          <c:showBubbleSize val="0"/>
        </c:dLbls>
        <c:axId val="593527112"/>
        <c:axId val="593528680"/>
      </c:scatterChart>
      <c:valAx>
        <c:axId val="593527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28680"/>
        <c:crosses val="autoZero"/>
        <c:crossBetween val="midCat"/>
      </c:valAx>
      <c:valAx>
        <c:axId val="5935286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27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ly"/>
            <c:order val="5"/>
            <c:dispRSqr val="1"/>
            <c:dispEq val="1"/>
            <c:trendlineLbl>
              <c:layout>
                <c:manualLayout>
                  <c:x val="4.1508092738407699E-2"/>
                  <c:y val="-0.3288559747875382"/>
                </c:manualLayout>
              </c:layout>
              <c:numFmt formatCode="#,##0.000000000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Sheet2!$E$93:$E$105</c:f>
              <c:numCache>
                <c:formatCode>General</c:formatCode>
                <c:ptCount val="13"/>
                <c:pt idx="0">
                  <c:v>5</c:v>
                </c:pt>
                <c:pt idx="1">
                  <c:v>15</c:v>
                </c:pt>
                <c:pt idx="2">
                  <c:v>25</c:v>
                </c:pt>
                <c:pt idx="3">
                  <c:v>35</c:v>
                </c:pt>
                <c:pt idx="4">
                  <c:v>45</c:v>
                </c:pt>
                <c:pt idx="5">
                  <c:v>55</c:v>
                </c:pt>
                <c:pt idx="6">
                  <c:v>65</c:v>
                </c:pt>
                <c:pt idx="7">
                  <c:v>75</c:v>
                </c:pt>
                <c:pt idx="8">
                  <c:v>85</c:v>
                </c:pt>
                <c:pt idx="9">
                  <c:v>95</c:v>
                </c:pt>
                <c:pt idx="10">
                  <c:v>105</c:v>
                </c:pt>
                <c:pt idx="11">
                  <c:v>115</c:v>
                </c:pt>
                <c:pt idx="12">
                  <c:v>125</c:v>
                </c:pt>
              </c:numCache>
            </c:numRef>
          </c:xVal>
          <c:yVal>
            <c:numRef>
              <c:f>Sheet2!$F$93:$F$105</c:f>
              <c:numCache>
                <c:formatCode>0.000</c:formatCode>
                <c:ptCount val="13"/>
                <c:pt idx="0">
                  <c:v>12.515297515601031</c:v>
                </c:pt>
                <c:pt idx="1">
                  <c:v>3.9119672473914591</c:v>
                </c:pt>
                <c:pt idx="2">
                  <c:v>2.6499456296506132</c:v>
                </c:pt>
                <c:pt idx="3">
                  <c:v>2.3488933061786703</c:v>
                </c:pt>
                <c:pt idx="4">
                  <c:v>2.2632454189889288</c:v>
                </c:pt>
                <c:pt idx="5">
                  <c:v>2.1842157776274851</c:v>
                </c:pt>
                <c:pt idx="6">
                  <c:v>2.1179734257170972</c:v>
                </c:pt>
                <c:pt idx="7">
                  <c:v>2.0544073207246081</c:v>
                </c:pt>
                <c:pt idx="8">
                  <c:v>1.9908095660603822</c:v>
                </c:pt>
                <c:pt idx="9">
                  <c:v>1.9264012942387465</c:v>
                </c:pt>
                <c:pt idx="10">
                  <c:v>1.8592728844106463</c:v>
                </c:pt>
                <c:pt idx="11">
                  <c:v>1.792740612622673</c:v>
                </c:pt>
                <c:pt idx="12">
                  <c:v>1.7254623353245395</c:v>
                </c:pt>
              </c:numCache>
            </c:numRef>
          </c:yVal>
          <c:smooth val="0"/>
          <c:extLst>
            <c:ext xmlns:c16="http://schemas.microsoft.com/office/drawing/2014/chart" uri="{C3380CC4-5D6E-409C-BE32-E72D297353CC}">
              <c16:uniqueId val="{00000000-386B-4FBC-81FF-EF505C069D1A}"/>
            </c:ext>
          </c:extLst>
        </c:ser>
        <c:dLbls>
          <c:showLegendKey val="0"/>
          <c:showVal val="0"/>
          <c:showCatName val="0"/>
          <c:showSerName val="0"/>
          <c:showPercent val="0"/>
          <c:showBubbleSize val="0"/>
        </c:dLbls>
        <c:axId val="593527504"/>
        <c:axId val="593529072"/>
      </c:scatterChart>
      <c:valAx>
        <c:axId val="59352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29072"/>
        <c:crosses val="autoZero"/>
        <c:crossBetween val="midCat"/>
      </c:valAx>
      <c:valAx>
        <c:axId val="5935290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27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ly"/>
            <c:order val="4"/>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Sheet2!$E$106:$E$118</c:f>
              <c:numCache>
                <c:formatCode>General</c:formatCode>
                <c:ptCount val="13"/>
                <c:pt idx="0">
                  <c:v>5</c:v>
                </c:pt>
                <c:pt idx="1">
                  <c:v>15</c:v>
                </c:pt>
                <c:pt idx="2">
                  <c:v>25</c:v>
                </c:pt>
                <c:pt idx="3">
                  <c:v>35</c:v>
                </c:pt>
                <c:pt idx="4">
                  <c:v>45</c:v>
                </c:pt>
                <c:pt idx="5">
                  <c:v>55</c:v>
                </c:pt>
                <c:pt idx="6">
                  <c:v>65</c:v>
                </c:pt>
                <c:pt idx="7">
                  <c:v>75</c:v>
                </c:pt>
                <c:pt idx="8">
                  <c:v>85</c:v>
                </c:pt>
                <c:pt idx="9">
                  <c:v>95</c:v>
                </c:pt>
                <c:pt idx="10">
                  <c:v>105</c:v>
                </c:pt>
                <c:pt idx="11">
                  <c:v>115</c:v>
                </c:pt>
                <c:pt idx="12">
                  <c:v>125</c:v>
                </c:pt>
              </c:numCache>
            </c:numRef>
          </c:xVal>
          <c:yVal>
            <c:numRef>
              <c:f>Sheet2!$F$106:$F$118</c:f>
              <c:numCache>
                <c:formatCode>0.000</c:formatCode>
                <c:ptCount val="13"/>
                <c:pt idx="0">
                  <c:v>4.4365605564286277</c:v>
                </c:pt>
                <c:pt idx="1">
                  <c:v>2.7378774604987481</c:v>
                </c:pt>
                <c:pt idx="2">
                  <c:v>2.5780014044112298</c:v>
                </c:pt>
                <c:pt idx="3">
                  <c:v>2.3339049259204661</c:v>
                </c:pt>
                <c:pt idx="4">
                  <c:v>2.3115413109320335</c:v>
                </c:pt>
                <c:pt idx="5">
                  <c:v>2.38451504107804</c:v>
                </c:pt>
                <c:pt idx="6">
                  <c:v>2.5065183601028687</c:v>
                </c:pt>
                <c:pt idx="7">
                  <c:v>2.647947178949519</c:v>
                </c:pt>
                <c:pt idx="8">
                  <c:v>2.7948920834417237</c:v>
                </c:pt>
                <c:pt idx="9">
                  <c:v>2.9377225306081458</c:v>
                </c:pt>
                <c:pt idx="10">
                  <c:v>3.0719042205387415</c:v>
                </c:pt>
                <c:pt idx="11">
                  <c:v>3.1957833385320202</c:v>
                </c:pt>
                <c:pt idx="12">
                  <c:v>3.3082352905909689</c:v>
                </c:pt>
              </c:numCache>
            </c:numRef>
          </c:yVal>
          <c:smooth val="0"/>
          <c:extLst>
            <c:ext xmlns:c16="http://schemas.microsoft.com/office/drawing/2014/chart" uri="{C3380CC4-5D6E-409C-BE32-E72D297353CC}">
              <c16:uniqueId val="{00000000-7F41-4312-AAB3-66625EFBA1B8}"/>
            </c:ext>
          </c:extLst>
        </c:ser>
        <c:dLbls>
          <c:showLegendKey val="0"/>
          <c:showVal val="0"/>
          <c:showCatName val="0"/>
          <c:showSerName val="0"/>
          <c:showPercent val="0"/>
          <c:showBubbleSize val="0"/>
        </c:dLbls>
        <c:axId val="593529856"/>
        <c:axId val="551698480"/>
      </c:scatterChart>
      <c:valAx>
        <c:axId val="59352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98480"/>
        <c:crosses val="autoZero"/>
        <c:crossBetween val="midCat"/>
      </c:valAx>
      <c:valAx>
        <c:axId val="551698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29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47625</xdr:colOff>
      <xdr:row>0</xdr:row>
      <xdr:rowOff>57150</xdr:rowOff>
    </xdr:from>
    <xdr:to>
      <xdr:col>15</xdr:col>
      <xdr:colOff>352425</xdr:colOff>
      <xdr:row>14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14</xdr:row>
      <xdr:rowOff>1</xdr:rowOff>
    </xdr:from>
    <xdr:to>
      <xdr:col>15</xdr:col>
      <xdr:colOff>304800</xdr:colOff>
      <xdr:row>26</xdr:row>
      <xdr:rowOff>114301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26</xdr:row>
      <xdr:rowOff>114300</xdr:rowOff>
    </xdr:from>
    <xdr:to>
      <xdr:col>15</xdr:col>
      <xdr:colOff>342900</xdr:colOff>
      <xdr:row>40</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85725</xdr:colOff>
      <xdr:row>40</xdr:row>
      <xdr:rowOff>47626</xdr:rowOff>
    </xdr:from>
    <xdr:to>
      <xdr:col>15</xdr:col>
      <xdr:colOff>390525</xdr:colOff>
      <xdr:row>52</xdr:row>
      <xdr:rowOff>171451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76200</xdr:colOff>
      <xdr:row>53</xdr:row>
      <xdr:rowOff>19050</xdr:rowOff>
    </xdr:from>
    <xdr:to>
      <xdr:col>15</xdr:col>
      <xdr:colOff>381000</xdr:colOff>
      <xdr:row>65</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285750</xdr:colOff>
      <xdr:row>65</xdr:row>
      <xdr:rowOff>0</xdr:rowOff>
    </xdr:from>
    <xdr:to>
      <xdr:col>15</xdr:col>
      <xdr:colOff>590550</xdr:colOff>
      <xdr:row>77</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219075</xdr:colOff>
      <xdr:row>78</xdr:row>
      <xdr:rowOff>28575</xdr:rowOff>
    </xdr:from>
    <xdr:to>
      <xdr:col>15</xdr:col>
      <xdr:colOff>523875</xdr:colOff>
      <xdr:row>92</xdr:row>
      <xdr:rowOff>104775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161925</xdr:colOff>
      <xdr:row>91</xdr:row>
      <xdr:rowOff>28575</xdr:rowOff>
    </xdr:from>
    <xdr:to>
      <xdr:col>15</xdr:col>
      <xdr:colOff>466725</xdr:colOff>
      <xdr:row>104</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176212</xdr:colOff>
      <xdr:row>104</xdr:row>
      <xdr:rowOff>95250</xdr:rowOff>
    </xdr:from>
    <xdr:to>
      <xdr:col>15</xdr:col>
      <xdr:colOff>481012</xdr:colOff>
      <xdr:row>118</xdr:row>
      <xdr:rowOff>171450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ordan/OneDrive%20-%20Earth%20Economics/Jordan's%20files/Bullitt/TNC%20carbon%20valu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rdan Wildish" refreshedDate="43217.619344675928" createdVersion="5" refreshedVersion="5" minRefreshableVersion="3" recordCount="861">
  <cacheSource type="worksheet">
    <worksheetSource ref="A1:AL1048576" sheet="ForestTot" r:id="rId2"/>
  </cacheSource>
  <cacheFields count="38">
    <cacheField name="LC General" numFmtId="0">
      <sharedItems containsBlank="1" count="3">
        <s v="Forests"/>
        <m/>
        <s v="Forests, Coniferous" u="1"/>
      </sharedItems>
    </cacheField>
    <cacheField name="LC Type" numFmtId="0">
      <sharedItems containsBlank="1" count="6">
        <s v="Evergreen"/>
        <s v="Deciduous"/>
        <s v="Mixed"/>
        <s v="Unspecified"/>
        <m/>
        <s v="Coniferous" u="1"/>
      </sharedItems>
    </cacheField>
    <cacheField name="LC Sub-specific" numFmtId="0">
      <sharedItems containsBlank="1" count="19">
        <s v="Douglas-fir"/>
        <s v="fir-spruce-mountain hemlock"/>
        <s v="hemlock-Sitka spruce"/>
        <s v="alder-maple"/>
        <s v="Western oak"/>
        <s v="Elm-Ash-Cottonwood"/>
        <s v="oak-gum-cypress"/>
        <s v="Unspecified"/>
        <s v="Lodgepole pine"/>
        <s v="Mixed conifer"/>
        <s v="Ponderosa pine"/>
        <s v="Spruce-balsam fir"/>
        <s v="White-red-jack pine"/>
        <s v="Loblolly pine"/>
        <s v="Aspen-birch"/>
        <s v="Oak-hickory"/>
        <s v="Maple-beech-birch"/>
        <s v="Oak-pine"/>
        <m/>
      </sharedItems>
    </cacheField>
    <cacheField name="Within" numFmtId="0">
      <sharedItems containsNonDate="0" containsString="0" containsBlank="1"/>
    </cacheField>
    <cacheField name="Proximity" numFmtId="0">
      <sharedItems containsNonDate="0" containsString="0" containsBlank="1"/>
    </cacheField>
    <cacheField name="Water Type" numFmtId="0">
      <sharedItems containsNonDate="0" containsString="0" containsBlank="1"/>
    </cacheField>
    <cacheField name="Elevation" numFmtId="0">
      <sharedItems containsNonDate="0" containsString="0" containsBlank="1"/>
    </cacheField>
    <cacheField name="Age" numFmtId="0">
      <sharedItems containsString="0" containsBlank="1" containsNumber="1" containsInteger="1" minValue="5" maxValue="160" count="25">
        <n v="5"/>
        <n v="15"/>
        <n v="25"/>
        <n v="35"/>
        <n v="45"/>
        <n v="55"/>
        <n v="65"/>
        <n v="75"/>
        <n v="85"/>
        <n v="95"/>
        <n v="105"/>
        <n v="115"/>
        <n v="125"/>
        <n v="10"/>
        <n v="20"/>
        <n v="30"/>
        <n v="40"/>
        <n v="50"/>
        <n v="60"/>
        <n v="70"/>
        <n v="80"/>
        <n v="90"/>
        <m/>
        <n v="160"/>
        <n v="120"/>
      </sharedItems>
    </cacheField>
    <cacheField name="Management" numFmtId="0">
      <sharedItems containsBlank="1" count="3">
        <s v="reforestation"/>
        <s v="afforestation"/>
        <m/>
      </sharedItems>
    </cacheField>
    <cacheField name="Column1" numFmtId="0">
      <sharedItems containsNonDate="0" containsString="0" containsBlank="1"/>
    </cacheField>
    <cacheField name="Continent" numFmtId="0">
      <sharedItems containsBlank="1"/>
    </cacheField>
    <cacheField name="Country" numFmtId="0">
      <sharedItems containsBlank="1"/>
    </cacheField>
    <cacheField name="Sub-country" numFmtId="0">
      <sharedItems containsBlank="1"/>
    </cacheField>
    <cacheField name="Location Specific" numFmtId="0">
      <sharedItems containsBlank="1"/>
    </cacheField>
    <cacheField name="Column2" numFmtId="0">
      <sharedItems containsNonDate="0" containsString="0" containsBlank="1"/>
    </cacheField>
    <cacheField name="Method Type" numFmtId="0">
      <sharedItems containsBlank="1"/>
    </cacheField>
    <cacheField name="Climate Group" numFmtId="0">
      <sharedItems containsBlank="1"/>
    </cacheField>
    <cacheField name="Climate Subtype" numFmtId="0">
      <sharedItems containsBlank="1"/>
    </cacheField>
    <cacheField name="Using? (y/n)" numFmtId="0">
      <sharedItems containsBlank="1"/>
    </cacheField>
    <cacheField name="Citation" numFmtId="0">
      <sharedItems containsBlank="1"/>
    </cacheField>
    <cacheField name="Full Reference" numFmtId="0">
      <sharedItems containsBlank="1" longText="1"/>
    </cacheField>
    <cacheField name="Method Type2" numFmtId="0">
      <sharedItems containsBlank="1"/>
    </cacheField>
    <cacheField name="Secondary source" numFmtId="0">
      <sharedItems containsNonDate="0" containsString="0" containsBlank="1"/>
    </cacheField>
    <cacheField name="Low (stated)" numFmtId="0">
      <sharedItems containsString="0" containsBlank="1" containsNumber="1" minValue="-1.5435274747890512E-5" maxValue="2.7040000000000002"/>
    </cacheField>
    <cacheField name="High (stated)" numFmtId="0">
      <sharedItems containsString="0" containsBlank="1" containsNumber="1" minValue="5.2074768404319467E-7" maxValue="41.8"/>
    </cacheField>
    <cacheField name="Single (stated)" numFmtId="0">
      <sharedItems containsString="0" containsBlank="1" containsNumber="1" minValue="0.97199999999999998" maxValue="16.260000000000002"/>
    </cacheField>
    <cacheField name="weight (stated)" numFmtId="0">
      <sharedItems containsBlank="1"/>
    </cacheField>
    <cacheField name="Carbon type (stated)" numFmtId="0">
      <sharedItems containsBlank="1"/>
    </cacheField>
    <cacheField name="spatial (stated)" numFmtId="0">
      <sharedItems containsBlank="1"/>
    </cacheField>
    <cacheField name="temporal (stated)" numFmtId="0">
      <sharedItems containsBlank="1"/>
    </cacheField>
    <cacheField name="Low (converted)" numFmtId="0">
      <sharedItems containsString="0" containsBlank="1" containsNumber="1" minValue="-6.2464395966248198E-2" maxValue="2.7040000000000002"/>
    </cacheField>
    <cacheField name="High (converted)" numFmtId="0">
      <sharedItems containsString="0" containsBlank="1" containsNumber="1" minValue="0.21073943628951042" maxValue="3.5619999999999998"/>
    </cacheField>
    <cacheField name="Single (converted)" numFmtId="0">
      <sharedItems containsString="0" containsBlank="1" containsNumber="1" minValue="0.32481507330499465" maxValue="6.5801987009570837"/>
    </cacheField>
    <cacheField name="Units (converted)" numFmtId="0">
      <sharedItems containsBlank="1"/>
    </cacheField>
    <cacheField name="MIN (DO NOT CHANGE)" numFmtId="0">
      <sharedItems containsString="0" containsBlank="1" containsNumber="1" minValue="-6.2464395966248198E-2" maxValue="6.5801987009570819"/>
    </cacheField>
    <cacheField name="MAX (DO NOT CHANGE)" numFmtId="0">
      <sharedItems containsString="0" containsBlank="1" containsNumber="1" minValue="0.21073943628951042" maxValue="6.5801987009570819"/>
    </cacheField>
    <cacheField name="MIN Metric tons CO2/Acre.Year" numFmtId="0">
      <sharedItems containsString="0" containsBlank="1" containsNumber="1" minValue="-0.23134961468980814" maxValue="24.371106299841042"/>
    </cacheField>
    <cacheField name="MAX Metric tons CO2/Acre.Year" numFmtId="0">
      <sharedItems containsString="0" containsBlank="1" containsNumber="1" minValue="0.78051643070189036" maxValue="24.37110629984104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61">
  <r>
    <x v="0"/>
    <x v="0"/>
    <x v="0"/>
    <m/>
    <m/>
    <m/>
    <m/>
    <x v="0"/>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16.260000000000002"/>
    <s v="metric ton"/>
    <s v="C"/>
    <s v="hectare"/>
    <s v="year"/>
    <m/>
    <m/>
    <n v="6.5801987009570837"/>
    <s v="metric ton C/acre/year"/>
    <n v="6.5801987009570819"/>
    <n v="6.5801987009570819"/>
    <n v="24.371106299841042"/>
    <n v="24.371106299841042"/>
  </r>
  <r>
    <x v="0"/>
    <x v="0"/>
    <x v="0"/>
    <m/>
    <m/>
    <m/>
    <m/>
    <x v="1"/>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1733333333333329"/>
    <s v="metric ton"/>
    <s v="C"/>
    <s v="hectare"/>
    <s v="year"/>
    <m/>
    <m/>
    <n v="2.4982632214375804"/>
    <s v="metric ton C/acre/year"/>
    <n v="2.4982632214375804"/>
    <n v="2.4982632214375804"/>
    <n v="9.2528267460651126"/>
    <n v="9.2528267460651126"/>
  </r>
  <r>
    <x v="0"/>
    <x v="0"/>
    <x v="0"/>
    <m/>
    <m/>
    <m/>
    <m/>
    <x v="2"/>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7.0520000000000005"/>
    <s v="metric ton"/>
    <s v="C"/>
    <s v="hectare"/>
    <s v="year"/>
    <m/>
    <m/>
    <n v="2.8538475546832323"/>
    <s v="metric ton C/acre/year"/>
    <n v="2.8538475546832323"/>
    <n v="2.8538475546832323"/>
    <n v="10.569805758086044"/>
    <n v="10.569805758086044"/>
  </r>
  <r>
    <x v="0"/>
    <x v="0"/>
    <x v="0"/>
    <m/>
    <m/>
    <m/>
    <m/>
    <x v="3"/>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7.4485714285714284"/>
    <s v="metric ton"/>
    <s v="C"/>
    <s v="hectare"/>
    <s v="year"/>
    <m/>
    <m/>
    <n v="3.0143345656993703"/>
    <s v="metric ton C/acre/year"/>
    <n v="3.0143345656993703"/>
    <n v="3.0143345656993703"/>
    <n v="11.164202095182853"/>
    <n v="11.164202095182853"/>
  </r>
  <r>
    <x v="0"/>
    <x v="0"/>
    <x v="0"/>
    <m/>
    <m/>
    <m/>
    <m/>
    <x v="4"/>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7.4111111111111114"/>
    <s v="metric ton"/>
    <s v="C"/>
    <s v="hectare"/>
    <s v="year"/>
    <m/>
    <m/>
    <n v="2.999174889666786"/>
    <s v="metric ton C/acre/year"/>
    <n v="2.999174889666786"/>
    <n v="2.999174889666786"/>
    <n v="11.108055146914021"/>
    <n v="11.108055146914021"/>
  </r>
  <r>
    <x v="0"/>
    <x v="0"/>
    <x v="0"/>
    <m/>
    <m/>
    <m/>
    <m/>
    <x v="5"/>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7.2290909090909095"/>
    <s v="metric ton"/>
    <s v="C"/>
    <s v="hectare"/>
    <s v="year"/>
    <m/>
    <m/>
    <n v="2.9255138135978265"/>
    <s v="metric ton C/acre/year"/>
    <n v="2.9255138135978265"/>
    <n v="2.9255138135978265"/>
    <n v="10.835236346658617"/>
    <n v="10.835236346658617"/>
  </r>
  <r>
    <x v="0"/>
    <x v="0"/>
    <x v="0"/>
    <m/>
    <m/>
    <m/>
    <m/>
    <x v="6"/>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9907692307692306"/>
    <s v="metric ton"/>
    <s v="C"/>
    <s v="hectare"/>
    <s v="year"/>
    <m/>
    <m/>
    <n v="2.8290683032594366"/>
    <s v="metric ton C/acre/year"/>
    <n v="2.8290683032594366"/>
    <n v="2.8290683032594366"/>
    <n v="10.478030752812728"/>
    <n v="10.478030752812728"/>
  </r>
  <r>
    <x v="0"/>
    <x v="0"/>
    <x v="0"/>
    <m/>
    <m/>
    <m/>
    <m/>
    <x v="7"/>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7346666666666666"/>
    <s v="metric ton"/>
    <s v="C"/>
    <s v="hectare"/>
    <s v="year"/>
    <m/>
    <m/>
    <n v="2.7254271126309328"/>
    <s v="metric ton C/acre/year"/>
    <n v="2.7254271126309328"/>
    <n v="2.7254271126309328"/>
    <n v="10.094174491225676"/>
    <n v="10.094174491225676"/>
  </r>
  <r>
    <x v="0"/>
    <x v="0"/>
    <x v="0"/>
    <m/>
    <m/>
    <m/>
    <m/>
    <x v="8"/>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4788235294117653"/>
    <s v="metric ton"/>
    <s v="C"/>
    <s v="hectare"/>
    <s v="year"/>
    <m/>
    <m/>
    <n v="2.621890908484962"/>
    <s v="metric ton C/acre/year"/>
    <n v="2.621890908484962"/>
    <n v="2.621890908484962"/>
    <n v="9.7107070684628223"/>
    <n v="9.7107070684628223"/>
  </r>
  <r>
    <x v="0"/>
    <x v="0"/>
    <x v="0"/>
    <m/>
    <m/>
    <m/>
    <m/>
    <x v="9"/>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230526315789473"/>
    <s v="metric ton"/>
    <s v="C"/>
    <s v="hectare"/>
    <s v="year"/>
    <m/>
    <m/>
    <n v="2.521408436004724"/>
    <s v="metric ton C/acre/year"/>
    <n v="2.521408436004724"/>
    <n v="2.521408436004724"/>
    <n v="9.3385497629804579"/>
    <n v="9.3385497629804579"/>
  </r>
  <r>
    <x v="0"/>
    <x v="0"/>
    <x v="0"/>
    <m/>
    <m/>
    <m/>
    <m/>
    <x v="10"/>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9923809523809526"/>
    <s v="metric ton"/>
    <s v="C"/>
    <s v="hectare"/>
    <s v="year"/>
    <m/>
    <m/>
    <n v="2.4250342778903513"/>
    <s v="metric ton C/acre/year"/>
    <n v="2.4250342778903513"/>
    <n v="2.4250342778903513"/>
    <n v="8.9816084366309301"/>
    <n v="8.9816084366309301"/>
  </r>
  <r>
    <x v="0"/>
    <x v="0"/>
    <x v="0"/>
    <m/>
    <m/>
    <m/>
    <m/>
    <x v="11"/>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7678260869565214"/>
    <s v="metric ton"/>
    <s v="C"/>
    <s v="hectare"/>
    <s v="year"/>
    <m/>
    <m/>
    <n v="2.3341600076714437"/>
    <s v="metric ton C/acre/year"/>
    <n v="2.3341600076714437"/>
    <n v="2.3341600076714437"/>
    <n v="8.6450370654497917"/>
    <n v="8.6450370654497917"/>
  </r>
  <r>
    <x v="0"/>
    <x v="0"/>
    <x v="0"/>
    <m/>
    <m/>
    <m/>
    <m/>
    <x v="12"/>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5552000000000001"/>
    <s v="metric ton"/>
    <s v="C"/>
    <s v="hectare"/>
    <s v="year"/>
    <m/>
    <m/>
    <n v="2.2481131502802452"/>
    <s v="metric ton C/acre/year"/>
    <n v="2.2481131502802452"/>
    <n v="2.2481131502802452"/>
    <n v="8.3263450010379447"/>
    <n v="8.3263450010379447"/>
  </r>
  <r>
    <x v="0"/>
    <x v="0"/>
    <x v="0"/>
    <m/>
    <m/>
    <m/>
    <m/>
    <x v="0"/>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62"/>
    <s v="metric ton"/>
    <s v="C"/>
    <s v="hectare"/>
    <s v="year"/>
    <m/>
    <m/>
    <n v="1.4649642864369399"/>
    <s v="metric ton C/acre/year"/>
    <n v="1.4649642864369399"/>
    <n v="1.4649642864369399"/>
    <n v="5.425793653470147"/>
    <n v="5.425793653470147"/>
  </r>
  <r>
    <x v="0"/>
    <x v="0"/>
    <x v="0"/>
    <m/>
    <m/>
    <m/>
    <m/>
    <x v="1"/>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3533333333333331"/>
    <s v="metric ton"/>
    <s v="C"/>
    <s v="hectare"/>
    <s v="year"/>
    <m/>
    <m/>
    <n v="1.3570479485778648"/>
    <s v="metric ton C/acre/year"/>
    <n v="1.3570479485778648"/>
    <n v="1.3570479485778648"/>
    <n v="5.0261035132513507"/>
    <n v="5.0261035132513507"/>
  </r>
  <r>
    <x v="0"/>
    <x v="0"/>
    <x v="0"/>
    <m/>
    <m/>
    <m/>
    <m/>
    <x v="2"/>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8920000000000003"/>
    <s v="metric ton"/>
    <s v="C"/>
    <s v="hectare"/>
    <s v="year"/>
    <m/>
    <m/>
    <n v="2.384411484996257"/>
    <s v="metric ton C/acre/year"/>
    <n v="2.384411484996257"/>
    <n v="2.384411484996257"/>
    <n v="8.8311536481342845"/>
    <n v="8.8311536481342845"/>
  </r>
  <r>
    <x v="0"/>
    <x v="0"/>
    <x v="0"/>
    <m/>
    <m/>
    <m/>
    <m/>
    <x v="3"/>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8742857142857146"/>
    <s v="metric ton"/>
    <s v="C"/>
    <s v="hectare"/>
    <s v="year"/>
    <m/>
    <m/>
    <n v="2.7819290238100058"/>
    <s v="metric ton C/acre/year"/>
    <n v="2.7819290238100058"/>
    <n v="2.7819290238100058"/>
    <n v="10.303440828925947"/>
    <n v="10.303440828925947"/>
  </r>
  <r>
    <x v="0"/>
    <x v="0"/>
    <x v="0"/>
    <m/>
    <m/>
    <m/>
    <m/>
    <x v="4"/>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7.0977777777777771"/>
    <s v="metric ton"/>
    <s v="C"/>
    <s v="hectare"/>
    <s v="year"/>
    <m/>
    <m/>
    <n v="2.8723731926823728"/>
    <s v="metric ton C/acre/year"/>
    <n v="2.8723731926823728"/>
    <n v="2.8723731926823728"/>
    <n v="10.638419232156936"/>
    <n v="10.638419232156936"/>
  </r>
  <r>
    <x v="0"/>
    <x v="0"/>
    <x v="0"/>
    <m/>
    <m/>
    <m/>
    <m/>
    <x v="5"/>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7.0454545454545459"/>
    <s v="metric ton"/>
    <s v="C"/>
    <s v="hectare"/>
    <s v="year"/>
    <m/>
    <m/>
    <n v="2.8511986991176004"/>
    <s v="metric ton C/acre/year"/>
    <n v="2.8511986991176004"/>
    <n v="2.8511986991176004"/>
    <n v="10.559995181917039"/>
    <n v="10.559995181917039"/>
  </r>
  <r>
    <x v="0"/>
    <x v="0"/>
    <x v="0"/>
    <m/>
    <m/>
    <m/>
    <m/>
    <x v="6"/>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88"/>
    <s v="metric ton"/>
    <s v="C"/>
    <s v="hectare"/>
    <s v="year"/>
    <m/>
    <m/>
    <n v="2.7842415167641286"/>
    <s v="metric ton C/acre/year"/>
    <n v="2.7842415167641286"/>
    <n v="2.7842415167641286"/>
    <n v="10.312005617644919"/>
    <n v="10.312005617644919"/>
  </r>
  <r>
    <x v="0"/>
    <x v="0"/>
    <x v="0"/>
    <m/>
    <m/>
    <m/>
    <m/>
    <x v="7"/>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666666666666667"/>
    <s v="metric ton"/>
    <s v="C"/>
    <s v="hectare"/>
    <s v="year"/>
    <m/>
    <m/>
    <n v="2.6979084464768688"/>
    <s v="metric ton C/acre/year"/>
    <n v="2.6979084464768688"/>
    <n v="2.6979084464768688"/>
    <n v="9.9922535054698844"/>
    <n v="9.9922535054698844"/>
  </r>
  <r>
    <x v="0"/>
    <x v="0"/>
    <x v="0"/>
    <m/>
    <m/>
    <m/>
    <m/>
    <x v="8"/>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4352941176470591"/>
    <s v="metric ton"/>
    <s v="C"/>
    <s v="hectare"/>
    <s v="year"/>
    <m/>
    <m/>
    <n v="2.6042751533344366"/>
    <s v="metric ton C/acre/year"/>
    <n v="2.6042751533344366"/>
    <n v="2.6042751533344366"/>
    <n v="9.6454635308682839"/>
    <n v="9.6454635308682839"/>
  </r>
  <r>
    <x v="0"/>
    <x v="0"/>
    <x v="0"/>
    <m/>
    <m/>
    <m/>
    <m/>
    <x v="9"/>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201052631578948"/>
    <s v="metric ton"/>
    <s v="C"/>
    <s v="hectare"/>
    <s v="year"/>
    <m/>
    <m/>
    <n v="2.5094808407676688"/>
    <s v="metric ton C/acre/year"/>
    <n v="2.5094808407676688"/>
    <n v="2.5094808407676688"/>
    <n v="9.2943734843246979"/>
    <n v="9.2943734843246979"/>
  </r>
  <r>
    <x v="0"/>
    <x v="0"/>
    <x v="0"/>
    <m/>
    <m/>
    <m/>
    <m/>
    <x v="10"/>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9733333333333336"/>
    <s v="metric ton"/>
    <s v="C"/>
    <s v="hectare"/>
    <s v="year"/>
    <m/>
    <m/>
    <n v="2.4173259680432744"/>
    <s v="metric ton C/acre/year"/>
    <n v="2.4173259680432744"/>
    <n v="2.4173259680432744"/>
    <n v="8.953059140901015"/>
    <n v="8.953059140901015"/>
  </r>
  <r>
    <x v="0"/>
    <x v="0"/>
    <x v="0"/>
    <m/>
    <m/>
    <m/>
    <m/>
    <x v="11"/>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7547826086956517"/>
    <s v="metric ton"/>
    <s v="C"/>
    <s v="hectare"/>
    <s v="year"/>
    <m/>
    <m/>
    <n v="2.3288814911457281"/>
    <s v="metric ton C/acre/year"/>
    <n v="2.3288814911457281"/>
    <n v="2.3288814911457281"/>
    <n v="8.6254870042434373"/>
    <n v="8.6254870042434373"/>
  </r>
  <r>
    <x v="0"/>
    <x v="0"/>
    <x v="0"/>
    <m/>
    <m/>
    <m/>
    <m/>
    <x v="12"/>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5472000000000001"/>
    <s v="metric ton"/>
    <s v="C"/>
    <s v="hectare"/>
    <s v="year"/>
    <m/>
    <m/>
    <n v="2.2448756601444733"/>
    <s v="metric ton C/acre/year"/>
    <n v="2.2448756601444733"/>
    <n v="2.2448756601444733"/>
    <n v="8.3143542968313824"/>
    <n v="8.3143542968313824"/>
  </r>
  <r>
    <x v="0"/>
    <x v="0"/>
    <x v="1"/>
    <m/>
    <m/>
    <m/>
    <m/>
    <x v="0"/>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11.2"/>
    <s v="metric ton"/>
    <s v="C"/>
    <s v="hectare"/>
    <s v="year"/>
    <m/>
    <m/>
    <n v="4.5324861900811397"/>
    <s v="metric ton C/acre/year"/>
    <n v="4.5324861900811397"/>
    <n v="4.5324861900811397"/>
    <n v="16.786985889189406"/>
    <n v="16.786985889189406"/>
  </r>
  <r>
    <x v="0"/>
    <x v="0"/>
    <x v="1"/>
    <m/>
    <m/>
    <m/>
    <m/>
    <x v="1"/>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86"/>
    <s v="metric ton"/>
    <s v="C"/>
    <s v="hectare"/>
    <s v="year"/>
    <m/>
    <m/>
    <n v="1.562088990510107"/>
    <s v="metric ton C/acre/year"/>
    <n v="1.562088990510107"/>
    <n v="1.562088990510107"/>
    <n v="5.7855147796670625"/>
    <n v="5.7855147796670625"/>
  </r>
  <r>
    <x v="0"/>
    <x v="0"/>
    <x v="1"/>
    <m/>
    <m/>
    <m/>
    <m/>
    <x v="2"/>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6120000000000001"/>
    <s v="metric ton"/>
    <s v="C"/>
    <s v="hectare"/>
    <s v="year"/>
    <m/>
    <m/>
    <n v="1.4617267963011675"/>
    <s v="metric ton C/acre/year"/>
    <n v="1.4617267963011675"/>
    <n v="1.4617267963011675"/>
    <n v="5.4138029492635829"/>
    <n v="5.4138029492635829"/>
  </r>
  <r>
    <x v="0"/>
    <x v="0"/>
    <x v="1"/>
    <m/>
    <m/>
    <m/>
    <m/>
    <x v="3"/>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9485714285714284"/>
    <s v="metric ton"/>
    <s v="C"/>
    <s v="hectare"/>
    <s v="year"/>
    <m/>
    <m/>
    <n v="1.5979326312990139"/>
    <s v="metric ton C/acre/year"/>
    <n v="1.5979326312990139"/>
    <n v="1.5979326312990139"/>
    <n v="5.9182690048111617"/>
    <n v="5.9182690048111617"/>
  </r>
  <r>
    <x v="0"/>
    <x v="0"/>
    <x v="1"/>
    <m/>
    <m/>
    <m/>
    <m/>
    <x v="4"/>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2355555555555551"/>
    <s v="metric ton"/>
    <s v="C"/>
    <s v="hectare"/>
    <s v="year"/>
    <m/>
    <m/>
    <n v="1.7140711663283039"/>
    <s v="metric ton C/acre/year"/>
    <n v="1.7140711663283039"/>
    <n v="1.7140711663283039"/>
    <n v="6.3484117271418663"/>
    <n v="6.3484117271418663"/>
  </r>
  <r>
    <x v="0"/>
    <x v="0"/>
    <x v="1"/>
    <m/>
    <m/>
    <m/>
    <m/>
    <x v="5"/>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3236363636363642"/>
    <s v="metric ton"/>
    <s v="C"/>
    <s v="hectare"/>
    <s v="year"/>
    <m/>
    <m/>
    <n v="1.7497162597423623"/>
    <s v="metric ton C/acre/year"/>
    <n v="1.7497162597423623"/>
    <n v="1.7497162597423623"/>
    <n v="6.4804305916383784"/>
    <n v="6.4804305916383784"/>
  </r>
  <r>
    <x v="0"/>
    <x v="0"/>
    <x v="1"/>
    <m/>
    <m/>
    <m/>
    <m/>
    <x v="6"/>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3415384615384616"/>
    <s v="metric ton"/>
    <s v="C"/>
    <s v="hectare"/>
    <s v="year"/>
    <m/>
    <m/>
    <n v="1.756960992913321"/>
    <s v="metric ton C/acre/year"/>
    <n v="1.756960992913321"/>
    <n v="1.756960992913321"/>
    <n v="6.5072629367160033"/>
    <n v="6.5072629367160033"/>
  </r>
  <r>
    <x v="0"/>
    <x v="0"/>
    <x v="1"/>
    <m/>
    <m/>
    <m/>
    <m/>
    <x v="7"/>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3119999999999994"/>
    <s v="metric ton"/>
    <s v="C"/>
    <s v="hectare"/>
    <s v="year"/>
    <m/>
    <m/>
    <n v="1.7450071831812386"/>
    <s v="metric ton C/acre/year"/>
    <n v="1.7450071831812386"/>
    <n v="1.7450071831812386"/>
    <n v="6.4629895673379201"/>
    <n v="6.4629895673379201"/>
  </r>
  <r>
    <x v="0"/>
    <x v="0"/>
    <x v="1"/>
    <m/>
    <m/>
    <m/>
    <m/>
    <x v="8"/>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249411764705882"/>
    <s v="metric ton"/>
    <s v="C"/>
    <s v="hectare"/>
    <s v="year"/>
    <m/>
    <m/>
    <n v="1.7196785838837263"/>
    <s v="metric ton C/acre/year"/>
    <n v="1.7196785838837263"/>
    <n v="1.7196785838837263"/>
    <n v="6.3691799403100973"/>
    <n v="6.3691799403100973"/>
  </r>
  <r>
    <x v="0"/>
    <x v="0"/>
    <x v="1"/>
    <m/>
    <m/>
    <m/>
    <m/>
    <x v="9"/>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1631578947368419"/>
    <s v="metric ton"/>
    <s v="C"/>
    <s v="hectare"/>
    <s v="year"/>
    <m/>
    <m/>
    <n v="1.6847728272341078"/>
    <s v="metric ton C/acre/year"/>
    <n v="1.6847728272341078"/>
    <n v="1.6847728272341078"/>
    <n v="6.2398993601263246"/>
    <n v="6.2398993601263246"/>
  </r>
  <r>
    <x v="0"/>
    <x v="0"/>
    <x v="1"/>
    <m/>
    <m/>
    <m/>
    <m/>
    <x v="10"/>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0619047619047617"/>
    <s v="metric ton"/>
    <s v="C"/>
    <s v="hectare"/>
    <s v="year"/>
    <m/>
    <m/>
    <n v="1.6437970748891206"/>
    <s v="metric ton C/acre/year"/>
    <n v="1.6437970748891206"/>
    <n v="1.6437970748891206"/>
    <n v="6.0881373144041504"/>
    <n v="6.0881373144041504"/>
  </r>
  <r>
    <x v="0"/>
    <x v="0"/>
    <x v="1"/>
    <m/>
    <m/>
    <m/>
    <m/>
    <x v="11"/>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9452173913043476"/>
    <s v="metric ton"/>
    <s v="C"/>
    <s v="hectare"/>
    <s v="year"/>
    <m/>
    <m/>
    <n v="1.5965752984781156"/>
    <s v="metric ton C/acre/year"/>
    <n v="1.5965752984781156"/>
    <n v="1.5965752984781156"/>
    <n v="5.913241846215243"/>
    <n v="5.913241846215243"/>
  </r>
  <r>
    <x v="0"/>
    <x v="0"/>
    <x v="1"/>
    <m/>
    <m/>
    <m/>
    <m/>
    <x v="12"/>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8216000000000001"/>
    <s v="metric ton"/>
    <s v="C"/>
    <s v="hectare"/>
    <s v="year"/>
    <m/>
    <m/>
    <n v="1.5465490378584004"/>
    <s v="metric ton C/acre/year"/>
    <n v="1.5465490378584004"/>
    <n v="1.5465490378584004"/>
    <n v="5.7279593994755569"/>
    <n v="5.7279593994755569"/>
  </r>
  <r>
    <x v="0"/>
    <x v="0"/>
    <x v="1"/>
    <m/>
    <m/>
    <m/>
    <m/>
    <x v="0"/>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2.8"/>
    <s v="metric ton"/>
    <s v="C"/>
    <s v="hectare"/>
    <s v="year"/>
    <m/>
    <m/>
    <n v="1.1331215475202849"/>
    <s v="metric ton C/acre/year"/>
    <n v="1.1331215475202849"/>
    <n v="1.1331215475202849"/>
    <n v="4.1967464722973515"/>
    <n v="4.1967464722973515"/>
  </r>
  <r>
    <x v="0"/>
    <x v="0"/>
    <x v="1"/>
    <m/>
    <m/>
    <m/>
    <m/>
    <x v="1"/>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2.0933333333333333"/>
    <s v="metric ton"/>
    <s v="C"/>
    <s v="hectare"/>
    <s v="year"/>
    <m/>
    <m/>
    <n v="0.84714325219373676"/>
    <s v="metric ton C/acre/year"/>
    <n v="0.84714325219373676"/>
    <n v="0.84714325219373676"/>
    <n v="3.1375676007175435"/>
    <n v="3.1375676007175435"/>
  </r>
  <r>
    <x v="0"/>
    <x v="0"/>
    <x v="1"/>
    <m/>
    <m/>
    <m/>
    <m/>
    <x v="2"/>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2.9279999999999999"/>
    <s v="metric ton"/>
    <s v="C"/>
    <s v="hectare"/>
    <s v="year"/>
    <m/>
    <m/>
    <n v="1.1849213896926407"/>
    <s v="metric ton C/acre/year"/>
    <n v="1.1849213896926407"/>
    <n v="1.1849213896926407"/>
    <n v="4.388597739602373"/>
    <n v="4.388597739602373"/>
  </r>
  <r>
    <x v="0"/>
    <x v="0"/>
    <x v="1"/>
    <m/>
    <m/>
    <m/>
    <m/>
    <x v="3"/>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6257142857142859"/>
    <s v="metric ton"/>
    <s v="C"/>
    <s v="hectare"/>
    <s v="year"/>
    <m/>
    <m/>
    <n v="1.4672767793910628"/>
    <s v="metric ton C/acre/year"/>
    <n v="1.4672767793910628"/>
    <n v="1.4672767793910628"/>
    <n v="5.4343584421891213"/>
    <n v="5.4343584421891213"/>
  </r>
  <r>
    <x v="0"/>
    <x v="0"/>
    <x v="1"/>
    <m/>
    <m/>
    <m/>
    <m/>
    <x v="4"/>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0666666666666664"/>
    <s v="metric ton"/>
    <s v="C"/>
    <s v="hectare"/>
    <s v="year"/>
    <m/>
    <m/>
    <n v="1.6457241523508899"/>
    <s v="metric ton C/acre/year"/>
    <n v="1.6457241523508899"/>
    <n v="1.6457241523508899"/>
    <n v="6.0952746383366287"/>
    <n v="6.0952746383366287"/>
  </r>
  <r>
    <x v="0"/>
    <x v="0"/>
    <x v="1"/>
    <m/>
    <m/>
    <m/>
    <m/>
    <x v="5"/>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2272727272727275"/>
    <s v="metric ton"/>
    <s v="C"/>
    <s v="hectare"/>
    <s v="year"/>
    <m/>
    <m/>
    <n v="1.71071921947056"/>
    <s v="metric ton C/acre/year"/>
    <n v="1.71071921947056"/>
    <n v="1.71071921947056"/>
    <n v="6.3359971091502221"/>
    <n v="6.3359971091502221"/>
  </r>
  <r>
    <x v="0"/>
    <x v="0"/>
    <x v="1"/>
    <m/>
    <m/>
    <m/>
    <m/>
    <x v="6"/>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2846153846153845"/>
    <s v="metric ton"/>
    <s v="C"/>
    <s v="hectare"/>
    <s v="year"/>
    <m/>
    <m/>
    <n v="1.7339250054087876"/>
    <s v="metric ton C/acre/year"/>
    <n v="1.7339250054087876"/>
    <n v="1.7339250054087876"/>
    <n v="6.421944464476991"/>
    <n v="6.421944464476991"/>
  </r>
  <r>
    <x v="0"/>
    <x v="0"/>
    <x v="1"/>
    <m/>
    <m/>
    <m/>
    <m/>
    <x v="7"/>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2773333333333339"/>
    <s v="metric ton"/>
    <s v="C"/>
    <s v="hectare"/>
    <s v="year"/>
    <m/>
    <m/>
    <n v="1.7309780592595592"/>
    <s v="metric ton C/acre/year"/>
    <n v="1.7309780592595592"/>
    <n v="1.7309780592595592"/>
    <n v="6.4110298491094779"/>
    <n v="6.4110298491094779"/>
  </r>
  <r>
    <x v="0"/>
    <x v="0"/>
    <x v="1"/>
    <m/>
    <m/>
    <m/>
    <m/>
    <x v="8"/>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2270588235294122"/>
    <s v="metric ton"/>
    <s v="C"/>
    <s v="hectare"/>
    <s v="year"/>
    <m/>
    <m/>
    <n v="1.7106326555631866"/>
    <s v="metric ton C/acre/year"/>
    <n v="1.7106326555631866"/>
    <n v="1.7106326555631866"/>
    <n v="6.3356765020858754"/>
    <n v="6.3356765020858754"/>
  </r>
  <r>
    <x v="0"/>
    <x v="0"/>
    <x v="1"/>
    <m/>
    <m/>
    <m/>
    <m/>
    <x v="9"/>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149473684210526"/>
    <s v="metric ton"/>
    <s v="C"/>
    <s v="hectare"/>
    <s v="year"/>
    <m/>
    <m/>
    <n v="1.6792350151597604"/>
    <s v="metric ton C/acre/year"/>
    <n v="1.6792350151597604"/>
    <n v="1.6792350151597604"/>
    <n v="6.2193889450361493"/>
    <n v="6.2193889450361493"/>
  </r>
  <r>
    <x v="0"/>
    <x v="0"/>
    <x v="1"/>
    <m/>
    <m/>
    <m/>
    <m/>
    <x v="10"/>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0523809523809522"/>
    <s v="metric ton"/>
    <s v="C"/>
    <s v="hectare"/>
    <s v="year"/>
    <m/>
    <m/>
    <n v="1.6399429199655824"/>
    <s v="metric ton C/acre/year"/>
    <n v="1.6399429199655824"/>
    <n v="1.6399429199655824"/>
    <n v="6.0738626665391937"/>
    <n v="6.0738626665391937"/>
  </r>
  <r>
    <x v="0"/>
    <x v="0"/>
    <x v="1"/>
    <m/>
    <m/>
    <m/>
    <m/>
    <x v="11"/>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9391304347826086"/>
    <s v="metric ton"/>
    <s v="C"/>
    <s v="hectare"/>
    <s v="year"/>
    <m/>
    <m/>
    <n v="1.594111990766115"/>
    <s v="metric ton C/acre/year"/>
    <n v="1.594111990766115"/>
    <n v="1.594111990766115"/>
    <n v="5.9041184843189436"/>
    <n v="5.9041184843189436"/>
  </r>
  <r>
    <x v="0"/>
    <x v="0"/>
    <x v="1"/>
    <m/>
    <m/>
    <m/>
    <m/>
    <x v="12"/>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8176000000000001"/>
    <s v="metric ton"/>
    <s v="C"/>
    <s v="hectare"/>
    <s v="year"/>
    <m/>
    <m/>
    <n v="1.5449302927905142"/>
    <s v="metric ton C/acre/year"/>
    <n v="1.5449302927905142"/>
    <n v="1.5449302927905142"/>
    <n v="5.7219640473722748"/>
    <n v="5.7219640473722748"/>
  </r>
  <r>
    <x v="0"/>
    <x v="0"/>
    <x v="2"/>
    <m/>
    <m/>
    <m/>
    <m/>
    <x v="0"/>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14.5"/>
    <s v="metric ton"/>
    <s v="C"/>
    <s v="hectare"/>
    <s v="year"/>
    <m/>
    <m/>
    <n v="5.8679508710871895"/>
    <s v="metric ton C/acre/year"/>
    <n v="5.8679508710871895"/>
    <n v="5.8679508710871895"/>
    <n v="21.733151374396996"/>
    <n v="21.733151374396996"/>
  </r>
  <r>
    <x v="0"/>
    <x v="0"/>
    <x v="2"/>
    <m/>
    <m/>
    <m/>
    <m/>
    <x v="1"/>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2600000000000007"/>
    <s v="metric ton"/>
    <s v="C"/>
    <s v="hectare"/>
    <s v="year"/>
    <m/>
    <m/>
    <n v="2.12864976427025"/>
    <s v="metric ton C/acre/year"/>
    <n v="2.12864976427025"/>
    <n v="2.12864976427025"/>
    <n v="7.8838880158157405"/>
    <n v="7.8838880158157405"/>
  </r>
  <r>
    <x v="0"/>
    <x v="0"/>
    <x v="2"/>
    <m/>
    <m/>
    <m/>
    <m/>
    <x v="2"/>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5079999999999991"/>
    <s v="metric ton"/>
    <s v="C"/>
    <s v="hectare"/>
    <s v="year"/>
    <m/>
    <m/>
    <n v="2.2290119584791888"/>
    <s v="metric ton C/acre/year"/>
    <n v="2.2290119584791888"/>
    <n v="2.2290119584791888"/>
    <n v="8.2555998462192175"/>
    <n v="8.2555998462192175"/>
  </r>
  <r>
    <x v="0"/>
    <x v="0"/>
    <x v="2"/>
    <m/>
    <m/>
    <m/>
    <m/>
    <x v="3"/>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9485714285714284"/>
    <s v="metric ton"/>
    <s v="C"/>
    <s v="hectare"/>
    <s v="year"/>
    <m/>
    <m/>
    <n v="2.4073051652420747"/>
    <s v="metric ton C/acre/year"/>
    <n v="2.4073051652420747"/>
    <n v="2.4073051652420747"/>
    <n v="8.9159450564521272"/>
    <n v="8.9159450564521272"/>
  </r>
  <r>
    <x v="0"/>
    <x v="0"/>
    <x v="2"/>
    <m/>
    <m/>
    <m/>
    <m/>
    <x v="4"/>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2422222222222219"/>
    <s v="metric ton"/>
    <s v="C"/>
    <s v="hectare"/>
    <s v="year"/>
    <m/>
    <m/>
    <n v="2.5261416087178414"/>
    <s v="metric ton C/acre/year"/>
    <n v="2.5261416087178414"/>
    <n v="2.5261416087178414"/>
    <n v="9.3560800322883004"/>
    <n v="9.3560800322883004"/>
  </r>
  <r>
    <x v="0"/>
    <x v="0"/>
    <x v="2"/>
    <m/>
    <m/>
    <m/>
    <m/>
    <x v="5"/>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3054545454545456"/>
    <s v="metric ton"/>
    <s v="C"/>
    <s v="hectare"/>
    <s v="year"/>
    <m/>
    <m/>
    <n v="2.5517308615586676"/>
    <s v="metric ton C/acre/year"/>
    <n v="2.5517308615586676"/>
    <n v="2.5517308615586676"/>
    <n v="9.450855042809879"/>
    <n v="9.450855042809879"/>
  </r>
  <r>
    <x v="0"/>
    <x v="0"/>
    <x v="2"/>
    <m/>
    <m/>
    <m/>
    <m/>
    <x v="6"/>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3138461538461534"/>
    <s v="metric ton"/>
    <s v="C"/>
    <s v="hectare"/>
    <s v="year"/>
    <m/>
    <m/>
    <n v="2.5551268302325543"/>
    <s v="metric ton C/acre/year"/>
    <n v="2.5551268302325543"/>
    <n v="2.5551268302325543"/>
    <n v="9.4634327045650153"/>
    <n v="9.4634327045650153"/>
  </r>
  <r>
    <x v="0"/>
    <x v="0"/>
    <x v="2"/>
    <m/>
    <m/>
    <m/>
    <m/>
    <x v="7"/>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2866666666666671"/>
    <s v="metric ton"/>
    <s v="C"/>
    <s v="hectare"/>
    <s v="year"/>
    <m/>
    <m/>
    <n v="2.5441276650276876"/>
    <s v="metric ton C/acre/year"/>
    <n v="2.5441276650276876"/>
    <n v="2.5441276650276876"/>
    <n v="9.4226950556581013"/>
    <n v="9.4226950556581013"/>
  </r>
  <r>
    <x v="0"/>
    <x v="0"/>
    <x v="2"/>
    <m/>
    <m/>
    <m/>
    <m/>
    <x v="8"/>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2258823529411771"/>
    <s v="metric ton"/>
    <s v="C"/>
    <s v="hectare"/>
    <s v="year"/>
    <m/>
    <m/>
    <n v="2.5195290880156924"/>
    <s v="metric ton C/acre/year"/>
    <n v="2.5195290880156924"/>
    <n v="2.5195290880156924"/>
    <n v="9.3315892148729347"/>
    <n v="9.3315892148729347"/>
  </r>
  <r>
    <x v="0"/>
    <x v="0"/>
    <x v="2"/>
    <m/>
    <m/>
    <m/>
    <m/>
    <x v="9"/>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1368421052631579"/>
    <s v="metric ton"/>
    <s v="C"/>
    <s v="hectare"/>
    <s v="year"/>
    <m/>
    <m/>
    <n v="2.4834957225726546"/>
    <s v="metric ton C/acre/year"/>
    <n v="2.4834957225726546"/>
    <n v="2.4834957225726546"/>
    <n v="9.1981323058246467"/>
    <n v="9.1981323058246467"/>
  </r>
  <r>
    <x v="0"/>
    <x v="0"/>
    <x v="2"/>
    <m/>
    <m/>
    <m/>
    <m/>
    <x v="10"/>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038095238095238"/>
    <s v="metric ton"/>
    <s v="C"/>
    <s v="hectare"/>
    <s v="year"/>
    <m/>
    <m/>
    <n v="2.4435342215233353"/>
    <s v="metric ton C/acre/year"/>
    <n v="2.4435342215233353"/>
    <n v="2.4435342215233353"/>
    <n v="9.0501267463827233"/>
    <n v="9.0501267463827233"/>
  </r>
  <r>
    <x v="0"/>
    <x v="0"/>
    <x v="2"/>
    <m/>
    <m/>
    <m/>
    <m/>
    <x v="11"/>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9321739130434787"/>
    <s v="metric ton"/>
    <s v="C"/>
    <s v="hectare"/>
    <s v="year"/>
    <m/>
    <m/>
    <n v="2.4006693158954611"/>
    <s v="metric ton C/acre/year"/>
    <n v="2.4006693158954611"/>
    <n v="2.4006693158954611"/>
    <n v="8.8913678366498559"/>
    <n v="8.8913678366498559"/>
  </r>
  <r>
    <x v="0"/>
    <x v="0"/>
    <x v="2"/>
    <m/>
    <m/>
    <m/>
    <m/>
    <x v="12"/>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82"/>
    <s v="metric ton"/>
    <s v="C"/>
    <s v="hectare"/>
    <s v="year"/>
    <m/>
    <m/>
    <n v="2.3552740737743068"/>
    <s v="metric ton C/acre/year"/>
    <n v="2.3552740737743068"/>
    <n v="2.3552740737743068"/>
    <n v="8.7232373102752092"/>
    <n v="8.7232373102752092"/>
  </r>
  <r>
    <x v="0"/>
    <x v="0"/>
    <x v="2"/>
    <m/>
    <m/>
    <m/>
    <m/>
    <x v="0"/>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06"/>
    <s v="metric ton"/>
    <s v="C"/>
    <s v="hectare"/>
    <s v="year"/>
    <m/>
    <m/>
    <n v="1.2383399769328829"/>
    <s v="metric ton C/acre/year"/>
    <n v="1.2383399769328829"/>
    <n v="1.2383399769328829"/>
    <n v="4.5864443590106774"/>
    <n v="4.5864443590106774"/>
  </r>
  <r>
    <x v="0"/>
    <x v="0"/>
    <x v="2"/>
    <m/>
    <m/>
    <m/>
    <m/>
    <x v="1"/>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2.7333333333333334"/>
    <s v="metric ton"/>
    <s v="C"/>
    <s v="hectare"/>
    <s v="year"/>
    <m/>
    <m/>
    <n v="1.1061424630555163"/>
    <s v="metric ton C/acre/year"/>
    <n v="1.1061424630555163"/>
    <n v="1.1061424630555163"/>
    <n v="4.0968239372426529"/>
    <n v="4.0968239372426529"/>
  </r>
  <r>
    <x v="0"/>
    <x v="0"/>
    <x v="2"/>
    <m/>
    <m/>
    <m/>
    <m/>
    <x v="2"/>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484"/>
    <s v="metric ton"/>
    <s v="C"/>
    <s v="hectare"/>
    <s v="year"/>
    <m/>
    <m/>
    <n v="1.8146132211003421"/>
    <s v="metric ton C/acre/year"/>
    <n v="1.8146132211003421"/>
    <n v="1.8146132211003421"/>
    <n v="6.7207897077790442"/>
    <n v="6.7207897077790442"/>
  </r>
  <r>
    <x v="0"/>
    <x v="0"/>
    <x v="2"/>
    <m/>
    <m/>
    <m/>
    <m/>
    <x v="3"/>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4428571428571431"/>
    <s v="metric ton"/>
    <s v="C"/>
    <s v="hectare"/>
    <s v="year"/>
    <m/>
    <m/>
    <n v="2.2026495388021865"/>
    <s v="metric ton C/acre/year"/>
    <n v="2.2026495388021865"/>
    <n v="2.2026495388021865"/>
    <n v="8.1579612548229132"/>
    <n v="8.1579612548229132"/>
  </r>
  <r>
    <x v="0"/>
    <x v="0"/>
    <x v="2"/>
    <m/>
    <m/>
    <m/>
    <m/>
    <x v="4"/>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9666666666666668"/>
    <s v="metric ton"/>
    <s v="C"/>
    <s v="hectare"/>
    <s v="year"/>
    <m/>
    <m/>
    <n v="2.4146280595967977"/>
    <s v="metric ton C/acre/year"/>
    <n v="2.4146280595967977"/>
    <n v="2.4146280595967977"/>
    <n v="8.9430668873955472"/>
    <n v="8.9430668873955472"/>
  </r>
  <r>
    <x v="0"/>
    <x v="0"/>
    <x v="2"/>
    <m/>
    <m/>
    <m/>
    <m/>
    <x v="5"/>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1454545454545455"/>
    <s v="metric ton"/>
    <s v="C"/>
    <s v="hectare"/>
    <s v="year"/>
    <m/>
    <m/>
    <n v="2.4869810588432228"/>
    <s v="metric ton C/acre/year"/>
    <n v="2.4869810588432228"/>
    <n v="2.4869810588432228"/>
    <n v="9.211040958678602"/>
    <n v="9.211040958678602"/>
  </r>
  <r>
    <x v="0"/>
    <x v="0"/>
    <x v="2"/>
    <m/>
    <m/>
    <m/>
    <m/>
    <x v="6"/>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2169230769230772"/>
    <s v="metric ton"/>
    <s v="C"/>
    <s v="hectare"/>
    <s v="year"/>
    <m/>
    <m/>
    <n v="2.51590339204916"/>
    <s v="metric ton C/acre/year"/>
    <n v="2.51590339204916"/>
    <n v="2.51590339204916"/>
    <n v="9.318160711293185"/>
    <n v="9.318160711293185"/>
  </r>
  <r>
    <x v="0"/>
    <x v="0"/>
    <x v="2"/>
    <m/>
    <m/>
    <m/>
    <m/>
    <x v="7"/>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2266666666666666"/>
    <s v="metric ton"/>
    <s v="C"/>
    <s v="hectare"/>
    <s v="year"/>
    <m/>
    <m/>
    <n v="2.5198464890093955"/>
    <s v="metric ton C/acre/year"/>
    <n v="2.5198464890093955"/>
    <n v="2.5198464890093955"/>
    <n v="9.3327647741088722"/>
    <n v="9.3327647741088722"/>
  </r>
  <r>
    <x v="0"/>
    <x v="0"/>
    <x v="2"/>
    <m/>
    <m/>
    <m/>
    <m/>
    <x v="8"/>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1882352941176473"/>
    <s v="metric ton"/>
    <s v="C"/>
    <s v="hectare"/>
    <s v="year"/>
    <m/>
    <m/>
    <n v="2.5042938403179407"/>
    <s v="metric ton C/acre/year"/>
    <n v="2.5042938403179407"/>
    <n v="2.5042938403179407"/>
    <n v="9.2751623715479283"/>
    <n v="9.2751623715479283"/>
  </r>
  <r>
    <x v="0"/>
    <x v="0"/>
    <x v="2"/>
    <m/>
    <m/>
    <m/>
    <m/>
    <x v="9"/>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1126315789473686"/>
    <s v="metric ton"/>
    <s v="C"/>
    <s v="hectare"/>
    <s v="year"/>
    <m/>
    <m/>
    <n v="2.4736980550565018"/>
    <s v="metric ton C/acre/year"/>
    <n v="2.4736980550565018"/>
    <n v="2.4736980550565018"/>
    <n v="9.1618446483574125"/>
    <n v="9.1618446483574125"/>
  </r>
  <r>
    <x v="0"/>
    <x v="0"/>
    <x v="2"/>
    <m/>
    <m/>
    <m/>
    <m/>
    <x v="10"/>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6.0219047619047616"/>
    <s v="metric ton"/>
    <s v="C"/>
    <s v="hectare"/>
    <s v="year"/>
    <m/>
    <m/>
    <n v="2.4369821581533202"/>
    <s v="metric ton C/acre/year"/>
    <n v="2.4369821581533202"/>
    <n v="2.4369821581533202"/>
    <n v="9.0258598450122971"/>
    <n v="9.0258598450122971"/>
  </r>
  <r>
    <x v="0"/>
    <x v="0"/>
    <x v="2"/>
    <m/>
    <m/>
    <m/>
    <m/>
    <x v="11"/>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9208695652173908"/>
    <s v="metric ton"/>
    <s v="C"/>
    <s v="hectare"/>
    <s v="year"/>
    <m/>
    <m/>
    <n v="2.3960946015731737"/>
    <s v="metric ton C/acre/year"/>
    <n v="2.3960946015731737"/>
    <n v="2.3960946015731737"/>
    <n v="8.8744244502710128"/>
    <n v="8.8744244502710128"/>
  </r>
  <r>
    <x v="0"/>
    <x v="0"/>
    <x v="2"/>
    <m/>
    <m/>
    <m/>
    <m/>
    <x v="12"/>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8128000000000002"/>
    <s v="metric ton"/>
    <s v="C"/>
    <s v="hectare"/>
    <s v="year"/>
    <m/>
    <m/>
    <n v="2.3523603326521116"/>
    <s v="metric ton C/acre/year"/>
    <n v="2.3523603326521116"/>
    <n v="2.3523603326521116"/>
    <n v="8.7124456764893026"/>
    <n v="8.7124456764893026"/>
  </r>
  <r>
    <x v="0"/>
    <x v="1"/>
    <x v="3"/>
    <m/>
    <m/>
    <m/>
    <m/>
    <x v="0"/>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7.9"/>
    <s v="metric ton"/>
    <s v="C"/>
    <s v="hectare"/>
    <s v="year"/>
    <m/>
    <m/>
    <n v="3.1970215090750895"/>
    <s v="metric ton C/acre/year"/>
    <n v="3.1970215090750895"/>
    <n v="3.1970215090750895"/>
    <n v="11.840820403981812"/>
    <n v="11.840820403981812"/>
  </r>
  <r>
    <x v="0"/>
    <x v="1"/>
    <x v="3"/>
    <m/>
    <m/>
    <m/>
    <m/>
    <x v="1"/>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64"/>
    <s v="metric ton"/>
    <s v="C"/>
    <s v="hectare"/>
    <s v="year"/>
    <m/>
    <m/>
    <n v="1.4730580117763705"/>
    <s v="metric ton C/acre/year"/>
    <n v="1.4730580117763705"/>
    <n v="1.4730580117763705"/>
    <n v="5.4557704139865573"/>
    <n v="5.4557704139865573"/>
  </r>
  <r>
    <x v="0"/>
    <x v="1"/>
    <x v="3"/>
    <m/>
    <m/>
    <m/>
    <m/>
    <x v="2"/>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2759999999999998"/>
    <s v="metric ton"/>
    <s v="C"/>
    <s v="hectare"/>
    <s v="year"/>
    <m/>
    <m/>
    <n v="2.1351247445417938"/>
    <s v="metric ton C/acre/year"/>
    <n v="2.1351247445417938"/>
    <n v="2.1351247445417938"/>
    <n v="7.9078694242288652"/>
    <n v="7.9078694242288652"/>
  </r>
  <r>
    <x v="0"/>
    <x v="1"/>
    <x v="3"/>
    <m/>
    <m/>
    <m/>
    <m/>
    <x v="3"/>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5914285714285707"/>
    <s v="metric ton"/>
    <s v="C"/>
    <s v="hectare"/>
    <s v="year"/>
    <m/>
    <m/>
    <n v="2.2627743556093849"/>
    <s v="metric ton C/acre/year"/>
    <n v="2.2627743556093849"/>
    <n v="2.2627743556093849"/>
    <n v="8.3806457615162397"/>
    <n v="8.3806457615162397"/>
  </r>
  <r>
    <x v="0"/>
    <x v="1"/>
    <x v="3"/>
    <m/>
    <m/>
    <m/>
    <m/>
    <x v="4"/>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5933333333333328"/>
    <s v="metric ton"/>
    <s v="C"/>
    <s v="hectare"/>
    <s v="year"/>
    <m/>
    <m/>
    <n v="2.2635451865940928"/>
    <s v="metric ton C/acre/year"/>
    <n v="2.2635451865940928"/>
    <n v="2.2635451865940928"/>
    <n v="8.3835006910892318"/>
    <n v="8.3835006910892318"/>
  </r>
  <r>
    <x v="0"/>
    <x v="1"/>
    <x v="3"/>
    <m/>
    <m/>
    <m/>
    <m/>
    <x v="5"/>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4490909090909092"/>
    <s v="metric ton"/>
    <s v="C"/>
    <s v="hectare"/>
    <s v="year"/>
    <m/>
    <m/>
    <n v="2.2051722583885027"/>
    <s v="metric ton C/acre/year"/>
    <n v="2.2051722583885027"/>
    <n v="2.2051722583885027"/>
    <n v="8.1673046606981572"/>
    <n v="8.1673046606981572"/>
  </r>
  <r>
    <x v="0"/>
    <x v="1"/>
    <x v="3"/>
    <m/>
    <m/>
    <m/>
    <m/>
    <x v="6"/>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2769230769230768"/>
    <s v="metric ton"/>
    <s v="C"/>
    <s v="hectare"/>
    <s v="year"/>
    <m/>
    <m/>
    <n v="2.1354983010959216"/>
    <s v="metric ton C/acre/year"/>
    <n v="2.1354983010959216"/>
    <n v="2.1354983010959216"/>
    <n v="7.9092529670219314"/>
    <n v="7.9092529670219314"/>
  </r>
  <r>
    <x v="0"/>
    <x v="1"/>
    <x v="3"/>
    <m/>
    <m/>
    <m/>
    <m/>
    <x v="7"/>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0986666666666665"/>
    <s v="metric ton"/>
    <s v="C"/>
    <s v="hectare"/>
    <s v="year"/>
    <m/>
    <m/>
    <n v="2.0633603798655091"/>
    <s v="metric ton C/acre/year"/>
    <n v="2.0633603798655091"/>
    <n v="2.0633603798655091"/>
    <n v="7.6420754809833671"/>
    <n v="7.6420754809833671"/>
  </r>
  <r>
    <x v="0"/>
    <x v="1"/>
    <x v="3"/>
    <m/>
    <m/>
    <m/>
    <m/>
    <x v="8"/>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9247058823529413"/>
    <s v="metric ton"/>
    <s v="C"/>
    <s v="hectare"/>
    <s v="year"/>
    <m/>
    <m/>
    <n v="1.9929608394621483"/>
    <s v="metric ton C/acre/year"/>
    <n v="1.9929608394621483"/>
    <n v="1.9929608394621483"/>
    <n v="7.3813364424524011"/>
    <n v="7.3813364424524011"/>
  </r>
  <r>
    <x v="0"/>
    <x v="1"/>
    <x v="3"/>
    <m/>
    <m/>
    <m/>
    <m/>
    <x v="9"/>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757894736842105"/>
    <s v="metric ton"/>
    <s v="C"/>
    <s v="hectare"/>
    <s v="year"/>
    <m/>
    <m/>
    <n v="1.9254546596961231"/>
    <s v="metric ton C/acre/year"/>
    <n v="1.9254546596961231"/>
    <n v="1.9254546596961231"/>
    <n v="7.1313135544300845"/>
    <n v="7.1313135544300845"/>
  </r>
  <r>
    <x v="0"/>
    <x v="1"/>
    <x v="3"/>
    <m/>
    <m/>
    <m/>
    <m/>
    <x v="10"/>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5999999999999996"/>
    <s v="metric ton"/>
    <s v="C"/>
    <s v="hectare"/>
    <s v="year"/>
    <m/>
    <m/>
    <n v="1.8615568280690393"/>
    <s v="metric ton C/acre/year"/>
    <n v="1.8615568280690393"/>
    <n v="1.8615568280690393"/>
    <n v="6.8946549187742194"/>
    <n v="6.8946549187742194"/>
  </r>
  <r>
    <x v="0"/>
    <x v="1"/>
    <x v="3"/>
    <m/>
    <m/>
    <m/>
    <m/>
    <x v="11"/>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4504347826086956"/>
    <s v="metric ton"/>
    <s v="C"/>
    <s v="hectare"/>
    <s v="year"/>
    <m/>
    <m/>
    <n v="1.8010298385741672"/>
    <s v="metric ton C/acre/year"/>
    <n v="1.8010298385741672"/>
    <n v="1.8010298385741672"/>
    <n v="6.6704808836080263"/>
    <n v="6.6704808836080263"/>
  </r>
  <r>
    <x v="0"/>
    <x v="1"/>
    <x v="3"/>
    <m/>
    <m/>
    <m/>
    <m/>
    <x v="12"/>
    <x v="0"/>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3096000000000005"/>
    <s v="metric ton"/>
    <s v="C"/>
    <s v="hectare"/>
    <s v="year"/>
    <m/>
    <m/>
    <n v="1.7440359361405073"/>
    <s v="metric ton C/acre/year"/>
    <n v="1.7440359361405073"/>
    <n v="1.7440359361405073"/>
    <n v="6.459392356075953"/>
    <n v="6.459392356075953"/>
  </r>
  <r>
    <x v="0"/>
    <x v="1"/>
    <x v="3"/>
    <m/>
    <m/>
    <m/>
    <m/>
    <x v="0"/>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22"/>
    <s v="metric ton"/>
    <s v="C"/>
    <s v="hectare"/>
    <s v="year"/>
    <m/>
    <m/>
    <n v="1.3030897796483278"/>
    <s v="metric ton C/acre/year"/>
    <n v="1.3030897796483278"/>
    <n v="1.3030897796483278"/>
    <n v="4.8262584431419544"/>
    <n v="4.8262584431419544"/>
  </r>
  <r>
    <x v="0"/>
    <x v="1"/>
    <x v="3"/>
    <m/>
    <m/>
    <m/>
    <m/>
    <x v="1"/>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3.0133333333333336"/>
    <s v="metric ton"/>
    <s v="C"/>
    <s v="hectare"/>
    <s v="year"/>
    <m/>
    <m/>
    <n v="1.2194546178075449"/>
    <s v="metric ton C/acre/year"/>
    <n v="1.2194546178075449"/>
    <n v="1.2194546178075449"/>
    <n v="4.5164985844723882"/>
    <n v="4.5164985844723882"/>
  </r>
  <r>
    <x v="0"/>
    <x v="1"/>
    <x v="3"/>
    <m/>
    <m/>
    <m/>
    <m/>
    <x v="2"/>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1120000000000001"/>
    <s v="metric ton"/>
    <s v="C"/>
    <s v="hectare"/>
    <s v="year"/>
    <m/>
    <m/>
    <n v="2.0687561967584629"/>
    <s v="metric ton C/acre/year"/>
    <n v="2.0687561967584629"/>
    <n v="2.0687561967584629"/>
    <n v="7.6620599879943061"/>
    <n v="7.6620599879943061"/>
  </r>
  <r>
    <x v="0"/>
    <x v="1"/>
    <x v="3"/>
    <m/>
    <m/>
    <m/>
    <m/>
    <x v="3"/>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54"/>
    <s v="metric ton"/>
    <s v="C"/>
    <s v="hectare"/>
    <s v="year"/>
    <m/>
    <m/>
    <n v="2.2419619190222781"/>
    <s v="metric ton C/acre/year"/>
    <n v="2.2419619190222781"/>
    <n v="2.2419619190222781"/>
    <n v="8.303562663045474"/>
    <n v="8.303562663045474"/>
  </r>
  <r>
    <x v="0"/>
    <x v="1"/>
    <x v="3"/>
    <m/>
    <m/>
    <m/>
    <m/>
    <x v="4"/>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5755555555555558"/>
    <s v="metric ton"/>
    <s v="C"/>
    <s v="hectare"/>
    <s v="year"/>
    <m/>
    <m/>
    <n v="2.2563507640701546"/>
    <s v="metric ton C/acre/year"/>
    <n v="2.2563507640701546"/>
    <n v="2.2563507640701546"/>
    <n v="8.3568546817413125"/>
    <n v="8.3568546817413125"/>
  </r>
  <r>
    <x v="0"/>
    <x v="1"/>
    <x v="3"/>
    <m/>
    <m/>
    <m/>
    <m/>
    <x v="5"/>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4436363636363634"/>
    <s v="metric ton"/>
    <s v="C"/>
    <s v="hectare"/>
    <s v="year"/>
    <m/>
    <m/>
    <n v="2.2029648787504761"/>
    <s v="metric ton C/acre/year"/>
    <n v="2.2029648787504761"/>
    <n v="2.2029648787504761"/>
    <n v="8.1591291805573185"/>
    <n v="8.1591291805573185"/>
  </r>
  <r>
    <x v="0"/>
    <x v="1"/>
    <x v="3"/>
    <m/>
    <m/>
    <m/>
    <m/>
    <x v="6"/>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2738461538461543"/>
    <s v="metric ton"/>
    <s v="C"/>
    <s v="hectare"/>
    <s v="year"/>
    <m/>
    <m/>
    <n v="2.1342531125821633"/>
    <s v="metric ton C/acre/year"/>
    <n v="2.1342531125821633"/>
    <n v="2.1342531125821633"/>
    <n v="7.9046411577117155"/>
    <n v="7.9046411577117155"/>
  </r>
  <r>
    <x v="0"/>
    <x v="1"/>
    <x v="3"/>
    <m/>
    <m/>
    <m/>
    <m/>
    <x v="7"/>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5.0986666666666665"/>
    <s v="metric ton"/>
    <s v="C"/>
    <s v="hectare"/>
    <s v="year"/>
    <m/>
    <m/>
    <n v="2.0633603798655091"/>
    <s v="metric ton C/acre/year"/>
    <n v="2.0633603798655091"/>
    <n v="2.0633603798655091"/>
    <n v="7.6420754809833671"/>
    <n v="7.6420754809833671"/>
  </r>
  <r>
    <x v="0"/>
    <x v="1"/>
    <x v="3"/>
    <m/>
    <m/>
    <m/>
    <m/>
    <x v="8"/>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9247058823529413"/>
    <s v="metric ton"/>
    <s v="C"/>
    <s v="hectare"/>
    <s v="year"/>
    <m/>
    <m/>
    <n v="1.9929608394621483"/>
    <s v="metric ton C/acre/year"/>
    <n v="1.9929608394621483"/>
    <n v="1.9929608394621483"/>
    <n v="7.3813364424524011"/>
    <n v="7.3813364424524011"/>
  </r>
  <r>
    <x v="0"/>
    <x v="1"/>
    <x v="3"/>
    <m/>
    <m/>
    <m/>
    <m/>
    <x v="9"/>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757894736842105"/>
    <s v="metric ton"/>
    <s v="C"/>
    <s v="hectare"/>
    <s v="year"/>
    <m/>
    <m/>
    <n v="1.9254546596961231"/>
    <s v="metric ton C/acre/year"/>
    <n v="1.9254546596961231"/>
    <n v="1.9254546596961231"/>
    <n v="7.1313135544300845"/>
    <n v="7.1313135544300845"/>
  </r>
  <r>
    <x v="0"/>
    <x v="1"/>
    <x v="3"/>
    <m/>
    <m/>
    <m/>
    <m/>
    <x v="10"/>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5999999999999996"/>
    <s v="metric ton"/>
    <s v="C"/>
    <s v="hectare"/>
    <s v="year"/>
    <m/>
    <m/>
    <n v="1.8615568280690393"/>
    <s v="metric ton C/acre/year"/>
    <n v="1.8615568280690393"/>
    <n v="1.8615568280690393"/>
    <n v="6.8946549187742194"/>
    <n v="6.8946549187742194"/>
  </r>
  <r>
    <x v="0"/>
    <x v="1"/>
    <x v="3"/>
    <m/>
    <m/>
    <m/>
    <m/>
    <x v="11"/>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4504347826086956"/>
    <s v="metric ton"/>
    <s v="C"/>
    <s v="hectare"/>
    <s v="year"/>
    <m/>
    <m/>
    <n v="1.8010298385741672"/>
    <s v="metric ton C/acre/year"/>
    <n v="1.8010298385741672"/>
    <n v="1.8010298385741672"/>
    <n v="6.6704808836080263"/>
    <n v="6.6704808836080263"/>
  </r>
  <r>
    <x v="0"/>
    <x v="1"/>
    <x v="3"/>
    <m/>
    <m/>
    <m/>
    <m/>
    <x v="12"/>
    <x v="1"/>
    <m/>
    <s v="North America"/>
    <s v="US"/>
    <m/>
    <s v="Pacific Northwest, West"/>
    <m/>
    <s v="Hybrid"/>
    <s v="C - Temperate / mesothermal"/>
    <s v="Csb - Temperate Warm Dry Summer"/>
    <s v="No"/>
    <s v="Smith et al. 2006"/>
    <s v="Smith, J.E., Heath, L.S., Skog, K.E., Birdsey, R.A. 2006. Methods for calculating forest ecosystem and harvested carbon with standard estimates for forest types of the United States. USDA Forest Service Northeastern Research Station, General technical report NE-343."/>
    <s v="Hybrid"/>
    <m/>
    <m/>
    <m/>
    <n v="4.3096000000000005"/>
    <s v="metric ton"/>
    <s v="C"/>
    <s v="hectare"/>
    <s v="year"/>
    <m/>
    <m/>
    <n v="1.7440359361405073"/>
    <s v="metric ton C/acre/year"/>
    <n v="1.7440359361405073"/>
    <n v="1.7440359361405073"/>
    <n v="6.459392356075953"/>
    <n v="6.459392356075953"/>
  </r>
  <r>
    <x v="0"/>
    <x v="1"/>
    <x v="4"/>
    <m/>
    <m/>
    <m/>
    <m/>
    <x v="0"/>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8.9599999999999991"/>
    <s v="metric ton"/>
    <s v="C"/>
    <s v="hectare"/>
    <s v="year"/>
    <m/>
    <m/>
    <n v="3.6259889520649113"/>
    <s v="metric ton C/acre/year"/>
    <n v="3.6259889520649113"/>
    <n v="3.6259889520649113"/>
    <n v="13.429588711351522"/>
    <n v="13.429588711351522"/>
  </r>
  <r>
    <x v="0"/>
    <x v="1"/>
    <x v="4"/>
    <m/>
    <m/>
    <m/>
    <m/>
    <x v="1"/>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333333333333333"/>
    <s v="metric ton"/>
    <s v="C"/>
    <s v="hectare"/>
    <s v="year"/>
    <m/>
    <m/>
    <n v="1.0656738363583631"/>
    <s v="metric ton C/acre/year"/>
    <n v="1.0656738363583631"/>
    <n v="1.0656738363583631"/>
    <n v="3.9469401346606037"/>
    <n v="3.9469401346606037"/>
  </r>
  <r>
    <x v="0"/>
    <x v="1"/>
    <x v="4"/>
    <m/>
    <m/>
    <m/>
    <m/>
    <x v="2"/>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8"/>
    <s v="metric ton"/>
    <s v="C"/>
    <s v="hectare"/>
    <s v="year"/>
    <m/>
    <m/>
    <n v="0.63940430181501795"/>
    <s v="metric ton C/acre/year"/>
    <n v="0.63940430181501795"/>
    <n v="0.63940430181501795"/>
    <n v="2.3681640807963626"/>
    <n v="2.3681640807963626"/>
  </r>
  <r>
    <x v="0"/>
    <x v="1"/>
    <x v="4"/>
    <m/>
    <m/>
    <m/>
    <m/>
    <x v="3"/>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114285714285714"/>
    <s v="metric ton"/>
    <s v="C"/>
    <s v="hectare"/>
    <s v="year"/>
    <m/>
    <m/>
    <n v="0.73306026645700062"/>
    <s v="metric ton C/acre/year"/>
    <n v="0.73306026645700062"/>
    <n v="0.73306026645700062"/>
    <n v="2.7150380239148171"/>
    <n v="2.7150380239148171"/>
  </r>
  <r>
    <x v="0"/>
    <x v="1"/>
    <x v="4"/>
    <m/>
    <m/>
    <m/>
    <m/>
    <x v="4"/>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466666666666666"/>
    <s v="metric ton"/>
    <s v="C"/>
    <s v="hectare"/>
    <s v="year"/>
    <m/>
    <m/>
    <n v="0.90919514646270472"/>
    <s v="metric ton C/acre/year"/>
    <n v="0.90919514646270472"/>
    <n v="0.90919514646270472"/>
    <n v="3.3673894313433506"/>
    <n v="3.3673894313433506"/>
  </r>
  <r>
    <x v="0"/>
    <x v="1"/>
    <x v="4"/>
    <m/>
    <m/>
    <m/>
    <m/>
    <x v="5"/>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
    <s v="metric ton"/>
    <s v="C"/>
    <s v="hectare"/>
    <s v="year"/>
    <m/>
    <m/>
    <n v="1.0117156674288259"/>
    <s v="metric ton C/acre/year"/>
    <n v="1.0117156674288259"/>
    <n v="1.0117156674288259"/>
    <n v="3.7470950645512069"/>
    <n v="3.7470950645512069"/>
  </r>
  <r>
    <x v="0"/>
    <x v="1"/>
    <x v="4"/>
    <m/>
    <m/>
    <m/>
    <m/>
    <x v="6"/>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553846153846154"/>
    <s v="metric ton"/>
    <s v="C"/>
    <s v="hectare"/>
    <s v="year"/>
    <m/>
    <m/>
    <n v="1.0341290606764797"/>
    <s v="metric ton C/acre/year"/>
    <n v="1.0341290606764797"/>
    <n v="1.0341290606764797"/>
    <n v="3.8301076321351095"/>
    <n v="3.8301076321351095"/>
  </r>
  <r>
    <x v="0"/>
    <x v="1"/>
    <x v="4"/>
    <m/>
    <m/>
    <m/>
    <m/>
    <x v="7"/>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32"/>
    <s v="metric ton"/>
    <s v="C"/>
    <s v="hectare"/>
    <s v="year"/>
    <m/>
    <m/>
    <n v="1.0246656279719148"/>
    <s v="metric ton C/acre/year"/>
    <n v="1.0246656279719148"/>
    <n v="1.0246656279719148"/>
    <n v="3.795057881377462"/>
    <n v="3.795057881377462"/>
  </r>
  <r>
    <x v="0"/>
    <x v="1"/>
    <x v="4"/>
    <m/>
    <m/>
    <m/>
    <m/>
    <x v="8"/>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70588235294115"/>
    <s v="metric ton"/>
    <s v="C"/>
    <s v="hectare"/>
    <s v="year"/>
    <m/>
    <m/>
    <n v="0.99838482569329301"/>
    <s v="metric ton C/acre/year"/>
    <n v="0.99838482569329301"/>
    <n v="0.99838482569329301"/>
    <n v="3.6977215766418259"/>
    <n v="3.6977215766418259"/>
  </r>
  <r>
    <x v="0"/>
    <x v="1"/>
    <x v="4"/>
    <m/>
    <m/>
    <m/>
    <m/>
    <x v="9"/>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8"/>
    <s v="metric ton"/>
    <s v="C"/>
    <s v="hectare"/>
    <s v="year"/>
    <m/>
    <m/>
    <n v="0.96315331539224214"/>
    <s v="metric ton C/acre/year"/>
    <n v="0.96315331539224214"/>
    <n v="0.96315331539224214"/>
    <n v="3.5672345014527482"/>
    <n v="3.5672345014527482"/>
  </r>
  <r>
    <x v="0"/>
    <x v="1"/>
    <x v="4"/>
    <m/>
    <m/>
    <m/>
    <m/>
    <x v="10"/>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828571428571429"/>
    <s v="metric ton"/>
    <s v="C"/>
    <s v="hectare"/>
    <s v="year"/>
    <m/>
    <m/>
    <n v="0.92384093517215071"/>
    <s v="metric ton C/acre/year"/>
    <n v="0.92384093517215071"/>
    <n v="0.92384093517215071"/>
    <n v="3.4216330932301875"/>
    <n v="3.4216330932301875"/>
  </r>
  <r>
    <x v="0"/>
    <x v="1"/>
    <x v="4"/>
    <m/>
    <m/>
    <m/>
    <m/>
    <x v="11"/>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34782608695651"/>
    <s v="metric ton"/>
    <s v="C"/>
    <s v="hectare"/>
    <s v="year"/>
    <m/>
    <m/>
    <n v="0.88362366640479351"/>
    <s v="metric ton C/acre/year"/>
    <n v="0.88362366640479351"/>
    <n v="0.88362366640479351"/>
    <n v="3.2726802459436795"/>
    <n v="3.2726802459436795"/>
  </r>
  <r>
    <x v="0"/>
    <x v="1"/>
    <x v="4"/>
    <m/>
    <m/>
    <m/>
    <m/>
    <x v="12"/>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855999999999999"/>
    <s v="metric ton"/>
    <s v="C"/>
    <s v="hectare"/>
    <s v="year"/>
    <m/>
    <m/>
    <n v="0.84401367839582364"/>
    <s v="metric ton C/acre/year"/>
    <n v="0.84401367839582364"/>
    <n v="0.84401367839582364"/>
    <n v="3.1259765866511984"/>
    <n v="3.1259765866511984"/>
  </r>
  <r>
    <x v="0"/>
    <x v="1"/>
    <x v="4"/>
    <m/>
    <m/>
    <m/>
    <m/>
    <x v="0"/>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600000000000002"/>
    <s v="metric ton"/>
    <s v="C"/>
    <s v="hectare"/>
    <s v="year"/>
    <m/>
    <m/>
    <n v="0.91459096335565859"/>
    <s v="metric ton C/acre/year"/>
    <n v="0.91459096335565859"/>
    <n v="0.91459096335565859"/>
    <n v="3.3873739383542909"/>
    <n v="3.3873739383542909"/>
  </r>
  <r>
    <x v="0"/>
    <x v="1"/>
    <x v="4"/>
    <m/>
    <m/>
    <m/>
    <m/>
    <x v="1"/>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866666666666667"/>
    <s v="metric ton"/>
    <s v="C"/>
    <s v="hectare"/>
    <s v="year"/>
    <m/>
    <m/>
    <n v="0.5611649568671887"/>
    <s v="metric ton C/acre/year"/>
    <n v="0.5611649568671887"/>
    <n v="0.5611649568671887"/>
    <n v="2.0783887291377359"/>
    <n v="2.0783887291377359"/>
  </r>
  <r>
    <x v="0"/>
    <x v="1"/>
    <x v="4"/>
    <m/>
    <m/>
    <m/>
    <m/>
    <x v="2"/>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520000000000001"/>
    <s v="metric ton"/>
    <s v="C"/>
    <s v="hectare"/>
    <s v="year"/>
    <m/>
    <m/>
    <n v="0.46619857955120297"/>
    <s v="metric ton C/acre/year"/>
    <n v="0.46619857955120297"/>
    <n v="0.46619857955120297"/>
    <n v="1.7266614057451961"/>
    <n v="1.7266614057451961"/>
  </r>
  <r>
    <x v="0"/>
    <x v="1"/>
    <x v="4"/>
    <m/>
    <m/>
    <m/>
    <m/>
    <x v="3"/>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37142857142857"/>
    <s v="metric ton"/>
    <s v="C"/>
    <s v="hectare"/>
    <s v="year"/>
    <m/>
    <m/>
    <n v="0.66252923135624819"/>
    <s v="metric ton C/acre/year"/>
    <n v="0.66252923135624819"/>
    <n v="0.66252923135624819"/>
    <n v="2.4538119679861041"/>
    <n v="2.4538119679861041"/>
  </r>
  <r>
    <x v="0"/>
    <x v="1"/>
    <x v="4"/>
    <m/>
    <m/>
    <m/>
    <m/>
    <x v="4"/>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666666666666665"/>
    <s v="metric ton"/>
    <s v="C"/>
    <s v="hectare"/>
    <s v="year"/>
    <m/>
    <m/>
    <n v="0.87682024510498235"/>
    <s v="metric ton C/acre/year"/>
    <n v="0.87682024510498235"/>
    <n v="0.87682024510498235"/>
    <n v="3.247482389277712"/>
    <n v="3.247482389277712"/>
  </r>
  <r>
    <x v="0"/>
    <x v="1"/>
    <x v="4"/>
    <m/>
    <m/>
    <m/>
    <m/>
    <x v="5"/>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00000000000004"/>
    <s v="metric ton"/>
    <s v="C"/>
    <s v="hectare"/>
    <s v="year"/>
    <m/>
    <m/>
    <n v="0.99552821674996472"/>
    <s v="metric ton C/acre/year"/>
    <n v="0.99552821674996472"/>
    <n v="0.99552821674996472"/>
    <n v="3.6871415435183876"/>
    <n v="3.6871415435183876"/>
  </r>
  <r>
    <x v="0"/>
    <x v="1"/>
    <x v="4"/>
    <m/>
    <m/>
    <m/>
    <m/>
    <x v="6"/>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353846153846153"/>
    <s v="metric ton"/>
    <s v="C"/>
    <s v="hectare"/>
    <s v="year"/>
    <m/>
    <m/>
    <n v="1.0260353353370493"/>
    <s v="metric ton C/acre/year"/>
    <n v="1.0260353353370493"/>
    <n v="1.0260353353370493"/>
    <n v="3.8001308716187006"/>
    <n v="3.8001308716187006"/>
  </r>
  <r>
    <x v="0"/>
    <x v="1"/>
    <x v="4"/>
    <m/>
    <m/>
    <m/>
    <m/>
    <x v="7"/>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226666666666664"/>
    <s v="metric ton"/>
    <s v="C"/>
    <s v="hectare"/>
    <s v="year"/>
    <m/>
    <m/>
    <n v="1.020888556146847"/>
    <s v="metric ton C/acre/year"/>
    <n v="1.020888556146847"/>
    <n v="1.020888556146847"/>
    <n v="3.7810687264698037"/>
    <n v="3.7810687264698037"/>
  </r>
  <r>
    <x v="0"/>
    <x v="1"/>
    <x v="4"/>
    <m/>
    <m/>
    <m/>
    <m/>
    <x v="8"/>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11764705882351"/>
    <s v="metric ton"/>
    <s v="C"/>
    <s v="hectare"/>
    <s v="year"/>
    <m/>
    <m/>
    <n v="0.99600431824051927"/>
    <s v="metric ton C/acre/year"/>
    <n v="0.99600431824051927"/>
    <n v="0.99600431824051927"/>
    <n v="3.6889048823722934"/>
    <n v="3.6889048823722934"/>
  </r>
  <r>
    <x v="0"/>
    <x v="1"/>
    <x v="4"/>
    <m/>
    <m/>
    <m/>
    <m/>
    <x v="9"/>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768421052631581"/>
    <s v="metric ton"/>
    <s v="C"/>
    <s v="hectare"/>
    <s v="year"/>
    <m/>
    <m/>
    <n v="0.96187535875970054"/>
    <s v="metric ton C/acre/year"/>
    <n v="0.96187535875970054"/>
    <n v="0.96187535875970054"/>
    <n v="3.5625013287396312"/>
    <n v="3.5625013287396312"/>
  </r>
  <r>
    <x v="0"/>
    <x v="1"/>
    <x v="4"/>
    <m/>
    <m/>
    <m/>
    <m/>
    <x v="10"/>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819047619047619"/>
    <s v="metric ton"/>
    <s v="C"/>
    <s v="hectare"/>
    <s v="year"/>
    <m/>
    <m/>
    <n v="0.92345551967979678"/>
    <s v="metric ton C/acre/year"/>
    <n v="0.92345551967979678"/>
    <n v="0.92345551967979678"/>
    <n v="3.4202056284436915"/>
    <n v="3.4202056284436915"/>
  </r>
  <r>
    <x v="0"/>
    <x v="1"/>
    <x v="4"/>
    <m/>
    <m/>
    <m/>
    <m/>
    <x v="11"/>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26086956521737"/>
    <s v="metric ton"/>
    <s v="C"/>
    <s v="hectare"/>
    <s v="year"/>
    <m/>
    <m/>
    <n v="0.88327176530307916"/>
    <s v="metric ton C/acre/year"/>
    <n v="0.88327176530307916"/>
    <n v="0.88327176530307916"/>
    <n v="3.2713769085299225"/>
    <n v="3.2713769085299225"/>
  </r>
  <r>
    <x v="0"/>
    <x v="1"/>
    <x v="4"/>
    <m/>
    <m/>
    <m/>
    <m/>
    <x v="12"/>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848"/>
    <s v="metric ton"/>
    <s v="C"/>
    <s v="hectare"/>
    <s v="year"/>
    <m/>
    <m/>
    <n v="0.84368992938224641"/>
    <s v="metric ton C/acre/year"/>
    <n v="0.84368992938224641"/>
    <n v="0.84368992938224641"/>
    <n v="3.1247775162305422"/>
    <n v="3.1247775162305422"/>
  </r>
  <r>
    <x v="0"/>
    <x v="1"/>
    <x v="5"/>
    <m/>
    <m/>
    <m/>
    <m/>
    <x v="0"/>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4.74"/>
    <s v="metric ton"/>
    <s v="C"/>
    <s v="hectare"/>
    <s v="year"/>
    <m/>
    <m/>
    <n v="1.9182517199514366"/>
    <s v="metric ton C/acre/year"/>
    <n v="1.9182517199514366"/>
    <n v="1.9182517199514366"/>
    <n v="7.1046359998201352"/>
    <n v="7.1046359998201352"/>
  </r>
  <r>
    <x v="0"/>
    <x v="1"/>
    <x v="5"/>
    <m/>
    <m/>
    <m/>
    <m/>
    <x v="13"/>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3.15"/>
    <s v="metric ton"/>
    <s v="C"/>
    <s v="hectare"/>
    <s v="year"/>
    <m/>
    <m/>
    <n v="1.2747875354107647"/>
    <s v="metric ton C/acre/year"/>
    <n v="1.2747875354107647"/>
    <n v="1.2747875354107647"/>
    <n v="4.7214353163361658"/>
    <n v="4.7214353163361658"/>
  </r>
  <r>
    <x v="0"/>
    <x v="1"/>
    <x v="5"/>
    <m/>
    <m/>
    <m/>
    <m/>
    <x v="1"/>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6866666666666665"/>
    <s v="metric ton"/>
    <s v="C"/>
    <s v="hectare"/>
    <s v="year"/>
    <m/>
    <m/>
    <n v="1.0872791042762713"/>
    <s v="metric ton C/acre/year"/>
    <n v="1.0872791042762713"/>
    <n v="1.0872791042762713"/>
    <n v="4.026959645467671"/>
    <n v="4.026959645467671"/>
  </r>
  <r>
    <x v="0"/>
    <x v="1"/>
    <x v="5"/>
    <m/>
    <m/>
    <m/>
    <m/>
    <x v="14"/>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5149999999999997"/>
    <s v="metric ton"/>
    <s v="C"/>
    <s v="hectare"/>
    <s v="year"/>
    <m/>
    <m/>
    <n v="1.0178065560501819"/>
    <s v="metric ton C/acre/year"/>
    <n v="1.0178065560501819"/>
    <n v="1.0178065560501819"/>
    <n v="3.7696539112969698"/>
    <n v="3.7696539112969698"/>
  </r>
  <r>
    <x v="0"/>
    <x v="1"/>
    <x v="5"/>
    <m/>
    <m/>
    <m/>
    <m/>
    <x v="2"/>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4"/>
    <s v="metric ton"/>
    <s v="C"/>
    <s v="hectare"/>
    <s v="year"/>
    <m/>
    <m/>
    <n v="0.97126669364629703"/>
    <s v="metric ton C/acre/year"/>
    <n v="0.97126669364629703"/>
    <n v="0.97126669364629703"/>
    <n v="3.5972840505418406"/>
    <n v="3.5972840505418406"/>
  </r>
  <r>
    <x v="0"/>
    <x v="1"/>
    <x v="5"/>
    <m/>
    <m/>
    <m/>
    <m/>
    <x v="15"/>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3233333333333333"/>
    <s v="metric ton"/>
    <s v="C"/>
    <s v="hectare"/>
    <s v="year"/>
    <m/>
    <m/>
    <n v="0.94024011871037361"/>
    <s v="metric ton C/acre/year"/>
    <n v="0.94024011871037361"/>
    <n v="0.94024011871037361"/>
    <n v="3.4823708100384207"/>
    <n v="3.4823708100384207"/>
  </r>
  <r>
    <x v="0"/>
    <x v="1"/>
    <x v="5"/>
    <m/>
    <m/>
    <m/>
    <m/>
    <x v="3"/>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2971428571428572"/>
    <s v="metric ton"/>
    <s v="C"/>
    <s v="hectare"/>
    <s v="year"/>
    <m/>
    <m/>
    <n v="0.92964097820431291"/>
    <s v="metric ton C/acre/year"/>
    <n v="0.92964097820431291"/>
    <n v="0.92964097820431291"/>
    <n v="3.4431147340900474"/>
    <n v="3.4431147340900474"/>
  </r>
  <r>
    <x v="0"/>
    <x v="1"/>
    <x v="5"/>
    <m/>
    <m/>
    <m/>
    <m/>
    <x v="16"/>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29"/>
    <s v="metric ton"/>
    <s v="C"/>
    <s v="hectare"/>
    <s v="year"/>
    <m/>
    <m/>
    <n v="0.92675030352084176"/>
    <s v="metric ton C/acre/year"/>
    <n v="0.92675030352084176"/>
    <n v="0.92675030352084176"/>
    <n v="3.4324085315586728"/>
    <n v="3.4324085315586728"/>
  </r>
  <r>
    <x v="0"/>
    <x v="1"/>
    <x v="5"/>
    <m/>
    <m/>
    <m/>
    <m/>
    <x v="4"/>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2977777777777777"/>
    <s v="metric ton"/>
    <s v="C"/>
    <s v="hectare"/>
    <s v="year"/>
    <m/>
    <m/>
    <n v="0.9298979270650658"/>
    <s v="metric ton C/acre/year"/>
    <n v="0.9298979270650658"/>
    <n v="0.9298979270650658"/>
    <n v="3.4440663965372806"/>
    <n v="3.4440663965372806"/>
  </r>
  <r>
    <x v="0"/>
    <x v="1"/>
    <x v="5"/>
    <m/>
    <m/>
    <m/>
    <m/>
    <x v="17"/>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3180000000000001"/>
    <s v="metric ton"/>
    <s v="C"/>
    <s v="hectare"/>
    <s v="year"/>
    <m/>
    <m/>
    <n v="0.93808174828004853"/>
    <s v="metric ton C/acre/year"/>
    <n v="0.93808174828004853"/>
    <n v="0.93808174828004853"/>
    <n v="3.474376845481661"/>
    <n v="3.474376845481661"/>
  </r>
  <r>
    <x v="0"/>
    <x v="1"/>
    <x v="5"/>
    <m/>
    <m/>
    <m/>
    <m/>
    <x v="5"/>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290909090909091"/>
    <s v="metric ton"/>
    <s v="C"/>
    <s v="hectare"/>
    <s v="year"/>
    <m/>
    <m/>
    <n v="0.92711820757146535"/>
    <s v="metric ton C/acre/year"/>
    <n v="0.92711820757146535"/>
    <n v="0.92711820757146535"/>
    <n v="3.433771139153575"/>
    <n v="3.433771139153575"/>
  </r>
  <r>
    <x v="0"/>
    <x v="1"/>
    <x v="5"/>
    <m/>
    <m/>
    <m/>
    <m/>
    <x v="18"/>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2583333333333333"/>
    <s v="metric ton"/>
    <s v="C"/>
    <s v="hectare"/>
    <s v="year"/>
    <m/>
    <m/>
    <n v="0.91393497909078636"/>
    <s v="metric ton C/acre/year"/>
    <n v="0.91393497909078636"/>
    <n v="0.91393497909078636"/>
    <n v="3.384944367002912"/>
    <n v="3.384944367002912"/>
  </r>
  <r>
    <x v="0"/>
    <x v="1"/>
    <x v="5"/>
    <m/>
    <m/>
    <m/>
    <m/>
    <x v="6"/>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2230769230769232"/>
    <s v="metric ton"/>
    <s v="C"/>
    <s v="hectare"/>
    <s v="year"/>
    <m/>
    <m/>
    <n v="0.89966690533262772"/>
    <s v="metric ton C/acre/year"/>
    <n v="0.89966690533262772"/>
    <n v="0.89966690533262772"/>
    <n v="3.3320996493801025"/>
    <n v="3.3320996493801025"/>
  </r>
  <r>
    <x v="0"/>
    <x v="1"/>
    <x v="5"/>
    <m/>
    <m/>
    <m/>
    <m/>
    <x v="19"/>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1857142857142855"/>
    <s v="metric ton"/>
    <s v="C"/>
    <s v="hectare"/>
    <s v="year"/>
    <m/>
    <m/>
    <n v="0.88454645314216329"/>
    <s v="metric ton C/acre/year"/>
    <n v="0.88454645314216329"/>
    <n v="0.88454645314216329"/>
    <n v="3.2760979746006047"/>
    <n v="3.2760979746006047"/>
  </r>
  <r>
    <x v="0"/>
    <x v="1"/>
    <x v="5"/>
    <m/>
    <m/>
    <m/>
    <m/>
    <x v="7"/>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1333333333333333"/>
    <s v="metric ton"/>
    <s v="C"/>
    <s v="hectare"/>
    <s v="year"/>
    <m/>
    <m/>
    <n v="0.86334817213004178"/>
    <s v="metric ton C/acre/year"/>
    <n v="0.86334817213004178"/>
    <n v="0.86334817213004178"/>
    <n v="3.197585822703858"/>
    <n v="3.197585822703858"/>
  </r>
  <r>
    <x v="0"/>
    <x v="1"/>
    <x v="5"/>
    <m/>
    <m/>
    <m/>
    <m/>
    <x v="20"/>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0975000000000001"/>
    <s v="metric ton"/>
    <s v="C"/>
    <s v="hectare"/>
    <s v="year"/>
    <m/>
    <m/>
    <n v="0.84884662080129503"/>
    <s v="metric ton C/acre/year"/>
    <n v="0.84884662080129503"/>
    <n v="0.84884662080129503"/>
    <n v="3.1438763733381294"/>
    <n v="3.1438763733381294"/>
  </r>
  <r>
    <x v="0"/>
    <x v="1"/>
    <x v="5"/>
    <m/>
    <m/>
    <m/>
    <m/>
    <x v="8"/>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0552941176470587"/>
    <s v="metric ton"/>
    <s v="C"/>
    <s v="hectare"/>
    <s v="year"/>
    <m/>
    <m/>
    <n v="0.83176613421572587"/>
    <s v="metric ton C/acre/year"/>
    <n v="0.83176613421572587"/>
    <n v="0.83176613421572587"/>
    <n v="3.0806153119100954"/>
    <n v="3.0806153119100954"/>
  </r>
  <r>
    <x v="0"/>
    <x v="1"/>
    <x v="5"/>
    <m/>
    <m/>
    <m/>
    <m/>
    <x v="21"/>
    <x v="0"/>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0100000000000002"/>
    <s v="metric ton"/>
    <s v="C"/>
    <s v="hectare"/>
    <s v="year"/>
    <m/>
    <m/>
    <n v="0.81343585592877388"/>
    <s v="metric ton C/acre/year"/>
    <n v="0.81343585592877388"/>
    <n v="0.81343585592877388"/>
    <n v="3.0127253923287918"/>
    <n v="3.0127253923287918"/>
  </r>
  <r>
    <x v="0"/>
    <x v="1"/>
    <x v="5"/>
    <m/>
    <m/>
    <m/>
    <m/>
    <x v="0"/>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2.1399999999999997"/>
    <s v="metric ton"/>
    <s v="C"/>
    <s v="hectare"/>
    <s v="year"/>
    <m/>
    <m/>
    <n v="0.86604613516794804"/>
    <s v="metric ton C/acre/year"/>
    <n v="0.86604613516794804"/>
    <n v="0.86604613516794804"/>
    <n v="3.2075782783998075"/>
    <n v="3.2075782783998075"/>
  </r>
  <r>
    <x v="0"/>
    <x v="1"/>
    <x v="5"/>
    <m/>
    <m/>
    <m/>
    <m/>
    <x v="1"/>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6466666666666667"/>
    <s v="metric ton"/>
    <s v="C"/>
    <s v="hectare"/>
    <s v="year"/>
    <m/>
    <m/>
    <n v="0.66639687036287598"/>
    <s v="metric ton C/acre/year"/>
    <n v="0.66639687036287598"/>
    <n v="0.66639687036287598"/>
    <n v="2.4681365568995406"/>
    <n v="2.4681365568995406"/>
  </r>
  <r>
    <x v="0"/>
    <x v="1"/>
    <x v="5"/>
    <m/>
    <m/>
    <m/>
    <m/>
    <x v="2"/>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6440000000000001"/>
    <s v="metric ton"/>
    <s v="C"/>
    <s v="hectare"/>
    <s v="year"/>
    <m/>
    <m/>
    <n v="0.6653176851477135"/>
    <s v="metric ton C/acre/year"/>
    <n v="0.6653176851477135"/>
    <n v="0.6653176851477135"/>
    <n v="2.4641395746211607"/>
    <n v="2.4641395746211607"/>
  </r>
  <r>
    <x v="0"/>
    <x v="1"/>
    <x v="5"/>
    <m/>
    <m/>
    <m/>
    <m/>
    <x v="3"/>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6057142857142859"/>
    <s v="metric ton"/>
    <s v="C"/>
    <s v="hectare"/>
    <s v="year"/>
    <m/>
    <m/>
    <n v="0.64982366884430831"/>
    <s v="metric ton C/acre/year"/>
    <n v="0.64982366884430831"/>
    <n v="0.64982366884430831"/>
    <n v="2.4067543290529936"/>
    <n v="2.4067543290529936"/>
  </r>
  <r>
    <x v="0"/>
    <x v="1"/>
    <x v="5"/>
    <m/>
    <m/>
    <m/>
    <m/>
    <x v="4"/>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548888888888889"/>
    <s v="metric ton"/>
    <s v="C"/>
    <s v="hectare"/>
    <s v="year"/>
    <m/>
    <m/>
    <n v="0.62682674580691577"/>
    <s v="metric ton C/acre/year"/>
    <n v="0.62682674580691577"/>
    <n v="0.62682674580691577"/>
    <n v="2.321580540025614"/>
    <n v="2.321580540025614"/>
  </r>
  <r>
    <x v="0"/>
    <x v="1"/>
    <x v="5"/>
    <m/>
    <m/>
    <m/>
    <m/>
    <x v="5"/>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4890909090909092"/>
    <s v="metric ton"/>
    <s v="C"/>
    <s v="hectare"/>
    <s v="year"/>
    <m/>
    <m/>
    <n v="0.60262683492145253"/>
    <s v="metric ton C/acre/year"/>
    <n v="0.60262683492145253"/>
    <n v="0.60262683492145253"/>
    <n v="2.2319512404498241"/>
    <n v="2.2319512404498241"/>
  </r>
  <r>
    <x v="0"/>
    <x v="1"/>
    <x v="5"/>
    <m/>
    <m/>
    <m/>
    <m/>
    <x v="6"/>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4415384615384617"/>
    <s v="metric ton"/>
    <s v="C"/>
    <s v="hectare"/>
    <s v="year"/>
    <m/>
    <m/>
    <n v="0.58338262304267974"/>
    <s v="metric ton C/acre/year"/>
    <n v="0.58338262304267974"/>
    <n v="0.58338262304267974"/>
    <n v="2.1606763816395542"/>
    <n v="2.1606763816395542"/>
  </r>
  <r>
    <x v="0"/>
    <x v="1"/>
    <x v="5"/>
    <m/>
    <m/>
    <m/>
    <m/>
    <x v="7"/>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3786666666666667"/>
    <s v="metric ton"/>
    <s v="C"/>
    <s v="hectare"/>
    <s v="year"/>
    <m/>
    <m/>
    <n v="0.55793875623903955"/>
    <s v="metric ton C/acre/year"/>
    <n v="0.55793875623903955"/>
    <n v="0.55793875623903955"/>
    <n v="2.0664398379223687"/>
    <n v="2.0664398379223687"/>
  </r>
  <r>
    <x v="0"/>
    <x v="1"/>
    <x v="5"/>
    <m/>
    <m/>
    <m/>
    <m/>
    <x v="8"/>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3247058823529412"/>
    <s v="metric ton"/>
    <s v="C"/>
    <s v="hectare"/>
    <s v="year"/>
    <m/>
    <m/>
    <n v="0.53610112600280901"/>
    <s v="metric ton C/acre/year"/>
    <n v="0.53610112600280901"/>
    <n v="0.53610112600280901"/>
    <n v="1.9855597259363296"/>
    <n v="1.9855597259363296"/>
  </r>
  <r>
    <x v="0"/>
    <x v="1"/>
    <x v="5"/>
    <m/>
    <m/>
    <m/>
    <m/>
    <x v="9"/>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2778947368421054"/>
    <s v="metric ton"/>
    <s v="C"/>
    <s v="hectare"/>
    <s v="year"/>
    <m/>
    <m/>
    <n v="0.51715691495026528"/>
    <s v="metric ton C/acre/year"/>
    <n v="0.51715691495026528"/>
    <n v="0.51715691495026528"/>
    <n v="1.9153959812972787"/>
    <n v="1.9153959812972787"/>
  </r>
  <r>
    <x v="0"/>
    <x v="1"/>
    <x v="5"/>
    <m/>
    <m/>
    <m/>
    <m/>
    <x v="10"/>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2380952380952381"/>
    <s v="metric ton"/>
    <s v="C"/>
    <s v="hectare"/>
    <s v="year"/>
    <m/>
    <m/>
    <n v="0.50105027846832784"/>
    <s v="metric ton C/acre/year"/>
    <n v="0.50105027846832784"/>
    <n v="0.50105027846832784"/>
    <n v="1.8557417721049179"/>
    <n v="1.8557417721049179"/>
  </r>
  <r>
    <x v="0"/>
    <x v="1"/>
    <x v="5"/>
    <m/>
    <m/>
    <m/>
    <m/>
    <x v="11"/>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2043478260869565"/>
    <s v="metric ton"/>
    <s v="C"/>
    <s v="hectare"/>
    <s v="year"/>
    <m/>
    <m/>
    <n v="0.48739288793482655"/>
    <s v="metric ton C/acre/year"/>
    <n v="0.48739288793482655"/>
    <n v="0.48739288793482655"/>
    <n v="1.8051588442030613"/>
    <n v="1.8051588442030613"/>
  </r>
  <r>
    <x v="0"/>
    <x v="1"/>
    <x v="5"/>
    <m/>
    <m/>
    <m/>
    <m/>
    <x v="12"/>
    <x v="1"/>
    <m/>
    <s v="North America"/>
    <s v="US"/>
    <m/>
    <s v="South Central"/>
    <m/>
    <s v="Hybrid"/>
    <s v="C - Temperate / mesothermal"/>
    <s v="Cfa - Temperate Hot Summer Without Dry Season"/>
    <m/>
    <s v="Smith et al"/>
    <s v="Smith, J.E., Heath, L.S., Skog, K.E., Birdsey, R.A. 2006. Methods for calculating forest ecosystem and harvested carbon with standard estimates for forest types of the United States. USDA Forest Service Northeastern Research Station, General technical report NE-343."/>
    <m/>
    <m/>
    <m/>
    <m/>
    <n v="1.1759999999999999"/>
    <s v="metric ton"/>
    <s v="C"/>
    <s v="hectare"/>
    <s v="year"/>
    <m/>
    <m/>
    <n v="0.47592067988668552"/>
    <s v="metric ton C/acre/year"/>
    <n v="0.47592067988668552"/>
    <n v="0.47592067988668552"/>
    <n v="1.7626691847655018"/>
    <n v="1.7626691847655018"/>
  </r>
  <r>
    <x v="0"/>
    <x v="2"/>
    <x v="6"/>
    <m/>
    <m/>
    <m/>
    <m/>
    <x v="0"/>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38"/>
    <s v="metric ton"/>
    <s v="C"/>
    <s v="hectare"/>
    <s v="year"/>
    <m/>
    <m/>
    <n v="1.3678672602185349"/>
    <s v="metric ton C/acre/year"/>
    <n v="1.3678672602185349"/>
    <n v="1.3678672602185349"/>
    <n v="5.066175037846425"/>
    <n v="5.066175037846425"/>
  </r>
  <r>
    <x v="0"/>
    <x v="2"/>
    <x v="6"/>
    <m/>
    <m/>
    <m/>
    <m/>
    <x v="13"/>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84"/>
    <s v="metric ton"/>
    <s v="C"/>
    <s v="hectare"/>
    <s v="year"/>
    <m/>
    <m/>
    <n v="1.1493322541481181"/>
    <s v="metric ton C/acre/year"/>
    <n v="1.1493322541481181"/>
    <n v="1.1493322541481181"/>
    <n v="4.2567861264745117"/>
    <n v="4.2567861264745117"/>
  </r>
  <r>
    <x v="0"/>
    <x v="2"/>
    <x v="6"/>
    <m/>
    <m/>
    <m/>
    <m/>
    <x v="1"/>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533333333333333"/>
    <s v="metric ton"/>
    <s v="C"/>
    <s v="hectare"/>
    <s v="year"/>
    <m/>
    <m/>
    <n v="1.0737892890867395"/>
    <s v="metric ton C/acre/year"/>
    <n v="1.0737892890867395"/>
    <n v="1.0737892890867395"/>
    <n v="3.9769973669879239"/>
    <n v="3.9769973669879239"/>
  </r>
  <r>
    <x v="0"/>
    <x v="2"/>
    <x v="6"/>
    <m/>
    <m/>
    <m/>
    <m/>
    <x v="14"/>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8"/>
    <s v="metric ton"/>
    <s v="C"/>
    <s v="hectare"/>
    <s v="year"/>
    <m/>
    <m/>
    <n v="1.0441116956697694"/>
    <s v="metric ton C/acre/year"/>
    <n v="1.0441116956697694"/>
    <n v="1.0441116956697694"/>
    <n v="3.867080354332479"/>
    <n v="3.867080354332479"/>
  </r>
  <r>
    <x v="0"/>
    <x v="2"/>
    <x v="6"/>
    <m/>
    <m/>
    <m/>
    <m/>
    <x v="2"/>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76"/>
    <s v="metric ton"/>
    <s v="C"/>
    <s v="hectare"/>
    <s v="year"/>
    <m/>
    <m/>
    <n v="1.0020234722784298"/>
    <s v="metric ton C/acre/year"/>
    <n v="1.0020234722784298"/>
    <n v="1.0020234722784298"/>
    <n v="3.7111980454756659"/>
    <n v="3.7111980454756659"/>
  </r>
  <r>
    <x v="0"/>
    <x v="2"/>
    <x v="6"/>
    <m/>
    <m/>
    <m/>
    <m/>
    <x v="15"/>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733333333333335"/>
    <s v="metric ton"/>
    <s v="C"/>
    <s v="hectare"/>
    <s v="year"/>
    <m/>
    <m/>
    <n v="0.96047484149467155"/>
    <s v="metric ton C/acre/year"/>
    <n v="0.96047484149467155"/>
    <n v="0.96047484149467155"/>
    <n v="3.5573142277580425"/>
    <n v="3.5573142277580425"/>
  </r>
  <r>
    <x v="0"/>
    <x v="2"/>
    <x v="6"/>
    <m/>
    <m/>
    <m/>
    <m/>
    <x v="3"/>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457142857142856"/>
    <s v="metric ton"/>
    <s v="C"/>
    <s v="hectare"/>
    <s v="year"/>
    <m/>
    <m/>
    <n v="0.94929756605191651"/>
    <s v="metric ton C/acre/year"/>
    <n v="0.94929756605191651"/>
    <n v="0.94929756605191651"/>
    <n v="3.5159169113033943"/>
    <n v="3.5159169113033943"/>
  </r>
  <r>
    <x v="0"/>
    <x v="2"/>
    <x v="6"/>
    <m/>
    <m/>
    <m/>
    <m/>
    <x v="16"/>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274999999999997"/>
    <s v="metric ton"/>
    <s v="C"/>
    <s v="hectare"/>
    <s v="year"/>
    <m/>
    <m/>
    <n v="0.94192634560906496"/>
    <s v="metric ton C/acre/year"/>
    <n v="0.94192634560906496"/>
    <n v="0.94192634560906496"/>
    <n v="3.4886160948483886"/>
    <n v="3.4886160948483886"/>
  </r>
  <r>
    <x v="0"/>
    <x v="2"/>
    <x v="6"/>
    <m/>
    <m/>
    <m/>
    <m/>
    <x v="4"/>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977777777777777"/>
    <s v="metric ton"/>
    <s v="C"/>
    <s v="hectare"/>
    <s v="year"/>
    <m/>
    <m/>
    <n v="0.9298979270650658"/>
    <s v="metric ton C/acre/year"/>
    <n v="0.9298979270650658"/>
    <n v="0.9298979270650658"/>
    <n v="3.4440663965372806"/>
    <n v="3.4440663965372806"/>
  </r>
  <r>
    <x v="0"/>
    <x v="2"/>
    <x v="6"/>
    <m/>
    <m/>
    <m/>
    <m/>
    <x v="17"/>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519999999999998"/>
    <s v="metric ton"/>
    <s v="C"/>
    <s v="hectare"/>
    <s v="year"/>
    <m/>
    <m/>
    <n v="0.91137191420477526"/>
    <s v="metric ton C/acre/year"/>
    <n v="0.91137191420477526"/>
    <n v="0.91137191420477526"/>
    <n v="3.3754515340917601"/>
    <n v="3.3754515340917601"/>
  </r>
  <r>
    <x v="0"/>
    <x v="2"/>
    <x v="6"/>
    <m/>
    <m/>
    <m/>
    <m/>
    <x v="5"/>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163636363636363"/>
    <s v="metric ton"/>
    <s v="C"/>
    <s v="hectare"/>
    <s v="year"/>
    <m/>
    <m/>
    <n v="0.89695007542033034"/>
    <s v="metric ton C/acre/year"/>
    <n v="0.89695007542033034"/>
    <n v="0.89695007542033034"/>
    <n v="3.3220373163715937"/>
    <n v="3.3220373163715937"/>
  </r>
  <r>
    <x v="0"/>
    <x v="2"/>
    <x v="6"/>
    <m/>
    <m/>
    <m/>
    <m/>
    <x v="18"/>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933333333333334"/>
    <s v="metric ton"/>
    <s v="C"/>
    <s v="hectare"/>
    <s v="year"/>
    <m/>
    <m/>
    <n v="0.88762983947119922"/>
    <s v="metric ton C/acre/year"/>
    <n v="0.88762983947119922"/>
    <n v="0.88762983947119922"/>
    <n v="3.2875179239674042"/>
    <n v="3.2875179239674042"/>
  </r>
  <r>
    <x v="0"/>
    <x v="2"/>
    <x v="6"/>
    <m/>
    <m/>
    <m/>
    <m/>
    <x v="6"/>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723076923076921"/>
    <s v="metric ton"/>
    <s v="C"/>
    <s v="hectare"/>
    <s v="year"/>
    <m/>
    <m/>
    <n v="0.879120879120879"/>
    <s v="metric ton C/acre/year"/>
    <n v="0.879120879120879"/>
    <n v="0.879120879120879"/>
    <n v="3.2560032560032552"/>
    <n v="3.2560032560032552"/>
  </r>
  <r>
    <x v="0"/>
    <x v="2"/>
    <x v="6"/>
    <m/>
    <m/>
    <m/>
    <m/>
    <x v="19"/>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442857142857141"/>
    <s v="metric ton"/>
    <s v="C"/>
    <s v="hectare"/>
    <s v="year"/>
    <m/>
    <m/>
    <n v="0.86778053997803073"/>
    <s v="metric ton C/acre/year"/>
    <n v="0.86778053997803073"/>
    <n v="0.86778053997803073"/>
    <n v="3.214001999918632"/>
    <n v="3.214001999918632"/>
  </r>
  <r>
    <x v="0"/>
    <x v="2"/>
    <x v="6"/>
    <m/>
    <m/>
    <m/>
    <m/>
    <x v="7"/>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013333333333333"/>
    <s v="metric ton"/>
    <s v="C"/>
    <s v="hectare"/>
    <s v="year"/>
    <m/>
    <m/>
    <n v="0.85039794954809111"/>
    <s v="metric ton C/acre/year"/>
    <n v="0.85039794954809111"/>
    <n v="0.85039794954809111"/>
    <n v="3.1496220353633002"/>
    <n v="3.1496220353633002"/>
  </r>
  <r>
    <x v="0"/>
    <x v="2"/>
    <x v="6"/>
    <m/>
    <m/>
    <m/>
    <m/>
    <x v="20"/>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550000000000002"/>
    <s v="metric ton"/>
    <s v="C"/>
    <s v="hectare"/>
    <s v="year"/>
    <m/>
    <m/>
    <n v="0.8316471064346419"/>
    <s v="metric ton C/acre/year"/>
    <n v="0.8316471064346419"/>
    <n v="0.8316471064346419"/>
    <n v="3.0801744682764514"/>
    <n v="3.0801744682764514"/>
  </r>
  <r>
    <x v="0"/>
    <x v="2"/>
    <x v="6"/>
    <m/>
    <m/>
    <m/>
    <m/>
    <x v="8"/>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305882352941174"/>
    <s v="metric ton"/>
    <s v="C"/>
    <s v="hectare"/>
    <s v="year"/>
    <m/>
    <m/>
    <n v="0.82176780060466104"/>
    <s v="metric ton C/acre/year"/>
    <n v="0.82176780060466104"/>
    <n v="0.82176780060466104"/>
    <n v="3.0435844466839295"/>
    <n v="3.0435844466839295"/>
  </r>
  <r>
    <x v="0"/>
    <x v="2"/>
    <x v="6"/>
    <m/>
    <m/>
    <m/>
    <m/>
    <x v="21"/>
    <x v="0"/>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177777777777779"/>
    <s v="metric ton"/>
    <s v="C"/>
    <s v="hectare"/>
    <s v="year"/>
    <m/>
    <m/>
    <n v="0.81658347947299792"/>
    <s v="metric ton C/acre/year"/>
    <n v="0.81658347947299792"/>
    <n v="0.81658347947299792"/>
    <n v="3.0243832573073997"/>
    <n v="3.0243832573073997"/>
  </r>
  <r>
    <x v="0"/>
    <x v="2"/>
    <x v="6"/>
    <m/>
    <m/>
    <m/>
    <m/>
    <x v="0"/>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
    <s v="metric ton"/>
    <s v="C"/>
    <s v="hectare"/>
    <s v="year"/>
    <m/>
    <m/>
    <n v="0.76891946580331838"/>
    <s v="metric ton C/acre/year"/>
    <n v="0.76891946580331838"/>
    <n v="0.76891946580331838"/>
    <n v="2.8478498733456235"/>
    <n v="2.8478498733456235"/>
  </r>
  <r>
    <x v="0"/>
    <x v="2"/>
    <x v="6"/>
    <m/>
    <m/>
    <m/>
    <m/>
    <x v="13"/>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99999999999998"/>
    <s v="metric ton"/>
    <s v="C"/>
    <s v="hectare"/>
    <s v="year"/>
    <m/>
    <m/>
    <n v="0.99959530554431386"/>
    <s v="metric ton C/acre/year"/>
    <n v="0.99959530554431386"/>
    <n v="0.99959530554431386"/>
    <n v="3.7022048353493102"/>
    <n v="3.7022048353493102"/>
  </r>
  <r>
    <x v="0"/>
    <x v="2"/>
    <x v="6"/>
    <m/>
    <m/>
    <m/>
    <m/>
    <x v="1"/>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2"/>
    <s v="metric ton"/>
    <s v="C"/>
    <s v="hectare"/>
    <s v="year"/>
    <m/>
    <m/>
    <n v="1.0198300283286119"/>
    <s v="metric ton C/acre/year"/>
    <n v="1.0198300283286119"/>
    <n v="1.0198300283286119"/>
    <n v="3.7771482530689329"/>
    <n v="3.7771482530689329"/>
  </r>
  <r>
    <x v="0"/>
    <x v="2"/>
    <x v="6"/>
    <m/>
    <m/>
    <m/>
    <m/>
    <x v="14"/>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2"/>
    <s v="metric ton"/>
    <s v="C"/>
    <s v="hectare"/>
    <s v="year"/>
    <m/>
    <m/>
    <n v="1.0198300283286119"/>
    <s v="metric ton C/acre/year"/>
    <n v="1.0198300283286119"/>
    <n v="1.0198300283286119"/>
    <n v="3.7771482530689329"/>
    <n v="3.7771482530689329"/>
  </r>
  <r>
    <x v="0"/>
    <x v="2"/>
    <x v="6"/>
    <m/>
    <m/>
    <m/>
    <m/>
    <x v="2"/>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52"/>
    <s v="metric ton"/>
    <s v="C"/>
    <s v="hectare"/>
    <s v="year"/>
    <m/>
    <m/>
    <n v="0.99231080534196681"/>
    <s v="metric ton C/acre/year"/>
    <n v="0.99231080534196681"/>
    <n v="0.99231080534196681"/>
    <n v="3.6752252049702472"/>
    <n v="3.6752252049702472"/>
  </r>
  <r>
    <x v="0"/>
    <x v="2"/>
    <x v="6"/>
    <m/>
    <m/>
    <m/>
    <m/>
    <x v="15"/>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633333333333337"/>
    <s v="metric ton"/>
    <s v="C"/>
    <s v="hectare"/>
    <s v="year"/>
    <m/>
    <m/>
    <n v="0.95642789693781205"/>
    <s v="metric ton C/acre/year"/>
    <n v="0.95642789693781205"/>
    <n v="0.95642789693781205"/>
    <n v="3.5423255442141186"/>
    <n v="3.5423255442141186"/>
  </r>
  <r>
    <x v="0"/>
    <x v="2"/>
    <x v="6"/>
    <m/>
    <m/>
    <m/>
    <m/>
    <x v="3"/>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371428571428572"/>
    <s v="metric ton"/>
    <s v="C"/>
    <s v="hectare"/>
    <s v="year"/>
    <m/>
    <m/>
    <n v="0.94582875643175113"/>
    <s v="metric ton C/acre/year"/>
    <n v="0.94582875643175113"/>
    <n v="0.94582875643175113"/>
    <n v="3.5030694682657448"/>
    <n v="3.5030694682657448"/>
  </r>
  <r>
    <x v="0"/>
    <x v="2"/>
    <x v="6"/>
    <m/>
    <m/>
    <m/>
    <m/>
    <x v="16"/>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250000000000002"/>
    <s v="metric ton"/>
    <s v="C"/>
    <s v="hectare"/>
    <s v="year"/>
    <m/>
    <m/>
    <n v="0.94091460946985028"/>
    <s v="metric ton C/acre/year"/>
    <n v="0.94091460946985028"/>
    <n v="0.94091460946985028"/>
    <n v="3.4848689239624084"/>
    <n v="3.4848689239624084"/>
  </r>
  <r>
    <x v="0"/>
    <x v="2"/>
    <x v="6"/>
    <m/>
    <m/>
    <m/>
    <m/>
    <x v="4"/>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955555555555556"/>
    <s v="metric ton"/>
    <s v="C"/>
    <s v="hectare"/>
    <s v="year"/>
    <m/>
    <m/>
    <n v="0.92899860605243034"/>
    <s v="metric ton C/acre/year"/>
    <n v="0.92899860605243034"/>
    <n v="0.92899860605243034"/>
    <n v="3.4407355779719642"/>
    <n v="3.4407355779719642"/>
  </r>
  <r>
    <x v="0"/>
    <x v="2"/>
    <x v="6"/>
    <m/>
    <m/>
    <m/>
    <m/>
    <x v="17"/>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519999999999998"/>
    <s v="metric ton"/>
    <s v="C"/>
    <s v="hectare"/>
    <s v="year"/>
    <m/>
    <m/>
    <n v="0.91137191420477526"/>
    <s v="metric ton C/acre/year"/>
    <n v="0.91137191420477526"/>
    <n v="0.91137191420477526"/>
    <n v="3.3754515340917601"/>
    <n v="3.3754515340917601"/>
  </r>
  <r>
    <x v="0"/>
    <x v="2"/>
    <x v="6"/>
    <m/>
    <m/>
    <m/>
    <m/>
    <x v="5"/>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163636363636363"/>
    <s v="metric ton"/>
    <s v="C"/>
    <s v="hectare"/>
    <s v="year"/>
    <m/>
    <m/>
    <n v="0.89695007542033034"/>
    <s v="metric ton C/acre/year"/>
    <n v="0.89695007542033034"/>
    <n v="0.89695007542033034"/>
    <n v="3.3220373163715937"/>
    <n v="3.3220373163715937"/>
  </r>
  <r>
    <x v="0"/>
    <x v="2"/>
    <x v="6"/>
    <m/>
    <m/>
    <m/>
    <m/>
    <x v="18"/>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933333333333334"/>
    <s v="metric ton"/>
    <s v="C"/>
    <s v="hectare"/>
    <s v="year"/>
    <m/>
    <m/>
    <n v="0.88762983947119922"/>
    <s v="metric ton C/acre/year"/>
    <n v="0.88762983947119922"/>
    <n v="0.88762983947119922"/>
    <n v="3.2875179239674042"/>
    <n v="3.2875179239674042"/>
  </r>
  <r>
    <x v="0"/>
    <x v="2"/>
    <x v="6"/>
    <m/>
    <m/>
    <m/>
    <m/>
    <x v="6"/>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723076923076921"/>
    <s v="metric ton"/>
    <s v="C"/>
    <s v="hectare"/>
    <s v="year"/>
    <m/>
    <m/>
    <n v="0.879120879120879"/>
    <s v="metric ton C/acre/year"/>
    <n v="0.879120879120879"/>
    <n v="0.879120879120879"/>
    <n v="3.2560032560032552"/>
    <n v="3.2560032560032552"/>
  </r>
  <r>
    <x v="0"/>
    <x v="2"/>
    <x v="6"/>
    <m/>
    <m/>
    <m/>
    <m/>
    <x v="19"/>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428571428571428"/>
    <s v="metric ton"/>
    <s v="C"/>
    <s v="hectare"/>
    <s v="year"/>
    <m/>
    <m/>
    <n v="0.86720240504133661"/>
    <s v="metric ton C/acre/year"/>
    <n v="0.86720240504133661"/>
    <n v="0.86720240504133661"/>
    <n v="3.2118607594123576"/>
    <n v="3.2118607594123576"/>
  </r>
  <r>
    <x v="0"/>
    <x v="2"/>
    <x v="6"/>
    <m/>
    <m/>
    <m/>
    <m/>
    <x v="7"/>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013333333333333"/>
    <s v="metric ton"/>
    <s v="C"/>
    <s v="hectare"/>
    <s v="year"/>
    <m/>
    <m/>
    <n v="0.85039794954809111"/>
    <s v="metric ton C/acre/year"/>
    <n v="0.85039794954809111"/>
    <n v="0.85039794954809111"/>
    <n v="3.1496220353633002"/>
    <n v="3.1496220353633002"/>
  </r>
  <r>
    <x v="0"/>
    <x v="2"/>
    <x v="6"/>
    <m/>
    <m/>
    <m/>
    <m/>
    <x v="20"/>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550000000000002"/>
    <s v="metric ton"/>
    <s v="C"/>
    <s v="hectare"/>
    <s v="year"/>
    <m/>
    <m/>
    <n v="0.8316471064346419"/>
    <s v="metric ton C/acre/year"/>
    <n v="0.8316471064346419"/>
    <n v="0.8316471064346419"/>
    <n v="3.0801744682764514"/>
    <n v="3.0801744682764514"/>
  </r>
  <r>
    <x v="0"/>
    <x v="2"/>
    <x v="6"/>
    <m/>
    <m/>
    <m/>
    <m/>
    <x v="8"/>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305882352941174"/>
    <s v="metric ton"/>
    <s v="C"/>
    <s v="hectare"/>
    <s v="year"/>
    <m/>
    <m/>
    <n v="0.82176780060466104"/>
    <s v="metric ton C/acre/year"/>
    <n v="0.82176780060466104"/>
    <n v="0.82176780060466104"/>
    <n v="3.0435844466839295"/>
    <n v="3.0435844466839295"/>
  </r>
  <r>
    <x v="0"/>
    <x v="2"/>
    <x v="6"/>
    <m/>
    <m/>
    <m/>
    <m/>
    <x v="21"/>
    <x v="1"/>
    <m/>
    <s v="North America"/>
    <s v="US"/>
    <m/>
    <s v="South Central"/>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177777777777779"/>
    <s v="metric ton"/>
    <s v="C"/>
    <s v="hectare"/>
    <s v="year"/>
    <m/>
    <m/>
    <n v="0.81658347947299792"/>
    <s v="metric ton C/acre/year"/>
    <n v="0.81658347947299792"/>
    <n v="0.81658347947299792"/>
    <n v="3.0243832573073997"/>
    <n v="3.0243832573073997"/>
  </r>
  <r>
    <x v="0"/>
    <x v="2"/>
    <x v="6"/>
    <m/>
    <m/>
    <m/>
    <m/>
    <x v="0"/>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5799999999999996"/>
    <s v="metric ton"/>
    <s v="C"/>
    <s v="hectare"/>
    <s v="year"/>
    <m/>
    <m/>
    <n v="1.4488061513557262"/>
    <s v="metric ton C/acre/year"/>
    <n v="1.4488061513557262"/>
    <n v="1.4488061513557262"/>
    <n v="5.3659487087249111"/>
    <n v="5.3659487087249111"/>
  </r>
  <r>
    <x v="0"/>
    <x v="2"/>
    <x v="6"/>
    <m/>
    <m/>
    <m/>
    <m/>
    <x v="13"/>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3"/>
    <s v="metric ton"/>
    <s v="C"/>
    <s v="hectare"/>
    <s v="year"/>
    <m/>
    <m/>
    <n v="1.1857547551598544"/>
    <s v="metric ton C/acre/year"/>
    <n v="1.1857547551598544"/>
    <n v="1.1857547551598544"/>
    <n v="4.3916842783698309"/>
    <n v="4.3916842783698309"/>
  </r>
  <r>
    <x v="0"/>
    <x v="2"/>
    <x v="6"/>
    <m/>
    <m/>
    <m/>
    <m/>
    <x v="1"/>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066666666666669"/>
    <s v="metric ton"/>
    <s v="C"/>
    <s v="hectare"/>
    <s v="year"/>
    <m/>
    <m/>
    <n v="1.0549035478213948"/>
    <s v="metric ton C/acre/year"/>
    <n v="1.0549035478213948"/>
    <n v="1.0549035478213948"/>
    <n v="3.9070501771162771"/>
    <n v="3.9070501771162771"/>
  </r>
  <r>
    <x v="0"/>
    <x v="2"/>
    <x v="6"/>
    <m/>
    <m/>
    <m/>
    <m/>
    <x v="14"/>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850000000000003"/>
    <s v="metric ton"/>
    <s v="C"/>
    <s v="hectare"/>
    <s v="year"/>
    <m/>
    <m/>
    <n v="1.0056657223796035"/>
    <s v="metric ton C/acre/year"/>
    <n v="1.0056657223796035"/>
    <n v="1.0056657223796035"/>
    <n v="3.7246878606651981"/>
    <n v="3.7246878606651981"/>
  </r>
  <r>
    <x v="0"/>
    <x v="2"/>
    <x v="6"/>
    <m/>
    <m/>
    <m/>
    <m/>
    <x v="2"/>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8"/>
    <s v="metric ton"/>
    <s v="C"/>
    <s v="hectare"/>
    <s v="year"/>
    <m/>
    <m/>
    <n v="0.96317280453257781"/>
    <s v="metric ton C/acre/year"/>
    <n v="0.96317280453257781"/>
    <n v="0.96317280453257781"/>
    <n v="3.5673066834539915"/>
    <n v="3.5673066834539915"/>
  </r>
  <r>
    <x v="0"/>
    <x v="2"/>
    <x v="6"/>
    <m/>
    <m/>
    <m/>
    <m/>
    <x v="15"/>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599999999999998"/>
    <s v="metric ton"/>
    <s v="C"/>
    <s v="hectare"/>
    <s v="year"/>
    <m/>
    <m/>
    <n v="0.91460946985026292"/>
    <s v="metric ton C/acre/year"/>
    <n v="0.91460946985026292"/>
    <n v="0.91460946985026292"/>
    <n v="3.3874424809268997"/>
    <n v="3.3874424809268997"/>
  </r>
  <r>
    <x v="0"/>
    <x v="2"/>
    <x v="6"/>
    <m/>
    <m/>
    <m/>
    <m/>
    <x v="3"/>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5714285714286"/>
    <s v="metric ton"/>
    <s v="C"/>
    <s v="hectare"/>
    <s v="year"/>
    <m/>
    <m/>
    <n v="0.89264034225588262"/>
    <s v="metric ton C/acre/year"/>
    <n v="0.89264034225588262"/>
    <n v="0.89264034225588262"/>
    <n v="3.3060753416884539"/>
    <n v="3.3060753416884539"/>
  </r>
  <r>
    <x v="0"/>
    <x v="2"/>
    <x v="6"/>
    <m/>
    <m/>
    <m/>
    <m/>
    <x v="16"/>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24999999999997"/>
    <s v="metric ton"/>
    <s v="C"/>
    <s v="hectare"/>
    <s v="year"/>
    <m/>
    <m/>
    <n v="0.89133953864832038"/>
    <s v="metric ton C/acre/year"/>
    <n v="0.89133953864832038"/>
    <n v="0.89133953864832038"/>
    <n v="3.3012575505493347"/>
    <n v="3.3012575505493347"/>
  </r>
  <r>
    <x v="0"/>
    <x v="2"/>
    <x v="6"/>
    <m/>
    <m/>
    <m/>
    <m/>
    <x v="4"/>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44444444444444"/>
    <s v="metric ton"/>
    <s v="C"/>
    <s v="hectare"/>
    <s v="year"/>
    <m/>
    <m/>
    <n v="0.8840325554206574"/>
    <s v="metric ton C/acre/year"/>
    <n v="0.8840325554206574"/>
    <n v="0.8840325554206574"/>
    <n v="3.2741946497061383"/>
    <n v="3.2741946497061383"/>
  </r>
  <r>
    <x v="0"/>
    <x v="2"/>
    <x v="6"/>
    <m/>
    <m/>
    <m/>
    <m/>
    <x v="17"/>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5"/>
    <s v="metric ton"/>
    <s v="C"/>
    <s v="hectare"/>
    <s v="year"/>
    <m/>
    <m/>
    <n v="0.87009307972480765"/>
    <s v="metric ton C/acre/year"/>
    <n v="0.87009307972480765"/>
    <n v="0.87009307972480765"/>
    <n v="3.2225669619437318"/>
    <n v="3.2225669619437318"/>
  </r>
  <r>
    <x v="0"/>
    <x v="2"/>
    <x v="6"/>
    <m/>
    <m/>
    <m/>
    <m/>
    <x v="5"/>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21818181818182"/>
    <s v="metric ton"/>
    <s v="C"/>
    <s v="hectare"/>
    <s v="year"/>
    <m/>
    <m/>
    <n v="0.85868805415547633"/>
    <s v="metric ton C/acre/year"/>
    <n v="0.85868805415547633"/>
    <n v="0.85868805415547633"/>
    <n v="3.1803261265017642"/>
    <n v="3.1803261265017642"/>
  </r>
  <r>
    <x v="0"/>
    <x v="2"/>
    <x v="6"/>
    <m/>
    <m/>
    <m/>
    <m/>
    <x v="18"/>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083333333333334"/>
    <s v="metric ton"/>
    <s v="C"/>
    <s v="hectare"/>
    <s v="year"/>
    <m/>
    <m/>
    <n v="0.85323081073789286"/>
    <s v="metric ton C/acre/year"/>
    <n v="0.85323081073789286"/>
    <n v="0.85323081073789286"/>
    <n v="3.1601141138440476"/>
    <n v="3.1601141138440476"/>
  </r>
  <r>
    <x v="0"/>
    <x v="2"/>
    <x v="6"/>
    <m/>
    <m/>
    <m/>
    <m/>
    <x v="6"/>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938461538461537"/>
    <s v="metric ton"/>
    <s v="C"/>
    <s v="hectare"/>
    <s v="year"/>
    <m/>
    <m/>
    <n v="0.8473679295209039"/>
    <s v="metric ton C/acre/year"/>
    <n v="0.8473679295209039"/>
    <n v="0.8473679295209039"/>
    <n v="3.1383997389663105"/>
    <n v="3.1383997389663105"/>
  </r>
  <r>
    <x v="0"/>
    <x v="2"/>
    <x v="6"/>
    <m/>
    <m/>
    <m/>
    <m/>
    <x v="19"/>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714285714285716"/>
    <s v="metric ton"/>
    <s v="C"/>
    <s v="hectare"/>
    <s v="year"/>
    <m/>
    <m/>
    <n v="0.83829565820662544"/>
    <s v="metric ton C/acre/year"/>
    <n v="0.83829565820662544"/>
    <n v="0.83829565820662544"/>
    <n v="3.1047987340986127"/>
    <n v="3.1047987340986127"/>
  </r>
  <r>
    <x v="0"/>
    <x v="2"/>
    <x v="6"/>
    <m/>
    <m/>
    <m/>
    <m/>
    <x v="7"/>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346666666666664"/>
    <s v="metric ton"/>
    <s v="C"/>
    <s v="hectare"/>
    <s v="year"/>
    <m/>
    <m/>
    <n v="0.8234183191690273"/>
    <s v="metric ton C/acre/year"/>
    <n v="0.8234183191690273"/>
    <n v="0.8234183191690273"/>
    <n v="3.0496974784038047"/>
    <n v="3.0496974784038047"/>
  </r>
  <r>
    <x v="0"/>
    <x v="2"/>
    <x v="6"/>
    <m/>
    <m/>
    <m/>
    <m/>
    <x v="20"/>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925000000000002"/>
    <s v="metric ton"/>
    <s v="C"/>
    <s v="hectare"/>
    <s v="year"/>
    <m/>
    <m/>
    <n v="0.80635370295426956"/>
    <s v="metric ton C/acre/year"/>
    <n v="0.80635370295426956"/>
    <n v="0.80635370295426956"/>
    <n v="2.9864951961269242"/>
    <n v="2.9864951961269242"/>
  </r>
  <r>
    <x v="0"/>
    <x v="2"/>
    <x v="6"/>
    <m/>
    <m/>
    <m/>
    <m/>
    <x v="8"/>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741176470588238"/>
    <s v="metric ton"/>
    <s v="C"/>
    <s v="hectare"/>
    <s v="year"/>
    <m/>
    <m/>
    <n v="0.798914466636513"/>
    <s v="metric ton C/acre/year"/>
    <n v="0.798914466636513"/>
    <n v="0.798914466636513"/>
    <n v="2.9589424690241222"/>
    <n v="2.9589424690241222"/>
  </r>
  <r>
    <x v="0"/>
    <x v="2"/>
    <x v="6"/>
    <m/>
    <m/>
    <m/>
    <m/>
    <x v="21"/>
    <x v="0"/>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666666666666666"/>
    <s v="metric ton"/>
    <s v="C"/>
    <s v="hectare"/>
    <s v="year"/>
    <m/>
    <m/>
    <n v="0.79589909618238219"/>
    <s v="metric ton C/acre/year"/>
    <n v="0.79589909618238219"/>
    <n v="0.79589909618238219"/>
    <n v="2.947774430305119"/>
    <n v="2.947774430305119"/>
  </r>
  <r>
    <x v="0"/>
    <x v="2"/>
    <x v="6"/>
    <m/>
    <m/>
    <m/>
    <m/>
    <x v="0"/>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00000000000002"/>
    <s v="metric ton"/>
    <s v="C"/>
    <s v="hectare"/>
    <s v="year"/>
    <m/>
    <m/>
    <n v="0.88223391339538648"/>
    <s v="metric ton C/acre/year"/>
    <n v="0.88223391339538648"/>
    <n v="0.88223391339538648"/>
    <n v="3.2675330125755053"/>
    <n v="3.2675330125755053"/>
  </r>
  <r>
    <x v="0"/>
    <x v="2"/>
    <x v="6"/>
    <m/>
    <m/>
    <m/>
    <m/>
    <x v="13"/>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8"/>
    <s v="metric ton"/>
    <s v="C"/>
    <s v="hectare"/>
    <s v="year"/>
    <m/>
    <m/>
    <n v="1.0441116956697694"/>
    <s v="metric ton C/acre/year"/>
    <n v="1.0441116956697694"/>
    <n v="1.0441116956697694"/>
    <n v="3.867080354332479"/>
    <n v="3.867080354332479"/>
  </r>
  <r>
    <x v="0"/>
    <x v="2"/>
    <x v="6"/>
    <m/>
    <m/>
    <m/>
    <m/>
    <x v="1"/>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8"/>
    <s v="metric ton"/>
    <s v="C"/>
    <s v="hectare"/>
    <s v="year"/>
    <m/>
    <m/>
    <n v="1.0036422501011735"/>
    <s v="metric ton C/acre/year"/>
    <n v="1.0036422501011735"/>
    <n v="1.0036422501011735"/>
    <n v="3.717193518893235"/>
    <n v="3.717193518893235"/>
  </r>
  <r>
    <x v="0"/>
    <x v="2"/>
    <x v="6"/>
    <m/>
    <m/>
    <m/>
    <m/>
    <x v="14"/>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300000000000002"/>
    <s v="metric ton"/>
    <s v="C"/>
    <s v="hectare"/>
    <s v="year"/>
    <m/>
    <m/>
    <n v="0.98340752731687575"/>
    <s v="metric ton C/acre/year"/>
    <n v="0.98340752731687575"/>
    <n v="0.98340752731687575"/>
    <n v="3.6422501011736137"/>
    <n v="3.6422501011736137"/>
  </r>
  <r>
    <x v="0"/>
    <x v="2"/>
    <x v="6"/>
    <m/>
    <m/>
    <m/>
    <m/>
    <x v="2"/>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559999999999999"/>
    <s v="metric ton"/>
    <s v="C"/>
    <s v="hectare"/>
    <s v="year"/>
    <m/>
    <m/>
    <n v="0.95346013759611481"/>
    <s v="metric ton C/acre/year"/>
    <n v="0.95346013759611481"/>
    <n v="0.95346013759611481"/>
    <n v="3.5313338429485732"/>
    <n v="3.5313338429485732"/>
  </r>
  <r>
    <x v="0"/>
    <x v="2"/>
    <x v="6"/>
    <m/>
    <m/>
    <m/>
    <m/>
    <x v="15"/>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5"/>
    <s v="metric ton"/>
    <s v="C"/>
    <s v="hectare"/>
    <s v="year"/>
    <m/>
    <m/>
    <n v="0.91056252529340342"/>
    <s v="metric ton C/acre/year"/>
    <n v="0.91056252529340342"/>
    <n v="0.91056252529340342"/>
    <n v="3.3724537973829753"/>
    <n v="3.3724537973829753"/>
  </r>
  <r>
    <x v="0"/>
    <x v="2"/>
    <x v="6"/>
    <m/>
    <m/>
    <m/>
    <m/>
    <x v="3"/>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00000000000002"/>
    <s v="metric ton"/>
    <s v="C"/>
    <s v="hectare"/>
    <s v="year"/>
    <m/>
    <m/>
    <n v="0.8903278025091057"/>
    <s v="metric ton C/acre/year"/>
    <n v="0.8903278025091057"/>
    <n v="0.8903278025091057"/>
    <n v="3.297510379663354"/>
    <n v="3.297510379663354"/>
  </r>
  <r>
    <x v="0"/>
    <x v="2"/>
    <x v="6"/>
    <m/>
    <m/>
    <m/>
    <m/>
    <x v="16"/>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00000000000002"/>
    <s v="metric ton"/>
    <s v="C"/>
    <s v="hectare"/>
    <s v="year"/>
    <m/>
    <m/>
    <n v="0.8903278025091057"/>
    <s v="metric ton C/acre/year"/>
    <n v="0.8903278025091057"/>
    <n v="0.8903278025091057"/>
    <n v="3.297510379663354"/>
    <n v="3.297510379663354"/>
  </r>
  <r>
    <x v="0"/>
    <x v="2"/>
    <x v="6"/>
    <m/>
    <m/>
    <m/>
    <m/>
    <x v="4"/>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22222222222223"/>
    <s v="metric ton"/>
    <s v="C"/>
    <s v="hectare"/>
    <s v="year"/>
    <m/>
    <m/>
    <n v="0.88313323440802194"/>
    <s v="metric ton C/acre/year"/>
    <n v="0.88313323440802194"/>
    <n v="0.88313323440802194"/>
    <n v="3.2708638311408218"/>
    <n v="3.2708638311408218"/>
  </r>
  <r>
    <x v="0"/>
    <x v="2"/>
    <x v="6"/>
    <m/>
    <m/>
    <m/>
    <m/>
    <x v="17"/>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480000000000001"/>
    <s v="metric ton"/>
    <s v="C"/>
    <s v="hectare"/>
    <s v="year"/>
    <m/>
    <m/>
    <n v="0.86928369081343593"/>
    <s v="metric ton C/acre/year"/>
    <n v="0.86928369081343593"/>
    <n v="0.86928369081343593"/>
    <n v="3.2195692252349475"/>
    <n v="3.2195692252349475"/>
  </r>
  <r>
    <x v="0"/>
    <x v="2"/>
    <x v="6"/>
    <m/>
    <m/>
    <m/>
    <m/>
    <x v="5"/>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21818181818182"/>
    <s v="metric ton"/>
    <s v="C"/>
    <s v="hectare"/>
    <s v="year"/>
    <m/>
    <m/>
    <n v="0.85868805415547633"/>
    <s v="metric ton C/acre/year"/>
    <n v="0.85868805415547633"/>
    <n v="0.85868805415547633"/>
    <n v="3.1803261265017642"/>
    <n v="3.1803261265017642"/>
  </r>
  <r>
    <x v="0"/>
    <x v="2"/>
    <x v="6"/>
    <m/>
    <m/>
    <m/>
    <m/>
    <x v="18"/>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066666666666669"/>
    <s v="metric ton"/>
    <s v="C"/>
    <s v="hectare"/>
    <s v="year"/>
    <m/>
    <m/>
    <n v="0.85255631997841641"/>
    <s v="metric ton C/acre/year"/>
    <n v="0.85255631997841641"/>
    <n v="0.85255631997841641"/>
    <n v="3.1576159999200604"/>
    <n v="3.1576159999200604"/>
  </r>
  <r>
    <x v="0"/>
    <x v="2"/>
    <x v="6"/>
    <m/>
    <m/>
    <m/>
    <m/>
    <x v="6"/>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938461538461537"/>
    <s v="metric ton"/>
    <s v="C"/>
    <s v="hectare"/>
    <s v="year"/>
    <m/>
    <m/>
    <n v="0.8473679295209039"/>
    <s v="metric ton C/acre/year"/>
    <n v="0.8473679295209039"/>
    <n v="0.8473679295209039"/>
    <n v="3.1383997389663105"/>
    <n v="3.1383997389663105"/>
  </r>
  <r>
    <x v="0"/>
    <x v="2"/>
    <x v="6"/>
    <m/>
    <m/>
    <m/>
    <m/>
    <x v="19"/>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714285714285716"/>
    <s v="metric ton"/>
    <s v="C"/>
    <s v="hectare"/>
    <s v="year"/>
    <m/>
    <m/>
    <n v="0.83829565820662544"/>
    <s v="metric ton C/acre/year"/>
    <n v="0.83829565820662544"/>
    <n v="0.83829565820662544"/>
    <n v="3.1047987340986127"/>
    <n v="3.1047987340986127"/>
  </r>
  <r>
    <x v="0"/>
    <x v="2"/>
    <x v="6"/>
    <m/>
    <m/>
    <m/>
    <m/>
    <x v="7"/>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346666666666664"/>
    <s v="metric ton"/>
    <s v="C"/>
    <s v="hectare"/>
    <s v="year"/>
    <m/>
    <m/>
    <n v="0.8234183191690273"/>
    <s v="metric ton C/acre/year"/>
    <n v="0.8234183191690273"/>
    <n v="0.8234183191690273"/>
    <n v="3.0496974784038047"/>
    <n v="3.0496974784038047"/>
  </r>
  <r>
    <x v="0"/>
    <x v="2"/>
    <x v="6"/>
    <m/>
    <m/>
    <m/>
    <m/>
    <x v="20"/>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925000000000002"/>
    <s v="metric ton"/>
    <s v="C"/>
    <s v="hectare"/>
    <s v="year"/>
    <m/>
    <m/>
    <n v="0.80635370295426956"/>
    <s v="metric ton C/acre/year"/>
    <n v="0.80635370295426956"/>
    <n v="0.80635370295426956"/>
    <n v="2.9864951961269242"/>
    <n v="2.9864951961269242"/>
  </r>
  <r>
    <x v="0"/>
    <x v="2"/>
    <x v="6"/>
    <m/>
    <m/>
    <m/>
    <m/>
    <x v="8"/>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741176470588238"/>
    <s v="metric ton"/>
    <s v="C"/>
    <s v="hectare"/>
    <s v="year"/>
    <m/>
    <m/>
    <n v="0.798914466636513"/>
    <s v="metric ton C/acre/year"/>
    <n v="0.798914466636513"/>
    <n v="0.798914466636513"/>
    <n v="2.9589424690241222"/>
    <n v="2.9589424690241222"/>
  </r>
  <r>
    <x v="0"/>
    <x v="2"/>
    <x v="6"/>
    <m/>
    <m/>
    <m/>
    <m/>
    <x v="21"/>
    <x v="1"/>
    <m/>
    <s v="North America"/>
    <s v="US"/>
    <m/>
    <s v="Southeast"/>
    <m/>
    <s v="Hybrid"/>
    <s v="C - Temperate / mesothermal"/>
    <s v="Cfa - Temperate Hot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666666666666666"/>
    <s v="metric ton"/>
    <s v="C"/>
    <s v="hectare"/>
    <s v="year"/>
    <m/>
    <m/>
    <n v="0.79589909618238219"/>
    <s v="metric ton C/acre/year"/>
    <n v="0.79589909618238219"/>
    <n v="0.79589909618238219"/>
    <n v="2.947774430305119"/>
    <n v="2.947774430305119"/>
  </r>
  <r>
    <x v="0"/>
    <x v="3"/>
    <x v="7"/>
    <m/>
    <m/>
    <m/>
    <m/>
    <x v="22"/>
    <x v="2"/>
    <m/>
    <s v="North America"/>
    <s v="US"/>
    <s v="Pacific coast"/>
    <m/>
    <m/>
    <s v="Hybrid"/>
    <s v="C - Temperate / mesothermal"/>
    <s v="Csb - Temperate Warm Dry Summer"/>
    <s v="No"/>
    <s v="Heath et al. 2003"/>
    <s v="Heath, L.S., Smith, J.E., Birdsey, R.A. 2003. Carbon Trends in U.S. forestlands: a context for the role of soils in forest carbon sequestration. The Potential of U.S. Forest Soils to Sequester Carbon. Chapter 3 in: Kimble, J M., Heath, Linda S., Richard A. Birdsey, and Rattan Lal, editors. 2003. “The Potential of US Forest Soils to Sequester Carbon and Mitigate the Greenhouse Effect”, CRC Press, Boca Raton, FL. P. 35-45"/>
    <s v="Hybrid"/>
    <m/>
    <n v="5.4503338329472679E-8"/>
    <n v="5.2074768404319467E-7"/>
    <m/>
    <s v="Mt"/>
    <s v="C"/>
    <s v="hectare"/>
    <s v="year"/>
    <n v="2.205675252604062E-2"/>
    <n v="0.21073943628951042"/>
    <m/>
    <s v="metric ton C/acre/year"/>
    <n v="2.205675252604062E-2"/>
    <n v="0.21073943628951042"/>
    <n v="8.1691676022372664E-2"/>
    <n v="0.78051643070189036"/>
  </r>
  <r>
    <x v="0"/>
    <x v="3"/>
    <x v="7"/>
    <m/>
    <m/>
    <m/>
    <m/>
    <x v="22"/>
    <x v="2"/>
    <m/>
    <s v="North America"/>
    <s v="US"/>
    <s v="WA; OR"/>
    <s v="Marine West Coast Forest"/>
    <m/>
    <s v="Primary"/>
    <s v="C - Temperate / mesothermal"/>
    <s v="Csb - Temperate Warm Dry Summer"/>
    <s v="No"/>
    <s v="Liu et al. 2012"/>
    <s v="Liu, S., Liu, J., Young, C.J., Werner, J.M., Wu, Y., Li, Z., Dahal, D., Oeding, J., Schmidt, G., Sohl, T.L., Hawbaker, T.J., Sleeter, B.M. 2012. &quot;Chapter 5: Baseline carbon storage, carbon sequestration, and greenhouse-gas fluxes in terrestrial ecosystems of the wetsern United States&quot;. In: Baseline and projected future carbon storage and greenhouse-gas fluxes in ecosystems of the western united states. Zhu, Z. and Reed, B.C., eds. USGS Professional Paper 1797."/>
    <s v="Primary"/>
    <m/>
    <n v="2.0123527499574301E-5"/>
    <n v="9.2877819228804503E-5"/>
    <m/>
    <s v="Tg"/>
    <s v="C"/>
    <s v="square kilometer"/>
    <s v="year"/>
    <n v="8.1437152221016579E-2"/>
    <n v="0.37586377948161509"/>
    <m/>
    <s v="metric ton C/acre/year"/>
    <n v="8.1437152221016579E-2"/>
    <n v="0.37586377948161509"/>
    <n v="0.3016190823000614"/>
    <n v="1.3920880721541298"/>
  </r>
  <r>
    <x v="0"/>
    <x v="3"/>
    <x v="7"/>
    <m/>
    <m/>
    <m/>
    <m/>
    <x v="22"/>
    <x v="2"/>
    <m/>
    <s v="North America"/>
    <s v="US"/>
    <s v="SW and W CA"/>
    <s v="Mediterranean California"/>
    <m/>
    <s v="Primary"/>
    <s v="C - Temperate / mesothermal"/>
    <s v="Csb - Temperate Warm Dry Summer"/>
    <s v="No"/>
    <s v="Liu et al. 2012"/>
    <s v="Liu, S., Liu, J., Young, C.J., Werner, J.M., Wu, Y., Li, Z., Dahal, D., Oeding, J., Schmidt, G., Sohl, T.L., Hawbaker, T.J., Sleeter, B.M. 2012. &quot;Chapter 5: Baseline carbon storage, carbon sequestration, and greenhouse-gas fluxes in terrestrial ecosystems of the wetsern United States&quot;. In: Baseline and projected future carbon storage and greenhouse-gas fluxes in ecosystems of the western united states. Zhu, Z. and Reed, B.C., eds. USGS Professional Paper 1797."/>
    <s v="Primary"/>
    <m/>
    <n v="8.6825847386875902E-5"/>
    <n v="2.0370679579228599E-4"/>
    <m/>
    <s v="Tg"/>
    <s v="C"/>
    <s v="square kilometer"/>
    <s v="year"/>
    <n v="0.35137228055634612"/>
    <n v="0.82437342745912057"/>
    <m/>
    <s v="metric ton C/acre/year"/>
    <n v="0.35137228055634612"/>
    <n v="0.82437342745912057"/>
    <n v="1.3013788168753559"/>
    <n v="3.0532349165152612"/>
  </r>
  <r>
    <x v="0"/>
    <x v="0"/>
    <x v="0"/>
    <m/>
    <m/>
    <m/>
    <m/>
    <x v="0"/>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
    <s v="metric ton"/>
    <s v="C"/>
    <s v="hectare"/>
    <s v="year"/>
    <m/>
    <m/>
    <n v="1.0521842941259789"/>
    <s v="metric ton C/acre/year"/>
    <n v="1.0521842941259789"/>
    <n v="1.0521842941259789"/>
    <n v="3.8969788671332548"/>
    <n v="3.8969788671332548"/>
  </r>
  <r>
    <x v="0"/>
    <x v="0"/>
    <x v="0"/>
    <m/>
    <m/>
    <m/>
    <m/>
    <x v="1"/>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533333333333333"/>
    <s v="metric ton"/>
    <s v="C"/>
    <s v="hectare"/>
    <s v="year"/>
    <m/>
    <m/>
    <n v="0.66908129472626343"/>
    <s v="metric ton C/acre/year"/>
    <n v="0.66908129472626343"/>
    <n v="0.66908129472626343"/>
    <n v="2.4780788693565312"/>
    <n v="2.4780788693565312"/>
  </r>
  <r>
    <x v="0"/>
    <x v="0"/>
    <x v="0"/>
    <m/>
    <m/>
    <m/>
    <m/>
    <x v="2"/>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8"/>
    <s v="metric ton"/>
    <s v="C"/>
    <s v="hectare"/>
    <s v="year"/>
    <m/>
    <m/>
    <n v="0.76081018190647698"/>
    <s v="metric ton C/acre/year"/>
    <n v="0.76081018190647698"/>
    <n v="0.76081018190647698"/>
    <n v="2.8178154885425073"/>
    <n v="2.8178154885425073"/>
  </r>
  <r>
    <x v="0"/>
    <x v="0"/>
    <x v="0"/>
    <m/>
    <m/>
    <m/>
    <m/>
    <x v="3"/>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00000000000002"/>
    <s v="metric ton"/>
    <s v="C"/>
    <s v="hectare"/>
    <s v="year"/>
    <m/>
    <m/>
    <n v="0.89030978733736676"/>
    <s v="metric ton C/acre/year"/>
    <n v="0.89030978733736676"/>
    <n v="0.89030978733736676"/>
    <n v="3.2974436568050618"/>
    <n v="3.2974436568050618"/>
  </r>
  <r>
    <x v="0"/>
    <x v="0"/>
    <x v="0"/>
    <m/>
    <m/>
    <m/>
    <m/>
    <x v="4"/>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511111111111109"/>
    <s v="metric ton"/>
    <s v="C"/>
    <s v="hectare"/>
    <s v="year"/>
    <m/>
    <m/>
    <n v="0.95146237879084239"/>
    <s v="metric ton C/acre/year"/>
    <n v="0.95146237879084239"/>
    <n v="0.95146237879084239"/>
    <n v="3.5239347362623792"/>
    <n v="3.5239347362623792"/>
  </r>
  <r>
    <x v="0"/>
    <x v="0"/>
    <x v="0"/>
    <m/>
    <m/>
    <m/>
    <m/>
    <x v="5"/>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054545454545457"/>
    <s v="metric ton"/>
    <s v="C"/>
    <s v="hectare"/>
    <s v="year"/>
    <m/>
    <m/>
    <n v="0.97345442036969942"/>
    <s v="metric ton C/acre/year"/>
    <n v="0.97345442036969942"/>
    <n v="0.97345442036969942"/>
    <n v="3.6053867421099977"/>
    <n v="3.6053867421099977"/>
  </r>
  <r>
    <x v="0"/>
    <x v="0"/>
    <x v="0"/>
    <m/>
    <m/>
    <m/>
    <m/>
    <x v="6"/>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93846153846154"/>
    <s v="metric ton"/>
    <s v="C"/>
    <s v="hectare"/>
    <s v="year"/>
    <m/>
    <m/>
    <n v="0.9687566637041557"/>
    <s v="metric ton C/acre/year"/>
    <n v="0.9687566637041557"/>
    <n v="0.9687566637041557"/>
    <n v="3.5879876433487246"/>
    <n v="3.5879876433487246"/>
  </r>
  <r>
    <x v="0"/>
    <x v="0"/>
    <x v="0"/>
    <m/>
    <m/>
    <m/>
    <m/>
    <x v="7"/>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41333333333333"/>
    <s v="metric ton"/>
    <s v="C"/>
    <s v="hectare"/>
    <s v="year"/>
    <m/>
    <m/>
    <n v="0.9475054464026762"/>
    <s v="metric ton C/acre/year"/>
    <n v="0.9475054464026762"/>
    <n v="0.9475054464026762"/>
    <n v="3.5092794311210227"/>
    <n v="3.5092794311210227"/>
  </r>
  <r>
    <x v="0"/>
    <x v="0"/>
    <x v="0"/>
    <m/>
    <m/>
    <m/>
    <m/>
    <x v="8"/>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705882352941176"/>
    <s v="metric ton"/>
    <s v="C"/>
    <s v="hectare"/>
    <s v="year"/>
    <m/>
    <m/>
    <n v="0.91887587677065119"/>
    <s v="metric ton C/acre/year"/>
    <n v="0.91887587677065119"/>
    <n v="0.91887587677065119"/>
    <n v="3.4032439880394487"/>
    <n v="3.4032439880394487"/>
  </r>
  <r>
    <x v="0"/>
    <x v="0"/>
    <x v="0"/>
    <m/>
    <m/>
    <m/>
    <m/>
    <x v="9"/>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8421052631579"/>
    <s v="metric ton"/>
    <s v="C"/>
    <s v="hectare"/>
    <s v="year"/>
    <m/>
    <m/>
    <n v="0.88562394635138064"/>
    <s v="metric ton C/acre/year"/>
    <n v="0.88562394635138064"/>
    <n v="0.88562394635138064"/>
    <n v="3.2800886901902984"/>
    <n v="3.2800886901902984"/>
  </r>
  <r>
    <x v="0"/>
    <x v="0"/>
    <x v="0"/>
    <m/>
    <m/>
    <m/>
    <m/>
    <x v="10"/>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
    <s v="metric ton"/>
    <s v="C"/>
    <s v="hectare"/>
    <s v="year"/>
    <m/>
    <m/>
    <n v="0.84984116064021376"/>
    <s v="metric ton C/acre/year"/>
    <n v="0.84984116064021376"/>
    <n v="0.84984116064021376"/>
    <n v="3.1475598542230139"/>
    <n v="3.1475598542230139"/>
  </r>
  <r>
    <x v="0"/>
    <x v="0"/>
    <x v="0"/>
    <m/>
    <m/>
    <m/>
    <m/>
    <x v="11"/>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08695652173913"/>
    <s v="metric ton"/>
    <s v="C"/>
    <s v="hectare"/>
    <s v="year"/>
    <m/>
    <m/>
    <n v="0.81289154496020433"/>
    <s v="metric ton C/acre/year"/>
    <n v="0.81289154496020433"/>
    <n v="0.81289154496020433"/>
    <n v="3.0107094257785345"/>
    <n v="3.0107094257785345"/>
  </r>
  <r>
    <x v="0"/>
    <x v="0"/>
    <x v="0"/>
    <m/>
    <m/>
    <m/>
    <m/>
    <x v="12"/>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168000000000001"/>
    <s v="metric ton"/>
    <s v="C"/>
    <s v="hectare"/>
    <s v="year"/>
    <m/>
    <m/>
    <n v="0.77570263653102933"/>
    <s v="metric ton C/acre/year"/>
    <n v="0.77570263653102933"/>
    <n v="0.77570263653102933"/>
    <n v="2.8729727278927011"/>
    <n v="2.8729727278927011"/>
  </r>
  <r>
    <x v="0"/>
    <x v="0"/>
    <x v="1"/>
    <m/>
    <m/>
    <m/>
    <m/>
    <x v="0"/>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199999999999998"/>
    <s v="metric ton"/>
    <s v="C"/>
    <s v="hectare"/>
    <s v="year"/>
    <m/>
    <m/>
    <n v="1.1007466461625623"/>
    <s v="metric ton C/acre/year"/>
    <n v="1.1007466461625623"/>
    <n v="1.1007466461625623"/>
    <n v="4.0768394302317121"/>
    <n v="4.0768394302317121"/>
  </r>
  <r>
    <x v="0"/>
    <x v="0"/>
    <x v="1"/>
    <m/>
    <m/>
    <m/>
    <m/>
    <x v="0"/>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600000000000002"/>
    <s v="metric ton"/>
    <s v="C"/>
    <s v="hectare"/>
    <s v="year"/>
    <m/>
    <m/>
    <n v="1.1169340968414239"/>
    <s v="metric ton C/acre/year"/>
    <n v="1.1169340968414239"/>
    <n v="1.1169340968414239"/>
    <n v="4.1367929512645327"/>
    <n v="4.1367929512645327"/>
  </r>
  <r>
    <x v="0"/>
    <x v="0"/>
    <x v="1"/>
    <m/>
    <m/>
    <m/>
    <m/>
    <x v="1"/>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466666666666667"/>
    <s v="metric ton"/>
    <s v="C"/>
    <s v="hectare"/>
    <s v="year"/>
    <m/>
    <m/>
    <n v="0.66638338627978666"/>
    <s v="metric ton C/acre/year"/>
    <n v="0.66638338627978666"/>
    <n v="0.66638338627978666"/>
    <n v="2.4680866158510617"/>
    <n v="2.4680866158510617"/>
  </r>
  <r>
    <x v="0"/>
    <x v="0"/>
    <x v="1"/>
    <m/>
    <m/>
    <m/>
    <m/>
    <x v="1"/>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8"/>
    <s v="metric ton"/>
    <s v="C"/>
    <s v="hectare"/>
    <s v="year"/>
    <m/>
    <m/>
    <n v="0.72034155520932397"/>
    <s v="metric ton C/acre/year"/>
    <n v="0.72034155520932397"/>
    <n v="0.72034155520932397"/>
    <n v="2.6679316859604589"/>
    <n v="2.6679316859604589"/>
  </r>
  <r>
    <x v="0"/>
    <x v="0"/>
    <x v="1"/>
    <m/>
    <m/>
    <m/>
    <m/>
    <x v="2"/>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96"/>
    <s v="metric ton"/>
    <s v="C"/>
    <s v="hectare"/>
    <s v="year"/>
    <m/>
    <m/>
    <n v="0.68634790878371543"/>
    <s v="metric ton C/acre/year"/>
    <n v="0.68634790878371543"/>
    <n v="0.68634790878371543"/>
    <n v="2.5420292917915384"/>
    <n v="2.5420292917915384"/>
  </r>
  <r>
    <x v="0"/>
    <x v="0"/>
    <x v="1"/>
    <m/>
    <m/>
    <m/>
    <m/>
    <x v="2"/>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2"/>
    <s v="metric ton"/>
    <s v="C"/>
    <s v="hectare"/>
    <s v="year"/>
    <m/>
    <m/>
    <n v="0.69606037919103214"/>
    <s v="metric ton C/acre/year"/>
    <n v="0.69606037919103214"/>
    <n v="0.69606037919103214"/>
    <n v="2.5780014044112298"/>
    <n v="2.5780014044112298"/>
  </r>
  <r>
    <x v="0"/>
    <x v="0"/>
    <x v="1"/>
    <m/>
    <m/>
    <m/>
    <m/>
    <x v="3"/>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342857142857143"/>
    <s v="metric ton"/>
    <s v="C"/>
    <s v="hectare"/>
    <s v="year"/>
    <m/>
    <m/>
    <n v="0.82324749166779887"/>
    <s v="metric ton C/acre/year"/>
    <n v="0.82324749166779887"/>
    <n v="0.82324749166779887"/>
    <n v="3.0490647839548104"/>
    <n v="3.0490647839548104"/>
  </r>
  <r>
    <x v="0"/>
    <x v="0"/>
    <x v="1"/>
    <m/>
    <m/>
    <m/>
    <m/>
    <x v="3"/>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571428571428571"/>
    <s v="metric ton"/>
    <s v="C"/>
    <s v="hectare"/>
    <s v="year"/>
    <m/>
    <m/>
    <n v="0.71109158339283185"/>
    <s v="metric ton C/acre/year"/>
    <n v="0.71109158339283185"/>
    <n v="0.71109158339283185"/>
    <n v="2.6336725310845623"/>
    <n v="2.6336725310845623"/>
  </r>
  <r>
    <x v="0"/>
    <x v="0"/>
    <x v="1"/>
    <m/>
    <m/>
    <m/>
    <m/>
    <x v="4"/>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222222222222223"/>
    <s v="metric ton"/>
    <s v="C"/>
    <s v="hectare"/>
    <s v="year"/>
    <m/>
    <m/>
    <n v="0.89930281549228963"/>
    <s v="metric ton C/acre/year"/>
    <n v="0.89930281549228963"/>
    <n v="0.89930281549228963"/>
    <n v="3.3307511684899613"/>
    <n v="3.3307511684899613"/>
  </r>
  <r>
    <x v="0"/>
    <x v="0"/>
    <x v="1"/>
    <m/>
    <m/>
    <m/>
    <m/>
    <x v="4"/>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555555555555556"/>
    <s v="metric ton"/>
    <s v="C"/>
    <s v="hectare"/>
    <s v="year"/>
    <m/>
    <m/>
    <n v="0.75091785093606189"/>
    <s v="metric ton C/acre/year"/>
    <n v="0.75091785093606189"/>
    <n v="0.75091785093606189"/>
    <n v="2.7811772256891181"/>
    <n v="2.7811772256891181"/>
  </r>
  <r>
    <x v="0"/>
    <x v="0"/>
    <x v="1"/>
    <m/>
    <m/>
    <m/>
    <m/>
    <x v="5"/>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090909090909091"/>
    <s v="metric ton"/>
    <s v="C"/>
    <s v="hectare"/>
    <s v="year"/>
    <m/>
    <m/>
    <n v="0.93445738009789725"/>
    <s v="metric ton C/acre/year"/>
    <n v="0.93445738009789725"/>
    <n v="0.93445738009789725"/>
    <n v="3.4609532596218413"/>
    <n v="3.4609532596218413"/>
  </r>
  <r>
    <x v="0"/>
    <x v="0"/>
    <x v="1"/>
    <m/>
    <m/>
    <m/>
    <m/>
    <x v="5"/>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563636363636363"/>
    <s v="metric ton"/>
    <s v="C"/>
    <s v="hectare"/>
    <s v="year"/>
    <m/>
    <m/>
    <n v="0.7917134968388484"/>
    <s v="metric ton C/acre/year"/>
    <n v="0.7917134968388484"/>
    <n v="0.7917134968388484"/>
    <n v="2.9322722105142529"/>
    <n v="2.9322722105142529"/>
  </r>
  <r>
    <x v="0"/>
    <x v="0"/>
    <x v="1"/>
    <m/>
    <m/>
    <m/>
    <m/>
    <x v="6"/>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292307692307692"/>
    <s v="metric ton"/>
    <s v="C"/>
    <s v="hectare"/>
    <s v="year"/>
    <m/>
    <m/>
    <n v="0.94260770491522605"/>
    <s v="metric ton C/acre/year"/>
    <n v="0.94260770491522605"/>
    <n v="0.94260770491522605"/>
    <n v="3.4911396478341703"/>
    <n v="3.4911396478341703"/>
  </r>
  <r>
    <x v="0"/>
    <x v="0"/>
    <x v="1"/>
    <m/>
    <m/>
    <m/>
    <m/>
    <x v="6"/>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661538461538465"/>
    <s v="metric ton"/>
    <s v="C"/>
    <s v="hectare"/>
    <s v="year"/>
    <m/>
    <m/>
    <n v="0.83614408698886966"/>
    <s v="metric ton C/acre/year"/>
    <n v="0.83614408698886966"/>
    <n v="0.83614408698886966"/>
    <n v="3.0968299518106281"/>
    <n v="3.0968299518106281"/>
  </r>
  <r>
    <x v="0"/>
    <x v="0"/>
    <x v="1"/>
    <m/>
    <m/>
    <m/>
    <m/>
    <x v="7"/>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053333333333335"/>
    <s v="metric ton"/>
    <s v="C"/>
    <s v="hectare"/>
    <s v="year"/>
    <m/>
    <m/>
    <n v="0.9329367407917013"/>
    <s v="metric ton C/acre/year"/>
    <n v="0.9329367407917013"/>
    <n v="0.9329367407917013"/>
    <n v="3.4553212621914859"/>
    <n v="3.4553212621914859"/>
  </r>
  <r>
    <x v="0"/>
    <x v="0"/>
    <x v="1"/>
    <m/>
    <m/>
    <m/>
    <m/>
    <x v="7"/>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693333333333333"/>
    <s v="metric ton"/>
    <s v="C"/>
    <s v="hectare"/>
    <s v="year"/>
    <m/>
    <m/>
    <n v="0.87789940848357317"/>
    <s v="metric ton C/acre/year"/>
    <n v="0.87789940848357317"/>
    <n v="0.87789940848357317"/>
    <n v="3.2514792906799004"/>
    <n v="3.2514792906799004"/>
  </r>
  <r>
    <x v="0"/>
    <x v="0"/>
    <x v="1"/>
    <m/>
    <m/>
    <m/>
    <m/>
    <x v="8"/>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50588235294118"/>
    <s v="metric ton"/>
    <s v="C"/>
    <s v="hectare"/>
    <s v="year"/>
    <m/>
    <m/>
    <n v="0.91078215143122077"/>
    <s v="metric ton C/acre/year"/>
    <n v="0.91078215143122077"/>
    <n v="0.91078215143122077"/>
    <n v="3.3732672275230398"/>
    <n v="3.3732672275230398"/>
  </r>
  <r>
    <x v="0"/>
    <x v="0"/>
    <x v="1"/>
    <m/>
    <m/>
    <m/>
    <m/>
    <x v="8"/>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63529411764706"/>
    <s v="metric ton"/>
    <s v="C"/>
    <s v="hectare"/>
    <s v="year"/>
    <m/>
    <m/>
    <n v="0.91601926782732279"/>
    <s v="metric ton C/acre/year"/>
    <n v="0.91601926782732279"/>
    <n v="0.91601926782732279"/>
    <n v="3.39266395491601"/>
    <n v="3.39266395491601"/>
  </r>
  <r>
    <x v="0"/>
    <x v="0"/>
    <x v="1"/>
    <m/>
    <m/>
    <m/>
    <m/>
    <x v="9"/>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768421052631579"/>
    <s v="metric ton"/>
    <s v="C"/>
    <s v="hectare"/>
    <s v="year"/>
    <m/>
    <m/>
    <n v="0.88093810536539441"/>
    <s v="metric ton C/acre/year"/>
    <n v="0.88093810536539441"/>
    <n v="0.88093810536539441"/>
    <n v="3.2627337235755345"/>
    <n v="3.2627337235755345"/>
  </r>
  <r>
    <x v="0"/>
    <x v="0"/>
    <x v="1"/>
    <m/>
    <m/>
    <m/>
    <m/>
    <x v="9"/>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431578947368421"/>
    <s v="metric ton"/>
    <s v="C"/>
    <s v="hectare"/>
    <s v="year"/>
    <m/>
    <m/>
    <n v="0.94824382134592267"/>
    <s v="metric ton C/acre/year"/>
    <n v="0.94824382134592267"/>
    <n v="0.94824382134592267"/>
    <n v="3.5120141531330469"/>
    <n v="3.5120141531330469"/>
  </r>
  <r>
    <x v="0"/>
    <x v="0"/>
    <x v="1"/>
    <m/>
    <m/>
    <m/>
    <m/>
    <x v="10"/>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895238095238096"/>
    <s v="metric ton"/>
    <s v="C"/>
    <s v="hectare"/>
    <s v="year"/>
    <m/>
    <m/>
    <n v="0.84560159022432146"/>
    <s v="metric ton C/acre/year"/>
    <n v="0.84560159022432146"/>
    <n v="0.84560159022432146"/>
    <n v="3.1318577415715607"/>
    <n v="3.1318577415715607"/>
  </r>
  <r>
    <x v="0"/>
    <x v="0"/>
    <x v="1"/>
    <m/>
    <m/>
    <m/>
    <m/>
    <x v="10"/>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123809523809525"/>
    <s v="metric ton"/>
    <s v="C"/>
    <s v="hectare"/>
    <s v="year"/>
    <m/>
    <m/>
    <n v="0.97625744213227272"/>
    <s v="metric ton C/acre/year"/>
    <n v="0.97625744213227272"/>
    <n v="0.97625744213227272"/>
    <n v="3.6157683041936024"/>
    <n v="3.6157683041936024"/>
  </r>
  <r>
    <x v="0"/>
    <x v="0"/>
    <x v="1"/>
    <m/>
    <m/>
    <m/>
    <m/>
    <x v="11"/>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947826086956522"/>
    <s v="metric ton"/>
    <s v="C"/>
    <s v="hectare"/>
    <s v="year"/>
    <m/>
    <m/>
    <n v="0.80726112733277444"/>
    <s v="metric ton C/acre/year"/>
    <n v="0.80726112733277444"/>
    <n v="0.80726112733277444"/>
    <n v="2.9898560271584236"/>
    <n v="2.9898560271584236"/>
  </r>
  <r>
    <x v="0"/>
    <x v="0"/>
    <x v="1"/>
    <m/>
    <m/>
    <m/>
    <m/>
    <x v="11"/>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95652173913043"/>
    <s v="metric ton"/>
    <s v="C"/>
    <s v="hectare"/>
    <s v="year"/>
    <m/>
    <m/>
    <n v="0.99939912886882265"/>
    <s v="metric ton C/acre/year"/>
    <n v="0.99939912886882265"/>
    <n v="0.99939912886882265"/>
    <n v="3.7014782550697132"/>
    <n v="3.7014782550697132"/>
  </r>
  <r>
    <x v="0"/>
    <x v="0"/>
    <x v="1"/>
    <m/>
    <m/>
    <m/>
    <m/>
    <x v="12"/>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968"/>
    <s v="metric ton"/>
    <s v="C"/>
    <s v="hectare"/>
    <s v="year"/>
    <m/>
    <m/>
    <n v="0.76760891119159869"/>
    <s v="metric ton C/acre/year"/>
    <n v="0.76760891119159869"/>
    <n v="0.76760891119159869"/>
    <n v="2.8429959673762912"/>
    <n v="2.8429959673762912"/>
  </r>
  <r>
    <x v="0"/>
    <x v="0"/>
    <x v="8"/>
    <m/>
    <m/>
    <m/>
    <m/>
    <x v="0"/>
    <x v="1"/>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4"/>
    <s v="metric ton"/>
    <s v="C"/>
    <s v="hectare"/>
    <s v="year"/>
    <m/>
    <m/>
    <n v="0.78509135792476881"/>
    <s v="metric ton C/acre/year"/>
    <n v="0.78509135792476881"/>
    <n v="0.78509135792476881"/>
    <n v="2.907745770091736"/>
    <n v="2.907745770091736"/>
  </r>
  <r>
    <x v="0"/>
    <x v="0"/>
    <x v="8"/>
    <m/>
    <m/>
    <m/>
    <m/>
    <x v="1"/>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6"/>
    <s v="metric ton"/>
    <s v="C"/>
    <s v="hectare"/>
    <s v="year"/>
    <m/>
    <m/>
    <n v="0.42896744298982215"/>
    <s v="metric ton C/acre/year"/>
    <n v="0.42896744298982215"/>
    <n v="0.42896744298982215"/>
    <n v="1.5887683073697116"/>
    <n v="1.5887683073697116"/>
  </r>
  <r>
    <x v="0"/>
    <x v="0"/>
    <x v="8"/>
    <m/>
    <m/>
    <m/>
    <m/>
    <x v="2"/>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919999999999999"/>
    <s v="metric ton"/>
    <s v="C"/>
    <s v="hectare"/>
    <s v="year"/>
    <m/>
    <m/>
    <n v="0.48238603023006416"/>
    <s v="metric ton C/acre/year"/>
    <n v="0.48238603023006416"/>
    <n v="0.48238603023006416"/>
    <n v="1.7866149267780154"/>
    <n v="1.7866149267780154"/>
  </r>
  <r>
    <x v="0"/>
    <x v="0"/>
    <x v="8"/>
    <m/>
    <m/>
    <m/>
    <m/>
    <x v="3"/>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171428571428573"/>
    <s v="metric ton"/>
    <s v="C"/>
    <s v="hectare"/>
    <s v="year"/>
    <m/>
    <m/>
    <n v="0.57349825262251164"/>
    <s v="metric ton C/acre/year"/>
    <n v="0.57349825262251164"/>
    <n v="0.57349825262251164"/>
    <n v="2.1240676023055984"/>
    <n v="2.1240676023055984"/>
  </r>
  <r>
    <x v="0"/>
    <x v="0"/>
    <x v="8"/>
    <m/>
    <m/>
    <m/>
    <m/>
    <x v="4"/>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533333333333335"/>
    <s v="metric ton"/>
    <s v="C"/>
    <s v="hectare"/>
    <s v="year"/>
    <m/>
    <m/>
    <n v="0.62861266802911053"/>
    <s v="metric ton C/acre/year"/>
    <n v="0.62861266802911053"/>
    <n v="0.62861266802911053"/>
    <n v="2.3281950667744833"/>
    <n v="2.3281950667744833"/>
  </r>
  <r>
    <x v="0"/>
    <x v="0"/>
    <x v="8"/>
    <m/>
    <m/>
    <m/>
    <m/>
    <x v="5"/>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09090909090908"/>
    <s v="metric ton"/>
    <s v="C"/>
    <s v="hectare"/>
    <s v="year"/>
    <m/>
    <m/>
    <n v="0.6438190610910709"/>
    <s v="metric ton C/acre/year"/>
    <n v="0.6438190610910709"/>
    <n v="0.6438190610910709"/>
    <n v="2.38451504107804"/>
    <n v="2.38451504107804"/>
  </r>
  <r>
    <x v="0"/>
    <x v="0"/>
    <x v="8"/>
    <m/>
    <m/>
    <m/>
    <m/>
    <x v="6"/>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876923076923077"/>
    <s v="metric ton"/>
    <s v="C"/>
    <s v="hectare"/>
    <s v="year"/>
    <m/>
    <m/>
    <n v="0.64251727309941431"/>
    <s v="metric ton C/acre/year"/>
    <n v="0.64251727309941431"/>
    <n v="0.64251727309941431"/>
    <n v="2.3796936040719046"/>
    <n v="2.3796936040719046"/>
  </r>
  <r>
    <x v="0"/>
    <x v="0"/>
    <x v="8"/>
    <m/>
    <m/>
    <m/>
    <m/>
    <x v="7"/>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640000000000001"/>
    <s v="metric ton"/>
    <s v="C"/>
    <s v="hectare"/>
    <s v="year"/>
    <m/>
    <m/>
    <n v="0.63292932154347348"/>
    <s v="metric ton C/acre/year"/>
    <n v="0.63292932154347348"/>
    <n v="0.63292932154347348"/>
    <n v="2.3441826723832349"/>
    <n v="2.3441826723832349"/>
  </r>
  <r>
    <x v="0"/>
    <x v="0"/>
    <x v="8"/>
    <m/>
    <m/>
    <m/>
    <m/>
    <x v="8"/>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258823529411762"/>
    <s v="metric ton"/>
    <s v="C"/>
    <s v="hectare"/>
    <s v="year"/>
    <m/>
    <m/>
    <n v="0.61750363324949975"/>
    <s v="metric ton C/acre/year"/>
    <n v="0.61750363324949975"/>
    <n v="0.61750363324949975"/>
    <n v="2.2870504935166656"/>
    <n v="2.2870504935166656"/>
  </r>
  <r>
    <x v="0"/>
    <x v="0"/>
    <x v="8"/>
    <m/>
    <m/>
    <m/>
    <m/>
    <x v="9"/>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8"/>
    <s v="metric ton"/>
    <s v="C"/>
    <s v="hectare"/>
    <s v="year"/>
    <m/>
    <m/>
    <n v="0.59893567511786483"/>
    <s v="metric ton C/acre/year"/>
    <n v="0.59893567511786483"/>
    <n v="0.59893567511786483"/>
    <n v="2.2182802782143138"/>
    <n v="2.2182802782143138"/>
  </r>
  <r>
    <x v="0"/>
    <x v="0"/>
    <x v="8"/>
    <m/>
    <m/>
    <m/>
    <m/>
    <x v="10"/>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285714285714286"/>
    <s v="metric ton"/>
    <s v="C"/>
    <s v="hectare"/>
    <s v="year"/>
    <m/>
    <m/>
    <n v="0.57812323853075764"/>
    <s v="metric ton C/acre/year"/>
    <n v="0.57812323853075764"/>
    <n v="0.57812323853075764"/>
    <n v="2.1411971797435467"/>
    <n v="2.1411971797435467"/>
  </r>
  <r>
    <x v="0"/>
    <x v="0"/>
    <x v="8"/>
    <m/>
    <m/>
    <m/>
    <m/>
    <x v="11"/>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747826086956521"/>
    <s v="metric ton"/>
    <s v="C"/>
    <s v="hectare"/>
    <s v="year"/>
    <m/>
    <m/>
    <n v="0.55635564181042552"/>
    <s v="metric ton C/acre/year"/>
    <n v="0.55635564181042552"/>
    <n v="0.55635564181042552"/>
    <n v="2.060576451149724"/>
    <n v="2.060576451149724"/>
  </r>
  <r>
    <x v="0"/>
    <x v="0"/>
    <x v="8"/>
    <m/>
    <m/>
    <m/>
    <m/>
    <x v="12"/>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215999999999999"/>
    <s v="metric ton"/>
    <s v="C"/>
    <s v="hectare"/>
    <s v="year"/>
    <m/>
    <m/>
    <n v="0.53483337042957446"/>
    <s v="metric ton C/acre/year"/>
    <n v="0.53483337042957446"/>
    <n v="0.53483337042957446"/>
    <n v="1.9808643349243498"/>
    <n v="1.9808643349243498"/>
  </r>
  <r>
    <x v="0"/>
    <x v="0"/>
    <x v="9"/>
    <m/>
    <m/>
    <m/>
    <m/>
    <x v="0"/>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6"/>
    <s v="metric ton"/>
    <s v="C"/>
    <s v="hectare"/>
    <s v="year"/>
    <m/>
    <m/>
    <n v="1.1978713502357297"/>
    <s v="metric ton C/acre/year"/>
    <n v="1.1978713502357297"/>
    <n v="1.1978713502357297"/>
    <n v="4.4365605564286277"/>
    <n v="4.4365605564286277"/>
  </r>
  <r>
    <x v="0"/>
    <x v="0"/>
    <x v="9"/>
    <m/>
    <m/>
    <m/>
    <m/>
    <x v="1"/>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266666666666667"/>
    <s v="metric ton"/>
    <s v="C"/>
    <s v="hectare"/>
    <s v="year"/>
    <m/>
    <m/>
    <n v="0.73922691433466203"/>
    <s v="metric ton C/acre/year"/>
    <n v="0.73922691433466203"/>
    <n v="0.73922691433466203"/>
    <n v="2.7378774604987481"/>
    <n v="2.7378774604987481"/>
  </r>
  <r>
    <x v="0"/>
    <x v="0"/>
    <x v="9"/>
    <m/>
    <m/>
    <m/>
    <m/>
    <x v="2"/>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2"/>
    <s v="metric ton"/>
    <s v="C"/>
    <s v="hectare"/>
    <s v="year"/>
    <m/>
    <m/>
    <n v="0.69606037919103214"/>
    <s v="metric ton C/acre/year"/>
    <n v="0.69606037919103214"/>
    <n v="0.69606037919103214"/>
    <n v="2.5780014044112298"/>
    <n v="2.5780014044112298"/>
  </r>
  <r>
    <x v="0"/>
    <x v="0"/>
    <x v="9"/>
    <m/>
    <m/>
    <m/>
    <m/>
    <x v="3"/>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571428571428572"/>
    <s v="metric ton"/>
    <s v="C"/>
    <s v="hectare"/>
    <s v="year"/>
    <m/>
    <m/>
    <n v="0.63015432999852583"/>
    <s v="metric ton C/acre/year"/>
    <n v="0.63015432999852583"/>
    <n v="0.63015432999852583"/>
    <n v="2.3339049259204661"/>
    <n v="2.3339049259204661"/>
  </r>
  <r>
    <x v="0"/>
    <x v="0"/>
    <x v="9"/>
    <m/>
    <m/>
    <m/>
    <m/>
    <x v="4"/>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422222222222224"/>
    <s v="metric ton"/>
    <s v="C"/>
    <s v="hectare"/>
    <s v="year"/>
    <m/>
    <m/>
    <n v="0.6241161539516491"/>
    <s v="metric ton C/acre/year"/>
    <n v="0.6241161539516491"/>
    <n v="0.6241161539516491"/>
    <n v="2.3115413109320335"/>
    <n v="2.3115413109320335"/>
  </r>
  <r>
    <x v="0"/>
    <x v="0"/>
    <x v="9"/>
    <m/>
    <m/>
    <m/>
    <m/>
    <x v="5"/>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09090909090908"/>
    <s v="metric ton"/>
    <s v="C"/>
    <s v="hectare"/>
    <s v="year"/>
    <m/>
    <m/>
    <n v="0.6438190610910709"/>
    <s v="metric ton C/acre/year"/>
    <n v="0.6438190610910709"/>
    <n v="0.6438190610910709"/>
    <n v="2.38451504107804"/>
    <n v="2.38451504107804"/>
  </r>
  <r>
    <x v="0"/>
    <x v="0"/>
    <x v="9"/>
    <m/>
    <m/>
    <m/>
    <m/>
    <x v="6"/>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723076923076923"/>
    <s v="metric ton"/>
    <s v="C"/>
    <s v="hectare"/>
    <s v="year"/>
    <m/>
    <m/>
    <n v="0.6767599572277746"/>
    <s v="metric ton C/acre/year"/>
    <n v="0.6767599572277746"/>
    <n v="0.6767599572277746"/>
    <n v="2.5065183601028687"/>
    <n v="2.5065183601028687"/>
  </r>
  <r>
    <x v="0"/>
    <x v="0"/>
    <x v="9"/>
    <m/>
    <m/>
    <m/>
    <m/>
    <x v="7"/>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666666666666666"/>
    <s v="metric ton"/>
    <s v="C"/>
    <s v="hectare"/>
    <s v="year"/>
    <m/>
    <m/>
    <n v="0.71494573831637021"/>
    <s v="metric ton C/acre/year"/>
    <n v="0.71494573831637021"/>
    <n v="0.71494573831637021"/>
    <n v="2.647947178949519"/>
    <n v="2.647947178949519"/>
  </r>
  <r>
    <x v="0"/>
    <x v="0"/>
    <x v="9"/>
    <m/>
    <m/>
    <m/>
    <m/>
    <x v="8"/>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647058823529412"/>
    <s v="metric ton"/>
    <s v="C"/>
    <s v="hectare"/>
    <s v="year"/>
    <m/>
    <m/>
    <n v="0.75462086252926541"/>
    <s v="metric ton C/acre/year"/>
    <n v="0.75462086252926541"/>
    <n v="0.75462086252926541"/>
    <n v="2.7948920834417237"/>
    <n v="2.7948920834417237"/>
  </r>
  <r>
    <x v="0"/>
    <x v="0"/>
    <x v="9"/>
    <m/>
    <m/>
    <m/>
    <m/>
    <x v="9"/>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6"/>
    <s v="metric ton"/>
    <s v="C"/>
    <s v="hectare"/>
    <s v="year"/>
    <m/>
    <m/>
    <n v="0.79318508326419945"/>
    <s v="metric ton C/acre/year"/>
    <n v="0.79318508326419945"/>
    <n v="0.79318508326419945"/>
    <n v="2.9377225306081458"/>
    <n v="2.9377225306081458"/>
  </r>
  <r>
    <x v="0"/>
    <x v="0"/>
    <x v="9"/>
    <m/>
    <m/>
    <m/>
    <m/>
    <x v="10"/>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495238095238095"/>
    <s v="metric ton"/>
    <s v="C"/>
    <s v="hectare"/>
    <s v="year"/>
    <m/>
    <m/>
    <n v="0.82941413954546028"/>
    <s v="metric ton C/acre/year"/>
    <n v="0.82941413954546028"/>
    <n v="0.82941413954546028"/>
    <n v="3.0719042205387415"/>
    <n v="3.0719042205387415"/>
  </r>
  <r>
    <x v="0"/>
    <x v="0"/>
    <x v="9"/>
    <m/>
    <m/>
    <m/>
    <m/>
    <x v="11"/>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32173913043478"/>
    <s v="metric ton"/>
    <s v="C"/>
    <s v="hectare"/>
    <s v="year"/>
    <m/>
    <m/>
    <n v="0.86286150140364548"/>
    <s v="metric ton C/acre/year"/>
    <n v="0.86286150140364548"/>
    <n v="0.86286150140364548"/>
    <n v="3.1957833385320202"/>
    <n v="3.1957833385320202"/>
  </r>
  <r>
    <x v="0"/>
    <x v="0"/>
    <x v="9"/>
    <m/>
    <m/>
    <m/>
    <m/>
    <x v="12"/>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71999999999998"/>
    <s v="metric ton"/>
    <s v="C"/>
    <s v="hectare"/>
    <s v="year"/>
    <m/>
    <m/>
    <n v="0.89322352845956166"/>
    <s v="metric ton C/acre/year"/>
    <n v="0.89322352845956166"/>
    <n v="0.89322352845956166"/>
    <n v="3.3082352905909689"/>
    <n v="3.3082352905909689"/>
  </r>
  <r>
    <x v="0"/>
    <x v="0"/>
    <x v="10"/>
    <m/>
    <m/>
    <m/>
    <m/>
    <x v="0"/>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00000000000002"/>
    <s v="metric ton"/>
    <s v="C"/>
    <s v="hectare"/>
    <s v="year"/>
    <m/>
    <m/>
    <n v="0.88221606199793623"/>
    <s v="metric ton C/acre/year"/>
    <n v="0.88221606199793623"/>
    <n v="0.88221606199793623"/>
    <n v="3.2674668962886524"/>
    <n v="3.2674668962886524"/>
  </r>
  <r>
    <x v="0"/>
    <x v="0"/>
    <x v="10"/>
    <m/>
    <m/>
    <m/>
    <m/>
    <x v="1"/>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133333333333334"/>
    <s v="metric ton"/>
    <s v="C"/>
    <s v="hectare"/>
    <s v="year"/>
    <m/>
    <m/>
    <n v="0.49101933725879016"/>
    <s v="metric ton C/acre/year"/>
    <n v="0.49101933725879016"/>
    <n v="0.49101933725879016"/>
    <n v="1.8185901379955189"/>
    <n v="1.8185901379955189"/>
  </r>
  <r>
    <x v="0"/>
    <x v="0"/>
    <x v="10"/>
    <m/>
    <m/>
    <m/>
    <m/>
    <x v="2"/>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72"/>
    <s v="metric ton"/>
    <s v="C"/>
    <s v="hectare"/>
    <s v="year"/>
    <m/>
    <m/>
    <n v="0.51476093158778657"/>
    <s v="metric ton C/acre/year"/>
    <n v="0.51476093158778657"/>
    <n v="0.51476093158778657"/>
    <n v="1.9065219688436539"/>
    <n v="1.9065219688436539"/>
  </r>
  <r>
    <x v="0"/>
    <x v="0"/>
    <x v="10"/>
    <m/>
    <m/>
    <m/>
    <m/>
    <x v="3"/>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742857142857144"/>
    <s v="metric ton"/>
    <s v="C"/>
    <s v="hectare"/>
    <s v="year"/>
    <m/>
    <m/>
    <n v="0.59662318216374188"/>
    <s v="metric ton C/acre/year"/>
    <n v="0.59662318216374188"/>
    <n v="0.59662318216374188"/>
    <n v="2.2097154894953404"/>
    <n v="2.2097154894953404"/>
  </r>
  <r>
    <x v="0"/>
    <x v="0"/>
    <x v="10"/>
    <m/>
    <m/>
    <m/>
    <m/>
    <x v="4"/>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799999999999998"/>
    <s v="metric ton"/>
    <s v="C"/>
    <s v="hectare"/>
    <s v="year"/>
    <m/>
    <m/>
    <n v="0.63940430181501784"/>
    <s v="metric ton C/acre/year"/>
    <n v="0.63940430181501784"/>
    <n v="0.63940430181501784"/>
    <n v="2.3681640807963622"/>
    <n v="2.3681640807963622"/>
  </r>
  <r>
    <x v="0"/>
    <x v="0"/>
    <x v="10"/>
    <m/>
    <m/>
    <m/>
    <m/>
    <x v="5"/>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218181818181818"/>
    <s v="metric ton"/>
    <s v="C"/>
    <s v="hectare"/>
    <s v="year"/>
    <m/>
    <m/>
    <n v="0.6563275457065546"/>
    <s v="metric ton C/acre/year"/>
    <n v="0.6563275457065546"/>
    <n v="0.6563275457065546"/>
    <n v="2.4308427618761281"/>
    <n v="2.4308427618761281"/>
  </r>
  <r>
    <x v="0"/>
    <x v="0"/>
    <x v="10"/>
    <m/>
    <m/>
    <m/>
    <m/>
    <x v="6"/>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215384615384616"/>
    <s v="metric ton"/>
    <s v="C"/>
    <s v="hectare"/>
    <s v="year"/>
    <m/>
    <m/>
    <n v="0.6562143467507584"/>
    <s v="metric ton C/acre/year"/>
    <n v="0.6562143467507584"/>
    <n v="0.6562143467507584"/>
    <n v="2.4304235064842903"/>
    <n v="2.4304235064842903"/>
  </r>
  <r>
    <x v="0"/>
    <x v="0"/>
    <x v="10"/>
    <m/>
    <m/>
    <m/>
    <m/>
    <x v="7"/>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46666666666667"/>
    <s v="metric ton"/>
    <s v="C"/>
    <s v="hectare"/>
    <s v="year"/>
    <m/>
    <m/>
    <n v="0.64533970039726707"/>
    <s v="metric ton C/acre/year"/>
    <n v="0.64533970039726707"/>
    <n v="0.64533970039726707"/>
    <n v="2.3901470385083963"/>
    <n v="2.3901470385083963"/>
  </r>
  <r>
    <x v="0"/>
    <x v="0"/>
    <x v="10"/>
    <m/>
    <m/>
    <m/>
    <m/>
    <x v="8"/>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482352941176469"/>
    <s v="metric ton"/>
    <s v="C"/>
    <s v="hectare"/>
    <s v="year"/>
    <m/>
    <m/>
    <n v="0.62654956157003983"/>
    <s v="metric ton C/acre/year"/>
    <n v="0.62654956157003983"/>
    <n v="0.62654956157003983"/>
    <n v="2.3205539317408883"/>
    <n v="2.3205539317408883"/>
  </r>
  <r>
    <x v="0"/>
    <x v="0"/>
    <x v="10"/>
    <m/>
    <m/>
    <m/>
    <m/>
    <x v="9"/>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905263157894737"/>
    <s v="metric ton"/>
    <s v="C"/>
    <s v="hectare"/>
    <s v="year"/>
    <m/>
    <m/>
    <n v="0.60319553055967046"/>
    <s v="metric ton C/acre/year"/>
    <n v="0.60319553055967046"/>
    <n v="0.60319553055967046"/>
    <n v="2.2340575205913717"/>
    <n v="2.2340575205913717"/>
  </r>
  <r>
    <x v="0"/>
    <x v="0"/>
    <x v="10"/>
    <m/>
    <m/>
    <m/>
    <m/>
    <x v="10"/>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247619047619047"/>
    <s v="metric ton"/>
    <s v="C"/>
    <s v="hectare"/>
    <s v="year"/>
    <m/>
    <m/>
    <n v="0.57658157656134224"/>
    <s v="metric ton C/acre/year"/>
    <n v="0.57658157656134224"/>
    <n v="0.57658157656134224"/>
    <n v="2.1354873205975635"/>
    <n v="2.1354873205975635"/>
  </r>
  <r>
    <x v="0"/>
    <x v="0"/>
    <x v="10"/>
    <m/>
    <m/>
    <m/>
    <m/>
    <x v="11"/>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539130434782607"/>
    <s v="metric ton"/>
    <s v="C"/>
    <s v="hectare"/>
    <s v="year"/>
    <m/>
    <m/>
    <n v="0.54791001536928052"/>
    <s v="metric ton C/acre/year"/>
    <n v="0.54791001536928052"/>
    <n v="0.54791001536928052"/>
    <n v="2.0292963532195571"/>
    <n v="2.0292963532195571"/>
  </r>
  <r>
    <x v="0"/>
    <x v="0"/>
    <x v="10"/>
    <m/>
    <m/>
    <m/>
    <m/>
    <x v="12"/>
    <x v="1"/>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815999999999999"/>
    <s v="metric ton"/>
    <s v="C"/>
    <s v="hectare"/>
    <s v="year"/>
    <m/>
    <m/>
    <n v="0.51864591975071317"/>
    <s v="metric ton C/acre/year"/>
    <n v="0.51864591975071317"/>
    <n v="0.51864591975071317"/>
    <n v="1.9209108138915301"/>
    <n v="1.9209108138915301"/>
  </r>
  <r>
    <x v="0"/>
    <x v="0"/>
    <x v="11"/>
    <m/>
    <m/>
    <m/>
    <m/>
    <x v="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02"/>
    <s v="metric ton"/>
    <s v="C"/>
    <s v="hectare"/>
    <s v="year"/>
    <m/>
    <m/>
    <n v="1.2221525262540216"/>
    <s v="metric ton C/acre/year"/>
    <n v="1.2221525262540216"/>
    <n v="1.2221525262540216"/>
    <n v="4.5264908379778577"/>
    <n v="4.5264908379778577"/>
  </r>
  <r>
    <x v="0"/>
    <x v="0"/>
    <x v="11"/>
    <m/>
    <m/>
    <m/>
    <m/>
    <x v="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2199999999999998"/>
    <s v="metric ton"/>
    <s v="C"/>
    <s v="hectare"/>
    <s v="year"/>
    <m/>
    <m/>
    <n v="0.89840351267679719"/>
    <s v="metric ton C/acre/year"/>
    <n v="0.89840351267679719"/>
    <n v="0.89840351267679719"/>
    <n v="3.3274204173214708"/>
    <n v="3.3274204173214708"/>
  </r>
  <r>
    <x v="0"/>
    <x v="0"/>
    <x v="11"/>
    <m/>
    <m/>
    <m/>
    <m/>
    <x v="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666666666666669"/>
    <s v="metric ton"/>
    <s v="C"/>
    <s v="hectare"/>
    <s v="year"/>
    <m/>
    <m/>
    <n v="1.0386947518935945"/>
    <s v="metric ton C/acre/year"/>
    <n v="1.0386947518935945"/>
    <n v="1.0386947518935945"/>
    <n v="3.8470175996059055"/>
    <n v="3.8470175996059055"/>
  </r>
  <r>
    <x v="0"/>
    <x v="0"/>
    <x v="11"/>
    <m/>
    <m/>
    <m/>
    <m/>
    <x v="1"/>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7666666666666666"/>
    <s v="metric ton"/>
    <s v="C"/>
    <s v="hectare"/>
    <s v="year"/>
    <m/>
    <m/>
    <n v="0.71494573831637021"/>
    <s v="metric ton C/acre/year"/>
    <n v="0.71494573831637021"/>
    <n v="0.71494573831637021"/>
    <n v="2.647947178949519"/>
    <n v="2.647947178949519"/>
  </r>
  <r>
    <x v="0"/>
    <x v="0"/>
    <x v="11"/>
    <m/>
    <m/>
    <m/>
    <m/>
    <x v="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719999999999999"/>
    <s v="metric ton"/>
    <s v="C"/>
    <s v="hectare"/>
    <s v="year"/>
    <m/>
    <m/>
    <n v="0.9599158252564699"/>
    <s v="metric ton C/acre/year"/>
    <n v="0.9599158252564699"/>
    <n v="0.9599158252564699"/>
    <n v="3.5552437972461846"/>
    <n v="3.5552437972461846"/>
  </r>
  <r>
    <x v="0"/>
    <x v="0"/>
    <x v="11"/>
    <m/>
    <m/>
    <m/>
    <m/>
    <x v="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880000000000002"/>
    <s v="metric ton"/>
    <s v="C"/>
    <s v="hectare"/>
    <s v="year"/>
    <m/>
    <m/>
    <n v="0.80451629873940234"/>
    <s v="metric ton C/acre/year"/>
    <n v="0.80451629873940234"/>
    <n v="0.80451629873940234"/>
    <n v="2.9796899953311198"/>
    <n v="2.9796899953311198"/>
  </r>
  <r>
    <x v="0"/>
    <x v="0"/>
    <x v="11"/>
    <m/>
    <m/>
    <m/>
    <m/>
    <x v="3"/>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771428571428571"/>
    <s v="metric ton"/>
    <s v="C"/>
    <s v="hectare"/>
    <s v="year"/>
    <m/>
    <m/>
    <n v="0.92152844221802765"/>
    <s v="metric ton C/acre/year"/>
    <n v="0.92152844221802765"/>
    <n v="0.92152844221802765"/>
    <n v="3.4130683045112131"/>
    <n v="3.4130683045112131"/>
  </r>
  <r>
    <x v="0"/>
    <x v="0"/>
    <x v="11"/>
    <m/>
    <m/>
    <m/>
    <m/>
    <x v="3"/>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2"/>
    <s v="metric ton"/>
    <s v="C"/>
    <s v="hectare"/>
    <s v="year"/>
    <m/>
    <m/>
    <n v="0.85793488597964429"/>
    <s v="metric ton C/acre/year"/>
    <n v="0.85793488597964429"/>
    <n v="0.85793488597964429"/>
    <n v="3.1775366147394233"/>
    <n v="3.1775366147394233"/>
  </r>
  <r>
    <x v="0"/>
    <x v="0"/>
    <x v="11"/>
    <m/>
    <m/>
    <m/>
    <m/>
    <x v="4"/>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644444444444444"/>
    <s v="metric ton"/>
    <s v="C"/>
    <s v="hectare"/>
    <s v="year"/>
    <m/>
    <m/>
    <n v="0.87592094228949002"/>
    <s v="metric ton C/acre/year"/>
    <n v="0.87592094228949002"/>
    <n v="0.87592094228949002"/>
    <n v="3.2441516381092219"/>
    <n v="3.2441516381092219"/>
  </r>
  <r>
    <x v="0"/>
    <x v="0"/>
    <x v="11"/>
    <m/>
    <m/>
    <m/>
    <m/>
    <x v="4"/>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08888888888889"/>
    <s v="metric ton"/>
    <s v="C"/>
    <s v="hectare"/>
    <s v="year"/>
    <m/>
    <m/>
    <n v="0.85343837190218286"/>
    <s v="metric ton C/acre/year"/>
    <n v="0.85343837190218286"/>
    <n v="0.85343837190218286"/>
    <n v="3.1608828588969735"/>
    <n v="3.1608828588969735"/>
  </r>
  <r>
    <x v="0"/>
    <x v="0"/>
    <x v="11"/>
    <m/>
    <m/>
    <m/>
    <m/>
    <x v="5"/>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709090909090908"/>
    <s v="metric ton"/>
    <s v="C"/>
    <s v="hectare"/>
    <s v="year"/>
    <m/>
    <m/>
    <n v="0.83806846923740552"/>
    <s v="metric ton C/acre/year"/>
    <n v="0.83806846923740552"/>
    <n v="0.83806846923740552"/>
    <n v="3.103957293471872"/>
    <n v="3.103957293471872"/>
  </r>
  <r>
    <x v="0"/>
    <x v="0"/>
    <x v="11"/>
    <m/>
    <m/>
    <m/>
    <m/>
    <x v="5"/>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02"/>
    <s v="metric ton"/>
    <s v="C"/>
    <s v="hectare"/>
    <s v="year"/>
    <m/>
    <m/>
    <n v="0.81746625928249128"/>
    <s v="metric ton C/acre/year"/>
    <n v="0.81746625928249128"/>
    <n v="0.81746625928249128"/>
    <n v="3.0276528121573749"/>
    <n v="3.0276528121573749"/>
  </r>
  <r>
    <x v="0"/>
    <x v="0"/>
    <x v="11"/>
    <m/>
    <m/>
    <m/>
    <m/>
    <x v="6"/>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676923076923079"/>
    <s v="metric ton"/>
    <s v="C"/>
    <s v="hectare"/>
    <s v="year"/>
    <m/>
    <m/>
    <n v="0.79629805454859592"/>
    <s v="metric ton C/acre/year"/>
    <n v="0.79629805454859592"/>
    <n v="0.79629805454859592"/>
    <n v="2.9492520538836886"/>
    <n v="2.9492520538836886"/>
  </r>
  <r>
    <x v="0"/>
    <x v="0"/>
    <x v="11"/>
    <m/>
    <m/>
    <m/>
    <m/>
    <x v="6"/>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2"/>
    <s v="metric ton"/>
    <s v="C"/>
    <s v="hectare"/>
    <s v="year"/>
    <m/>
    <m/>
    <n v="0.77699763258533816"/>
    <s v="metric ton C/acre/year"/>
    <n v="0.77699763258533816"/>
    <n v="0.77699763258533816"/>
    <n v="2.8777690095753261"/>
    <n v="2.8777690095753261"/>
  </r>
  <r>
    <x v="0"/>
    <x v="0"/>
    <x v="11"/>
    <m/>
    <m/>
    <m/>
    <m/>
    <x v="7"/>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733333333333333"/>
    <s v="metric ton"/>
    <s v="C"/>
    <s v="hectare"/>
    <s v="year"/>
    <m/>
    <m/>
    <n v="0.7581122734600001"/>
    <s v="metric ton C/acre/year"/>
    <n v="0.7581122734600001"/>
    <n v="0.7581122734600001"/>
    <n v="2.8078232350370373"/>
    <n v="2.8078232350370373"/>
  </r>
  <r>
    <x v="0"/>
    <x v="0"/>
    <x v="11"/>
    <m/>
    <m/>
    <m/>
    <m/>
    <x v="7"/>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2"/>
    <s v="metric ton"/>
    <s v="C"/>
    <s v="hectare"/>
    <s v="year"/>
    <m/>
    <m/>
    <n v="0.73652900588818526"/>
    <s v="metric ton C/acre/year"/>
    <n v="0.73652900588818526"/>
    <n v="0.73652900588818526"/>
    <n v="2.7278852069932786"/>
    <n v="2.7278852069932786"/>
  </r>
  <r>
    <x v="0"/>
    <x v="0"/>
    <x v="11"/>
    <m/>
    <m/>
    <m/>
    <m/>
    <x v="8"/>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882352941176471"/>
    <s v="metric ton"/>
    <s v="C"/>
    <s v="hectare"/>
    <s v="year"/>
    <m/>
    <m/>
    <n v="0.72367426564320725"/>
    <s v="metric ton C/acre/year"/>
    <n v="0.72367426564320725"/>
    <n v="0.72367426564320725"/>
    <n v="2.6802750579378043"/>
    <n v="2.6802750579378043"/>
  </r>
  <r>
    <x v="0"/>
    <x v="0"/>
    <x v="11"/>
    <m/>
    <m/>
    <m/>
    <m/>
    <x v="8"/>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7247058823529411"/>
    <s v="metric ton"/>
    <s v="C"/>
    <s v="hectare"/>
    <s v="year"/>
    <m/>
    <m/>
    <n v="0.69796478515325111"/>
    <s v="metric ton C/acre/year"/>
    <n v="0.69796478515325111"/>
    <n v="0.69796478515325111"/>
    <n v="2.5850547598268556"/>
    <n v="2.5850547598268556"/>
  </r>
  <r>
    <x v="0"/>
    <x v="0"/>
    <x v="11"/>
    <m/>
    <m/>
    <m/>
    <m/>
    <x v="9"/>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105263157894737"/>
    <s v="metric ton"/>
    <s v="C"/>
    <s v="hectare"/>
    <s v="year"/>
    <m/>
    <m/>
    <n v="0.69222650929340712"/>
    <s v="metric ton C/acre/year"/>
    <n v="0.69222650929340712"/>
    <n v="0.69222650929340712"/>
    <n v="2.5638018862718779"/>
    <n v="2.5638018862718779"/>
  </r>
  <r>
    <x v="0"/>
    <x v="0"/>
    <x v="11"/>
    <m/>
    <m/>
    <m/>
    <m/>
    <x v="9"/>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347368421052633"/>
    <s v="metric ton"/>
    <s v="C"/>
    <s v="hectare"/>
    <s v="year"/>
    <m/>
    <m/>
    <n v="0.66155555011240696"/>
    <s v="metric ton C/acre/year"/>
    <n v="0.66155555011240696"/>
    <n v="0.66155555011240696"/>
    <n v="2.4502057411570628"/>
    <n v="2.4502057411570628"/>
  </r>
  <r>
    <x v="0"/>
    <x v="0"/>
    <x v="11"/>
    <m/>
    <m/>
    <m/>
    <m/>
    <x v="1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4"/>
    <s v="metric ton"/>
    <s v="C"/>
    <s v="hectare"/>
    <s v="year"/>
    <m/>
    <m/>
    <n v="0.66368547783330967"/>
    <s v="metric ton C/acre/year"/>
    <n v="0.66368547783330967"/>
    <n v="0.66368547783330967"/>
    <n v="2.4580943623455913"/>
    <n v="2.4580943623455913"/>
  </r>
  <r>
    <x v="0"/>
    <x v="0"/>
    <x v="11"/>
    <m/>
    <m/>
    <m/>
    <m/>
    <x v="1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5514285714285714"/>
    <s v="metric ton"/>
    <s v="C"/>
    <s v="hectare"/>
    <s v="year"/>
    <m/>
    <m/>
    <n v="0.62784183704440277"/>
    <s v="metric ton C/acre/year"/>
    <n v="0.62784183704440277"/>
    <n v="0.62784183704440277"/>
    <n v="2.3253401372014917"/>
    <n v="2.3253401372014917"/>
  </r>
  <r>
    <x v="0"/>
    <x v="0"/>
    <x v="11"/>
    <m/>
    <m/>
    <m/>
    <m/>
    <x v="1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756521739130434"/>
    <s v="metric ton"/>
    <s v="C"/>
    <s v="hectare"/>
    <s v="year"/>
    <m/>
    <m/>
    <n v="0.63764479630644599"/>
    <s v="metric ton C/acre/year"/>
    <n v="0.63764479630644599"/>
    <n v="0.63764479630644599"/>
    <n v="2.3616473937275777"/>
    <n v="2.3616473937275777"/>
  </r>
  <r>
    <x v="0"/>
    <x v="0"/>
    <x v="11"/>
    <m/>
    <m/>
    <m/>
    <m/>
    <x v="11"/>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4721739130434783"/>
    <s v="metric ton"/>
    <s v="C"/>
    <s v="hectare"/>
    <s v="year"/>
    <m/>
    <m/>
    <n v="0.5957685652024356"/>
    <s v="metric ton C/acre/year"/>
    <n v="0.5957685652024356"/>
    <n v="0.5957685652024356"/>
    <n v="2.2065502414905023"/>
    <n v="2.2065502414905023"/>
  </r>
  <r>
    <x v="0"/>
    <x v="0"/>
    <x v="11"/>
    <m/>
    <m/>
    <m/>
    <m/>
    <x v="1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167999999999999"/>
    <s v="metric ton"/>
    <s v="C"/>
    <s v="hectare"/>
    <s v="year"/>
    <m/>
    <m/>
    <n v="0.61382812974241718"/>
    <s v="metric ton C/acre/year"/>
    <n v="0.61382812974241718"/>
    <n v="0.61382812974241718"/>
    <n v="2.2734375175645081"/>
    <n v="2.2734375175645081"/>
  </r>
  <r>
    <x v="0"/>
    <x v="0"/>
    <x v="11"/>
    <m/>
    <m/>
    <m/>
    <m/>
    <x v="1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3992"/>
    <s v="metric ton"/>
    <s v="C"/>
    <s v="hectare"/>
    <s v="year"/>
    <m/>
    <m/>
    <n v="0.56623702474656523"/>
    <s v="metric ton C/acre/year"/>
    <n v="0.56623702474656523"/>
    <n v="0.56623702474656523"/>
    <n v="2.0971741657280192"/>
    <n v="2.0971741657280192"/>
  </r>
  <r>
    <x v="0"/>
    <x v="0"/>
    <x v="12"/>
    <m/>
    <m/>
    <m/>
    <m/>
    <x v="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600000000000002"/>
    <s v="metric ton"/>
    <s v="C"/>
    <s v="hectare"/>
    <s v="year"/>
    <m/>
    <m/>
    <n v="1.1169340968414239"/>
    <s v="metric ton C/acre/year"/>
    <n v="1.1169340968414239"/>
    <n v="1.1169340968414239"/>
    <n v="4.1367929512645327"/>
    <n v="4.1367929512645327"/>
  </r>
  <r>
    <x v="0"/>
    <x v="0"/>
    <x v="12"/>
    <m/>
    <m/>
    <m/>
    <m/>
    <x v="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1400000000000001"/>
    <s v="metric ton"/>
    <s v="C"/>
    <s v="hectare"/>
    <s v="year"/>
    <m/>
    <m/>
    <n v="0.46134234434754462"/>
    <s v="metric ton C/acre/year"/>
    <n v="0.46134234434754462"/>
    <n v="0.46134234434754462"/>
    <n v="1.7086753494353504"/>
    <n v="1.7086753494353504"/>
  </r>
  <r>
    <x v="0"/>
    <x v="0"/>
    <x v="12"/>
    <m/>
    <m/>
    <m/>
    <m/>
    <x v="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933333333333334"/>
    <s v="metric ton"/>
    <s v="C"/>
    <s v="hectare"/>
    <s v="year"/>
    <m/>
    <m/>
    <n v="1.1304236390738081"/>
    <s v="metric ton C/acre/year"/>
    <n v="1.1304236390738081"/>
    <n v="1.1304236390738081"/>
    <n v="4.1867542187918811"/>
    <n v="4.1867542187918811"/>
  </r>
  <r>
    <x v="0"/>
    <x v="0"/>
    <x v="12"/>
    <m/>
    <m/>
    <m/>
    <m/>
    <x v="1"/>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2333333333333334"/>
    <s v="metric ton"/>
    <s v="C"/>
    <s v="hectare"/>
    <s v="year"/>
    <m/>
    <m/>
    <n v="0.49911306259822075"/>
    <s v="metric ton C/acre/year"/>
    <n v="0.49911306259822075"/>
    <n v="0.49911306259822075"/>
    <n v="1.8485668985119286"/>
    <n v="1.8485668985119286"/>
  </r>
  <r>
    <x v="0"/>
    <x v="0"/>
    <x v="12"/>
    <m/>
    <m/>
    <m/>
    <m/>
    <x v="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92"/>
    <s v="metric ton"/>
    <s v="C"/>
    <s v="hectare"/>
    <s v="year"/>
    <m/>
    <m/>
    <n v="1.0084781772930536"/>
    <s v="metric ton C/acre/year"/>
    <n v="1.0084781772930536"/>
    <n v="1.0084781772930536"/>
    <n v="3.7351043603446428"/>
    <n v="3.7351043603446428"/>
  </r>
  <r>
    <x v="0"/>
    <x v="0"/>
    <x v="12"/>
    <m/>
    <m/>
    <m/>
    <m/>
    <x v="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160000000000001"/>
    <s v="metric ton"/>
    <s v="C"/>
    <s v="hectare"/>
    <s v="year"/>
    <m/>
    <m/>
    <n v="0.85631614091175823"/>
    <s v="metric ton C/acre/year"/>
    <n v="0.85631614091175823"/>
    <n v="0.85631614091175823"/>
    <n v="3.1715412626361412"/>
    <n v="3.1715412626361412"/>
  </r>
  <r>
    <x v="0"/>
    <x v="0"/>
    <x v="12"/>
    <m/>
    <m/>
    <m/>
    <m/>
    <x v="3"/>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25714285714286"/>
    <s v="metric ton"/>
    <s v="C"/>
    <s v="hectare"/>
    <s v="year"/>
    <m/>
    <m/>
    <n v="0.90071600563092047"/>
    <s v="metric ton C/acre/year"/>
    <n v="0.90071600563092047"/>
    <n v="0.90071600563092047"/>
    <n v="3.335985206040446"/>
    <n v="3.335985206040446"/>
  </r>
  <r>
    <x v="0"/>
    <x v="0"/>
    <x v="12"/>
    <m/>
    <m/>
    <m/>
    <m/>
    <x v="3"/>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4371428571428573"/>
    <s v="metric ton"/>
    <s v="C"/>
    <s v="hectare"/>
    <s v="year"/>
    <m/>
    <m/>
    <n v="0.98627824493347249"/>
    <s v="metric ton C/acre/year"/>
    <n v="0.98627824493347249"/>
    <n v="0.98627824493347249"/>
    <n v="3.6528823886424906"/>
    <n v="3.6528823886424906"/>
  </r>
  <r>
    <x v="0"/>
    <x v="0"/>
    <x v="12"/>
    <m/>
    <m/>
    <m/>
    <m/>
    <x v="4"/>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377777777777779"/>
    <s v="metric ton"/>
    <s v="C"/>
    <s v="hectare"/>
    <s v="year"/>
    <m/>
    <m/>
    <n v="0.8246606818064296"/>
    <s v="metric ton C/acre/year"/>
    <n v="0.8246606818064296"/>
    <n v="0.8246606818064296"/>
    <n v="3.0542988215052946"/>
    <n v="3.0542988215052946"/>
  </r>
  <r>
    <x v="0"/>
    <x v="0"/>
    <x v="12"/>
    <m/>
    <m/>
    <m/>
    <m/>
    <x v="4"/>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48"/>
    <s v="metric ton"/>
    <s v="C"/>
    <s v="hectare"/>
    <s v="year"/>
    <m/>
    <m/>
    <n v="1.0036219420893953"/>
    <s v="metric ton C/acre/year"/>
    <n v="1.0036219420893953"/>
    <n v="1.0036219420893953"/>
    <n v="3.717118304034797"/>
    <n v="3.717118304034797"/>
  </r>
  <r>
    <x v="0"/>
    <x v="0"/>
    <x v="12"/>
    <m/>
    <m/>
    <m/>
    <m/>
    <x v="5"/>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636363636363635"/>
    <s v="metric ton"/>
    <s v="C"/>
    <s v="hectare"/>
    <s v="year"/>
    <m/>
    <m/>
    <n v="0.75418804299239739"/>
    <s v="metric ton C/acre/year"/>
    <n v="0.75418804299239739"/>
    <n v="0.75418804299239739"/>
    <n v="2.7932890481199903"/>
    <n v="2.7932890481199903"/>
  </r>
  <r>
    <x v="0"/>
    <x v="0"/>
    <x v="12"/>
    <m/>
    <m/>
    <m/>
    <m/>
    <x v="5"/>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4327272727272731"/>
    <s v="metric ton"/>
    <s v="C"/>
    <s v="hectare"/>
    <s v="year"/>
    <m/>
    <m/>
    <n v="0.98449131855983207"/>
    <s v="metric ton C/acre/year"/>
    <n v="0.98449131855983207"/>
    <n v="0.98449131855983207"/>
    <n v="3.6462641428141924"/>
    <n v="3.6462641428141924"/>
  </r>
  <r>
    <x v="0"/>
    <x v="0"/>
    <x v="12"/>
    <m/>
    <m/>
    <m/>
    <m/>
    <x v="6"/>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215384615384617"/>
    <s v="metric ton"/>
    <s v="C"/>
    <s v="hectare"/>
    <s v="year"/>
    <m/>
    <m/>
    <n v="0.69668297344791152"/>
    <s v="metric ton C/acre/year"/>
    <n v="0.69668297344791152"/>
    <n v="0.69668297344791152"/>
    <n v="2.5803073090663387"/>
    <n v="2.5803073090663387"/>
  </r>
  <r>
    <x v="0"/>
    <x v="0"/>
    <x v="12"/>
    <m/>
    <m/>
    <m/>
    <m/>
    <x v="6"/>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3523076923076922"/>
    <s v="metric ton"/>
    <s v="C"/>
    <s v="hectare"/>
    <s v="year"/>
    <m/>
    <m/>
    <n v="0.95194661876841513"/>
    <s v="metric ton C/acre/year"/>
    <n v="0.95194661876841513"/>
    <n v="0.95194661876841513"/>
    <n v="3.5257282176607965"/>
    <n v="3.5257282176607965"/>
  </r>
  <r>
    <x v="0"/>
    <x v="0"/>
    <x v="12"/>
    <m/>
    <m/>
    <m/>
    <m/>
    <x v="7"/>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066666666666667"/>
    <s v="metric ton"/>
    <s v="C"/>
    <s v="hectare"/>
    <s v="year"/>
    <m/>
    <m/>
    <n v="0.65019593560092537"/>
    <s v="metric ton C/acre/year"/>
    <n v="0.65019593560092537"/>
    <n v="0.65019593560092537"/>
    <n v="2.408133094818242"/>
    <n v="2.408133094818242"/>
  </r>
  <r>
    <x v="0"/>
    <x v="0"/>
    <x v="12"/>
    <m/>
    <m/>
    <m/>
    <m/>
    <x v="7"/>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2613333333333334"/>
    <s v="metric ton"/>
    <s v="C"/>
    <s v="hectare"/>
    <s v="year"/>
    <m/>
    <m/>
    <n v="0.91513054504495395"/>
    <s v="metric ton C/acre/year"/>
    <n v="0.91513054504495395"/>
    <n v="0.91513054504495395"/>
    <n v="3.3893723890553846"/>
    <n v="3.3893723890553846"/>
  </r>
  <r>
    <x v="0"/>
    <x v="0"/>
    <x v="12"/>
    <m/>
    <m/>
    <m/>
    <m/>
    <x v="8"/>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105882352941178"/>
    <s v="metric ton"/>
    <s v="C"/>
    <s v="hectare"/>
    <s v="year"/>
    <m/>
    <m/>
    <n v="0.61131431387228818"/>
    <s v="metric ton C/acre/year"/>
    <n v="0.61131431387228818"/>
    <n v="0.61131431387228818"/>
    <n v="2.2641270884158819"/>
    <n v="2.2641270884158819"/>
  </r>
  <r>
    <x v="0"/>
    <x v="0"/>
    <x v="12"/>
    <m/>
    <m/>
    <m/>
    <m/>
    <x v="8"/>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694117647058824"/>
    <s v="metric ton"/>
    <s v="C"/>
    <s v="hectare"/>
    <s v="year"/>
    <m/>
    <m/>
    <n v="0.87793114858294341"/>
    <s v="metric ton C/acre/year"/>
    <n v="0.87793114858294341"/>
    <n v="0.87793114858294341"/>
    <n v="3.2515968466034937"/>
    <n v="3.2515968466034937"/>
  </r>
  <r>
    <x v="0"/>
    <x v="0"/>
    <x v="12"/>
    <m/>
    <m/>
    <m/>
    <m/>
    <x v="9"/>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273684210526316"/>
    <s v="metric ton"/>
    <s v="C"/>
    <s v="hectare"/>
    <s v="year"/>
    <m/>
    <m/>
    <n v="0.57763639790883703"/>
    <s v="metric ton C/acre/year"/>
    <n v="0.57763639790883703"/>
    <n v="0.57763639790883703"/>
    <n v="2.1393940663290261"/>
    <n v="2.1393940663290261"/>
  </r>
  <r>
    <x v="0"/>
    <x v="0"/>
    <x v="12"/>
    <m/>
    <m/>
    <m/>
    <m/>
    <x v="9"/>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0789473684210527"/>
    <s v="metric ton"/>
    <s v="C"/>
    <s v="hectare"/>
    <s v="year"/>
    <m/>
    <m/>
    <n v="0.8413214497566025"/>
    <s v="metric ton C/acre/year"/>
    <n v="0.8413214497566025"/>
    <n v="0.8413214497566025"/>
    <n v="3.1160053694688981"/>
    <n v="3.1160053694688981"/>
  </r>
  <r>
    <x v="0"/>
    <x v="0"/>
    <x v="12"/>
    <m/>
    <m/>
    <m/>
    <m/>
    <x v="1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542857142857141"/>
    <s v="metric ton"/>
    <s v="C"/>
    <s v="hectare"/>
    <s v="year"/>
    <m/>
    <m/>
    <n v="0.54806083012715812"/>
    <s v="metric ton C/acre/year"/>
    <n v="0.54806083012715812"/>
    <n v="0.54806083012715812"/>
    <n v="2.0298549263968817"/>
    <n v="2.0298549263968817"/>
  </r>
  <r>
    <x v="0"/>
    <x v="0"/>
    <x v="12"/>
    <m/>
    <m/>
    <m/>
    <m/>
    <x v="1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933333333333334"/>
    <s v="metric ton"/>
    <s v="C"/>
    <s v="hectare"/>
    <s v="year"/>
    <m/>
    <m/>
    <n v="0.80667462549658386"/>
    <s v="metric ton C/acre/year"/>
    <n v="0.80667462549658386"/>
    <n v="0.80667462549658386"/>
    <n v="2.9876837981354956"/>
    <n v="2.9876837981354956"/>
  </r>
  <r>
    <x v="0"/>
    <x v="0"/>
    <x v="12"/>
    <m/>
    <m/>
    <m/>
    <m/>
    <x v="1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88695652173913"/>
    <s v="metric ton"/>
    <s v="C"/>
    <s v="hectare"/>
    <s v="year"/>
    <m/>
    <m/>
    <n v="0.5215174327407025"/>
    <s v="metric ton C/acre/year"/>
    <n v="0.5215174327407025"/>
    <n v="0.5215174327407025"/>
    <n v="1.931546047187787"/>
    <n v="1.931546047187787"/>
  </r>
  <r>
    <x v="0"/>
    <x v="0"/>
    <x v="12"/>
    <m/>
    <m/>
    <m/>
    <m/>
    <x v="11"/>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113043478260872"/>
    <s v="metric ton"/>
    <s v="C"/>
    <s v="hectare"/>
    <s v="year"/>
    <m/>
    <m/>
    <n v="0.77347862156819458"/>
    <s v="metric ton C/acre/year"/>
    <n v="0.77347862156819458"/>
    <n v="0.77347862156819458"/>
    <n v="2.8647356354377576"/>
    <n v="2.8647356354377576"/>
  </r>
  <r>
    <x v="0"/>
    <x v="0"/>
    <x v="12"/>
    <m/>
    <m/>
    <m/>
    <m/>
    <x v="1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304000000000002"/>
    <s v="metric ton"/>
    <s v="C"/>
    <s v="hectare"/>
    <s v="year"/>
    <m/>
    <m/>
    <n v="0.49792598288177098"/>
    <s v="metric ton C/acre/year"/>
    <n v="0.49792598288177098"/>
    <n v="0.49792598288177098"/>
    <n v="1.8441703069695221"/>
    <n v="1.8441703069695221"/>
  </r>
  <r>
    <x v="0"/>
    <x v="0"/>
    <x v="12"/>
    <m/>
    <m/>
    <m/>
    <m/>
    <x v="1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335999999999999"/>
    <s v="metric ton"/>
    <s v="C"/>
    <s v="hectare"/>
    <s v="year"/>
    <m/>
    <m/>
    <n v="0.74203273911899792"/>
    <s v="metric ton C/acre/year"/>
    <n v="0.74203273911899792"/>
    <n v="0.74203273911899792"/>
    <n v="2.7482694041444367"/>
    <n v="2.7482694041444367"/>
  </r>
  <r>
    <x v="0"/>
    <x v="0"/>
    <x v="0"/>
    <m/>
    <m/>
    <m/>
    <m/>
    <x v="0"/>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64"/>
    <s v="metric ton"/>
    <s v="C"/>
    <s v="hectare"/>
    <s v="year"/>
    <m/>
    <m/>
    <n v="5.1152344145201436"/>
    <s v="metric ton C/acre/year"/>
    <n v="5.1152344145201436"/>
    <n v="5.1152344145201436"/>
    <n v="18.945312646370901"/>
    <n v="18.945312646370901"/>
  </r>
  <r>
    <x v="0"/>
    <x v="0"/>
    <x v="0"/>
    <m/>
    <m/>
    <m/>
    <m/>
    <x v="1"/>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4.04"/>
    <s v="metric ton"/>
    <s v="C"/>
    <s v="hectare"/>
    <s v="year"/>
    <m/>
    <m/>
    <n v="1.6349325185649826"/>
    <s v="metric ton C/acre/year"/>
    <n v="1.6349325185649826"/>
    <n v="1.6349325185649826"/>
    <n v="6.0553056243147498"/>
    <n v="6.0553056243147498"/>
  </r>
  <r>
    <x v="0"/>
    <x v="0"/>
    <x v="0"/>
    <m/>
    <m/>
    <m/>
    <m/>
    <x v="2"/>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119999999999999"/>
    <s v="metric ton"/>
    <s v="C"/>
    <s v="hectare"/>
    <s v="year"/>
    <m/>
    <m/>
    <n v="1.1784464094210962"/>
    <s v="metric ton C/acre/year"/>
    <n v="1.1784464094210962"/>
    <n v="1.1784464094210962"/>
    <n v="4.3646163311892447"/>
    <n v="4.3646163311892447"/>
  </r>
  <r>
    <x v="0"/>
    <x v="0"/>
    <x v="0"/>
    <m/>
    <m/>
    <m/>
    <m/>
    <x v="3"/>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371428571428571"/>
    <s v="metric ton"/>
    <s v="C"/>
    <s v="hectare"/>
    <s v="year"/>
    <m/>
    <m/>
    <n v="1.1076841250249316"/>
    <s v="metric ton C/acre/year"/>
    <n v="1.1076841250249316"/>
    <n v="1.1076841250249316"/>
    <n v="4.1025337963886352"/>
    <n v="4.1025337963886352"/>
  </r>
  <r>
    <x v="0"/>
    <x v="0"/>
    <x v="0"/>
    <m/>
    <m/>
    <m/>
    <m/>
    <x v="4"/>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555555555555554"/>
    <s v="metric ton"/>
    <s v="C"/>
    <s v="hectare"/>
    <s v="year"/>
    <m/>
    <m/>
    <n v="1.074666864513286"/>
    <s v="metric ton C/acre/year"/>
    <n v="1.074666864513286"/>
    <n v="1.074666864513286"/>
    <n v="3.9802476463455032"/>
    <n v="3.9802476463455032"/>
  </r>
  <r>
    <x v="0"/>
    <x v="0"/>
    <x v="0"/>
    <m/>
    <m/>
    <m/>
    <m/>
    <x v="5"/>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909090909090908"/>
    <s v="metric ton"/>
    <s v="C"/>
    <s v="hectare"/>
    <s v="year"/>
    <m/>
    <m/>
    <n v="1.0485053280626013"/>
    <s v="metric ton C/acre/year"/>
    <n v="1.0485053280626013"/>
    <n v="1.0485053280626013"/>
    <n v="3.8833530668985232"/>
    <n v="3.8833530668985232"/>
  </r>
  <r>
    <x v="0"/>
    <x v="0"/>
    <x v="0"/>
    <m/>
    <m/>
    <m/>
    <m/>
    <x v="6"/>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092307692307689"/>
    <s v="metric ton"/>
    <s v="C"/>
    <s v="hectare"/>
    <s v="year"/>
    <m/>
    <m/>
    <n v="1.0154512329701013"/>
    <s v="metric ton C/acre/year"/>
    <n v="1.0154512329701013"/>
    <n v="1.0154512329701013"/>
    <n v="3.7609304924818563"/>
    <n v="3.7609304924818563"/>
  </r>
  <r>
    <x v="0"/>
    <x v="0"/>
    <x v="0"/>
    <m/>
    <m/>
    <m/>
    <m/>
    <x v="7"/>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173333333333336"/>
    <s v="metric ton"/>
    <s v="C"/>
    <s v="hectare"/>
    <s v="year"/>
    <m/>
    <m/>
    <n v="0.97826160269251272"/>
    <s v="metric ton C/acre/year"/>
    <n v="0.97826160269251272"/>
    <n v="0.97826160269251272"/>
    <n v="3.62319112108338"/>
    <n v="3.62319112108338"/>
  </r>
  <r>
    <x v="0"/>
    <x v="0"/>
    <x v="0"/>
    <m/>
    <m/>
    <m/>
    <m/>
    <x v="8"/>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211764705882354"/>
    <s v="metric ton"/>
    <s v="C"/>
    <s v="hectare"/>
    <s v="year"/>
    <m/>
    <m/>
    <n v="0.93934824086450519"/>
    <s v="metric ton C/acre/year"/>
    <n v="0.93934824086450519"/>
    <n v="0.93934824086450519"/>
    <n v="3.4790675587574262"/>
    <n v="3.4790675587574262"/>
  </r>
  <r>
    <x v="0"/>
    <x v="0"/>
    <x v="0"/>
    <m/>
    <m/>
    <m/>
    <m/>
    <x v="9"/>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221052631578946"/>
    <s v="metric ton"/>
    <s v="C"/>
    <s v="hectare"/>
    <s v="year"/>
    <m/>
    <m/>
    <n v="0.8992554837651584"/>
    <s v="metric ton C/acre/year"/>
    <n v="0.8992554837651584"/>
    <n v="0.8992554837651584"/>
    <n v="3.3305758657968827"/>
    <n v="3.3305758657968827"/>
  </r>
  <r>
    <x v="0"/>
    <x v="0"/>
    <x v="0"/>
    <m/>
    <m/>
    <m/>
    <m/>
    <x v="10"/>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238095238095238"/>
    <s v="metric ton"/>
    <s v="C"/>
    <s v="hectare"/>
    <s v="year"/>
    <m/>
    <m/>
    <n v="0.8594765479490597"/>
    <s v="metric ton C/acre/year"/>
    <n v="0.8594765479490597"/>
    <n v="0.8594765479490597"/>
    <n v="3.183246473885406"/>
    <n v="3.183246473885406"/>
  </r>
  <r>
    <x v="0"/>
    <x v="0"/>
    <x v="0"/>
    <m/>
    <m/>
    <m/>
    <m/>
    <x v="11"/>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252173913043481"/>
    <s v="metric ton"/>
    <s v="C"/>
    <s v="hectare"/>
    <s v="year"/>
    <m/>
    <m/>
    <n v="0.81957766589277758"/>
    <s v="metric ton C/acre/year"/>
    <n v="0.81957766589277758"/>
    <n v="0.81957766589277758"/>
    <n v="3.0354728366399168"/>
    <n v="3.0354728366399168"/>
  </r>
  <r>
    <x v="0"/>
    <x v="0"/>
    <x v="0"/>
    <m/>
    <m/>
    <m/>
    <m/>
    <x v="12"/>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287999999999998"/>
    <s v="metric ton"/>
    <s v="C"/>
    <s v="hectare"/>
    <s v="year"/>
    <m/>
    <m/>
    <n v="0.78055887173468763"/>
    <s v="metric ton C/acre/year"/>
    <n v="0.78055887173468763"/>
    <n v="0.78055887173468763"/>
    <n v="2.8909587842025464"/>
    <n v="2.8909587842025464"/>
  </r>
  <r>
    <x v="0"/>
    <x v="0"/>
    <x v="1"/>
    <m/>
    <m/>
    <m/>
    <m/>
    <x v="0"/>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36"/>
    <s v="metric ton"/>
    <s v="C"/>
    <s v="hectare"/>
    <s v="year"/>
    <m/>
    <m/>
    <n v="5.4066085267396451"/>
    <s v="metric ton C/acre/year"/>
    <n v="5.4066085267396451"/>
    <n v="5.4066085267396451"/>
    <n v="20.024476024961647"/>
    <n v="20.024476024961647"/>
  </r>
  <r>
    <x v="0"/>
    <x v="0"/>
    <x v="1"/>
    <m/>
    <m/>
    <m/>
    <m/>
    <x v="0"/>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540000000000001"/>
    <s v="metric ton"/>
    <s v="C"/>
    <s v="hectare"/>
    <s v="year"/>
    <m/>
    <m/>
    <n v="4.6700795208514601"/>
    <s v="metric ton C/acre/year"/>
    <n v="4.6700795208514601"/>
    <n v="4.6700795208514601"/>
    <n v="17.296590817968369"/>
    <n v="17.296590817968369"/>
  </r>
  <r>
    <x v="0"/>
    <x v="0"/>
    <x v="1"/>
    <m/>
    <m/>
    <m/>
    <m/>
    <x v="0"/>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48"/>
    <s v="metric ton"/>
    <s v="C"/>
    <s v="hectare"/>
    <s v="year"/>
    <m/>
    <m/>
    <n v="4.2411120778616382"/>
    <s v="metric ton C/acre/year"/>
    <n v="4.2411120778616382"/>
    <n v="4.2411120778616382"/>
    <n v="15.707822510598659"/>
    <n v="15.707822510598659"/>
  </r>
  <r>
    <x v="0"/>
    <x v="0"/>
    <x v="1"/>
    <m/>
    <m/>
    <m/>
    <m/>
    <x v="1"/>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4.1866666666666665"/>
    <s v="metric ton"/>
    <s v="C"/>
    <s v="hectare"/>
    <s v="year"/>
    <m/>
    <m/>
    <n v="1.6942865043874735"/>
    <s v="metric ton C/acre/year"/>
    <n v="1.6942865043874735"/>
    <n v="1.6942865043874735"/>
    <n v="6.275135201435087"/>
    <n v="6.275135201435087"/>
  </r>
  <r>
    <x v="0"/>
    <x v="0"/>
    <x v="1"/>
    <m/>
    <m/>
    <m/>
    <m/>
    <x v="1"/>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7866666666666666"/>
    <s v="metric ton"/>
    <s v="C"/>
    <s v="hectare"/>
    <s v="year"/>
    <m/>
    <m/>
    <n v="1.5324119975988615"/>
    <s v="metric ton C/acre/year"/>
    <n v="1.5324119975988615"/>
    <n v="1.5324119975988615"/>
    <n v="5.6755999911068944"/>
    <n v="5.6755999911068944"/>
  </r>
  <r>
    <x v="0"/>
    <x v="0"/>
    <x v="1"/>
    <m/>
    <m/>
    <m/>
    <m/>
    <x v="1"/>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36"/>
    <s v="metric ton"/>
    <s v="C"/>
    <s v="hectare"/>
    <s v="year"/>
    <m/>
    <m/>
    <n v="1.3597458570243419"/>
    <s v="metric ton C/acre/year"/>
    <n v="1.3597458570243419"/>
    <n v="1.3597458570243419"/>
    <n v="5.036095766756822"/>
    <n v="5.036095766756822"/>
  </r>
  <r>
    <x v="0"/>
    <x v="0"/>
    <x v="1"/>
    <m/>
    <m/>
    <m/>
    <m/>
    <x v="2"/>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8039999999999998"/>
    <s v="metric ton"/>
    <s v="C"/>
    <s v="hectare"/>
    <s v="year"/>
    <m/>
    <m/>
    <n v="1.1347402925881709"/>
    <s v="metric ton C/acre/year"/>
    <n v="1.1347402925881709"/>
    <n v="1.1347402925881709"/>
    <n v="4.2027418244006327"/>
    <n v="4.2027418244006327"/>
  </r>
  <r>
    <x v="0"/>
    <x v="0"/>
    <x v="1"/>
    <m/>
    <m/>
    <m/>
    <m/>
    <x v="2"/>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4"/>
    <s v="metric ton"/>
    <s v="C"/>
    <s v="hectare"/>
    <s v="year"/>
    <m/>
    <m/>
    <n v="1.027903118107687"/>
    <s v="metric ton C/acre/year"/>
    <n v="1.027903118107687"/>
    <n v="1.027903118107687"/>
    <n v="3.8070485855840257"/>
    <n v="3.8070485855840257"/>
  </r>
  <r>
    <x v="0"/>
    <x v="0"/>
    <x v="1"/>
    <m/>
    <m/>
    <m/>
    <m/>
    <x v="2"/>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599999999999998"/>
    <s v="metric ton"/>
    <s v="C"/>
    <s v="hectare"/>
    <s v="year"/>
    <m/>
    <m/>
    <n v="0.91459096335565848"/>
    <s v="metric ton C/acre/year"/>
    <n v="0.91459096335565848"/>
    <n v="0.91459096335565848"/>
    <n v="3.3873739383542905"/>
    <n v="3.3873739383542905"/>
  </r>
  <r>
    <x v="0"/>
    <x v="0"/>
    <x v="1"/>
    <m/>
    <m/>
    <m/>
    <m/>
    <x v="3"/>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114285714285717"/>
    <s v="metric ton"/>
    <s v="C"/>
    <s v="hectare"/>
    <s v="year"/>
    <m/>
    <m/>
    <n v="1.056809280034225"/>
    <s v="metric ton C/acre/year"/>
    <n v="1.056809280034225"/>
    <n v="1.056809280034225"/>
    <n v="3.9141084445712035"/>
    <n v="3.9141084445712035"/>
  </r>
  <r>
    <x v="0"/>
    <x v="0"/>
    <x v="1"/>
    <m/>
    <m/>
    <m/>
    <m/>
    <x v="3"/>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599999999999997"/>
    <s v="metric ton"/>
    <s v="C"/>
    <s v="hectare"/>
    <s v="year"/>
    <m/>
    <m/>
    <n v="0.87412233665850536"/>
    <s v="metric ton C/acre/year"/>
    <n v="0.87412233665850536"/>
    <n v="0.87412233665850536"/>
    <n v="3.2374901357722417"/>
    <n v="3.2374901357722417"/>
  </r>
  <r>
    <x v="0"/>
    <x v="0"/>
    <x v="1"/>
    <m/>
    <m/>
    <m/>
    <m/>
    <x v="3"/>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514285714285713"/>
    <s v="metric ton"/>
    <s v="C"/>
    <s v="hectare"/>
    <s v="year"/>
    <m/>
    <m/>
    <n v="0.78971634383301481"/>
    <s v="metric ton C/acre/year"/>
    <n v="0.78971634383301481"/>
    <n v="0.78971634383301481"/>
    <n v="2.9248753475296843"/>
    <n v="2.9248753475296843"/>
  </r>
  <r>
    <x v="0"/>
    <x v="0"/>
    <x v="1"/>
    <m/>
    <m/>
    <m/>
    <m/>
    <x v="4"/>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511111111111111"/>
    <s v="metric ton"/>
    <s v="C"/>
    <s v="hectare"/>
    <s v="year"/>
    <m/>
    <m/>
    <n v="1.0323996321851485"/>
    <s v="metric ton C/acre/year"/>
    <n v="1.0323996321851485"/>
    <n v="1.0323996321851485"/>
    <n v="3.8237023414264759"/>
    <n v="3.8237023414264759"/>
  </r>
  <r>
    <x v="0"/>
    <x v="0"/>
    <x v="1"/>
    <m/>
    <m/>
    <m/>
    <m/>
    <x v="4"/>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711111111111111"/>
    <s v="metric ton"/>
    <s v="C"/>
    <s v="hectare"/>
    <s v="year"/>
    <m/>
    <m/>
    <n v="0.8381502240388139"/>
    <s v="metric ton C/acre/year"/>
    <n v="0.8381502240388139"/>
    <n v="0.8381502240388139"/>
    <n v="3.1042600890326439"/>
    <n v="3.1042600890326439"/>
  </r>
  <r>
    <x v="0"/>
    <x v="0"/>
    <x v="1"/>
    <m/>
    <m/>
    <m/>
    <m/>
    <x v="4"/>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111111111111111"/>
    <s v="metric ton"/>
    <s v="C"/>
    <s v="hectare"/>
    <s v="year"/>
    <m/>
    <m/>
    <n v="0.73293179462621605"/>
    <s v="metric ton C/acre/year"/>
    <n v="0.73293179462621605"/>
    <n v="0.73293179462621605"/>
    <n v="2.7145622023193186"/>
    <n v="2.7145622023193186"/>
  </r>
  <r>
    <x v="0"/>
    <x v="0"/>
    <x v="1"/>
    <m/>
    <m/>
    <m/>
    <m/>
    <x v="5"/>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109090909090908"/>
    <s v="metric ton"/>
    <s v="C"/>
    <s v="hectare"/>
    <s v="year"/>
    <m/>
    <m/>
    <n v="1.0161304267048787"/>
    <s v="metric ton C/acre/year"/>
    <n v="1.0161304267048787"/>
    <n v="1.0161304267048787"/>
    <n v="3.7634460248328838"/>
    <n v="3.7634460248328838"/>
  </r>
  <r>
    <x v="0"/>
    <x v="0"/>
    <x v="1"/>
    <m/>
    <m/>
    <m/>
    <m/>
    <x v="5"/>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781818181818181"/>
    <s v="metric ton"/>
    <s v="C"/>
    <s v="hectare"/>
    <s v="year"/>
    <m/>
    <m/>
    <n v="0.84101164208810752"/>
    <s v="metric ton C/acre/year"/>
    <n v="0.84101164208810752"/>
    <n v="0.84101164208810752"/>
    <n v="3.1148579336596574"/>
    <n v="3.1148579336596574"/>
  </r>
  <r>
    <x v="0"/>
    <x v="0"/>
    <x v="1"/>
    <m/>
    <m/>
    <m/>
    <m/>
    <x v="5"/>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30909090909091"/>
    <s v="metric ton"/>
    <s v="C"/>
    <s v="hectare"/>
    <s v="year"/>
    <m/>
    <m/>
    <n v="0.7004751384670852"/>
    <s v="metric ton C/acre/year"/>
    <n v="0.7004751384670852"/>
    <n v="0.7004751384670852"/>
    <n v="2.5943523646929081"/>
    <n v="2.5943523646929081"/>
  </r>
  <r>
    <x v="0"/>
    <x v="0"/>
    <x v="1"/>
    <m/>
    <m/>
    <m/>
    <m/>
    <x v="6"/>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569230769230765"/>
    <s v="metric ton"/>
    <s v="C"/>
    <s v="hectare"/>
    <s v="year"/>
    <m/>
    <m/>
    <n v="0.99428302823620585"/>
    <s v="metric ton C/acre/year"/>
    <n v="0.99428302823620585"/>
    <n v="0.99428302823620585"/>
    <n v="3.6825297342081695"/>
    <n v="3.6825297342081695"/>
  </r>
  <r>
    <x v="0"/>
    <x v="0"/>
    <x v="1"/>
    <m/>
    <m/>
    <m/>
    <m/>
    <x v="6"/>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369230769230771"/>
    <s v="metric ton"/>
    <s v="C"/>
    <s v="hectare"/>
    <s v="year"/>
    <m/>
    <m/>
    <n v="0.86478342280531639"/>
    <s v="metric ton C/acre/year"/>
    <n v="0.86478342280531639"/>
    <n v="0.86478342280531639"/>
    <n v="3.2029015659456159"/>
    <n v="3.2029015659456159"/>
  </r>
  <r>
    <x v="0"/>
    <x v="0"/>
    <x v="1"/>
    <m/>
    <m/>
    <m/>
    <m/>
    <x v="6"/>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461538461538461"/>
    <s v="metric ton"/>
    <s v="C"/>
    <s v="hectare"/>
    <s v="year"/>
    <m/>
    <m/>
    <n v="0.66617585486082687"/>
    <s v="metric ton C/acre/year"/>
    <n v="0.66617585486082687"/>
    <n v="0.66617585486082687"/>
    <n v="2.4673179809660253"/>
    <n v="2.4673179809660253"/>
  </r>
  <r>
    <x v="0"/>
    <x v="0"/>
    <x v="1"/>
    <m/>
    <m/>
    <m/>
    <m/>
    <x v="7"/>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879999999999999"/>
    <s v="metric ton"/>
    <s v="C"/>
    <s v="hectare"/>
    <s v="year"/>
    <m/>
    <m/>
    <n v="0.96639080552801437"/>
    <s v="metric ton C/acre/year"/>
    <n v="0.96639080552801437"/>
    <n v="0.96639080552801437"/>
    <n v="3.5792252056593123"/>
    <n v="3.5792252056593123"/>
  </r>
  <r>
    <x v="0"/>
    <x v="0"/>
    <x v="1"/>
    <m/>
    <m/>
    <m/>
    <m/>
    <x v="7"/>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133333333333334"/>
    <s v="metric ton"/>
    <s v="C"/>
    <s v="hectare"/>
    <s v="year"/>
    <m/>
    <m/>
    <n v="0.89570560423032042"/>
    <s v="metric ton C/acre/year"/>
    <n v="0.89570560423032042"/>
    <n v="0.89570560423032042"/>
    <n v="3.3174281638160013"/>
    <n v="3.3174281638160013"/>
  </r>
  <r>
    <x v="0"/>
    <x v="0"/>
    <x v="1"/>
    <m/>
    <m/>
    <m/>
    <m/>
    <x v="7"/>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746666666666667"/>
    <s v="metric ton"/>
    <s v="C"/>
    <s v="hectare"/>
    <s v="year"/>
    <m/>
    <m/>
    <n v="0.63724597505783642"/>
    <s v="metric ton C/acre/year"/>
    <n v="0.63724597505783642"/>
    <n v="0.63724597505783642"/>
    <n v="2.3601702779919864"/>
    <n v="2.3601702779919864"/>
  </r>
  <r>
    <x v="0"/>
    <x v="0"/>
    <x v="1"/>
    <m/>
    <m/>
    <m/>
    <m/>
    <x v="8"/>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058823529411763"/>
    <s v="metric ton"/>
    <s v="C"/>
    <s v="hectare"/>
    <s v="year"/>
    <m/>
    <m/>
    <n v="0.9331589214872934"/>
    <s v="metric ton C/acre/year"/>
    <n v="0.9331589214872934"/>
    <n v="0.9331589214872934"/>
    <n v="3.4561441536566422"/>
    <n v="3.4561441536566422"/>
  </r>
  <r>
    <x v="0"/>
    <x v="0"/>
    <x v="1"/>
    <m/>
    <m/>
    <m/>
    <m/>
    <x v="8"/>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117647058823529"/>
    <s v="metric ton"/>
    <s v="C"/>
    <s v="hectare"/>
    <s v="year"/>
    <m/>
    <m/>
    <n v="0.61179041536284284"/>
    <s v="metric ton C/acre/year"/>
    <n v="0.61179041536284284"/>
    <n v="0.61179041536284284"/>
    <n v="2.2658904272697882"/>
    <n v="2.2658904272697882"/>
  </r>
  <r>
    <x v="0"/>
    <x v="0"/>
    <x v="1"/>
    <m/>
    <m/>
    <m/>
    <m/>
    <x v="8"/>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894117647058825"/>
    <s v="metric ton"/>
    <s v="C"/>
    <s v="hectare"/>
    <s v="year"/>
    <m/>
    <m/>
    <n v="0.92649350061952718"/>
    <s v="metric ton C/acre/year"/>
    <n v="0.92649350061952718"/>
    <n v="0.92649350061952718"/>
    <n v="3.4314574097019523"/>
    <n v="3.4314574097019523"/>
  </r>
  <r>
    <x v="0"/>
    <x v="0"/>
    <x v="1"/>
    <m/>
    <m/>
    <m/>
    <m/>
    <x v="9"/>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147368421052631"/>
    <s v="metric ton"/>
    <s v="C"/>
    <s v="hectare"/>
    <s v="year"/>
    <m/>
    <m/>
    <n v="0.89627358495589449"/>
    <s v="metric ton C/acre/year"/>
    <n v="0.89627358495589449"/>
    <n v="0.89627358495589449"/>
    <n v="3.3195317961329422"/>
    <n v="3.3195317961329422"/>
  </r>
  <r>
    <x v="0"/>
    <x v="0"/>
    <x v="1"/>
    <m/>
    <m/>
    <m/>
    <m/>
    <x v="9"/>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547368421052631"/>
    <s v="metric ton"/>
    <s v="C"/>
    <s v="hectare"/>
    <s v="year"/>
    <m/>
    <m/>
    <n v="0.58871202205753148"/>
    <s v="metric ton C/acre/year"/>
    <n v="0.58871202205753148"/>
    <n v="0.58871202205753148"/>
    <n v="2.1804148965093759"/>
    <n v="2.1804148965093759"/>
  </r>
  <r>
    <x v="0"/>
    <x v="0"/>
    <x v="1"/>
    <m/>
    <m/>
    <m/>
    <m/>
    <x v="9"/>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6"/>
    <s v="metric ton"/>
    <s v="C"/>
    <s v="hectare"/>
    <s v="year"/>
    <m/>
    <m/>
    <n v="0.95505959005281149"/>
    <s v="metric ton C/acre/year"/>
    <n v="0.95505959005281149"/>
    <n v="0.95505959005281149"/>
    <n v="3.5372577409363388"/>
    <n v="3.5372577409363388"/>
  </r>
  <r>
    <x v="0"/>
    <x v="0"/>
    <x v="1"/>
    <m/>
    <m/>
    <m/>
    <m/>
    <x v="10"/>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16190476190476"/>
    <s v="metric ton"/>
    <s v="C"/>
    <s v="hectare"/>
    <s v="year"/>
    <m/>
    <m/>
    <n v="0.85639322401022888"/>
    <s v="metric ton C/acre/year"/>
    <n v="0.85639322401022888"/>
    <n v="0.85639322401022888"/>
    <n v="3.1718267555934401"/>
    <n v="3.1718267555934401"/>
  </r>
  <r>
    <x v="0"/>
    <x v="0"/>
    <x v="1"/>
    <m/>
    <m/>
    <m/>
    <m/>
    <x v="10"/>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02857142857143"/>
    <s v="metric ton"/>
    <s v="C"/>
    <s v="hectare"/>
    <s v="year"/>
    <m/>
    <m/>
    <n v="0.56771702023720405"/>
    <s v="metric ton C/acre/year"/>
    <n v="0.56771702023720405"/>
    <n v="0.56771702023720405"/>
    <n v="2.102655630508163"/>
    <n v="2.102655630508163"/>
  </r>
  <r>
    <x v="0"/>
    <x v="0"/>
    <x v="1"/>
    <m/>
    <m/>
    <m/>
    <m/>
    <x v="10"/>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22857142857143"/>
    <s v="metric ton"/>
    <s v="C"/>
    <s v="hectare"/>
    <s v="year"/>
    <m/>
    <m/>
    <n v="0.98049701254816501"/>
    <s v="metric ton C/acre/year"/>
    <n v="0.98049701254816501"/>
    <n v="0.98049701254816501"/>
    <n v="3.6314704168450556"/>
    <n v="3.6314704168450556"/>
  </r>
  <r>
    <x v="0"/>
    <x v="0"/>
    <x v="1"/>
    <m/>
    <m/>
    <m/>
    <m/>
    <x v="11"/>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139130434782606"/>
    <s v="metric ton"/>
    <s v="C"/>
    <s v="hectare"/>
    <s v="year"/>
    <m/>
    <m/>
    <n v="0.81500295157049052"/>
    <s v="metric ton C/acre/year"/>
    <n v="0.81500295157049052"/>
    <n v="0.81500295157049052"/>
    <n v="3.018529450261076"/>
    <n v="3.018529450261076"/>
  </r>
  <r>
    <x v="0"/>
    <x v="0"/>
    <x v="1"/>
    <m/>
    <m/>
    <m/>
    <m/>
    <x v="11"/>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539130434782607"/>
    <s v="metric ton"/>
    <s v="C"/>
    <s v="hectare"/>
    <s v="year"/>
    <m/>
    <m/>
    <n v="0.54791001536928052"/>
    <s v="metric ton C/acre/year"/>
    <n v="0.54791001536928052"/>
    <n v="0.54791001536928052"/>
    <n v="2.0292963532195571"/>
    <n v="2.0292963532195571"/>
  </r>
  <r>
    <x v="0"/>
    <x v="0"/>
    <x v="1"/>
    <m/>
    <m/>
    <m/>
    <m/>
    <x v="11"/>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765217391304351"/>
    <s v="metric ton"/>
    <s v="C"/>
    <s v="hectare"/>
    <s v="year"/>
    <m/>
    <m/>
    <n v="1.0022143376825379"/>
    <s v="metric ton C/acre/year"/>
    <n v="1.0022143376825379"/>
    <n v="1.0022143376825379"/>
    <n v="3.7119049543797695"/>
    <n v="3.7119049543797695"/>
  </r>
  <r>
    <x v="0"/>
    <x v="0"/>
    <x v="1"/>
    <m/>
    <m/>
    <m/>
    <m/>
    <x v="12"/>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104000000000001"/>
    <s v="metric ton"/>
    <s v="C"/>
    <s v="hectare"/>
    <s v="year"/>
    <m/>
    <m/>
    <n v="0.77311264442241157"/>
    <s v="metric ton C/acre/year"/>
    <n v="0.77311264442241157"/>
    <n v="0.77311264442241157"/>
    <n v="2.8633801645274501"/>
    <n v="2.8633801645274501"/>
  </r>
  <r>
    <x v="0"/>
    <x v="0"/>
    <x v="1"/>
    <m/>
    <m/>
    <m/>
    <m/>
    <x v="12"/>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072000000000001"/>
    <s v="metric ton"/>
    <s v="C"/>
    <s v="hectare"/>
    <s v="year"/>
    <m/>
    <m/>
    <n v="0.52900588818518446"/>
    <s v="metric ton C/acre/year"/>
    <n v="0.52900588818518446"/>
    <n v="0.52900588818518446"/>
    <n v="1.9592810673525349"/>
    <n v="1.9592810673525349"/>
  </r>
  <r>
    <x v="0"/>
    <x v="0"/>
    <x v="1"/>
    <m/>
    <m/>
    <m/>
    <m/>
    <x v="12"/>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208000000000004"/>
    <s v="metric ton"/>
    <s v="C"/>
    <s v="hectare"/>
    <s v="year"/>
    <m/>
    <m/>
    <n v="1.0201331417818338"/>
    <s v="metric ton C/acre/year"/>
    <n v="1.0201331417818338"/>
    <n v="1.0201331417818338"/>
    <n v="3.7782708954882729"/>
    <n v="3.7782708954882729"/>
  </r>
  <r>
    <x v="0"/>
    <x v="0"/>
    <x v="8"/>
    <m/>
    <m/>
    <m/>
    <m/>
    <x v="0"/>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8.92"/>
    <s v="metric ton"/>
    <s v="C"/>
    <s v="hectare"/>
    <s v="year"/>
    <m/>
    <m/>
    <n v="3.6098015013860505"/>
    <s v="metric ton C/acre/year"/>
    <n v="3.6098015013860505"/>
    <n v="3.6098015013860505"/>
    <n v="13.369635190318705"/>
    <n v="13.369635190318705"/>
  </r>
  <r>
    <x v="0"/>
    <x v="0"/>
    <x v="8"/>
    <m/>
    <m/>
    <m/>
    <m/>
    <x v="0"/>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7.7799999999999994"/>
    <s v="metric ton"/>
    <s v="C"/>
    <s v="hectare"/>
    <s v="year"/>
    <m/>
    <m/>
    <n v="3.1484591570385057"/>
    <s v="metric ton C/acre/year"/>
    <n v="3.1484591570385057"/>
    <n v="3.1484591570385057"/>
    <n v="11.660959840883354"/>
    <n v="11.660959840883354"/>
  </r>
  <r>
    <x v="0"/>
    <x v="0"/>
    <x v="8"/>
    <m/>
    <m/>
    <m/>
    <m/>
    <x v="1"/>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53333333333333"/>
    <s v="metric ton"/>
    <s v="C"/>
    <s v="hectare"/>
    <s v="year"/>
    <m/>
    <m/>
    <n v="1.1142361883949468"/>
    <s v="metric ton C/acre/year"/>
    <n v="1.1142361883949468"/>
    <n v="1.1142361883949468"/>
    <n v="4.1268006977590614"/>
    <n v="4.1268006977590614"/>
  </r>
  <r>
    <x v="0"/>
    <x v="0"/>
    <x v="8"/>
    <m/>
    <m/>
    <m/>
    <m/>
    <x v="1"/>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66666666666668"/>
    <s v="metric ton"/>
    <s v="C"/>
    <s v="hectare"/>
    <s v="year"/>
    <m/>
    <m/>
    <n v="0.99822612519644149"/>
    <s v="metric ton C/acre/year"/>
    <n v="0.99822612519644149"/>
    <n v="0.99822612519644149"/>
    <n v="3.6971337970238571"/>
    <n v="3.6971337970238571"/>
  </r>
  <r>
    <x v="0"/>
    <x v="0"/>
    <x v="8"/>
    <m/>
    <m/>
    <m/>
    <m/>
    <x v="2"/>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319999999999999"/>
    <s v="metric ton"/>
    <s v="C"/>
    <s v="hectare"/>
    <s v="year"/>
    <m/>
    <m/>
    <n v="0.78185386778899657"/>
    <s v="metric ton C/acre/year"/>
    <n v="0.78185386778899657"/>
    <n v="0.78185386778899657"/>
    <n v="2.8957550658851723"/>
    <n v="2.8957550658851723"/>
  </r>
  <r>
    <x v="0"/>
    <x v="0"/>
    <x v="8"/>
    <m/>
    <m/>
    <m/>
    <m/>
    <x v="2"/>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040000000000001"/>
    <s v="metric ton"/>
    <s v="C"/>
    <s v="hectare"/>
    <s v="year"/>
    <m/>
    <m/>
    <n v="0.64911677222233466"/>
    <s v="metric ton C/acre/year"/>
    <n v="0.64911677222233466"/>
    <n v="0.64911677222233466"/>
    <n v="2.4041361934160541"/>
    <n v="2.4041361934160541"/>
  </r>
  <r>
    <x v="0"/>
    <x v="0"/>
    <x v="8"/>
    <m/>
    <m/>
    <m/>
    <m/>
    <x v="3"/>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314285714285714"/>
    <s v="metric ton"/>
    <s v="C"/>
    <s v="hectare"/>
    <s v="year"/>
    <m/>
    <m/>
    <n v="0.53881085831066611"/>
    <s v="metric ton C/acre/year"/>
    <n v="0.53881085831066611"/>
    <n v="0.53881085831066611"/>
    <n v="1.9955957715209856"/>
    <n v="1.9955957715209856"/>
  </r>
  <r>
    <x v="0"/>
    <x v="0"/>
    <x v="8"/>
    <m/>
    <m/>
    <m/>
    <m/>
    <x v="3"/>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028571428571429"/>
    <s v="metric ton"/>
    <s v="C"/>
    <s v="hectare"/>
    <s v="year"/>
    <m/>
    <m/>
    <n v="0.72959152702581609"/>
    <s v="metric ton C/acre/year"/>
    <n v="0.72959152702581609"/>
    <n v="0.72959152702581609"/>
    <n v="2.7021908408363555"/>
    <n v="2.7021908408363555"/>
  </r>
  <r>
    <x v="0"/>
    <x v="0"/>
    <x v="8"/>
    <m/>
    <m/>
    <m/>
    <m/>
    <x v="4"/>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444444444444445"/>
    <s v="metric ton"/>
    <s v="C"/>
    <s v="hectare"/>
    <s v="year"/>
    <m/>
    <m/>
    <n v="0.50360957667568218"/>
    <s v="metric ton C/acre/year"/>
    <n v="0.50360957667568218"/>
    <n v="0.50360957667568218"/>
    <n v="1.8652206543543783"/>
    <n v="1.8652206543543783"/>
  </r>
  <r>
    <x v="0"/>
    <x v="0"/>
    <x v="8"/>
    <m/>
    <m/>
    <m/>
    <m/>
    <x v="4"/>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755555555555558"/>
    <s v="metric ton"/>
    <s v="C"/>
    <s v="hectare"/>
    <s v="year"/>
    <m/>
    <m/>
    <n v="0.71854294957833953"/>
    <s v="metric ton C/acre/year"/>
    <n v="0.71854294957833953"/>
    <n v="0.71854294957833953"/>
    <n v="2.6612701836234796"/>
    <n v="2.6612701836234796"/>
  </r>
  <r>
    <x v="0"/>
    <x v="0"/>
    <x v="8"/>
    <m/>
    <m/>
    <m/>
    <m/>
    <x v="5"/>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890909090909092"/>
    <s v="metric ton"/>
    <s v="C"/>
    <s v="hectare"/>
    <s v="year"/>
    <m/>
    <m/>
    <n v="0.48120876108978339"/>
    <s v="metric ton C/acre/year"/>
    <n v="0.48120876108978339"/>
    <n v="0.48120876108978339"/>
    <n v="1.7822546707029012"/>
    <n v="1.7822546707029012"/>
  </r>
  <r>
    <x v="0"/>
    <x v="0"/>
    <x v="8"/>
    <m/>
    <m/>
    <m/>
    <m/>
    <x v="5"/>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254545454545456"/>
    <s v="metric ton"/>
    <s v="C"/>
    <s v="hectare"/>
    <s v="year"/>
    <m/>
    <m/>
    <n v="0.69826775882905878"/>
    <s v="metric ton C/acre/year"/>
    <n v="0.69826775882905878"/>
    <n v="0.69826775882905878"/>
    <n v="2.5861768845520694"/>
    <n v="2.5861768845520694"/>
  </r>
  <r>
    <x v="0"/>
    <x v="0"/>
    <x v="8"/>
    <m/>
    <m/>
    <m/>
    <m/>
    <x v="6"/>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523076923076925"/>
    <s v="metric ton"/>
    <s v="C"/>
    <s v="hectare"/>
    <s v="year"/>
    <m/>
    <m/>
    <n v="0.46632309840257885"/>
    <s v="metric ton C/acre/year"/>
    <n v="0.46632309840257885"/>
    <n v="0.46632309840257885"/>
    <n v="1.7271225866762179"/>
    <n v="1.7271225866762179"/>
  </r>
  <r>
    <x v="0"/>
    <x v="0"/>
    <x v="8"/>
    <m/>
    <m/>
    <m/>
    <m/>
    <x v="6"/>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738461538461538"/>
    <s v="metric ton"/>
    <s v="C"/>
    <s v="hectare"/>
    <s v="year"/>
    <m/>
    <m/>
    <n v="0.67738255148465376"/>
    <s v="metric ton C/acre/year"/>
    <n v="0.67738255148465376"/>
    <n v="0.67738255148465376"/>
    <n v="2.5088242647579766"/>
    <n v="2.5088242647579766"/>
  </r>
  <r>
    <x v="0"/>
    <x v="0"/>
    <x v="8"/>
    <m/>
    <m/>
    <m/>
    <m/>
    <x v="7"/>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213333333333333"/>
    <s v="metric ton"/>
    <s v="C"/>
    <s v="hectare"/>
    <s v="year"/>
    <m/>
    <m/>
    <n v="0.45378820069740933"/>
    <s v="metric ton C/acre/year"/>
    <n v="0.45378820069740933"/>
    <n v="0.45378820069740933"/>
    <n v="1.6806970396200345"/>
    <n v="1.6806970396200345"/>
  </r>
  <r>
    <x v="0"/>
    <x v="0"/>
    <x v="8"/>
    <m/>
    <m/>
    <m/>
    <m/>
    <x v="7"/>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2"/>
    <s v="metric ton"/>
    <s v="C"/>
    <s v="hectare"/>
    <s v="year"/>
    <m/>
    <m/>
    <n v="0.65559175249387913"/>
    <s v="metric ton C/acre/year"/>
    <n v="0.65559175249387913"/>
    <n v="0.65559175249387913"/>
    <n v="2.4281176018291819"/>
    <n v="2.4281176018291819"/>
  </r>
  <r>
    <x v="0"/>
    <x v="0"/>
    <x v="8"/>
    <m/>
    <m/>
    <m/>
    <m/>
    <x v="8"/>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929411764705883"/>
    <s v="metric ton"/>
    <s v="C"/>
    <s v="hectare"/>
    <s v="year"/>
    <m/>
    <m/>
    <n v="0.44229828472535493"/>
    <s v="metric ton C/acre/year"/>
    <n v="0.44229828472535493"/>
    <n v="0.44229828472535493"/>
    <n v="1.6381417952790922"/>
    <n v="1.6381417952790922"/>
  </r>
  <r>
    <x v="0"/>
    <x v="0"/>
    <x v="8"/>
    <m/>
    <m/>
    <m/>
    <m/>
    <x v="8"/>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635294117647061"/>
    <s v="metric ton"/>
    <s v="C"/>
    <s v="hectare"/>
    <s v="year"/>
    <m/>
    <m/>
    <n v="0.63273888094725161"/>
    <s v="metric ton C/acre/year"/>
    <n v="0.63273888094725161"/>
    <n v="0.63273888094725161"/>
    <n v="2.3434773368416724"/>
    <n v="2.3434773368416724"/>
  </r>
  <r>
    <x v="0"/>
    <x v="0"/>
    <x v="8"/>
    <m/>
    <m/>
    <m/>
    <m/>
    <x v="9"/>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642105263157895"/>
    <s v="metric ton"/>
    <s v="C"/>
    <s v="hectare"/>
    <s v="year"/>
    <m/>
    <m/>
    <n v="0.43067138516654441"/>
    <s v="metric ton C/acre/year"/>
    <n v="0.43067138516654441"/>
    <n v="0.43067138516654441"/>
    <n v="1.5950792043205346"/>
    <n v="1.5950792043205346"/>
  </r>
  <r>
    <x v="0"/>
    <x v="0"/>
    <x v="8"/>
    <m/>
    <m/>
    <m/>
    <m/>
    <x v="9"/>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063157894736841"/>
    <s v="metric ton"/>
    <s v="C"/>
    <s v="hectare"/>
    <s v="year"/>
    <m/>
    <m/>
    <n v="0.60958531372237879"/>
    <s v="metric ton C/acre/year"/>
    <n v="0.60958531372237879"/>
    <n v="0.60958531372237879"/>
    <n v="2.2577233841569582"/>
    <n v="2.2577233841569582"/>
  </r>
  <r>
    <x v="0"/>
    <x v="0"/>
    <x v="8"/>
    <m/>
    <m/>
    <m/>
    <m/>
    <x v="10"/>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342857142857143"/>
    <s v="metric ton"/>
    <s v="C"/>
    <s v="hectare"/>
    <s v="year"/>
    <m/>
    <m/>
    <n v="0.4185612246962685"/>
    <s v="metric ton C/acre/year"/>
    <n v="0.4185612246962685"/>
    <n v="0.4185612246962685"/>
    <n v="1.5502267581343276"/>
    <n v="1.5502267581343276"/>
  </r>
  <r>
    <x v="0"/>
    <x v="0"/>
    <x v="8"/>
    <m/>
    <m/>
    <m/>
    <m/>
    <x v="10"/>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466666666666668"/>
    <s v="metric ton"/>
    <s v="C"/>
    <s v="hectare"/>
    <s v="year"/>
    <m/>
    <m/>
    <n v="0.58544613288548053"/>
    <s v="metric ton C/acre/year"/>
    <n v="0.58544613288548053"/>
    <n v="0.58544613288548053"/>
    <n v="2.168319010686965"/>
    <n v="2.168319010686965"/>
  </r>
  <r>
    <x v="0"/>
    <x v="0"/>
    <x v="8"/>
    <m/>
    <m/>
    <m/>
    <m/>
    <x v="11"/>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043478260869565"/>
    <s v="metric ton"/>
    <s v="C"/>
    <s v="hectare"/>
    <s v="year"/>
    <m/>
    <m/>
    <n v="0.40644577248010216"/>
    <s v="metric ton C/acre/year"/>
    <n v="0.40644577248010216"/>
    <n v="0.40644577248010216"/>
    <n v="1.5053547128892673"/>
    <n v="1.5053547128892673"/>
  </r>
  <r>
    <x v="0"/>
    <x v="0"/>
    <x v="8"/>
    <m/>
    <m/>
    <m/>
    <m/>
    <x v="11"/>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878260869565218"/>
    <s v="metric ton"/>
    <s v="C"/>
    <s v="hectare"/>
    <s v="year"/>
    <m/>
    <m/>
    <n v="0.56163415833614128"/>
    <s v="metric ton C/acre/year"/>
    <n v="0.56163415833614128"/>
    <n v="0.56163415833614128"/>
    <n v="2.0801265123560788"/>
    <n v="2.0801265123560788"/>
  </r>
  <r>
    <x v="0"/>
    <x v="0"/>
    <x v="8"/>
    <m/>
    <m/>
    <m/>
    <m/>
    <x v="12"/>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0.97199999999999998"/>
    <s v="metric ton"/>
    <s v="C"/>
    <s v="hectare"/>
    <s v="year"/>
    <m/>
    <m/>
    <n v="0.39335505149632749"/>
    <s v="metric ton C/acre/year"/>
    <n v="0.39335505149632749"/>
    <n v="0.39335505149632749"/>
    <n v="1.4568705610975092"/>
    <n v="1.4568705610975092"/>
  </r>
  <r>
    <x v="0"/>
    <x v="0"/>
    <x v="8"/>
    <m/>
    <m/>
    <m/>
    <m/>
    <x v="12"/>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304"/>
    <s v="metric ton"/>
    <s v="C"/>
    <s v="hectare"/>
    <s v="year"/>
    <m/>
    <m/>
    <n v="0.53839460957892393"/>
    <s v="metric ton C/acre/year"/>
    <n v="0.53839460957892393"/>
    <n v="0.53839460957892393"/>
    <n v="1.99405410955157"/>
    <n v="1.99405410955157"/>
  </r>
  <r>
    <x v="0"/>
    <x v="0"/>
    <x v="9"/>
    <m/>
    <m/>
    <m/>
    <m/>
    <x v="0"/>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08"/>
    <s v="metric ton"/>
    <s v="C"/>
    <s v="hectare"/>
    <s v="year"/>
    <m/>
    <m/>
    <n v="4.4839238380445563"/>
    <s v="metric ton C/acre/year"/>
    <n v="4.4839238380445563"/>
    <n v="4.4839238380445563"/>
    <n v="16.607125326090948"/>
    <n v="16.607125326090948"/>
  </r>
  <r>
    <x v="0"/>
    <x v="0"/>
    <x v="9"/>
    <m/>
    <m/>
    <m/>
    <m/>
    <x v="1"/>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6599999999999997"/>
    <s v="metric ton"/>
    <s v="C"/>
    <s v="hectare"/>
    <s v="year"/>
    <m/>
    <m/>
    <n v="1.4811517371158009"/>
    <s v="metric ton C/acre/year"/>
    <n v="1.4811517371158009"/>
    <n v="1.4811517371158009"/>
    <n v="5.4857471745029658"/>
    <n v="5.4857471745029658"/>
  </r>
  <r>
    <x v="0"/>
    <x v="0"/>
    <x v="9"/>
    <m/>
    <m/>
    <m/>
    <m/>
    <x v="2"/>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8"/>
    <s v="metric ton"/>
    <s v="C"/>
    <s v="hectare"/>
    <s v="year"/>
    <m/>
    <m/>
    <n v="0.99876570688573685"/>
    <s v="metric ton C/acre/year"/>
    <n v="0.99876570688573685"/>
    <n v="0.99876570688573685"/>
    <n v="3.6991322477249509"/>
    <n v="3.6991322477249509"/>
  </r>
  <r>
    <x v="0"/>
    <x v="0"/>
    <x v="9"/>
    <m/>
    <m/>
    <m/>
    <m/>
    <x v="3"/>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228571428571428"/>
    <s v="metric ton"/>
    <s v="C"/>
    <s v="hectare"/>
    <s v="year"/>
    <m/>
    <m/>
    <n v="0.77815387906239974"/>
    <s v="metric ton C/acre/year"/>
    <n v="0.77815387906239974"/>
    <n v="0.77815387906239974"/>
    <n v="2.8820514039348137"/>
    <n v="2.8820514039348137"/>
  </r>
  <r>
    <x v="0"/>
    <x v="0"/>
    <x v="9"/>
    <m/>
    <m/>
    <m/>
    <m/>
    <x v="4"/>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355555555555555"/>
    <s v="metric ton"/>
    <s v="C"/>
    <s v="hectare"/>
    <s v="year"/>
    <m/>
    <m/>
    <n v="0.70235549889947813"/>
    <s v="metric ton C/acre/year"/>
    <n v="0.70235549889947813"/>
    <n v="0.70235549889947813"/>
    <n v="2.6013166625906594"/>
    <n v="2.6013166625906594"/>
  </r>
  <r>
    <x v="0"/>
    <x v="0"/>
    <x v="9"/>
    <m/>
    <m/>
    <m/>
    <m/>
    <x v="5"/>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
    <s v="metric ton"/>
    <s v="C"/>
    <s v="hectare"/>
    <s v="year"/>
    <m/>
    <m/>
    <n v="0.6879666538516015"/>
    <s v="metric ton C/acre/year"/>
    <n v="0.6879666538516015"/>
    <n v="0.6879666538516015"/>
    <n v="2.54802464389482"/>
    <n v="2.54802464389482"/>
  </r>
  <r>
    <x v="0"/>
    <x v="0"/>
    <x v="9"/>
    <m/>
    <m/>
    <m/>
    <m/>
    <x v="6"/>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353846153846153"/>
    <s v="metric ton"/>
    <s v="C"/>
    <s v="hectare"/>
    <s v="year"/>
    <m/>
    <m/>
    <n v="0.70228632175982486"/>
    <s v="metric ton C/acre/year"/>
    <n v="0.70228632175982486"/>
    <n v="0.70228632175982486"/>
    <n v="2.6010604509623141"/>
    <n v="2.6010604509623141"/>
  </r>
  <r>
    <x v="0"/>
    <x v="0"/>
    <x v="9"/>
    <m/>
    <m/>
    <m/>
    <m/>
    <x v="7"/>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04"/>
    <s v="metric ton"/>
    <s v="C"/>
    <s v="hectare"/>
    <s v="year"/>
    <m/>
    <m/>
    <n v="0.73005402561664068"/>
    <s v="metric ton C/acre/year"/>
    <n v="0.73005402561664068"/>
    <n v="0.73005402561664068"/>
    <n v="2.7039037985801504"/>
    <n v="2.7039037985801504"/>
  </r>
  <r>
    <x v="0"/>
    <x v="0"/>
    <x v="9"/>
    <m/>
    <m/>
    <m/>
    <m/>
    <x v="8"/>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870588235294119"/>
    <s v="metric ton"/>
    <s v="C"/>
    <s v="hectare"/>
    <s v="year"/>
    <m/>
    <m/>
    <n v="0.76366679084980549"/>
    <s v="metric ton C/acre/year"/>
    <n v="0.76366679084980549"/>
    <n v="0.76366679084980549"/>
    <n v="2.828395521665946"/>
    <n v="2.828395521665946"/>
  </r>
  <r>
    <x v="0"/>
    <x v="0"/>
    <x v="9"/>
    <m/>
    <m/>
    <m/>
    <m/>
    <x v="9"/>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736842105263157"/>
    <s v="metric ton"/>
    <s v="C"/>
    <s v="hectare"/>
    <s v="year"/>
    <m/>
    <m/>
    <n v="0.79872289533854668"/>
    <s v="metric ton C/acre/year"/>
    <n v="0.79872289533854668"/>
    <n v="0.79872289533854668"/>
    <n v="2.9582329456983207"/>
    <n v="2.9582329456983207"/>
  </r>
  <r>
    <x v="0"/>
    <x v="0"/>
    <x v="9"/>
    <m/>
    <m/>
    <m/>
    <m/>
    <x v="10"/>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59047619047619"/>
    <s v="metric ton"/>
    <s v="C"/>
    <s v="hectare"/>
    <s v="year"/>
    <m/>
    <m/>
    <n v="0.83326829446899864"/>
    <s v="metric ton C/acre/year"/>
    <n v="0.83326829446899864"/>
    <n v="0.83326829446899864"/>
    <n v="3.0861788684036986"/>
    <n v="3.0861788684036986"/>
  </r>
  <r>
    <x v="0"/>
    <x v="0"/>
    <x v="9"/>
    <m/>
    <m/>
    <m/>
    <m/>
    <x v="11"/>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382608695652174"/>
    <s v="metric ton"/>
    <s v="C"/>
    <s v="hectare"/>
    <s v="year"/>
    <m/>
    <m/>
    <n v="0.86532480911564613"/>
    <s v="metric ton C/acre/year"/>
    <n v="0.86532480911564613"/>
    <n v="0.86532480911564613"/>
    <n v="3.2049067004283187"/>
    <n v="3.2049067004283187"/>
  </r>
  <r>
    <x v="0"/>
    <x v="0"/>
    <x v="9"/>
    <m/>
    <m/>
    <m/>
    <m/>
    <x v="12"/>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111999999999998"/>
    <s v="metric ton"/>
    <s v="C"/>
    <s v="hectare"/>
    <s v="year"/>
    <m/>
    <m/>
    <n v="0.89484227352744783"/>
    <s v="metric ton C/acre/year"/>
    <n v="0.89484227352744783"/>
    <n v="0.89484227352744783"/>
    <n v="3.3142306426942509"/>
    <n v="3.3142306426942509"/>
  </r>
  <r>
    <x v="0"/>
    <x v="0"/>
    <x v="10"/>
    <m/>
    <m/>
    <m/>
    <m/>
    <x v="0"/>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9.4400000000000013"/>
    <s v="metric ton"/>
    <s v="C"/>
    <s v="hectare"/>
    <s v="year"/>
    <m/>
    <m/>
    <n v="3.8202383602112469"/>
    <s v="metric ton C/acre/year"/>
    <n v="3.8202383602112469"/>
    <n v="3.8202383602112469"/>
    <n v="14.149030963745357"/>
    <n v="14.149030963745357"/>
  </r>
  <r>
    <x v="0"/>
    <x v="0"/>
    <x v="10"/>
    <m/>
    <m/>
    <m/>
    <m/>
    <x v="0"/>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7.5200000000000005"/>
    <s v="metric ton"/>
    <s v="C"/>
    <s v="hectare"/>
    <s v="year"/>
    <m/>
    <m/>
    <n v="3.0432407276259084"/>
    <s v="metric ton C/acre/year"/>
    <n v="3.0432407276259084"/>
    <n v="3.0432407276259084"/>
    <n v="11.271261954170031"/>
    <n v="11.271261954170031"/>
  </r>
  <r>
    <x v="0"/>
    <x v="0"/>
    <x v="10"/>
    <m/>
    <m/>
    <m/>
    <m/>
    <x v="1"/>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666666666666668"/>
    <s v="metric ton"/>
    <s v="C"/>
    <s v="hectare"/>
    <s v="year"/>
    <m/>
    <m/>
    <n v="1.2005692586822068"/>
    <s v="metric ton C/acre/year"/>
    <n v="1.2005692586822068"/>
    <n v="1.2005692586822068"/>
    <n v="4.446552809934099"/>
    <n v="4.446552809934099"/>
  </r>
  <r>
    <x v="0"/>
    <x v="0"/>
    <x v="10"/>
    <m/>
    <m/>
    <m/>
    <m/>
    <x v="1"/>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6"/>
    <s v="metric ton"/>
    <s v="C"/>
    <s v="hectare"/>
    <s v="year"/>
    <m/>
    <m/>
    <n v="0.95505959005281149"/>
    <s v="metric ton C/acre/year"/>
    <n v="0.95505959005281149"/>
    <n v="0.95505959005281149"/>
    <n v="3.5372577409363388"/>
    <n v="3.5372577409363388"/>
  </r>
  <r>
    <x v="0"/>
    <x v="0"/>
    <x v="10"/>
    <m/>
    <m/>
    <m/>
    <m/>
    <x v="2"/>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880000000000001"/>
    <s v="metric ton"/>
    <s v="C"/>
    <s v="hectare"/>
    <s v="year"/>
    <m/>
    <m/>
    <n v="0.64264179195079019"/>
    <s v="metric ton C/acre/year"/>
    <n v="0.64264179195079019"/>
    <n v="0.64264179195079019"/>
    <n v="2.3801547850029263"/>
    <n v="2.3801547850029263"/>
  </r>
  <r>
    <x v="0"/>
    <x v="0"/>
    <x v="10"/>
    <m/>
    <m/>
    <m/>
    <m/>
    <x v="2"/>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36"/>
    <s v="metric ton"/>
    <s v="C"/>
    <s v="hectare"/>
    <s v="year"/>
    <m/>
    <m/>
    <n v="0.82394123955403575"/>
    <s v="metric ton C/acre/year"/>
    <n v="0.82394123955403575"/>
    <n v="0.82394123955403575"/>
    <n v="3.0516342205705027"/>
    <n v="3.0516342205705027"/>
  </r>
  <r>
    <x v="0"/>
    <x v="0"/>
    <x v="10"/>
    <m/>
    <m/>
    <m/>
    <m/>
    <x v="3"/>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542857142857143"/>
    <s v="metric ton"/>
    <s v="C"/>
    <s v="hectare"/>
    <s v="year"/>
    <m/>
    <m/>
    <n v="0.54806083012715823"/>
    <s v="metric ton C/acre/year"/>
    <n v="0.54806083012715823"/>
    <n v="0.54806083012715823"/>
    <n v="2.0298549263968821"/>
    <n v="2.0298549263968821"/>
  </r>
  <r>
    <x v="0"/>
    <x v="0"/>
    <x v="10"/>
    <m/>
    <m/>
    <m/>
    <m/>
    <x v="3"/>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771428571428572"/>
    <s v="metric ton"/>
    <s v="C"/>
    <s v="hectare"/>
    <s v="year"/>
    <m/>
    <m/>
    <n v="0.75965393542941551"/>
    <s v="metric ton C/acre/year"/>
    <n v="0.75965393542941551"/>
    <n v="0.75965393542941551"/>
    <n v="2.8135330941830201"/>
    <n v="2.8135330941830201"/>
  </r>
  <r>
    <x v="0"/>
    <x v="0"/>
    <x v="10"/>
    <m/>
    <m/>
    <m/>
    <m/>
    <x v="4"/>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911111111111111"/>
    <s v="metric ton"/>
    <s v="C"/>
    <s v="hectare"/>
    <s v="year"/>
    <m/>
    <m/>
    <n v="0.52249493580102024"/>
    <s v="metric ton C/acre/year"/>
    <n v="0.52249493580102024"/>
    <n v="0.52249493580102024"/>
    <n v="1.9351664288926675"/>
    <n v="1.9351664288926675"/>
  </r>
  <r>
    <x v="0"/>
    <x v="0"/>
    <x v="10"/>
    <m/>
    <m/>
    <m/>
    <m/>
    <x v="4"/>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111111111111111"/>
    <s v="metric ton"/>
    <s v="C"/>
    <s v="hectare"/>
    <s v="year"/>
    <m/>
    <m/>
    <n v="0.73293179462621605"/>
    <s v="metric ton C/acre/year"/>
    <n v="0.73293179462621605"/>
    <n v="0.73293179462621605"/>
    <n v="2.7145622023193186"/>
    <n v="2.7145622023193186"/>
  </r>
  <r>
    <x v="0"/>
    <x v="0"/>
    <x v="10"/>
    <m/>
    <m/>
    <m/>
    <m/>
    <x v="5"/>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418181818181817"/>
    <s v="metric ton"/>
    <s v="C"/>
    <s v="hectare"/>
    <s v="year"/>
    <m/>
    <m/>
    <n v="0.5025467642573731"/>
    <s v="metric ton C/acre/year"/>
    <n v="0.5025467642573731"/>
    <n v="0.5025467642573731"/>
    <n v="1.8612843120643447"/>
    <n v="1.8612843120643447"/>
  </r>
  <r>
    <x v="0"/>
    <x v="0"/>
    <x v="10"/>
    <m/>
    <m/>
    <m/>
    <m/>
    <x v="5"/>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618181818181819"/>
    <s v="metric ton"/>
    <s v="C"/>
    <s v="hectare"/>
    <s v="year"/>
    <m/>
    <m/>
    <n v="0.71298362308256891"/>
    <s v="metric ton C/acre/year"/>
    <n v="0.71298362308256891"/>
    <n v="0.71298362308256891"/>
    <n v="2.6406800854909958"/>
    <n v="2.6406800854909958"/>
  </r>
  <r>
    <x v="0"/>
    <x v="0"/>
    <x v="10"/>
    <m/>
    <m/>
    <m/>
    <m/>
    <x v="6"/>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046153846153846"/>
    <s v="metric ton"/>
    <s v="C"/>
    <s v="hectare"/>
    <s v="year"/>
    <m/>
    <m/>
    <n v="0.48749130313647421"/>
    <s v="metric ton C/acre/year"/>
    <n v="0.48749130313647421"/>
    <n v="0.48749130313647421"/>
    <n v="1.8055233449499044"/>
    <n v="1.8055233449499044"/>
  </r>
  <r>
    <x v="0"/>
    <x v="0"/>
    <x v="10"/>
    <m/>
    <m/>
    <m/>
    <m/>
    <x v="6"/>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107692307692308"/>
    <s v="metric ton"/>
    <s v="C"/>
    <s v="hectare"/>
    <s v="year"/>
    <m/>
    <m/>
    <n v="0.69232481364975651"/>
    <s v="metric ton C/acre/year"/>
    <n v="0.69232481364975651"/>
    <n v="0.69232481364975651"/>
    <n v="2.5641659764805795"/>
    <n v="2.5641659764805795"/>
  </r>
  <r>
    <x v="0"/>
    <x v="0"/>
    <x v="10"/>
    <m/>
    <m/>
    <m/>
    <m/>
    <x v="7"/>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733333333333333"/>
    <s v="metric ton"/>
    <s v="C"/>
    <s v="hectare"/>
    <s v="year"/>
    <m/>
    <m/>
    <n v="0.47483188657992892"/>
    <s v="metric ton C/acre/year"/>
    <n v="0.47483188657992892"/>
    <n v="0.47483188657992892"/>
    <n v="1.7586366169626997"/>
    <n v="1.7586366169626997"/>
  </r>
  <r>
    <x v="0"/>
    <x v="0"/>
    <x v="10"/>
    <m/>
    <m/>
    <m/>
    <m/>
    <x v="7"/>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533333333333333"/>
    <s v="metric ton"/>
    <s v="C"/>
    <s v="hectare"/>
    <s v="year"/>
    <m/>
    <m/>
    <n v="0.66908129472626343"/>
    <s v="metric ton C/acre/year"/>
    <n v="0.66908129472626343"/>
    <n v="0.66908129472626343"/>
    <n v="2.4780788693565312"/>
    <n v="2.4780788693565312"/>
  </r>
  <r>
    <x v="0"/>
    <x v="0"/>
    <x v="10"/>
    <m/>
    <m/>
    <m/>
    <m/>
    <x v="8"/>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423529411764706"/>
    <s v="metric ton"/>
    <s v="C"/>
    <s v="hectare"/>
    <s v="year"/>
    <m/>
    <m/>
    <n v="0.46229454732865405"/>
    <s v="metric ton C/acre/year"/>
    <n v="0.46229454732865405"/>
    <n v="0.46229454732865405"/>
    <n v="1.7122020271431631"/>
    <n v="1.7122020271431631"/>
  </r>
  <r>
    <x v="0"/>
    <x v="0"/>
    <x v="10"/>
    <m/>
    <m/>
    <m/>
    <m/>
    <x v="8"/>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88235294117647"/>
    <s v="metric ton"/>
    <s v="C"/>
    <s v="hectare"/>
    <s v="year"/>
    <m/>
    <m/>
    <n v="0.64273701224890112"/>
    <s v="metric ton C/acre/year"/>
    <n v="0.64273701224890112"/>
    <n v="0.64273701224890112"/>
    <n v="2.3805074527737076"/>
    <n v="2.3805074527737076"/>
  </r>
  <r>
    <x v="0"/>
    <x v="0"/>
    <x v="10"/>
    <m/>
    <m/>
    <m/>
    <m/>
    <x v="9"/>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126315789473684"/>
    <s v="metric ton"/>
    <s v="C"/>
    <s v="hectare"/>
    <s v="year"/>
    <m/>
    <m/>
    <n v="0.45026672019885006"/>
    <s v="metric ton C/acre/year"/>
    <n v="0.45026672019885006"/>
    <n v="0.45026672019885006"/>
    <n v="1.6676545192550001"/>
    <n v="1.6676545192550001"/>
  </r>
  <r>
    <x v="0"/>
    <x v="0"/>
    <x v="10"/>
    <m/>
    <m/>
    <m/>
    <m/>
    <x v="9"/>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168421052631578"/>
    <s v="metric ton"/>
    <s v="C"/>
    <s v="hectare"/>
    <s v="year"/>
    <m/>
    <m/>
    <n v="0.61384516916418441"/>
    <s v="metric ton C/acre/year"/>
    <n v="0.61384516916418441"/>
    <n v="0.61384516916418441"/>
    <n v="2.2735006265340161"/>
    <n v="2.2735006265340161"/>
  </r>
  <r>
    <x v="0"/>
    <x v="0"/>
    <x v="10"/>
    <m/>
    <m/>
    <m/>
    <m/>
    <x v="10"/>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82857142857143"/>
    <s v="metric ton"/>
    <s v="C"/>
    <s v="hectare"/>
    <s v="year"/>
    <m/>
    <m/>
    <n v="0.43821741480631432"/>
    <s v="metric ton C/acre/year"/>
    <n v="0.43821741480631432"/>
    <n v="0.43821741480631432"/>
    <n v="1.6230274622456085"/>
    <n v="1.6230274622456085"/>
  </r>
  <r>
    <x v="0"/>
    <x v="0"/>
    <x v="10"/>
    <m/>
    <m/>
    <m/>
    <m/>
    <x v="10"/>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438095238095237"/>
    <s v="metric ton"/>
    <s v="C"/>
    <s v="hectare"/>
    <s v="year"/>
    <m/>
    <m/>
    <n v="0.58428988640841895"/>
    <s v="metric ton C/acre/year"/>
    <n v="0.58428988640841895"/>
    <n v="0.58428988640841895"/>
    <n v="2.1640366163274773"/>
    <n v="2.1640366163274773"/>
  </r>
  <r>
    <x v="0"/>
    <x v="0"/>
    <x v="10"/>
    <m/>
    <m/>
    <m/>
    <m/>
    <x v="11"/>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530434782608695"/>
    <s v="metric ton"/>
    <s v="C"/>
    <s v="hectare"/>
    <s v="year"/>
    <m/>
    <m/>
    <n v="0.42615223417610715"/>
    <s v="metric ton C/acre/year"/>
    <n v="0.42615223417610715"/>
    <n v="0.42615223417610715"/>
    <n v="1.578341608059656"/>
    <n v="1.578341608059656"/>
  </r>
  <r>
    <x v="0"/>
    <x v="0"/>
    <x v="10"/>
    <m/>
    <m/>
    <m/>
    <m/>
    <x v="11"/>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678260869565217"/>
    <s v="metric ton"/>
    <s v="C"/>
    <s v="hectare"/>
    <s v="year"/>
    <m/>
    <m/>
    <n v="0.55354043299671063"/>
    <s v="metric ton C/acre/year"/>
    <n v="0.55354043299671063"/>
    <n v="0.55354043299671063"/>
    <n v="2.050149751839669"/>
    <n v="2.050149751839669"/>
  </r>
  <r>
    <x v="0"/>
    <x v="0"/>
    <x v="10"/>
    <m/>
    <m/>
    <m/>
    <m/>
    <x v="12"/>
    <x v="0"/>
    <m/>
    <s v="North America"/>
    <s v="US"/>
    <m/>
    <s v="Rocky Mountain, South"/>
    <m/>
    <s v="Hybrid"/>
    <s v="B - Dry (arid &amp; semiarid)"/>
    <s v="BSk - Mid-Latitude - Cold Steppe"/>
    <s v="Yes"/>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232000000000001"/>
    <s v="metric ton"/>
    <s v="C"/>
    <s v="hectare"/>
    <s v="year"/>
    <m/>
    <m/>
    <n v="0.41407498836526985"/>
    <s v="metric ton C/acre/year"/>
    <n v="0.41407498836526985"/>
    <n v="0.41407498836526985"/>
    <n v="1.5336110680195179"/>
    <n v="1.5336110680195179"/>
  </r>
  <r>
    <x v="0"/>
    <x v="0"/>
    <x v="10"/>
    <m/>
    <m/>
    <m/>
    <m/>
    <x v="12"/>
    <x v="0"/>
    <m/>
    <s v="North America"/>
    <s v="US"/>
    <m/>
    <s v="Rocky Mountain, North"/>
    <m/>
    <s v="Hybrid"/>
    <s v="B - Dry (arid &amp; semiarid)"/>
    <s v="BSk - Mid-Latitude - Cold Steppe"/>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912000000000001"/>
    <s v="metric ton"/>
    <s v="C"/>
    <s v="hectare"/>
    <s v="year"/>
    <m/>
    <m/>
    <n v="0.52253090791363999"/>
    <s v="metric ton C/acre/year"/>
    <n v="0.52253090791363999"/>
    <n v="0.52253090791363999"/>
    <n v="1.9352996589394071"/>
    <n v="1.9352996589394071"/>
  </r>
  <r>
    <x v="0"/>
    <x v="0"/>
    <x v="11"/>
    <m/>
    <m/>
    <m/>
    <m/>
    <x v="0"/>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n v="41.8"/>
    <n v="8.36"/>
    <s v="metric ton"/>
    <s v="C"/>
    <s v="hectare"/>
    <s v="year"/>
    <m/>
    <m/>
    <n v="3.3831771918819933"/>
    <s v="metric ton C/acre/year"/>
    <n v="3.3831771918819933"/>
    <n v="3.3831771918819933"/>
    <n v="12.530285895859233"/>
    <n v="12.530285895859233"/>
  </r>
  <r>
    <x v="0"/>
    <x v="0"/>
    <x v="11"/>
    <m/>
    <m/>
    <m/>
    <m/>
    <x v="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9.82"/>
    <s v="metric ton"/>
    <s v="C"/>
    <s v="hectare"/>
    <s v="year"/>
    <m/>
    <m/>
    <n v="3.974019141660428"/>
    <s v="metric ton C/acre/year"/>
    <n v="3.974019141660428"/>
    <n v="3.974019141660428"/>
    <n v="14.71858941355714"/>
    <n v="14.71858941355714"/>
  </r>
  <r>
    <x v="0"/>
    <x v="0"/>
    <x v="11"/>
    <m/>
    <m/>
    <m/>
    <m/>
    <x v="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n v="39.1"/>
    <n v="2.6066666666666669"/>
    <s v="metric ton"/>
    <s v="C"/>
    <s v="hectare"/>
    <s v="year"/>
    <m/>
    <m/>
    <n v="1.0548822025724558"/>
    <s v="metric ton C/acre/year"/>
    <n v="1.0548822025724558"/>
    <n v="1.0548822025724558"/>
    <n v="3.9069711206387248"/>
    <n v="3.9069711206387248"/>
  </r>
  <r>
    <x v="0"/>
    <x v="0"/>
    <x v="11"/>
    <m/>
    <m/>
    <m/>
    <m/>
    <x v="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5333333333333332"/>
    <s v="metric ton"/>
    <s v="C"/>
    <s v="hectare"/>
    <s v="year"/>
    <m/>
    <m/>
    <n v="1.4298914766327404"/>
    <s v="metric ton C/acre/year"/>
    <n v="1.4298914766327404"/>
    <n v="1.4298914766327404"/>
    <n v="5.2958943578990381"/>
    <n v="5.2958943578990381"/>
  </r>
  <r>
    <x v="0"/>
    <x v="0"/>
    <x v="11"/>
    <m/>
    <m/>
    <m/>
    <m/>
    <x v="2"/>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2119999999999997"/>
    <s v="metric ton"/>
    <s v="C"/>
    <s v="hectare"/>
    <s v="year"/>
    <m/>
    <m/>
    <n v="0.89516602254102495"/>
    <s v="metric ton C/acre/year"/>
    <n v="0.89516602254102495"/>
    <n v="0.89516602254102495"/>
    <n v="3.3154297131149071"/>
    <n v="3.3154297131149071"/>
  </r>
  <r>
    <x v="0"/>
    <x v="0"/>
    <x v="11"/>
    <m/>
    <m/>
    <m/>
    <m/>
    <x v="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4"/>
    <s v="metric ton"/>
    <s v="C"/>
    <s v="hectare"/>
    <s v="year"/>
    <m/>
    <m/>
    <n v="1.0683717448048402"/>
    <s v="metric ton C/acre/year"/>
    <n v="1.0683717448048402"/>
    <n v="1.0683717448048402"/>
    <n v="3.9569323881660745"/>
    <n v="3.9569323881660745"/>
  </r>
  <r>
    <x v="0"/>
    <x v="0"/>
    <x v="11"/>
    <m/>
    <m/>
    <m/>
    <m/>
    <x v="3"/>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2000000000000002"/>
    <s v="metric ton"/>
    <s v="C"/>
    <s v="hectare"/>
    <s v="year"/>
    <m/>
    <m/>
    <n v="0.89030978733736676"/>
    <s v="metric ton C/acre/year"/>
    <n v="0.89030978733736676"/>
    <n v="0.89030978733736676"/>
    <n v="3.2974436568050618"/>
    <n v="3.2974436568050618"/>
  </r>
  <r>
    <x v="0"/>
    <x v="0"/>
    <x v="11"/>
    <m/>
    <m/>
    <m/>
    <m/>
    <x v="3"/>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742857142857141"/>
    <s v="metric ton"/>
    <s v="C"/>
    <s v="hectare"/>
    <s v="year"/>
    <m/>
    <m/>
    <n v="0.96084082243811908"/>
    <s v="metric ton C/acre/year"/>
    <n v="0.96084082243811908"/>
    <n v="0.96084082243811908"/>
    <n v="3.5586697127337743"/>
    <n v="3.5586697127337743"/>
  </r>
  <r>
    <x v="0"/>
    <x v="0"/>
    <x v="11"/>
    <m/>
    <m/>
    <m/>
    <m/>
    <x v="4"/>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422222222222222"/>
    <s v="metric ton"/>
    <s v="C"/>
    <s v="hectare"/>
    <s v="year"/>
    <m/>
    <m/>
    <n v="0.86692791413456716"/>
    <s v="metric ton C/acre/year"/>
    <n v="0.86692791413456716"/>
    <n v="0.86692791413456716"/>
    <n v="3.2108441264243224"/>
    <n v="3.2108441264243224"/>
  </r>
  <r>
    <x v="0"/>
    <x v="0"/>
    <x v="11"/>
    <m/>
    <m/>
    <m/>
    <m/>
    <x v="4"/>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44444444444444"/>
    <s v="metric ton"/>
    <s v="C"/>
    <s v="hectare"/>
    <s v="year"/>
    <m/>
    <m/>
    <n v="0.89210839296835132"/>
    <s v="metric ton C/acre/year"/>
    <n v="0.89210839296835132"/>
    <n v="0.89210839296835132"/>
    <n v="3.3041051591420416"/>
    <n v="3.3041051591420416"/>
  </r>
  <r>
    <x v="0"/>
    <x v="0"/>
    <x v="11"/>
    <m/>
    <m/>
    <m/>
    <m/>
    <x v="5"/>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0345454545454547"/>
    <s v="metric ton"/>
    <s v="C"/>
    <s v="hectare"/>
    <s v="year"/>
    <m/>
    <m/>
    <n v="0.8233526049838954"/>
    <s v="metric ton C/acre/year"/>
    <n v="0.8233526049838954"/>
    <n v="0.8233526049838954"/>
    <n v="3.0494540925329456"/>
    <n v="3.0494540925329456"/>
  </r>
  <r>
    <x v="0"/>
    <x v="0"/>
    <x v="11"/>
    <m/>
    <m/>
    <m/>
    <m/>
    <x v="5"/>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890909090909093"/>
    <s v="metric ton"/>
    <s v="C"/>
    <s v="hectare"/>
    <s v="year"/>
    <m/>
    <m/>
    <n v="0.8454264013641607"/>
    <s v="metric ton C/acre/year"/>
    <n v="0.8454264013641607"/>
    <n v="0.8454264013641607"/>
    <n v="3.1312088939413356"/>
    <n v="3.1312088939413356"/>
  </r>
  <r>
    <x v="0"/>
    <x v="0"/>
    <x v="11"/>
    <m/>
    <m/>
    <m/>
    <m/>
    <x v="6"/>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261538461538461"/>
    <s v="metric ton"/>
    <s v="C"/>
    <s v="hectare"/>
    <s v="year"/>
    <m/>
    <m/>
    <n v="0.77948800961285536"/>
    <s v="metric ton C/acre/year"/>
    <n v="0.77948800961285536"/>
    <n v="0.77948800961285536"/>
    <n v="2.8869926281957605"/>
    <n v="2.8869926281957605"/>
  </r>
  <r>
    <x v="0"/>
    <x v="0"/>
    <x v="11"/>
    <m/>
    <m/>
    <m/>
    <m/>
    <x v="6"/>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76923076923077"/>
    <s v="metric ton"/>
    <s v="C"/>
    <s v="hectare"/>
    <s v="year"/>
    <m/>
    <m/>
    <n v="0.80003362008987156"/>
    <s v="metric ton C/acre/year"/>
    <n v="0.80003362008987156"/>
    <n v="0.80003362008987156"/>
    <n v="2.9630874818143389"/>
    <n v="2.9630874818143389"/>
  </r>
  <r>
    <x v="0"/>
    <x v="0"/>
    <x v="11"/>
    <m/>
    <m/>
    <m/>
    <m/>
    <x v="7"/>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240000000000001"/>
    <s v="metric ton"/>
    <s v="C"/>
    <s v="hectare"/>
    <s v="year"/>
    <m/>
    <m/>
    <n v="0.73814775095607132"/>
    <s v="metric ton C/acre/year"/>
    <n v="0.73814775095607132"/>
    <n v="0.73814775095607132"/>
    <n v="2.7338805590965602"/>
    <n v="2.7338805590965602"/>
  </r>
  <r>
    <x v="0"/>
    <x v="0"/>
    <x v="11"/>
    <m/>
    <m/>
    <m/>
    <m/>
    <x v="7"/>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773333333333335"/>
    <s v="metric ton"/>
    <s v="C"/>
    <s v="hectare"/>
    <s v="year"/>
    <m/>
    <m/>
    <n v="0.75973101852788638"/>
    <s v="metric ton C/acre/year"/>
    <n v="0.75973101852788638"/>
    <n v="0.75973101852788638"/>
    <n v="2.8138185871403198"/>
    <n v="2.8138185871403198"/>
  </r>
  <r>
    <x v="0"/>
    <x v="0"/>
    <x v="11"/>
    <m/>
    <m/>
    <m/>
    <m/>
    <x v="8"/>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727058823529412"/>
    <s v="metric ton"/>
    <s v="C"/>
    <s v="hectare"/>
    <s v="year"/>
    <m/>
    <m/>
    <n v="0.69891698813436065"/>
    <s v="metric ton C/acre/year"/>
    <n v="0.69891698813436065"/>
    <n v="0.69891698813436065"/>
    <n v="2.588581437534669"/>
    <n v="2.588581437534669"/>
  </r>
  <r>
    <x v="0"/>
    <x v="0"/>
    <x v="11"/>
    <m/>
    <m/>
    <m/>
    <m/>
    <x v="8"/>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905882352941176"/>
    <s v="metric ton"/>
    <s v="C"/>
    <s v="hectare"/>
    <s v="year"/>
    <m/>
    <m/>
    <n v="0.72462646862431668"/>
    <s v="metric ton C/acre/year"/>
    <n v="0.72462646862431668"/>
    <n v="0.72462646862431668"/>
    <n v="2.6838017356456172"/>
    <n v="2.6838017356456172"/>
  </r>
  <r>
    <x v="0"/>
    <x v="0"/>
    <x v="11"/>
    <m/>
    <m/>
    <m/>
    <m/>
    <x v="9"/>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357894736842107"/>
    <s v="metric ton"/>
    <s v="C"/>
    <s v="hectare"/>
    <s v="year"/>
    <m/>
    <m/>
    <n v="0.66198153565658757"/>
    <s v="metric ton C/acre/year"/>
    <n v="0.66198153565658757"/>
    <n v="0.66198153565658757"/>
    <n v="2.4517834653947688"/>
    <n v="2.4517834653947688"/>
  </r>
  <r>
    <x v="0"/>
    <x v="0"/>
    <x v="11"/>
    <m/>
    <m/>
    <m/>
    <m/>
    <x v="9"/>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115789473684211"/>
    <s v="metric ton"/>
    <s v="C"/>
    <s v="hectare"/>
    <s v="year"/>
    <m/>
    <m/>
    <n v="0.69265249483758773"/>
    <s v="metric ton C/acre/year"/>
    <n v="0.69265249483758773"/>
    <n v="0.69265249483758773"/>
    <n v="2.5653796105095839"/>
    <n v="2.5653796105095839"/>
  </r>
  <r>
    <x v="0"/>
    <x v="0"/>
    <x v="11"/>
    <m/>
    <m/>
    <m/>
    <m/>
    <x v="10"/>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5514285714285714"/>
    <s v="metric ton"/>
    <s v="C"/>
    <s v="hectare"/>
    <s v="year"/>
    <m/>
    <m/>
    <n v="0.62784183704440277"/>
    <s v="metric ton C/acre/year"/>
    <n v="0.62784183704440277"/>
    <n v="0.62784183704440277"/>
    <n v="2.3253401372014917"/>
    <n v="2.3253401372014917"/>
  </r>
  <r>
    <x v="0"/>
    <x v="0"/>
    <x v="11"/>
    <m/>
    <m/>
    <m/>
    <m/>
    <x v="1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409523809523812"/>
    <s v="metric ton"/>
    <s v="C"/>
    <s v="hectare"/>
    <s v="year"/>
    <m/>
    <m/>
    <n v="0.66407089332566371"/>
    <s v="metric ton C/acre/year"/>
    <n v="0.66407089332566371"/>
    <n v="0.66407089332566371"/>
    <n v="2.4595218271320878"/>
    <n v="2.4595218271320878"/>
  </r>
  <r>
    <x v="0"/>
    <x v="0"/>
    <x v="11"/>
    <m/>
    <m/>
    <m/>
    <m/>
    <x v="1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4730434782608697"/>
    <s v="metric ton"/>
    <s v="C"/>
    <s v="hectare"/>
    <s v="year"/>
    <m/>
    <m/>
    <n v="0.59612046630414994"/>
    <s v="metric ton C/acre/year"/>
    <n v="0.59612046630414994"/>
    <n v="0.59612046630414994"/>
    <n v="2.2078535789042588"/>
    <n v="2.2078535789042588"/>
  </r>
  <r>
    <x v="0"/>
    <x v="0"/>
    <x v="11"/>
    <m/>
    <m/>
    <m/>
    <m/>
    <x v="1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756521739130434"/>
    <s v="metric ton"/>
    <s v="C"/>
    <s v="hectare"/>
    <s v="year"/>
    <m/>
    <m/>
    <n v="0.63764479630644599"/>
    <s v="metric ton C/acre/year"/>
    <n v="0.63764479630644599"/>
    <n v="0.63764479630644599"/>
    <n v="2.3616473937275777"/>
    <n v="2.3616473937275777"/>
  </r>
  <r>
    <x v="0"/>
    <x v="0"/>
    <x v="11"/>
    <m/>
    <m/>
    <m/>
    <m/>
    <x v="12"/>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3992"/>
    <s v="metric ton"/>
    <s v="C"/>
    <s v="hectare"/>
    <s v="year"/>
    <m/>
    <m/>
    <n v="0.56623702474656523"/>
    <s v="metric ton C/acre/year"/>
    <n v="0.56623702474656523"/>
    <n v="0.56623702474656523"/>
    <n v="2.0971741657280192"/>
    <n v="2.0971741657280192"/>
  </r>
  <r>
    <x v="0"/>
    <x v="0"/>
    <x v="11"/>
    <m/>
    <m/>
    <m/>
    <m/>
    <x v="1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167999999999999"/>
    <s v="metric ton"/>
    <s v="C"/>
    <s v="hectare"/>
    <s v="year"/>
    <m/>
    <m/>
    <n v="0.61382812974241718"/>
    <s v="metric ton C/acre/year"/>
    <n v="0.61382812974241718"/>
    <n v="0.61382812974241718"/>
    <n v="2.2734375175645081"/>
    <n v="2.2734375175645081"/>
  </r>
  <r>
    <x v="0"/>
    <x v="0"/>
    <x v="12"/>
    <m/>
    <m/>
    <m/>
    <m/>
    <x v="0"/>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6.5"/>
    <s v="metric ton"/>
    <s v="C"/>
    <s v="hectare"/>
    <s v="year"/>
    <m/>
    <m/>
    <n v="2.630460735314947"/>
    <s v="metric ton C/acre/year"/>
    <n v="2.630460735314947"/>
    <n v="2.630460735314947"/>
    <n v="9.7424471678331361"/>
    <n v="9.7424471678331361"/>
  </r>
  <r>
    <x v="0"/>
    <x v="0"/>
    <x v="12"/>
    <m/>
    <m/>
    <m/>
    <m/>
    <x v="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7.3599999999999994"/>
    <s v="metric ton"/>
    <s v="C"/>
    <s v="hectare"/>
    <s v="year"/>
    <m/>
    <m/>
    <n v="2.9784909249104632"/>
    <s v="metric ton C/acre/year"/>
    <n v="2.9784909249104632"/>
    <n v="2.9784909249104632"/>
    <n v="11.031447870038752"/>
    <n v="11.031447870038752"/>
  </r>
  <r>
    <x v="0"/>
    <x v="0"/>
    <x v="12"/>
    <m/>
    <m/>
    <m/>
    <m/>
    <x v="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2"/>
    <s v="metric ton"/>
    <s v="C"/>
    <s v="hectare"/>
    <s v="year"/>
    <m/>
    <m/>
    <n v="0.85793488597964429"/>
    <s v="metric ton C/acre/year"/>
    <n v="0.85793488597964429"/>
    <n v="0.85793488597964429"/>
    <n v="3.1775366147394233"/>
    <n v="3.1775366147394233"/>
  </r>
  <r>
    <x v="0"/>
    <x v="0"/>
    <x v="12"/>
    <m/>
    <m/>
    <m/>
    <m/>
    <x v="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54"/>
    <s v="metric ton"/>
    <s v="C"/>
    <s v="hectare"/>
    <s v="year"/>
    <m/>
    <m/>
    <n v="1.4325893850792173"/>
    <s v="metric ton C/acre/year"/>
    <n v="1.4325893850792173"/>
    <n v="1.4325893850792173"/>
    <n v="5.3058866114045085"/>
    <n v="5.3058866114045085"/>
  </r>
  <r>
    <x v="0"/>
    <x v="0"/>
    <x v="12"/>
    <m/>
    <m/>
    <m/>
    <m/>
    <x v="2"/>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3959999999999999"/>
    <s v="metric ton"/>
    <s v="C"/>
    <s v="hectare"/>
    <s v="year"/>
    <m/>
    <m/>
    <n v="0.96962829566378661"/>
    <s v="metric ton C/acre/year"/>
    <n v="0.96962829566378661"/>
    <n v="0.96962829566378661"/>
    <n v="3.591215909865876"/>
    <n v="3.591215909865876"/>
  </r>
  <r>
    <x v="0"/>
    <x v="0"/>
    <x v="12"/>
    <m/>
    <m/>
    <m/>
    <m/>
    <x v="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239999999999998"/>
    <s v="metric ton"/>
    <s v="C"/>
    <s v="hectare"/>
    <s v="year"/>
    <m/>
    <m/>
    <n v="1.1023653912304485"/>
    <s v="metric ton C/acre/year"/>
    <n v="1.1023653912304485"/>
    <n v="1.1023653912304485"/>
    <n v="4.0828347823349942"/>
    <n v="4.0828347823349942"/>
  </r>
  <r>
    <x v="0"/>
    <x v="0"/>
    <x v="12"/>
    <m/>
    <m/>
    <m/>
    <m/>
    <x v="3"/>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5457142857142854"/>
    <s v="metric ton"/>
    <s v="C"/>
    <s v="hectare"/>
    <s v="year"/>
    <m/>
    <m/>
    <n v="1.0302156110618099"/>
    <s v="metric ton C/acre/year"/>
    <n v="1.0302156110618099"/>
    <n v="1.0302156110618099"/>
    <n v="3.8156133743029996"/>
    <n v="3.8156133743029996"/>
  </r>
  <r>
    <x v="0"/>
    <x v="0"/>
    <x v="12"/>
    <m/>
    <m/>
    <m/>
    <m/>
    <x v="3"/>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142857142857145"/>
    <s v="metric ton"/>
    <s v="C"/>
    <s v="hectare"/>
    <s v="year"/>
    <m/>
    <m/>
    <n v="0.93655964641982736"/>
    <s v="metric ton C/acre/year"/>
    <n v="0.93655964641982736"/>
    <n v="0.93655964641982736"/>
    <n v="3.4687394311845456"/>
    <n v="3.4687394311845456"/>
  </r>
  <r>
    <x v="0"/>
    <x v="0"/>
    <x v="12"/>
    <m/>
    <m/>
    <m/>
    <m/>
    <x v="4"/>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5266666666666668"/>
    <s v="metric ton"/>
    <s v="C"/>
    <s v="hectare"/>
    <s v="year"/>
    <m/>
    <m/>
    <n v="1.0225073012147334"/>
    <s v="metric ton C/acre/year"/>
    <n v="1.0225073012147334"/>
    <n v="1.0225073012147334"/>
    <n v="3.7870640785730867"/>
    <n v="3.7870640785730867"/>
  </r>
  <r>
    <x v="0"/>
    <x v="0"/>
    <x v="12"/>
    <m/>
    <m/>
    <m/>
    <m/>
    <x v="4"/>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755555555555558"/>
    <s v="metric ton"/>
    <s v="C"/>
    <s v="hectare"/>
    <s v="year"/>
    <m/>
    <m/>
    <n v="0.83994882966979856"/>
    <s v="metric ton C/acre/year"/>
    <n v="0.83994882966979856"/>
    <n v="0.83994882966979856"/>
    <n v="3.1109215913696242"/>
    <n v="3.1109215913696242"/>
  </r>
  <r>
    <x v="0"/>
    <x v="0"/>
    <x v="12"/>
    <m/>
    <m/>
    <m/>
    <m/>
    <x v="5"/>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4545454545454546"/>
    <s v="metric ton"/>
    <s v="C"/>
    <s v="hectare"/>
    <s v="year"/>
    <m/>
    <m/>
    <n v="0.99332083711193808"/>
    <s v="metric ton C/acre/year"/>
    <n v="0.99332083711193808"/>
    <n v="0.99332083711193808"/>
    <n v="3.6789660633775481"/>
    <n v="3.6789660633775481"/>
  </r>
  <r>
    <x v="0"/>
    <x v="0"/>
    <x v="12"/>
    <m/>
    <m/>
    <m/>
    <m/>
    <x v="5"/>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800000000000001"/>
    <s v="metric ton"/>
    <s v="C"/>
    <s v="hectare"/>
    <s v="year"/>
    <m/>
    <m/>
    <n v="0.76081018190647709"/>
    <s v="metric ton C/acre/year"/>
    <n v="0.76081018190647709"/>
    <n v="0.76081018190647709"/>
    <n v="2.8178154885425077"/>
    <n v="2.8178154885425077"/>
  </r>
  <r>
    <x v="0"/>
    <x v="0"/>
    <x v="12"/>
    <m/>
    <m/>
    <m/>
    <m/>
    <x v="6"/>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3630769230769229"/>
    <s v="metric ton"/>
    <s v="C"/>
    <s v="hectare"/>
    <s v="year"/>
    <m/>
    <m/>
    <n v="0.95630477856657004"/>
    <s v="metric ton C/acre/year"/>
    <n v="0.95630477856657004"/>
    <n v="0.95630477856657004"/>
    <n v="3.5418695502465556"/>
    <n v="3.5418695502465556"/>
  </r>
  <r>
    <x v="0"/>
    <x v="0"/>
    <x v="12"/>
    <m/>
    <m/>
    <m/>
    <m/>
    <x v="6"/>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307692307692308"/>
    <s v="metric ton"/>
    <s v="C"/>
    <s v="hectare"/>
    <s v="year"/>
    <m/>
    <m/>
    <n v="0.70041853898918716"/>
    <s v="metric ton C/acre/year"/>
    <n v="0.70041853898918716"/>
    <n v="0.70041853898918716"/>
    <n v="2.5941427369969894"/>
    <n v="2.5941427369969894"/>
  </r>
  <r>
    <x v="0"/>
    <x v="0"/>
    <x v="12"/>
    <m/>
    <m/>
    <m/>
    <m/>
    <x v="7"/>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2666666666666666"/>
    <s v="metric ton"/>
    <s v="C"/>
    <s v="hectare"/>
    <s v="year"/>
    <m/>
    <m/>
    <n v="0.91728887180213536"/>
    <s v="metric ton C/acre/year"/>
    <n v="0.91728887180213536"/>
    <n v="0.91728887180213536"/>
    <n v="3.3973661918597604"/>
    <n v="3.3973661918597604"/>
  </r>
  <r>
    <x v="0"/>
    <x v="0"/>
    <x v="12"/>
    <m/>
    <m/>
    <m/>
    <m/>
    <x v="7"/>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106666666666667"/>
    <s v="metric ton"/>
    <s v="C"/>
    <s v="hectare"/>
    <s v="year"/>
    <m/>
    <m/>
    <n v="0.65181468066881154"/>
    <s v="metric ton C/acre/year"/>
    <n v="0.65181468066881154"/>
    <n v="0.65181468066881154"/>
    <n v="2.4141284469215241"/>
    <n v="2.4141284469215241"/>
  </r>
  <r>
    <x v="0"/>
    <x v="0"/>
    <x v="12"/>
    <m/>
    <m/>
    <m/>
    <m/>
    <x v="8"/>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71764705882353"/>
    <s v="metric ton"/>
    <s v="C"/>
    <s v="hectare"/>
    <s v="year"/>
    <m/>
    <m/>
    <n v="0.87888335156405295"/>
    <s v="metric ton C/acre/year"/>
    <n v="0.87888335156405295"/>
    <n v="0.87888335156405295"/>
    <n v="3.255123524311307"/>
    <n v="3.255123524311307"/>
  </r>
  <r>
    <x v="0"/>
    <x v="0"/>
    <x v="12"/>
    <m/>
    <m/>
    <m/>
    <m/>
    <x v="8"/>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129411764705882"/>
    <s v="metric ton"/>
    <s v="C"/>
    <s v="hectare"/>
    <s v="year"/>
    <m/>
    <m/>
    <n v="0.61226651685339761"/>
    <s v="metric ton C/acre/year"/>
    <n v="0.61226651685339761"/>
    <n v="0.61226651685339761"/>
    <n v="2.2676537661236948"/>
    <n v="2.2676537661236948"/>
  </r>
  <r>
    <x v="0"/>
    <x v="0"/>
    <x v="12"/>
    <m/>
    <m/>
    <m/>
    <m/>
    <x v="9"/>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081052631578947"/>
    <s v="metric ton"/>
    <s v="C"/>
    <s v="hectare"/>
    <s v="year"/>
    <m/>
    <m/>
    <n v="0.84217342084496349"/>
    <s v="metric ton C/acre/year"/>
    <n v="0.84217342084496349"/>
    <n v="0.84217342084496349"/>
    <n v="3.1191608179443091"/>
    <n v="3.1191608179443091"/>
  </r>
  <r>
    <x v="0"/>
    <x v="0"/>
    <x v="12"/>
    <m/>
    <m/>
    <m/>
    <m/>
    <x v="9"/>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284210526315788"/>
    <s v="metric ton"/>
    <s v="C"/>
    <s v="hectare"/>
    <s v="year"/>
    <m/>
    <m/>
    <n v="0.57806238345301753"/>
    <s v="metric ton C/acre/year"/>
    <n v="0.57806238345301753"/>
    <n v="0.57806238345301753"/>
    <n v="2.1409717905667316"/>
    <n v="2.1409717905667316"/>
  </r>
  <r>
    <x v="0"/>
    <x v="0"/>
    <x v="12"/>
    <m/>
    <m/>
    <m/>
    <m/>
    <x v="10"/>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933333333333334"/>
    <s v="metric ton"/>
    <s v="C"/>
    <s v="hectare"/>
    <s v="year"/>
    <m/>
    <m/>
    <n v="0.80667462549658386"/>
    <s v="metric ton C/acre/year"/>
    <n v="0.80667462549658386"/>
    <n v="0.80667462549658386"/>
    <n v="2.9876837981354956"/>
    <n v="2.9876837981354956"/>
  </r>
  <r>
    <x v="0"/>
    <x v="0"/>
    <x v="12"/>
    <m/>
    <m/>
    <m/>
    <m/>
    <x v="1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552380952380954"/>
    <s v="metric ton"/>
    <s v="C"/>
    <s v="hectare"/>
    <s v="year"/>
    <m/>
    <m/>
    <n v="0.54844624561951205"/>
    <s v="metric ton C/acre/year"/>
    <n v="0.54844624561951205"/>
    <n v="0.54844624561951205"/>
    <n v="2.0312823911833777"/>
    <n v="2.0312823911833777"/>
  </r>
  <r>
    <x v="0"/>
    <x v="0"/>
    <x v="12"/>
    <m/>
    <m/>
    <m/>
    <m/>
    <x v="1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113043478260872"/>
    <s v="metric ton"/>
    <s v="C"/>
    <s v="hectare"/>
    <s v="year"/>
    <m/>
    <m/>
    <n v="0.77347862156819458"/>
    <s v="metric ton C/acre/year"/>
    <n v="0.77347862156819458"/>
    <n v="0.77347862156819458"/>
    <n v="2.8647356354377576"/>
    <n v="2.8647356354377576"/>
  </r>
  <r>
    <x v="0"/>
    <x v="0"/>
    <x v="12"/>
    <m/>
    <m/>
    <m/>
    <m/>
    <x v="1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895652173913044"/>
    <s v="metric ton"/>
    <s v="C"/>
    <s v="hectare"/>
    <s v="year"/>
    <m/>
    <m/>
    <n v="0.52186933384241696"/>
    <s v="metric ton C/acre/year"/>
    <n v="0.52186933384241696"/>
    <n v="0.52186933384241696"/>
    <n v="1.9328493846015442"/>
    <n v="1.9328493846015442"/>
  </r>
  <r>
    <x v="0"/>
    <x v="0"/>
    <x v="12"/>
    <m/>
    <m/>
    <m/>
    <m/>
    <x v="12"/>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344"/>
    <s v="metric ton"/>
    <s v="C"/>
    <s v="hectare"/>
    <s v="year"/>
    <m/>
    <m/>
    <n v="0.74235648813257527"/>
    <s v="metric ton C/acre/year"/>
    <n v="0.74235648813257527"/>
    <n v="0.74235648813257527"/>
    <n v="2.7494684745650932"/>
    <n v="2.7494684745650932"/>
  </r>
  <r>
    <x v="0"/>
    <x v="0"/>
    <x v="12"/>
    <m/>
    <m/>
    <m/>
    <m/>
    <x v="1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304000000000002"/>
    <s v="metric ton"/>
    <s v="C"/>
    <s v="hectare"/>
    <s v="year"/>
    <m/>
    <m/>
    <n v="0.49792598288177098"/>
    <s v="metric ton C/acre/year"/>
    <n v="0.49792598288177098"/>
    <n v="0.49792598288177098"/>
    <n v="1.8441703069695221"/>
    <n v="1.8441703069695221"/>
  </r>
  <r>
    <x v="0"/>
    <x v="0"/>
    <x v="13"/>
    <m/>
    <m/>
    <m/>
    <m/>
    <x v="15"/>
    <x v="2"/>
    <m/>
    <s v="North America"/>
    <s v="US"/>
    <m/>
    <s v="Upper Mississippi River Basin"/>
    <m/>
    <s v="Primary"/>
    <s v="D - Continental / microthermal"/>
    <s v="Dfb &amp; Dfa"/>
    <s v="No"/>
    <s v="Feng"/>
    <s v="Feng, H. 2005. The Dynamics of Carbon Sequestration and Alternative Carbon Accounting, with an Application to the Upper Mississippi River Basin. Working Paper 05-WP 386. Center for Agricultural and Rural Development, Iowa State University."/>
    <s v="Primary"/>
    <m/>
    <n v="2.7040000000000002"/>
    <n v="3.5619999999999998"/>
    <m/>
    <s v="metric ton"/>
    <s v="C"/>
    <s v="acre"/>
    <s v="year"/>
    <n v="2.7040000000000002"/>
    <n v="3.5619999999999998"/>
    <m/>
    <s v="metric ton C/acre/year"/>
    <n v="2.7040000000000002"/>
    <n v="3.5619999999999998"/>
    <n v="10.014814814814814"/>
    <n v="13.192592592592591"/>
  </r>
  <r>
    <x v="0"/>
    <x v="0"/>
    <x v="13"/>
    <m/>
    <m/>
    <m/>
    <m/>
    <x v="18"/>
    <x v="2"/>
    <m/>
    <s v="North America"/>
    <s v="US"/>
    <m/>
    <s v="Upper Mississippi River Basin"/>
    <m/>
    <s v="Primary"/>
    <s v="D - Continental / microthermal"/>
    <s v="Dfb &amp; Dfa"/>
    <s v="No"/>
    <s v="Feng"/>
    <s v="Feng, H. 2005. The Dynamics of Carbon Sequestration and Alternative Carbon Accounting, with an Application to the Upper Mississippi River Basin. Working Paper 05-WP 386. Center for Agricultural and Rural Development, Iowa State University."/>
    <s v="Primary"/>
    <m/>
    <n v="2.621"/>
    <n v="3.0830000000000002"/>
    <m/>
    <s v="metric ton"/>
    <s v="C"/>
    <s v="acre"/>
    <s v="year"/>
    <n v="2.621"/>
    <n v="3.0830000000000002"/>
    <m/>
    <s v="metric ton C/acre/year"/>
    <n v="2.621"/>
    <n v="3.0830000000000002"/>
    <n v="9.7074074074074073"/>
    <n v="11.418518518518518"/>
  </r>
  <r>
    <x v="0"/>
    <x v="0"/>
    <x v="13"/>
    <m/>
    <m/>
    <m/>
    <m/>
    <x v="21"/>
    <x v="2"/>
    <m/>
    <s v="North America"/>
    <s v="US"/>
    <m/>
    <s v="Upper Mississippi River Basin"/>
    <m/>
    <s v="Primary"/>
    <s v="D - Continental / microthermal"/>
    <s v="Dfb &amp; Dfa"/>
    <s v="No"/>
    <s v="Feng"/>
    <s v="Feng, H. 2005. The Dynamics of Carbon Sequestration and Alternative Carbon Accounting, with an Application to the Upper Mississippi River Basin. Working Paper 05-WP 386. Center for Agricultural and Rural Development, Iowa State University."/>
    <s v="Primary"/>
    <m/>
    <n v="1.8680000000000001"/>
    <n v="2.9689999999999999"/>
    <m/>
    <s v="metric ton"/>
    <s v="C"/>
    <s v="acre"/>
    <s v="year"/>
    <n v="1.8680000000000001"/>
    <n v="2.9689999999999999"/>
    <m/>
    <s v="metric ton C/acre/year"/>
    <n v="1.8680000000000001"/>
    <n v="2.9689999999999999"/>
    <n v="6.9185185185185185"/>
    <n v="10.996296296296295"/>
  </r>
  <r>
    <x v="0"/>
    <x v="0"/>
    <x v="13"/>
    <m/>
    <m/>
    <m/>
    <m/>
    <x v="23"/>
    <x v="2"/>
    <m/>
    <s v="North America"/>
    <s v="US"/>
    <m/>
    <s v="Upper Mississippi River Basin"/>
    <m/>
    <s v="Primary"/>
    <s v="D - Continental / microthermal"/>
    <s v="Dfb &amp; Dfa"/>
    <s v="No"/>
    <s v="Feng"/>
    <s v="Feng, H. 2005. The Dynamics of Carbon Sequestration and Alternative Carbon Accounting, with an Application to the Upper Mississippi River Basin. Working Paper 05-WP 386. Center for Agricultural and Rural Development, Iowa State University."/>
    <s v="Primary"/>
    <m/>
    <n v="1.0649999999999999"/>
    <n v="2.948"/>
    <m/>
    <s v="metric ton"/>
    <s v="C"/>
    <s v="acre"/>
    <s v="year"/>
    <n v="1.0649999999999999"/>
    <n v="2.948"/>
    <m/>
    <s v="metric ton C/acre/year"/>
    <n v="1.0649999999999999"/>
    <n v="2.948"/>
    <n v="3.9444444444444442"/>
    <n v="10.918518518518518"/>
  </r>
  <r>
    <x v="0"/>
    <x v="0"/>
    <x v="10"/>
    <m/>
    <m/>
    <m/>
    <m/>
    <x v="15"/>
    <x v="2"/>
    <m/>
    <s v="North America"/>
    <s v="US"/>
    <m/>
    <s v="Upper Mississippi River Basin"/>
    <m/>
    <s v="Primary"/>
    <s v="D - Continental / microthermal"/>
    <s v="Dfb &amp; Dfa"/>
    <s v="No"/>
    <s v="Feng"/>
    <s v="Feng, H. 2005. The Dynamics of Carbon Sequestration and Alternative Carbon Accounting, with an Application to the Upper Mississippi River Basin. Working Paper 05-WP 386. Center for Agricultural and Rural Development, Iowa State University."/>
    <s v="Primary"/>
    <m/>
    <n v="0.69399999999999995"/>
    <n v="1.369"/>
    <m/>
    <s v="metric ton"/>
    <s v="C"/>
    <s v="acre"/>
    <s v="year"/>
    <n v="0.69399999999999995"/>
    <n v="1.369"/>
    <m/>
    <s v="metric ton C/acre/year"/>
    <n v="0.69399999999999995"/>
    <n v="1.369"/>
    <n v="2.57037037037037"/>
    <n v="5.0703703703703704"/>
  </r>
  <r>
    <x v="0"/>
    <x v="0"/>
    <x v="10"/>
    <m/>
    <m/>
    <m/>
    <m/>
    <x v="18"/>
    <x v="2"/>
    <m/>
    <s v="North America"/>
    <s v="US"/>
    <m/>
    <s v="Upper Mississippi River Basin"/>
    <m/>
    <s v="Primary"/>
    <s v="D - Continental / microthermal"/>
    <s v="Dfb &amp; Dfa"/>
    <s v="No"/>
    <s v="Feng"/>
    <s v="Feng, H. 2005. The Dynamics of Carbon Sequestration and Alternative Carbon Accounting, with an Application to the Upper Mississippi River Basin. Working Paper 05-WP 386. Center for Agricultural and Rural Development, Iowa State University."/>
    <s v="Primary"/>
    <m/>
    <n v="0.71299999999999997"/>
    <n v="1.992"/>
    <m/>
    <s v="metric ton"/>
    <s v="C"/>
    <s v="acre"/>
    <s v="year"/>
    <n v="0.71299999999999997"/>
    <n v="1.992"/>
    <m/>
    <s v="metric ton C/acre/year"/>
    <n v="0.71299999999999997"/>
    <n v="1.992"/>
    <n v="2.6407407407407404"/>
    <n v="7.3777777777777773"/>
  </r>
  <r>
    <x v="0"/>
    <x v="0"/>
    <x v="10"/>
    <m/>
    <m/>
    <m/>
    <m/>
    <x v="21"/>
    <x v="2"/>
    <m/>
    <s v="North America"/>
    <s v="US"/>
    <m/>
    <s v="Upper Mississippi River Basin"/>
    <m/>
    <s v="Primary"/>
    <s v="D - Continental / microthermal"/>
    <s v="Dfb &amp; Dfa"/>
    <s v="No"/>
    <s v="Feng"/>
    <s v="Feng, H. 2005. The Dynamics of Carbon Sequestration and Alternative Carbon Accounting, with an Application to the Upper Mississippi River Basin. Working Paper 05-WP 386. Center for Agricultural and Rural Development, Iowa State University."/>
    <s v="Primary"/>
    <m/>
    <n v="0.71299999999999997"/>
    <n v="2.2240000000000002"/>
    <m/>
    <s v="metric ton"/>
    <s v="C"/>
    <s v="acre"/>
    <s v="year"/>
    <n v="0.71299999999999997"/>
    <n v="2.2240000000000002"/>
    <m/>
    <s v="metric ton C/acre/year"/>
    <n v="0.71299999999999997"/>
    <n v="2.2240000000000002"/>
    <n v="2.6407407407407404"/>
    <n v="8.2370370370370374"/>
  </r>
  <r>
    <x v="0"/>
    <x v="0"/>
    <x v="10"/>
    <m/>
    <m/>
    <m/>
    <m/>
    <x v="24"/>
    <x v="2"/>
    <m/>
    <s v="North America"/>
    <s v="US"/>
    <m/>
    <s v="Upper Mississippi River Basin"/>
    <m/>
    <s v="Primary"/>
    <s v="D - Continental / microthermal"/>
    <s v="Dfb &amp; Dfa"/>
    <s v="No"/>
    <s v="Feng"/>
    <s v="Feng, H. 2005. The Dynamics of Carbon Sequestration and Alternative Carbon Accounting, with an Application to the Upper Mississippi River Basin. Working Paper 05-WP 386. Center for Agricultural and Rural Development, Iowa State University."/>
    <s v="Primary"/>
    <m/>
    <n v="0.71299999999999997"/>
    <n v="1.94"/>
    <m/>
    <s v="metric ton"/>
    <s v="C"/>
    <s v="acre"/>
    <s v="year"/>
    <n v="0.71299999999999997"/>
    <n v="1.94"/>
    <m/>
    <s v="metric ton C/acre/year"/>
    <n v="0.71299999999999997"/>
    <n v="1.94"/>
    <n v="2.6407407407407404"/>
    <n v="7.1851851851851842"/>
  </r>
  <r>
    <x v="0"/>
    <x v="1"/>
    <x v="14"/>
    <m/>
    <m/>
    <m/>
    <m/>
    <x v="1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1439999999999999"/>
    <s v="metric ton"/>
    <s v="C"/>
    <s v="hectare"/>
    <s v="year"/>
    <m/>
    <m/>
    <n v="0.46296108941543068"/>
    <s v="metric ton C/acre/year"/>
    <n v="0.46296108941543068"/>
    <n v="0.46296108941543068"/>
    <n v="1.714670701538632"/>
    <n v="1.714670701538632"/>
  </r>
  <r>
    <x v="0"/>
    <x v="1"/>
    <x v="4"/>
    <m/>
    <m/>
    <m/>
    <m/>
    <x v="2"/>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520000000000001"/>
    <s v="metric ton"/>
    <s v="C"/>
    <s v="hectare"/>
    <s v="year"/>
    <m/>
    <m/>
    <n v="0.46619857955120297"/>
    <s v="metric ton C/acre/year"/>
    <n v="0.46619857955120297"/>
    <n v="0.46619857955120297"/>
    <n v="1.7266614057451961"/>
    <n v="1.7266614057451961"/>
  </r>
  <r>
    <x v="0"/>
    <x v="1"/>
    <x v="5"/>
    <m/>
    <m/>
    <m/>
    <m/>
    <x v="12"/>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1759999999999999"/>
    <s v="metric ton"/>
    <s v="C"/>
    <s v="hectare"/>
    <s v="year"/>
    <m/>
    <m/>
    <n v="0.47591104995851963"/>
    <s v="metric ton C/acre/year"/>
    <n v="0.47591104995851963"/>
    <n v="0.47591104995851963"/>
    <n v="1.7626335183648874"/>
    <n v="1.7626335183648874"/>
  </r>
  <r>
    <x v="0"/>
    <x v="1"/>
    <x v="15"/>
    <m/>
    <m/>
    <m/>
    <m/>
    <x v="12"/>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936"/>
    <s v="metric ton"/>
    <s v="C"/>
    <s v="hectare"/>
    <s v="year"/>
    <m/>
    <m/>
    <n v="0.48303352825721857"/>
    <s v="metric ton C/acre/year"/>
    <n v="0.48303352825721857"/>
    <n v="0.48303352825721857"/>
    <n v="1.7890130676193279"/>
    <n v="1.7890130676193279"/>
  </r>
  <r>
    <x v="0"/>
    <x v="1"/>
    <x v="5"/>
    <m/>
    <m/>
    <m/>
    <m/>
    <x v="11"/>
    <x v="0"/>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2043478260869565"/>
    <s v="metric ton"/>
    <s v="C"/>
    <s v="hectare"/>
    <s v="year"/>
    <m/>
    <m/>
    <n v="0.48738302587440824"/>
    <s v="metric ton C/acre/year"/>
    <n v="0.48738302587440824"/>
    <n v="0.48738302587440824"/>
    <n v="1.8051223180533638"/>
    <n v="1.8051223180533638"/>
  </r>
  <r>
    <x v="0"/>
    <x v="1"/>
    <x v="14"/>
    <m/>
    <m/>
    <m/>
    <m/>
    <x v="1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2095652173913043"/>
    <s v="metric ton"/>
    <s v="C"/>
    <s v="hectare"/>
    <s v="year"/>
    <m/>
    <m/>
    <n v="0.48949443248469449"/>
    <s v="metric ton C/acre/year"/>
    <n v="0.48949443248469449"/>
    <n v="0.48949443248469449"/>
    <n v="1.8129423425359055"/>
    <n v="1.8129423425359055"/>
  </r>
  <r>
    <x v="0"/>
    <x v="1"/>
    <x v="15"/>
    <m/>
    <m/>
    <m/>
    <m/>
    <x v="11"/>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373913043478262"/>
    <s v="metric ton"/>
    <s v="C"/>
    <s v="hectare"/>
    <s v="year"/>
    <m/>
    <m/>
    <n v="0.50075526773955448"/>
    <s v="metric ton C/acre/year"/>
    <n v="0.50075526773955448"/>
    <n v="0.50075526773955448"/>
    <n v="1.8546491397761276"/>
    <n v="1.8546491397761276"/>
  </r>
  <r>
    <x v="0"/>
    <x v="1"/>
    <x v="5"/>
    <m/>
    <m/>
    <m/>
    <m/>
    <x v="10"/>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2380952380952381"/>
    <s v="metric ton"/>
    <s v="C"/>
    <s v="hectare"/>
    <s v="year"/>
    <m/>
    <m/>
    <n v="0.50104014005998998"/>
    <s v="metric ton C/acre/year"/>
    <n v="0.50104014005998998"/>
    <n v="0.50104014005998998"/>
    <n v="1.8557042224444071"/>
    <n v="1.8557042224444071"/>
  </r>
  <r>
    <x v="0"/>
    <x v="1"/>
    <x v="14"/>
    <m/>
    <m/>
    <m/>
    <m/>
    <x v="1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2752380952380953"/>
    <s v="metric ton"/>
    <s v="C"/>
    <s v="hectare"/>
    <s v="year"/>
    <m/>
    <m/>
    <n v="0.51607134426178969"/>
    <s v="metric ton C/acre/year"/>
    <n v="0.51607134426178969"/>
    <n v="0.51607134426178969"/>
    <n v="1.9113753491177394"/>
    <n v="1.9113753491177394"/>
  </r>
  <r>
    <x v="0"/>
    <x v="1"/>
    <x v="5"/>
    <m/>
    <m/>
    <m/>
    <m/>
    <x v="9"/>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2778947368421054"/>
    <s v="metric ton"/>
    <s v="C"/>
    <s v="hectare"/>
    <s v="year"/>
    <m/>
    <m/>
    <n v="0.51714645063519782"/>
    <s v="metric ton C/acre/year"/>
    <n v="0.51714645063519782"/>
    <n v="0.51714645063519782"/>
    <n v="1.9153572245748065"/>
    <n v="1.9153572245748065"/>
  </r>
  <r>
    <x v="0"/>
    <x v="1"/>
    <x v="15"/>
    <m/>
    <m/>
    <m/>
    <m/>
    <x v="10"/>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28"/>
    <s v="metric ton"/>
    <s v="C"/>
    <s v="hectare"/>
    <s v="year"/>
    <m/>
    <m/>
    <n v="0.51799842172355881"/>
    <s v="metric ton C/acre/year"/>
    <n v="0.51799842172355881"/>
    <n v="0.51799842172355881"/>
    <n v="1.9185126730502178"/>
    <n v="1.9185126730502178"/>
  </r>
  <r>
    <x v="0"/>
    <x v="1"/>
    <x v="15"/>
    <m/>
    <m/>
    <m/>
    <m/>
    <x v="9"/>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210526315789475"/>
    <s v="metric ton"/>
    <s v="C"/>
    <s v="hectare"/>
    <s v="year"/>
    <m/>
    <m/>
    <n v="0.5346118579466006"/>
    <s v="metric ton C/acre/year"/>
    <n v="0.5346118579466006"/>
    <n v="0.5346118579466006"/>
    <n v="1.9800439183207428"/>
    <n v="1.9800439183207428"/>
  </r>
  <r>
    <x v="0"/>
    <x v="1"/>
    <x v="15"/>
    <m/>
    <m/>
    <m/>
    <m/>
    <x v="9"/>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221052631578947"/>
    <s v="metric ton"/>
    <s v="C"/>
    <s v="hectare"/>
    <s v="year"/>
    <m/>
    <m/>
    <n v="0.5350378434907811"/>
    <s v="metric ton C/acre/year"/>
    <n v="0.5350378434907811"/>
    <n v="0.5350378434907811"/>
    <n v="1.9816216425584483"/>
    <n v="1.9816216425584483"/>
  </r>
  <r>
    <x v="0"/>
    <x v="1"/>
    <x v="5"/>
    <m/>
    <m/>
    <m/>
    <m/>
    <x v="8"/>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3247058823529412"/>
    <s v="metric ton"/>
    <s v="C"/>
    <s v="hectare"/>
    <s v="year"/>
    <m/>
    <m/>
    <n v="0.53609027836463896"/>
    <s v="metric ton C/acre/year"/>
    <n v="0.53609027836463896"/>
    <n v="0.53609027836463896"/>
    <n v="1.9855195494986626"/>
    <n v="1.9855195494986626"/>
  </r>
  <r>
    <x v="0"/>
    <x v="1"/>
    <x v="14"/>
    <m/>
    <m/>
    <m/>
    <m/>
    <x v="9"/>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3410526315789475"/>
    <s v="metric ton"/>
    <s v="C"/>
    <s v="hectare"/>
    <s v="year"/>
    <m/>
    <m/>
    <n v="0.54270558328603125"/>
    <s v="metric ton C/acre/year"/>
    <n v="0.54270558328603125"/>
    <n v="0.54270558328603125"/>
    <n v="2.0100206788371526"/>
    <n v="2.0100206788371526"/>
  </r>
  <r>
    <x v="0"/>
    <x v="1"/>
    <x v="15"/>
    <m/>
    <m/>
    <m/>
    <m/>
    <x v="8"/>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623529411764705"/>
    <s v="metric ton"/>
    <s v="C"/>
    <s v="hectare"/>
    <s v="year"/>
    <m/>
    <m/>
    <n v="0.55132552606239071"/>
    <s v="metric ton C/acre/year"/>
    <n v="0.55132552606239071"/>
    <n v="0.55132552606239071"/>
    <n v="2.041946392823669"/>
    <n v="2.041946392823669"/>
  </r>
  <r>
    <x v="0"/>
    <x v="1"/>
    <x v="15"/>
    <m/>
    <m/>
    <m/>
    <m/>
    <x v="8"/>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623529411764705"/>
    <s v="metric ton"/>
    <s v="C"/>
    <s v="hectare"/>
    <s v="year"/>
    <m/>
    <m/>
    <n v="0.55132552606239071"/>
    <s v="metric ton C/acre/year"/>
    <n v="0.55132552606239071"/>
    <n v="0.55132552606239071"/>
    <n v="2.041946392823669"/>
    <n v="2.041946392823669"/>
  </r>
  <r>
    <x v="0"/>
    <x v="1"/>
    <x v="5"/>
    <m/>
    <m/>
    <m/>
    <m/>
    <x v="7"/>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3786666666666667"/>
    <s v="metric ton"/>
    <s v="C"/>
    <s v="hectare"/>
    <s v="year"/>
    <m/>
    <m/>
    <n v="0.55792746673141647"/>
    <s v="metric ton C/acre/year"/>
    <n v="0.55792746673141647"/>
    <n v="0.55792746673141647"/>
    <n v="2.0663980249311718"/>
    <n v="2.0663980249311718"/>
  </r>
  <r>
    <x v="0"/>
    <x v="1"/>
    <x v="4"/>
    <m/>
    <m/>
    <m/>
    <m/>
    <x v="1"/>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3866666666666667"/>
    <s v="metric ton"/>
    <s v="C"/>
    <s v="hectare"/>
    <s v="year"/>
    <m/>
    <m/>
    <n v="0.5611649568671887"/>
    <s v="metric ton C/acre/year"/>
    <n v="0.5611649568671887"/>
    <n v="0.5611649568671887"/>
    <n v="2.0783887291377359"/>
    <n v="2.0783887291377359"/>
  </r>
  <r>
    <x v="0"/>
    <x v="1"/>
    <x v="7"/>
    <m/>
    <m/>
    <m/>
    <m/>
    <x v="22"/>
    <x v="2"/>
    <m/>
    <s v="North America"/>
    <s v="US"/>
    <s v="MA"/>
    <s v="Harvard Forest, central MA"/>
    <m/>
    <s v="Primary"/>
    <s v="D - Continental / microthermal"/>
    <s v="Dfb - Continental Warm Summer Without Dry Season"/>
    <s v="No"/>
    <s v="Goulden et al"/>
    <s v="Goulden, M.L., Munger, J.W., Fan, S.M., Daube, B.C., Wofsy, S.C. 1996. Exchange of carbon dioxide by a deciduous forest: response to interannual climate variaility. Science 271(5255): 1576-1578."/>
    <s v="Primary"/>
    <m/>
    <n v="1.4"/>
    <n v="2.8"/>
    <m/>
    <s v="metric ton"/>
    <s v="C"/>
    <s v="hectare"/>
    <s v="year"/>
    <n v="0.56656077376014247"/>
    <n v="1.1331215475202849"/>
    <m/>
    <s v="metric ton C/acre/year"/>
    <n v="0.56656077376014247"/>
    <n v="1.1331215475202849"/>
    <n v="2.0983732361486758"/>
    <n v="4.1967464722973515"/>
  </r>
  <r>
    <x v="0"/>
    <x v="1"/>
    <x v="15"/>
    <m/>
    <m/>
    <m/>
    <m/>
    <x v="7"/>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026666666666667"/>
    <s v="metric ton"/>
    <s v="C"/>
    <s v="hectare"/>
    <s v="year"/>
    <m/>
    <m/>
    <n v="0.56763993713873317"/>
    <s v="metric ton C/acre/year"/>
    <n v="0.56763993713873317"/>
    <n v="0.56763993713873317"/>
    <n v="2.1023701375508637"/>
    <n v="2.1023701375508637"/>
  </r>
  <r>
    <x v="0"/>
    <x v="1"/>
    <x v="14"/>
    <m/>
    <m/>
    <m/>
    <m/>
    <x v="8"/>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4070588235294117"/>
    <s v="metric ton"/>
    <s v="C"/>
    <s v="hectare"/>
    <s v="year"/>
    <m/>
    <m/>
    <n v="0.56941738270347086"/>
    <s v="metric ton C/acre/year"/>
    <n v="0.56941738270347086"/>
    <n v="0.56941738270347086"/>
    <n v="2.108953269272114"/>
    <n v="2.108953269272114"/>
  </r>
  <r>
    <x v="0"/>
    <x v="1"/>
    <x v="5"/>
    <m/>
    <m/>
    <m/>
    <m/>
    <x v="6"/>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4415384615384617"/>
    <s v="metric ton"/>
    <s v="C"/>
    <s v="hectare"/>
    <s v="year"/>
    <m/>
    <m/>
    <n v="0.58337081869588303"/>
    <s v="metric ton C/acre/year"/>
    <n v="0.58337081869588303"/>
    <n v="0.58337081869588303"/>
    <n v="2.1606326618366039"/>
    <n v="2.1606326618366039"/>
  </r>
  <r>
    <x v="0"/>
    <x v="1"/>
    <x v="5"/>
    <m/>
    <m/>
    <m/>
    <m/>
    <x v="6"/>
    <x v="0"/>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4430769230769229"/>
    <s v="metric ton"/>
    <s v="C"/>
    <s v="hectare"/>
    <s v="year"/>
    <m/>
    <m/>
    <n v="0.58399341295276219"/>
    <s v="metric ton C/acre/year"/>
    <n v="0.58399341295276219"/>
    <n v="0.58399341295276219"/>
    <n v="2.1629385664917118"/>
    <n v="2.1629385664917118"/>
  </r>
  <r>
    <x v="0"/>
    <x v="1"/>
    <x v="14"/>
    <m/>
    <m/>
    <m/>
    <m/>
    <x v="7"/>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472"/>
    <s v="metric ton"/>
    <s v="C"/>
    <s v="hectare"/>
    <s v="year"/>
    <m/>
    <m/>
    <n v="0.59569818498209259"/>
    <s v="metric ton C/acre/year"/>
    <n v="0.59569818498209259"/>
    <n v="0.59569818498209259"/>
    <n v="2.2062895740077502"/>
    <n v="2.2062895740077502"/>
  </r>
  <r>
    <x v="0"/>
    <x v="1"/>
    <x v="15"/>
    <m/>
    <m/>
    <m/>
    <m/>
    <x v="5"/>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818181818181819"/>
    <s v="metric ton"/>
    <s v="C"/>
    <s v="hectare"/>
    <s v="year"/>
    <m/>
    <m/>
    <n v="0.59967146833054041"/>
    <s v="metric ton C/acre/year"/>
    <n v="0.59967146833054041"/>
    <n v="0.59967146833054041"/>
    <n v="2.2210054382612605"/>
    <n v="2.2210054382612605"/>
  </r>
  <r>
    <x v="0"/>
    <x v="1"/>
    <x v="15"/>
    <m/>
    <m/>
    <m/>
    <m/>
    <x v="5"/>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854545454545456"/>
    <s v="metric ton"/>
    <s v="C"/>
    <s v="hectare"/>
    <s v="year"/>
    <m/>
    <m/>
    <n v="0.60114305475589147"/>
    <s v="metric ton C/acre/year"/>
    <n v="0.60114305475589147"/>
    <n v="0.60114305475589147"/>
    <n v="2.2264557583551534"/>
    <n v="2.2264557583551534"/>
  </r>
  <r>
    <x v="0"/>
    <x v="1"/>
    <x v="5"/>
    <m/>
    <m/>
    <m/>
    <m/>
    <x v="5"/>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4890909090909092"/>
    <s v="metric ton"/>
    <s v="C"/>
    <s v="hectare"/>
    <s v="year"/>
    <m/>
    <m/>
    <n v="0.60261464118124253"/>
    <s v="metric ton C/acre/year"/>
    <n v="0.60261464118124253"/>
    <n v="0.60261464118124253"/>
    <n v="2.2319060784490463"/>
    <n v="2.2319060784490463"/>
  </r>
  <r>
    <x v="0"/>
    <x v="1"/>
    <x v="5"/>
    <m/>
    <m/>
    <m/>
    <m/>
    <x v="5"/>
    <x v="0"/>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4927272727272727"/>
    <s v="metric ton"/>
    <s v="C"/>
    <s v="hectare"/>
    <s v="year"/>
    <m/>
    <m/>
    <n v="0.60408622760659347"/>
    <s v="metric ton C/acre/year"/>
    <n v="0.60408622760659347"/>
    <n v="0.60408622760659347"/>
    <n v="2.2373563985429388"/>
    <n v="2.2373563985429388"/>
  </r>
  <r>
    <x v="0"/>
    <x v="1"/>
    <x v="15"/>
    <m/>
    <m/>
    <m/>
    <m/>
    <x v="4"/>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977777777777779"/>
    <s v="metric ton"/>
    <s v="C"/>
    <s v="hectare"/>
    <s v="year"/>
    <m/>
    <m/>
    <n v="0.60613009764180326"/>
    <s v="metric ton C/acre/year"/>
    <n v="0.60613009764180326"/>
    <n v="0.60613009764180326"/>
    <n v="2.244926287562234"/>
    <n v="2.244926287562234"/>
  </r>
  <r>
    <x v="0"/>
    <x v="1"/>
    <x v="14"/>
    <m/>
    <m/>
    <m/>
    <m/>
    <x v="1"/>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5"/>
    <s v="metric ton"/>
    <s v="C"/>
    <s v="hectare"/>
    <s v="year"/>
    <m/>
    <m/>
    <n v="0.60702940045729548"/>
    <s v="metric ton C/acre/year"/>
    <n v="0.60702940045729548"/>
    <n v="0.60702940045729548"/>
    <n v="2.2482570387307237"/>
    <n v="2.2482570387307237"/>
  </r>
  <r>
    <x v="0"/>
    <x v="1"/>
    <x v="15"/>
    <m/>
    <m/>
    <m/>
    <m/>
    <x v="4"/>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066666666666666"/>
    <s v="metric ton"/>
    <s v="C"/>
    <s v="hectare"/>
    <s v="year"/>
    <m/>
    <m/>
    <n v="0.60972730890377236"/>
    <s v="metric ton C/acre/year"/>
    <n v="0.60972730890377236"/>
    <n v="0.60972730890377236"/>
    <n v="2.2582492922361936"/>
    <n v="2.2582492922361936"/>
  </r>
  <r>
    <x v="0"/>
    <x v="1"/>
    <x v="15"/>
    <m/>
    <m/>
    <m/>
    <m/>
    <x v="3"/>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142857142857142"/>
    <s v="metric ton"/>
    <s v="C"/>
    <s v="hectare"/>
    <s v="year"/>
    <m/>
    <m/>
    <n v="0.61281063284260306"/>
    <s v="metric ton C/acre/year"/>
    <n v="0.61281063284260306"/>
    <n v="0.61281063284260306"/>
    <n v="2.2696690105281592"/>
    <n v="2.2696690105281592"/>
  </r>
  <r>
    <x v="0"/>
    <x v="1"/>
    <x v="15"/>
    <m/>
    <m/>
    <m/>
    <m/>
    <x v="2"/>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16"/>
    <s v="metric ton"/>
    <s v="C"/>
    <s v="hectare"/>
    <s v="year"/>
    <m/>
    <m/>
    <n v="0.61350438072883995"/>
    <s v="metric ton C/acre/year"/>
    <n v="0.61350438072883995"/>
    <n v="0.61350438072883995"/>
    <n v="2.2722384471438515"/>
    <n v="2.2722384471438515"/>
  </r>
  <r>
    <x v="0"/>
    <x v="1"/>
    <x v="15"/>
    <m/>
    <m/>
    <m/>
    <m/>
    <x v="1"/>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266666666666666"/>
    <s v="metric ton"/>
    <s v="C"/>
    <s v="hectare"/>
    <s v="year"/>
    <m/>
    <m/>
    <n v="0.61782103424320289"/>
    <s v="metric ton C/acre/year"/>
    <n v="0.61782103424320289"/>
    <n v="0.61782103424320289"/>
    <n v="2.288226052752603"/>
    <n v="2.288226052752603"/>
  </r>
  <r>
    <x v="0"/>
    <x v="1"/>
    <x v="14"/>
    <m/>
    <m/>
    <m/>
    <m/>
    <x v="6"/>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5353846153846153"/>
    <s v="metric ton"/>
    <s v="C"/>
    <s v="hectare"/>
    <s v="year"/>
    <m/>
    <m/>
    <n v="0.62134906836551884"/>
    <s v="metric ton C/acre/year"/>
    <n v="0.62134906836551884"/>
    <n v="0.62134906836551884"/>
    <n v="2.3012928457982178"/>
    <n v="2.3012928457982178"/>
  </r>
  <r>
    <x v="0"/>
    <x v="1"/>
    <x v="15"/>
    <m/>
    <m/>
    <m/>
    <m/>
    <x v="3"/>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4"/>
    <s v="metric ton"/>
    <s v="C"/>
    <s v="hectare"/>
    <s v="year"/>
    <m/>
    <m/>
    <n v="0.62321685113615677"/>
    <s v="metric ton C/acre/year"/>
    <n v="0.62321685113615677"/>
    <n v="0.62321685113615677"/>
    <n v="2.3082105597635434"/>
    <n v="2.3082105597635434"/>
  </r>
  <r>
    <x v="0"/>
    <x v="1"/>
    <x v="5"/>
    <m/>
    <m/>
    <m/>
    <m/>
    <x v="4"/>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548888888888889"/>
    <s v="metric ton"/>
    <s v="C"/>
    <s v="hectare"/>
    <s v="year"/>
    <m/>
    <m/>
    <n v="0.62681406239812587"/>
    <s v="metric ton C/acre/year"/>
    <n v="0.62681406239812587"/>
    <n v="0.62681406239812587"/>
    <n v="2.321533564437503"/>
    <n v="2.321533564437503"/>
  </r>
  <r>
    <x v="0"/>
    <x v="1"/>
    <x v="5"/>
    <m/>
    <m/>
    <m/>
    <m/>
    <x v="4"/>
    <x v="0"/>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5577777777777777"/>
    <s v="metric ton"/>
    <s v="C"/>
    <s v="hectare"/>
    <s v="year"/>
    <m/>
    <m/>
    <n v="0.63041127366009497"/>
    <s v="metric ton C/acre/year"/>
    <n v="0.63041127366009497"/>
    <n v="0.63041127366009497"/>
    <n v="2.3348565691114627"/>
    <n v="2.3348565691114627"/>
  </r>
  <r>
    <x v="0"/>
    <x v="1"/>
    <x v="16"/>
    <m/>
    <m/>
    <m/>
    <m/>
    <x v="2"/>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6"/>
    <s v="metric ton"/>
    <s v="C"/>
    <s v="hectare"/>
    <s v="year"/>
    <m/>
    <m/>
    <n v="0.6313105764755873"/>
    <s v="metric ton C/acre/year"/>
    <n v="0.6313105764755873"/>
    <n v="0.6313105764755873"/>
    <n v="2.3381873202799528"/>
    <n v="2.3381873202799528"/>
  </r>
  <r>
    <x v="0"/>
    <x v="1"/>
    <x v="16"/>
    <m/>
    <m/>
    <m/>
    <m/>
    <x v="12"/>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6"/>
    <s v="metric ton"/>
    <s v="C"/>
    <s v="hectare"/>
    <s v="year"/>
    <m/>
    <m/>
    <n v="0.6313105764755873"/>
    <s v="metric ton C/acre/year"/>
    <n v="0.6313105764755873"/>
    <n v="0.6313105764755873"/>
    <n v="2.3381873202799528"/>
    <n v="2.3381873202799528"/>
  </r>
  <r>
    <x v="0"/>
    <x v="1"/>
    <x v="16"/>
    <m/>
    <m/>
    <m/>
    <m/>
    <x v="11"/>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765217391304349"/>
    <s v="metric ton"/>
    <s v="C"/>
    <s v="hectare"/>
    <s v="year"/>
    <m/>
    <m/>
    <n v="0.63799669740816045"/>
    <s v="metric ton C/acre/year"/>
    <n v="0.63799669740816045"/>
    <n v="0.63799669740816045"/>
    <n v="2.3629507311413347"/>
    <n v="2.3629507311413347"/>
  </r>
  <r>
    <x v="0"/>
    <x v="1"/>
    <x v="4"/>
    <m/>
    <m/>
    <m/>
    <m/>
    <x v="2"/>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8"/>
    <s v="metric ton"/>
    <s v="C"/>
    <s v="hectare"/>
    <s v="year"/>
    <m/>
    <m/>
    <n v="0.63940430181501795"/>
    <s v="metric ton C/acre/year"/>
    <n v="0.63940430181501795"/>
    <n v="0.63940430181501795"/>
    <n v="2.3681640807963626"/>
    <n v="2.3681640807963626"/>
  </r>
  <r>
    <x v="0"/>
    <x v="1"/>
    <x v="14"/>
    <m/>
    <m/>
    <m/>
    <m/>
    <x v="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5840000000000001"/>
    <s v="metric ton"/>
    <s v="C"/>
    <s v="hectare"/>
    <s v="year"/>
    <m/>
    <m/>
    <n v="0.64102304688290401"/>
    <s v="metric ton C/acre/year"/>
    <n v="0.64102304688290401"/>
    <n v="0.64102304688290401"/>
    <n v="2.3741594328996443"/>
    <n v="2.3741594328996443"/>
  </r>
  <r>
    <x v="0"/>
    <x v="1"/>
    <x v="16"/>
    <m/>
    <m/>
    <m/>
    <m/>
    <x v="10"/>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866666666666667"/>
    <s v="metric ton"/>
    <s v="C"/>
    <s v="hectare"/>
    <s v="year"/>
    <m/>
    <m/>
    <n v="0.64210221026149483"/>
    <s v="metric ton C/acre/year"/>
    <n v="0.64210221026149483"/>
    <n v="0.64210221026149483"/>
    <n v="2.3781563343018326"/>
    <n v="2.3781563343018326"/>
  </r>
  <r>
    <x v="0"/>
    <x v="1"/>
    <x v="16"/>
    <m/>
    <m/>
    <m/>
    <m/>
    <x v="3"/>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14285714285714"/>
    <s v="metric ton"/>
    <s v="C"/>
    <s v="hectare"/>
    <s v="year"/>
    <m/>
    <m/>
    <n v="0.64402928772326395"/>
    <s v="metric ton C/acre/year"/>
    <n v="0.64402928772326395"/>
    <n v="0.64402928772326395"/>
    <n v="2.3852936582343109"/>
    <n v="2.3852936582343109"/>
  </r>
  <r>
    <x v="0"/>
    <x v="1"/>
    <x v="16"/>
    <m/>
    <m/>
    <m/>
    <m/>
    <x v="9"/>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1578947368421"/>
    <s v="metric ton"/>
    <s v="C"/>
    <s v="hectare"/>
    <s v="year"/>
    <m/>
    <m/>
    <n v="0.64409014280100407"/>
    <s v="metric ton C/acre/year"/>
    <n v="0.64409014280100407"/>
    <n v="0.64409014280100407"/>
    <n v="2.3855190474111261"/>
    <n v="2.3855190474111261"/>
  </r>
  <r>
    <x v="0"/>
    <x v="1"/>
    <x v="16"/>
    <m/>
    <m/>
    <m/>
    <m/>
    <x v="9"/>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26315789473686"/>
    <s v="metric ton"/>
    <s v="C"/>
    <s v="hectare"/>
    <s v="year"/>
    <m/>
    <m/>
    <n v="0.64451612834518468"/>
    <s v="metric ton C/acre/year"/>
    <n v="0.64451612834518468"/>
    <n v="0.64451612834518468"/>
    <n v="2.387096771648832"/>
    <n v="2.387096771648832"/>
  </r>
  <r>
    <x v="0"/>
    <x v="1"/>
    <x v="14"/>
    <m/>
    <m/>
    <m/>
    <m/>
    <x v="5"/>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5927272727272725"/>
    <s v="metric ton"/>
    <s v="C"/>
    <s v="hectare"/>
    <s v="year"/>
    <m/>
    <m/>
    <n v="0.64455485430374637"/>
    <s v="metric ton C/acre/year"/>
    <n v="0.64455485430374637"/>
    <n v="0.64455485430374637"/>
    <n v="2.3872402011249862"/>
    <n v="2.3872402011249862"/>
  </r>
  <r>
    <x v="0"/>
    <x v="1"/>
    <x v="14"/>
    <m/>
    <m/>
    <m/>
    <m/>
    <x v="5"/>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5945454545454545"/>
    <s v="metric ton"/>
    <s v="C"/>
    <s v="hectare"/>
    <s v="year"/>
    <m/>
    <m/>
    <n v="0.64529064751642196"/>
    <s v="metric ton C/acre/year"/>
    <n v="0.64529064751642196"/>
    <n v="0.64529064751642196"/>
    <n v="2.3899653611719329"/>
    <n v="2.3899653611719329"/>
  </r>
  <r>
    <x v="0"/>
    <x v="1"/>
    <x v="16"/>
    <m/>
    <m/>
    <m/>
    <m/>
    <x v="8"/>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64705882352941"/>
    <s v="metric ton"/>
    <s v="C"/>
    <s v="hectare"/>
    <s v="year"/>
    <m/>
    <m/>
    <n v="0.64606972268278429"/>
    <s v="metric ton C/acre/year"/>
    <n v="0.64606972268278429"/>
    <n v="0.64606972268278429"/>
    <n v="2.3928508247510529"/>
    <n v="2.3928508247510529"/>
  </r>
  <r>
    <x v="0"/>
    <x v="1"/>
    <x v="16"/>
    <m/>
    <m/>
    <m/>
    <m/>
    <x v="7"/>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73333333333333"/>
    <s v="metric ton"/>
    <s v="C"/>
    <s v="hectare"/>
    <s v="year"/>
    <m/>
    <m/>
    <n v="0.64641886377585778"/>
    <s v="metric ton C/acre/year"/>
    <n v="0.64641886377585778"/>
    <n v="0.64641886377585778"/>
    <n v="2.3941439399105842"/>
    <n v="2.3941439399105842"/>
  </r>
  <r>
    <x v="0"/>
    <x v="1"/>
    <x v="16"/>
    <m/>
    <m/>
    <m/>
    <m/>
    <x v="4"/>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7777777777778"/>
    <s v="metric ton"/>
    <s v="C"/>
    <s v="hectare"/>
    <s v="year"/>
    <m/>
    <m/>
    <n v="0.64659872433895627"/>
    <s v="metric ton C/acre/year"/>
    <n v="0.64659872433895627"/>
    <n v="0.64659872433895627"/>
    <n v="2.3948100901442824"/>
    <n v="2.3948100901442824"/>
  </r>
  <r>
    <x v="0"/>
    <x v="1"/>
    <x v="16"/>
    <m/>
    <m/>
    <m/>
    <m/>
    <x v="5"/>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81818181818184"/>
    <s v="metric ton"/>
    <s v="C"/>
    <s v="hectare"/>
    <s v="year"/>
    <m/>
    <m/>
    <n v="0.64676223394177312"/>
    <s v="metric ton C/acre/year"/>
    <n v="0.64676223394177312"/>
    <n v="0.64676223394177312"/>
    <n v="2.3954156812658263"/>
    <n v="2.3954156812658263"/>
  </r>
  <r>
    <x v="0"/>
    <x v="1"/>
    <x v="16"/>
    <m/>
    <m/>
    <m/>
    <m/>
    <x v="6"/>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84615384615386"/>
    <s v="metric ton"/>
    <s v="C"/>
    <s v="hectare"/>
    <s v="year"/>
    <m/>
    <m/>
    <n v="0.64687543289756932"/>
    <s v="metric ton C/acre/year"/>
    <n v="0.64687543289756932"/>
    <n v="0.64687543289756932"/>
    <n v="2.3958349366576641"/>
    <n v="2.3958349366576641"/>
  </r>
  <r>
    <x v="0"/>
    <x v="1"/>
    <x v="16"/>
    <m/>
    <m/>
    <m/>
    <m/>
    <x v="7"/>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86666666666667"/>
    <s v="metric ton"/>
    <s v="C"/>
    <s v="hectare"/>
    <s v="year"/>
    <m/>
    <m/>
    <n v="0.64695844546515313"/>
    <s v="metric ton C/acre/year"/>
    <n v="0.64695844546515313"/>
    <n v="0.64695844546515313"/>
    <n v="2.3961423906116779"/>
    <n v="2.3961423906116779"/>
  </r>
  <r>
    <x v="0"/>
    <x v="1"/>
    <x v="16"/>
    <m/>
    <m/>
    <m/>
    <m/>
    <x v="6"/>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
    <s v="metric ton"/>
    <s v="C"/>
    <s v="hectare"/>
    <s v="year"/>
    <m/>
    <m/>
    <n v="0.6474980271544486"/>
    <s v="metric ton C/acre/year"/>
    <n v="0.6474980271544486"/>
    <n v="0.6474980271544486"/>
    <n v="2.3981408413127725"/>
    <n v="2.3981408413127725"/>
  </r>
  <r>
    <x v="0"/>
    <x v="1"/>
    <x v="16"/>
    <m/>
    <m/>
    <m/>
    <m/>
    <x v="5"/>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018181818181818"/>
    <s v="metric ton"/>
    <s v="C"/>
    <s v="hectare"/>
    <s v="year"/>
    <m/>
    <m/>
    <n v="0.64823382036712407"/>
    <s v="metric ton C/acre/year"/>
    <n v="0.64823382036712407"/>
    <n v="0.64823382036712407"/>
    <n v="2.4008660013597187"/>
    <n v="2.4008660013597187"/>
  </r>
  <r>
    <x v="0"/>
    <x v="1"/>
    <x v="5"/>
    <m/>
    <m/>
    <m/>
    <m/>
    <x v="3"/>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057142857142859"/>
    <s v="metric ton"/>
    <s v="C"/>
    <s v="hectare"/>
    <s v="year"/>
    <m/>
    <m/>
    <n v="0.64981052010857165"/>
    <s v="metric ton C/acre/year"/>
    <n v="0.64981052010857165"/>
    <n v="0.64981052010857165"/>
    <n v="2.4067056300317469"/>
    <n v="2.4067056300317469"/>
  </r>
  <r>
    <x v="0"/>
    <x v="1"/>
    <x v="16"/>
    <m/>
    <m/>
    <m/>
    <m/>
    <x v="4"/>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08888888888889"/>
    <s v="metric ton"/>
    <s v="C"/>
    <s v="hectare"/>
    <s v="year"/>
    <m/>
    <m/>
    <n v="0.6510952384164177"/>
    <s v="metric ton C/acre/year"/>
    <n v="0.6510952384164177"/>
    <n v="0.6510952384164177"/>
    <n v="2.4114638459867321"/>
    <n v="2.4114638459867321"/>
  </r>
  <r>
    <x v="0"/>
    <x v="1"/>
    <x v="15"/>
    <m/>
    <m/>
    <m/>
    <m/>
    <x v="2"/>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119999999999999"/>
    <s v="metric ton"/>
    <s v="C"/>
    <s v="hectare"/>
    <s v="year"/>
    <m/>
    <m/>
    <n v="0.65235426235810678"/>
    <s v="metric ton C/acre/year"/>
    <n v="0.65235426235810678"/>
    <n v="0.65235426235810678"/>
    <n v="2.4161268976226173"/>
    <n v="2.4161268976226173"/>
  </r>
  <r>
    <x v="0"/>
    <x v="1"/>
    <x v="14"/>
    <m/>
    <m/>
    <m/>
    <m/>
    <x v="1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160000000000001"/>
    <s v="metric ton"/>
    <s v="C"/>
    <s v="hectare"/>
    <s v="year"/>
    <m/>
    <m/>
    <n v="0.65397300742599307"/>
    <s v="metric ton C/acre/year"/>
    <n v="0.65397300742599307"/>
    <n v="0.65397300742599307"/>
    <n v="2.4221222497259003"/>
    <n v="2.4221222497259003"/>
  </r>
  <r>
    <x v="0"/>
    <x v="1"/>
    <x v="14"/>
    <m/>
    <m/>
    <m/>
    <m/>
    <x v="1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243478260869566"/>
    <s v="metric ton"/>
    <s v="C"/>
    <s v="hectare"/>
    <s v="year"/>
    <m/>
    <m/>
    <n v="0.65735125800245098"/>
    <s v="metric ton C/acre/year"/>
    <n v="0.65735125800245098"/>
    <n v="0.65735125800245098"/>
    <n v="2.4346342888979664"/>
    <n v="2.4346342888979664"/>
  </r>
  <r>
    <x v="0"/>
    <x v="1"/>
    <x v="16"/>
    <m/>
    <m/>
    <m/>
    <m/>
    <x v="3"/>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314285714285715"/>
    <s v="metric ton"/>
    <s v="C"/>
    <s v="hectare"/>
    <s v="year"/>
    <m/>
    <m/>
    <n v="0.66021673840212525"/>
    <s v="metric ton C/acre/year"/>
    <n v="0.66021673840212525"/>
    <n v="0.66021673840212525"/>
    <n v="2.4452471792671302"/>
    <n v="2.4452471792671302"/>
  </r>
  <r>
    <x v="0"/>
    <x v="1"/>
    <x v="15"/>
    <m/>
    <m/>
    <m/>
    <m/>
    <x v="1"/>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333333333333333"/>
    <s v="metric ton"/>
    <s v="C"/>
    <s v="hectare"/>
    <s v="year"/>
    <m/>
    <m/>
    <n v="0.6609875693868329"/>
    <s v="metric ton C/acre/year"/>
    <n v="0.6609875693868329"/>
    <n v="0.6609875693868329"/>
    <n v="2.4481021088401218"/>
    <n v="2.4481021088401218"/>
  </r>
  <r>
    <x v="0"/>
    <x v="1"/>
    <x v="14"/>
    <m/>
    <m/>
    <m/>
    <m/>
    <x v="1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352380952380952"/>
    <s v="metric ton"/>
    <s v="C"/>
    <s v="hectare"/>
    <s v="year"/>
    <m/>
    <m/>
    <n v="0.66175840037154054"/>
    <s v="metric ton C/acre/year"/>
    <n v="0.66175840037154054"/>
    <n v="0.66175840037154054"/>
    <n v="2.450957038413113"/>
    <n v="2.450957038413113"/>
  </r>
  <r>
    <x v="0"/>
    <x v="1"/>
    <x v="14"/>
    <m/>
    <m/>
    <m/>
    <m/>
    <x v="4"/>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355555555555554"/>
    <s v="metric ton"/>
    <s v="C"/>
    <s v="hectare"/>
    <s v="year"/>
    <m/>
    <m/>
    <n v="0.66188687220232512"/>
    <s v="metric ton C/acre/year"/>
    <n v="0.66188687220232512"/>
    <n v="0.66188687220232512"/>
    <n v="2.4514328600086115"/>
    <n v="2.4514328600086115"/>
  </r>
  <r>
    <x v="0"/>
    <x v="1"/>
    <x v="5"/>
    <m/>
    <m/>
    <m/>
    <m/>
    <x v="3"/>
    <x v="0"/>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37142857142857"/>
    <s v="metric ton"/>
    <s v="C"/>
    <s v="hectare"/>
    <s v="year"/>
    <m/>
    <m/>
    <n v="0.66252923135624819"/>
    <s v="metric ton C/acre/year"/>
    <n v="0.66252923135624819"/>
    <n v="0.66252923135624819"/>
    <n v="2.4538119679861041"/>
    <n v="2.4538119679861041"/>
  </r>
  <r>
    <x v="0"/>
    <x v="1"/>
    <x v="4"/>
    <m/>
    <m/>
    <m/>
    <m/>
    <x v="3"/>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37142857142857"/>
    <s v="metric ton"/>
    <s v="C"/>
    <s v="hectare"/>
    <s v="year"/>
    <m/>
    <m/>
    <n v="0.66252923135624819"/>
    <s v="metric ton C/acre/year"/>
    <n v="0.66252923135624819"/>
    <n v="0.66252923135624819"/>
    <n v="2.4538119679861041"/>
    <n v="2.4538119679861041"/>
  </r>
  <r>
    <x v="0"/>
    <x v="1"/>
    <x v="14"/>
    <m/>
    <m/>
    <m/>
    <m/>
    <x v="3"/>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4"/>
    <s v="metric ton"/>
    <s v="C"/>
    <s v="hectare"/>
    <s v="year"/>
    <m/>
    <m/>
    <n v="0.66368547783330967"/>
    <s v="metric ton C/acre/year"/>
    <n v="0.66368547783330967"/>
    <n v="0.66368547783330967"/>
    <n v="2.4580943623455913"/>
    <n v="2.4580943623455913"/>
  </r>
  <r>
    <x v="0"/>
    <x v="1"/>
    <x v="5"/>
    <m/>
    <m/>
    <m/>
    <m/>
    <x v="2"/>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440000000000001"/>
    <s v="metric ton"/>
    <s v="C"/>
    <s v="hectare"/>
    <s v="year"/>
    <m/>
    <m/>
    <n v="0.66530422290119595"/>
    <s v="metric ton C/acre/year"/>
    <n v="0.66530422290119595"/>
    <n v="0.66530422290119595"/>
    <n v="2.4640897144488738"/>
    <n v="2.4640897144488738"/>
  </r>
  <r>
    <x v="0"/>
    <x v="1"/>
    <x v="14"/>
    <m/>
    <m/>
    <m/>
    <m/>
    <x v="4"/>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444444444444444"/>
    <s v="metric ton"/>
    <s v="C"/>
    <s v="hectare"/>
    <s v="year"/>
    <m/>
    <m/>
    <n v="0.66548408346429433"/>
    <s v="metric ton C/acre/year"/>
    <n v="0.66548408346429433"/>
    <n v="0.66548408346429433"/>
    <n v="2.4647558646825716"/>
    <n v="2.4647558646825716"/>
  </r>
  <r>
    <x v="0"/>
    <x v="1"/>
    <x v="5"/>
    <m/>
    <m/>
    <m/>
    <m/>
    <x v="1"/>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466666666666667"/>
    <s v="metric ton"/>
    <s v="C"/>
    <s v="hectare"/>
    <s v="year"/>
    <m/>
    <m/>
    <n v="0.66638338627978666"/>
    <s v="metric ton C/acre/year"/>
    <n v="0.66638338627978666"/>
    <n v="0.66638338627978666"/>
    <n v="2.4680866158510617"/>
    <n v="2.4680866158510617"/>
  </r>
  <r>
    <x v="0"/>
    <x v="1"/>
    <x v="14"/>
    <m/>
    <m/>
    <m/>
    <m/>
    <x v="9"/>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494736842105262"/>
    <s v="metric ton"/>
    <s v="C"/>
    <s v="hectare"/>
    <s v="year"/>
    <m/>
    <m/>
    <n v="0.66751934773093469"/>
    <s v="metric ton C/acre/year"/>
    <n v="0.66751934773093469"/>
    <n v="0.66751934773093469"/>
    <n v="2.4722938804849433"/>
    <n v="2.4722938804849433"/>
  </r>
  <r>
    <x v="0"/>
    <x v="1"/>
    <x v="14"/>
    <m/>
    <m/>
    <m/>
    <m/>
    <x v="9"/>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494736842105262"/>
    <s v="metric ton"/>
    <s v="C"/>
    <s v="hectare"/>
    <s v="year"/>
    <m/>
    <m/>
    <n v="0.66751934773093469"/>
    <s v="metric ton C/acre/year"/>
    <n v="0.66751934773093469"/>
    <n v="0.66751934773093469"/>
    <n v="2.4722938804849433"/>
    <n v="2.4722938804849433"/>
  </r>
  <r>
    <x v="0"/>
    <x v="1"/>
    <x v="16"/>
    <m/>
    <m/>
    <m/>
    <m/>
    <x v="1"/>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666666666666667"/>
    <s v="metric ton"/>
    <s v="C"/>
    <s v="hectare"/>
    <s v="year"/>
    <m/>
    <m/>
    <n v="0.6744771116192172"/>
    <s v="metric ton C/acre/year"/>
    <n v="0.6744771116192172"/>
    <n v="0.6744771116192172"/>
    <n v="2.4980633763674711"/>
    <n v="2.4980633763674711"/>
  </r>
  <r>
    <x v="0"/>
    <x v="1"/>
    <x v="14"/>
    <m/>
    <m/>
    <m/>
    <m/>
    <x v="3"/>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685714285714286"/>
    <s v="metric ton"/>
    <s v="C"/>
    <s v="hectare"/>
    <s v="year"/>
    <m/>
    <m/>
    <n v="0.67524794260392484"/>
    <s v="metric ton C/acre/year"/>
    <n v="0.67524794260392484"/>
    <n v="0.67524794260392484"/>
    <n v="2.5009183059404623"/>
    <n v="2.5009183059404623"/>
  </r>
  <r>
    <x v="0"/>
    <x v="1"/>
    <x v="14"/>
    <m/>
    <m/>
    <m/>
    <m/>
    <x v="8"/>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694117647058824"/>
    <s v="metric ton"/>
    <s v="C"/>
    <s v="hectare"/>
    <s v="year"/>
    <m/>
    <m/>
    <n v="0.67558801509717825"/>
    <s v="metric ton C/acre/year"/>
    <n v="0.67558801509717825"/>
    <n v="0.67558801509717825"/>
    <n v="2.5021778336932528"/>
    <n v="2.5021778336932528"/>
  </r>
  <r>
    <x v="0"/>
    <x v="1"/>
    <x v="14"/>
    <m/>
    <m/>
    <m/>
    <m/>
    <x v="8"/>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694117647058824"/>
    <s v="metric ton"/>
    <s v="C"/>
    <s v="hectare"/>
    <s v="year"/>
    <m/>
    <m/>
    <n v="0.67558801509717825"/>
    <s v="metric ton C/acre/year"/>
    <n v="0.67558801509717825"/>
    <n v="0.67558801509717825"/>
    <n v="2.5021778336932528"/>
    <n v="2.5021778336932528"/>
  </r>
  <r>
    <x v="0"/>
    <x v="1"/>
    <x v="14"/>
    <m/>
    <m/>
    <m/>
    <m/>
    <x v="2"/>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68"/>
    <s v="metric ton"/>
    <s v="C"/>
    <s v="hectare"/>
    <s v="year"/>
    <m/>
    <m/>
    <n v="0.67987292851217096"/>
    <s v="metric ton C/acre/year"/>
    <n v="0.67987292851217096"/>
    <n v="0.67987292851217096"/>
    <n v="2.518047883378411"/>
    <n v="2.518047883378411"/>
  </r>
  <r>
    <x v="0"/>
    <x v="1"/>
    <x v="14"/>
    <m/>
    <m/>
    <m/>
    <m/>
    <x v="7"/>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946666666666665"/>
    <s v="metric ton"/>
    <s v="C"/>
    <s v="hectare"/>
    <s v="year"/>
    <m/>
    <m/>
    <n v="0.68580832709441997"/>
    <s v="metric ton C/acre/year"/>
    <n v="0.68580832709441997"/>
    <n v="0.68580832709441997"/>
    <n v="2.5400308410904442"/>
    <n v="2.5400308410904442"/>
  </r>
  <r>
    <x v="0"/>
    <x v="1"/>
    <x v="14"/>
    <m/>
    <m/>
    <m/>
    <m/>
    <x v="7"/>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946666666666665"/>
    <s v="metric ton"/>
    <s v="C"/>
    <s v="hectare"/>
    <s v="year"/>
    <m/>
    <m/>
    <n v="0.68580832709441997"/>
    <s v="metric ton C/acre/year"/>
    <n v="0.68580832709441997"/>
    <n v="0.68580832709441997"/>
    <n v="2.5400308410904442"/>
    <n v="2.5400308410904442"/>
  </r>
  <r>
    <x v="0"/>
    <x v="1"/>
    <x v="16"/>
    <m/>
    <m/>
    <m/>
    <m/>
    <x v="2"/>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
    <s v="metric ton"/>
    <s v="C"/>
    <s v="hectare"/>
    <s v="year"/>
    <m/>
    <m/>
    <n v="0.6879666538516015"/>
    <s v="metric ton C/acre/year"/>
    <n v="0.6879666538516015"/>
    <n v="0.6879666538516015"/>
    <n v="2.54802464389482"/>
    <n v="2.54802464389482"/>
  </r>
  <r>
    <x v="0"/>
    <x v="1"/>
    <x v="14"/>
    <m/>
    <m/>
    <m/>
    <m/>
    <x v="6"/>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292307692307693"/>
    <s v="metric ton"/>
    <s v="C"/>
    <s v="hectare"/>
    <s v="year"/>
    <m/>
    <m/>
    <n v="0.69979594473230788"/>
    <s v="metric ton C/acre/year"/>
    <n v="0.69979594473230788"/>
    <n v="0.69979594473230788"/>
    <n v="2.591836832341881"/>
    <n v="2.591836832341881"/>
  </r>
  <r>
    <x v="0"/>
    <x v="1"/>
    <x v="14"/>
    <m/>
    <m/>
    <m/>
    <m/>
    <x v="6"/>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292307692307693"/>
    <s v="metric ton"/>
    <s v="C"/>
    <s v="hectare"/>
    <s v="year"/>
    <m/>
    <m/>
    <n v="0.69979594473230788"/>
    <s v="metric ton C/acre/year"/>
    <n v="0.69979594473230788"/>
    <n v="0.69979594473230788"/>
    <n v="2.591836832341881"/>
    <n v="2.591836832341881"/>
  </r>
  <r>
    <x v="0"/>
    <x v="1"/>
    <x v="16"/>
    <m/>
    <m/>
    <m/>
    <m/>
    <x v="12"/>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7352000000000001"/>
    <s v="metric ton"/>
    <s v="C"/>
    <s v="hectare"/>
    <s v="year"/>
    <m/>
    <m/>
    <n v="0.70221161044899949"/>
    <s v="metric ton C/acre/year"/>
    <n v="0.70221161044899949"/>
    <n v="0.70221161044899949"/>
    <n v="2.6007837424037015"/>
    <n v="2.6007837424037015"/>
  </r>
  <r>
    <x v="0"/>
    <x v="1"/>
    <x v="16"/>
    <m/>
    <m/>
    <m/>
    <m/>
    <x v="1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7352000000000001"/>
    <s v="metric ton"/>
    <s v="C"/>
    <s v="hectare"/>
    <s v="year"/>
    <m/>
    <m/>
    <n v="0.70221161044899949"/>
    <s v="metric ton C/acre/year"/>
    <n v="0.70221161044899949"/>
    <n v="0.70221161044899949"/>
    <n v="2.6007837424037015"/>
    <n v="2.6007837424037015"/>
  </r>
  <r>
    <x v="0"/>
    <x v="1"/>
    <x v="16"/>
    <m/>
    <m/>
    <m/>
    <m/>
    <x v="1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504000000000002"/>
    <s v="metric ton"/>
    <s v="C"/>
    <s v="hectare"/>
    <s v="year"/>
    <m/>
    <m/>
    <n v="0.70836284170696673"/>
    <s v="metric ton C/acre/year"/>
    <n v="0.70836284170696673"/>
    <n v="0.70836284170696673"/>
    <n v="2.6235660803961731"/>
    <n v="2.6235660803961731"/>
  </r>
  <r>
    <x v="0"/>
    <x v="1"/>
    <x v="16"/>
    <m/>
    <m/>
    <m/>
    <m/>
    <x v="1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504000000000002"/>
    <s v="metric ton"/>
    <s v="C"/>
    <s v="hectare"/>
    <s v="year"/>
    <m/>
    <m/>
    <n v="0.70836284170696673"/>
    <s v="metric ton C/acre/year"/>
    <n v="0.70836284170696673"/>
    <n v="0.70836284170696673"/>
    <n v="2.6235660803961731"/>
    <n v="2.6235660803961731"/>
  </r>
  <r>
    <x v="0"/>
    <x v="1"/>
    <x v="5"/>
    <m/>
    <m/>
    <m/>
    <m/>
    <x v="2"/>
    <x v="0"/>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764"/>
    <s v="metric ton"/>
    <s v="C"/>
    <s v="hectare"/>
    <s v="year"/>
    <m/>
    <m/>
    <n v="0.7138665749377795"/>
    <s v="metric ton C/acre/year"/>
    <n v="0.7138665749377795"/>
    <n v="0.7138665749377795"/>
    <n v="2.6439502775473311"/>
    <n v="2.6439502775473311"/>
  </r>
  <r>
    <x v="0"/>
    <x v="1"/>
    <x v="14"/>
    <m/>
    <m/>
    <m/>
    <m/>
    <x v="5"/>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781818181818181"/>
    <s v="metric ton"/>
    <s v="C"/>
    <s v="hectare"/>
    <s v="year"/>
    <m/>
    <m/>
    <n v="0.71960576199664839"/>
    <s v="metric ton C/acre/year"/>
    <n v="0.71960576199664839"/>
    <n v="0.71960576199664839"/>
    <n v="2.6652065259135123"/>
    <n v="2.6652065259135123"/>
  </r>
  <r>
    <x v="0"/>
    <x v="1"/>
    <x v="14"/>
    <m/>
    <m/>
    <m/>
    <m/>
    <x v="5"/>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781818181818181"/>
    <s v="metric ton"/>
    <s v="C"/>
    <s v="hectare"/>
    <s v="year"/>
    <m/>
    <m/>
    <n v="0.71960576199664839"/>
    <s v="metric ton C/acre/year"/>
    <n v="0.71960576199664839"/>
    <n v="0.71960576199664839"/>
    <n v="2.6652065259135123"/>
    <n v="2.6652065259135123"/>
  </r>
  <r>
    <x v="0"/>
    <x v="1"/>
    <x v="16"/>
    <m/>
    <m/>
    <m/>
    <m/>
    <x v="1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7791304347826087"/>
    <s v="metric ton"/>
    <s v="C"/>
    <s v="hectare"/>
    <s v="year"/>
    <m/>
    <m/>
    <n v="0.71998965410760962"/>
    <s v="metric ton C/acre/year"/>
    <n v="0.71998965410760962"/>
    <n v="0.71998965410760962"/>
    <n v="2.6666283485467019"/>
    <n v="2.6666283485467019"/>
  </r>
  <r>
    <x v="0"/>
    <x v="1"/>
    <x v="16"/>
    <m/>
    <m/>
    <m/>
    <m/>
    <x v="11"/>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7791304347826087"/>
    <s v="metric ton"/>
    <s v="C"/>
    <s v="hectare"/>
    <s v="year"/>
    <m/>
    <m/>
    <n v="0.71998965410760962"/>
    <s v="metric ton C/acre/year"/>
    <n v="0.71998965410760962"/>
    <n v="0.71998965410760962"/>
    <n v="2.6666283485467019"/>
    <n v="2.6666283485467019"/>
  </r>
  <r>
    <x v="0"/>
    <x v="1"/>
    <x v="15"/>
    <m/>
    <m/>
    <m/>
    <m/>
    <x v="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
    <s v="metric ton"/>
    <s v="C"/>
    <s v="hectare"/>
    <s v="year"/>
    <m/>
    <m/>
    <n v="0.72843528054875462"/>
    <s v="metric ton C/acre/year"/>
    <n v="0.72843528054875462"/>
    <n v="0.72843528054875462"/>
    <n v="2.6979084464768688"/>
    <n v="2.6979084464768688"/>
  </r>
  <r>
    <x v="0"/>
    <x v="1"/>
    <x v="15"/>
    <m/>
    <m/>
    <m/>
    <m/>
    <x v="12"/>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048"/>
    <s v="metric ton"/>
    <s v="C"/>
    <s v="hectare"/>
    <s v="year"/>
    <m/>
    <m/>
    <n v="0.73037777463021791"/>
    <s v="metric ton C/acre/year"/>
    <n v="0.73037777463021791"/>
    <n v="0.73037777463021791"/>
    <n v="2.705102869000807"/>
    <n v="2.705102869000807"/>
  </r>
  <r>
    <x v="0"/>
    <x v="1"/>
    <x v="15"/>
    <m/>
    <m/>
    <m/>
    <m/>
    <x v="1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048"/>
    <s v="metric ton"/>
    <s v="C"/>
    <s v="hectare"/>
    <s v="year"/>
    <m/>
    <m/>
    <n v="0.73037777463021791"/>
    <s v="metric ton C/acre/year"/>
    <n v="0.73037777463021791"/>
    <n v="0.73037777463021791"/>
    <n v="2.705102869000807"/>
    <n v="2.705102869000807"/>
  </r>
  <r>
    <x v="0"/>
    <x v="1"/>
    <x v="4"/>
    <m/>
    <m/>
    <m/>
    <m/>
    <x v="3"/>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114285714285714"/>
    <s v="metric ton"/>
    <s v="C"/>
    <s v="hectare"/>
    <s v="year"/>
    <m/>
    <m/>
    <n v="0.73306026645700062"/>
    <s v="metric ton C/acre/year"/>
    <n v="0.73306026645700062"/>
    <n v="0.73306026645700062"/>
    <n v="2.7150380239148171"/>
    <n v="2.7150380239148171"/>
  </r>
  <r>
    <x v="0"/>
    <x v="1"/>
    <x v="15"/>
    <m/>
    <m/>
    <m/>
    <m/>
    <x v="1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191304347826085"/>
    <s v="metric ton"/>
    <s v="C"/>
    <s v="hectare"/>
    <s v="year"/>
    <m/>
    <m/>
    <n v="0.73617710478647069"/>
    <s v="metric ton C/acre/year"/>
    <n v="0.73617710478647069"/>
    <n v="0.73617710478647069"/>
    <n v="2.7265818695795208"/>
    <n v="2.7265818695795208"/>
  </r>
  <r>
    <x v="0"/>
    <x v="1"/>
    <x v="15"/>
    <m/>
    <m/>
    <m/>
    <m/>
    <x v="11"/>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191304347826085"/>
    <s v="metric ton"/>
    <s v="C"/>
    <s v="hectare"/>
    <s v="year"/>
    <m/>
    <m/>
    <n v="0.73617710478647069"/>
    <s v="metric ton C/acre/year"/>
    <n v="0.73617710478647069"/>
    <n v="0.73617710478647069"/>
    <n v="2.7265818695795208"/>
    <n v="2.7265818695795208"/>
  </r>
  <r>
    <x v="0"/>
    <x v="1"/>
    <x v="16"/>
    <m/>
    <m/>
    <m/>
    <m/>
    <x v="10"/>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247619047619048"/>
    <s v="metric ton"/>
    <s v="C"/>
    <s v="hectare"/>
    <s v="year"/>
    <m/>
    <m/>
    <n v="0.73845608334995438"/>
    <s v="metric ton C/acre/year"/>
    <n v="0.73845608334995438"/>
    <n v="0.73845608334995438"/>
    <n v="2.735022530925757"/>
    <n v="2.735022530925757"/>
  </r>
  <r>
    <x v="0"/>
    <x v="1"/>
    <x v="16"/>
    <m/>
    <m/>
    <m/>
    <m/>
    <x v="1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247619047619048"/>
    <s v="metric ton"/>
    <s v="C"/>
    <s v="hectare"/>
    <s v="year"/>
    <m/>
    <m/>
    <n v="0.73845608334995438"/>
    <s v="metric ton C/acre/year"/>
    <n v="0.73845608334995438"/>
    <n v="0.73845608334995438"/>
    <n v="2.735022530925757"/>
    <n v="2.735022530925757"/>
  </r>
  <r>
    <x v="0"/>
    <x v="1"/>
    <x v="15"/>
    <m/>
    <m/>
    <m/>
    <m/>
    <x v="10"/>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285714285714285"/>
    <s v="metric ton"/>
    <s v="C"/>
    <s v="hectare"/>
    <s v="year"/>
    <m/>
    <m/>
    <n v="0.73999774531936968"/>
    <s v="metric ton C/acre/year"/>
    <n v="0.73999774531936968"/>
    <n v="0.73999774531936968"/>
    <n v="2.7407323900717393"/>
    <n v="2.7407323900717393"/>
  </r>
  <r>
    <x v="0"/>
    <x v="1"/>
    <x v="15"/>
    <m/>
    <m/>
    <m/>
    <m/>
    <x v="1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285714285714285"/>
    <s v="metric ton"/>
    <s v="C"/>
    <s v="hectare"/>
    <s v="year"/>
    <m/>
    <m/>
    <n v="0.73999774531936968"/>
    <s v="metric ton C/acre/year"/>
    <n v="0.73999774531936968"/>
    <n v="0.73999774531936968"/>
    <n v="2.7407323900717393"/>
    <n v="2.7407323900717393"/>
  </r>
  <r>
    <x v="0"/>
    <x v="1"/>
    <x v="15"/>
    <m/>
    <m/>
    <m/>
    <m/>
    <x v="9"/>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357894736842106"/>
    <s v="metric ton"/>
    <s v="C"/>
    <s v="hectare"/>
    <s v="year"/>
    <m/>
    <m/>
    <n v="0.74291878905089359"/>
    <s v="metric ton C/acre/year"/>
    <n v="0.74291878905089359"/>
    <n v="0.74291878905089359"/>
    <n v="2.7515510705588651"/>
    <n v="2.7515510705588651"/>
  </r>
  <r>
    <x v="0"/>
    <x v="1"/>
    <x v="15"/>
    <m/>
    <m/>
    <m/>
    <m/>
    <x v="9"/>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357894736842106"/>
    <s v="metric ton"/>
    <s v="C"/>
    <s v="hectare"/>
    <s v="year"/>
    <m/>
    <m/>
    <n v="0.74291878905089359"/>
    <s v="metric ton C/acre/year"/>
    <n v="0.74291878905089359"/>
    <n v="0.74291878905089359"/>
    <n v="2.7515510705588651"/>
    <n v="2.7515510705588651"/>
  </r>
  <r>
    <x v="0"/>
    <x v="1"/>
    <x v="16"/>
    <m/>
    <m/>
    <m/>
    <m/>
    <x v="1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408695652173912"/>
    <s v="metric ton"/>
    <s v="C"/>
    <s v="hectare"/>
    <s v="year"/>
    <m/>
    <m/>
    <n v="0.74497463232933014"/>
    <s v="metric ton C/acre/year"/>
    <n v="0.74497463232933014"/>
    <n v="0.74497463232933014"/>
    <n v="2.7591653049234446"/>
    <n v="2.7591653049234446"/>
  </r>
  <r>
    <x v="0"/>
    <x v="1"/>
    <x v="16"/>
    <m/>
    <m/>
    <m/>
    <m/>
    <x v="1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408695652173912"/>
    <s v="metric ton"/>
    <s v="C"/>
    <s v="hectare"/>
    <s v="year"/>
    <m/>
    <m/>
    <n v="0.74497463232933014"/>
    <s v="metric ton C/acre/year"/>
    <n v="0.74497463232933014"/>
    <n v="0.74497463232933014"/>
    <n v="2.7591653049234446"/>
    <n v="2.7591653049234446"/>
  </r>
  <r>
    <x v="0"/>
    <x v="1"/>
    <x v="15"/>
    <m/>
    <m/>
    <m/>
    <m/>
    <x v="8"/>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435294117647056"/>
    <s v="metric ton"/>
    <s v="C"/>
    <s v="hectare"/>
    <s v="year"/>
    <m/>
    <m/>
    <n v="0.74605103569927989"/>
    <s v="metric ton C/acre/year"/>
    <n v="0.74605103569927989"/>
    <n v="0.74605103569927989"/>
    <n v="2.7631519840714067"/>
    <n v="2.7631519840714067"/>
  </r>
  <r>
    <x v="0"/>
    <x v="1"/>
    <x v="15"/>
    <m/>
    <m/>
    <m/>
    <m/>
    <x v="8"/>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435294117647056"/>
    <s v="metric ton"/>
    <s v="C"/>
    <s v="hectare"/>
    <s v="year"/>
    <m/>
    <m/>
    <n v="0.74605103569927989"/>
    <s v="metric ton C/acre/year"/>
    <n v="0.74605103569927989"/>
    <n v="0.74605103569927989"/>
    <n v="2.7631519840714067"/>
    <n v="2.7631519840714067"/>
  </r>
  <r>
    <x v="0"/>
    <x v="1"/>
    <x v="14"/>
    <m/>
    <m/>
    <m/>
    <m/>
    <x v="4"/>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466666666666665"/>
    <s v="metric ton"/>
    <s v="C"/>
    <s v="hectare"/>
    <s v="year"/>
    <m/>
    <m/>
    <n v="0.74732063967409257"/>
    <s v="metric ton C/acre/year"/>
    <n v="0.74732063967409257"/>
    <n v="0.74732063967409257"/>
    <n v="2.7678542210151575"/>
    <n v="2.7678542210151575"/>
  </r>
  <r>
    <x v="0"/>
    <x v="1"/>
    <x v="14"/>
    <m/>
    <m/>
    <m/>
    <m/>
    <x v="4"/>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466666666666665"/>
    <s v="metric ton"/>
    <s v="C"/>
    <s v="hectare"/>
    <s v="year"/>
    <m/>
    <m/>
    <n v="0.74732063967409257"/>
    <s v="metric ton C/acre/year"/>
    <n v="0.74732063967409257"/>
    <n v="0.74732063967409257"/>
    <n v="2.7678542210151575"/>
    <n v="2.7678542210151575"/>
  </r>
  <r>
    <x v="0"/>
    <x v="1"/>
    <x v="15"/>
    <m/>
    <m/>
    <m/>
    <m/>
    <x v="3"/>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514285714285714"/>
    <s v="metric ton"/>
    <s v="C"/>
    <s v="hectare"/>
    <s v="year"/>
    <m/>
    <m/>
    <n v="0.74924771713586191"/>
    <s v="metric ton C/acre/year"/>
    <n v="0.74924771713586191"/>
    <n v="0.74924771713586191"/>
    <n v="2.7749915449476363"/>
    <n v="2.7749915449476363"/>
  </r>
  <r>
    <x v="0"/>
    <x v="1"/>
    <x v="15"/>
    <m/>
    <m/>
    <m/>
    <m/>
    <x v="7"/>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520000000000001"/>
    <s v="metric ton"/>
    <s v="C"/>
    <s v="hectare"/>
    <s v="year"/>
    <m/>
    <m/>
    <n v="0.74947896643127421"/>
    <s v="metric ton C/acre/year"/>
    <n v="0.74947896643127421"/>
    <n v="0.74947896643127421"/>
    <n v="2.7758480238195338"/>
    <n v="2.7758480238195338"/>
  </r>
  <r>
    <x v="0"/>
    <x v="1"/>
    <x v="15"/>
    <m/>
    <m/>
    <m/>
    <m/>
    <x v="7"/>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533333333333333"/>
    <s v="metric ton"/>
    <s v="C"/>
    <s v="hectare"/>
    <s v="year"/>
    <m/>
    <m/>
    <n v="0.75001854812056956"/>
    <s v="metric ton C/acre/year"/>
    <n v="0.75001854812056956"/>
    <n v="0.75001854812056956"/>
    <n v="2.7778464745206279"/>
    <n v="2.7778464745206279"/>
  </r>
  <r>
    <x v="0"/>
    <x v="1"/>
    <x v="15"/>
    <m/>
    <m/>
    <m/>
    <m/>
    <x v="6"/>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630769230769231"/>
    <s v="metric ton"/>
    <s v="C"/>
    <s v="hectare"/>
    <s v="year"/>
    <m/>
    <m/>
    <n v="0.75396164508080499"/>
    <s v="metric ton C/acre/year"/>
    <n v="0.75396164508080499"/>
    <n v="0.75396164508080499"/>
    <n v="2.7924505373363147"/>
    <n v="2.7924505373363147"/>
  </r>
  <r>
    <x v="0"/>
    <x v="1"/>
    <x v="15"/>
    <m/>
    <m/>
    <m/>
    <m/>
    <x v="4"/>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644444444444446"/>
    <s v="metric ton"/>
    <s v="C"/>
    <s v="hectare"/>
    <s v="year"/>
    <m/>
    <m/>
    <n v="0.75451506219803099"/>
    <s v="metric ton C/acre/year"/>
    <n v="0.75451506219803099"/>
    <n v="0.75451506219803099"/>
    <n v="2.7945002303630777"/>
    <n v="2.7945002303630777"/>
  </r>
  <r>
    <x v="0"/>
    <x v="1"/>
    <x v="15"/>
    <m/>
    <m/>
    <m/>
    <m/>
    <x v="6"/>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646153846153846"/>
    <s v="metric ton"/>
    <s v="C"/>
    <s v="hectare"/>
    <s v="year"/>
    <m/>
    <m/>
    <n v="0.75458423933768426"/>
    <s v="metric ton C/acre/year"/>
    <n v="0.75458423933768426"/>
    <n v="0.75458423933768426"/>
    <n v="2.794756441991423"/>
    <n v="2.794756441991423"/>
  </r>
  <r>
    <x v="0"/>
    <x v="1"/>
    <x v="16"/>
    <m/>
    <m/>
    <m/>
    <m/>
    <x v="9"/>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715789473684212"/>
    <s v="metric ton"/>
    <s v="C"/>
    <s v="hectare"/>
    <s v="year"/>
    <m/>
    <m/>
    <n v="0.75740229755303257"/>
    <s v="metric ton C/acre/year"/>
    <n v="0.75740229755303257"/>
    <n v="0.75740229755303257"/>
    <n v="2.8051936946408613"/>
    <n v="2.8051936946408613"/>
  </r>
  <r>
    <x v="0"/>
    <x v="1"/>
    <x v="16"/>
    <m/>
    <m/>
    <m/>
    <m/>
    <x v="9"/>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715789473684212"/>
    <s v="metric ton"/>
    <s v="C"/>
    <s v="hectare"/>
    <s v="year"/>
    <m/>
    <m/>
    <n v="0.75740229755303257"/>
    <s v="metric ton C/acre/year"/>
    <n v="0.75740229755303257"/>
    <n v="0.75740229755303257"/>
    <n v="2.8051936946408613"/>
    <n v="2.8051936946408613"/>
  </r>
  <r>
    <x v="0"/>
    <x v="1"/>
    <x v="15"/>
    <m/>
    <m/>
    <m/>
    <m/>
    <x v="4"/>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755555555555556"/>
    <s v="metric ton"/>
    <s v="C"/>
    <s v="hectare"/>
    <s v="year"/>
    <m/>
    <m/>
    <n v="0.75901157627549243"/>
    <s v="metric ton C/acre/year"/>
    <n v="0.75901157627549243"/>
    <n v="0.75901157627549243"/>
    <n v="2.8111539862055275"/>
    <n v="2.8111539862055275"/>
  </r>
  <r>
    <x v="0"/>
    <x v="1"/>
    <x v="15"/>
    <m/>
    <m/>
    <m/>
    <m/>
    <x v="5"/>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781818181818182"/>
    <s v="metric ton"/>
    <s v="C"/>
    <s v="hectare"/>
    <s v="year"/>
    <m/>
    <m/>
    <n v="0.76007438869380151"/>
    <s v="metric ton C/acre/year"/>
    <n v="0.76007438869380151"/>
    <n v="0.76007438869380151"/>
    <n v="2.8150903284955611"/>
    <n v="2.8150903284955611"/>
  </r>
  <r>
    <x v="0"/>
    <x v="1"/>
    <x v="15"/>
    <m/>
    <m/>
    <m/>
    <m/>
    <x v="5"/>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818181818181818"/>
    <s v="metric ton"/>
    <s v="C"/>
    <s v="hectare"/>
    <s v="year"/>
    <m/>
    <m/>
    <n v="0.76154597511915256"/>
    <s v="metric ton C/acre/year"/>
    <n v="0.76154597511915256"/>
    <n v="0.76154597511915256"/>
    <n v="2.820540648589454"/>
    <n v="2.820540648589454"/>
  </r>
  <r>
    <x v="0"/>
    <x v="1"/>
    <x v="16"/>
    <m/>
    <m/>
    <m/>
    <m/>
    <x v="1"/>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866666666666667"/>
    <s v="metric ton"/>
    <s v="C"/>
    <s v="hectare"/>
    <s v="year"/>
    <m/>
    <m/>
    <n v="0.76350809035295386"/>
    <s v="metric ton C/acre/year"/>
    <n v="0.76350809035295386"/>
    <n v="0.76350809035295386"/>
    <n v="2.8278077420479772"/>
    <n v="2.8278077420479772"/>
  </r>
  <r>
    <x v="0"/>
    <x v="1"/>
    <x v="15"/>
    <m/>
    <m/>
    <m/>
    <m/>
    <x v="3"/>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885714285714283"/>
    <s v="metric ton"/>
    <s v="C"/>
    <s v="hectare"/>
    <s v="year"/>
    <m/>
    <m/>
    <n v="0.76427892133766151"/>
    <s v="metric ton C/acre/year"/>
    <n v="0.76427892133766151"/>
    <n v="0.76427892133766151"/>
    <n v="2.8306626716209684"/>
    <n v="2.8306626716209684"/>
  </r>
  <r>
    <x v="0"/>
    <x v="1"/>
    <x v="14"/>
    <m/>
    <m/>
    <m/>
    <m/>
    <x v="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8933333333333333"/>
    <s v="metric ton"/>
    <s v="C"/>
    <s v="hectare"/>
    <s v="year"/>
    <m/>
    <m/>
    <n v="0.76620599879943074"/>
    <s v="metric ton C/acre/year"/>
    <n v="0.76620599879943074"/>
    <n v="0.76620599879943074"/>
    <n v="2.8377999955534472"/>
    <n v="2.8377999955534472"/>
  </r>
  <r>
    <x v="0"/>
    <x v="1"/>
    <x v="15"/>
    <m/>
    <m/>
    <m/>
    <m/>
    <x v="1"/>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066666666666667"/>
    <s v="metric ton"/>
    <s v="C"/>
    <s v="hectare"/>
    <s v="year"/>
    <m/>
    <m/>
    <n v="0.77160181569238451"/>
    <s v="metric ton C/acre/year"/>
    <n v="0.77160181569238451"/>
    <n v="0.77160181569238451"/>
    <n v="2.8577845025643871"/>
    <n v="2.8577845025643871"/>
  </r>
  <r>
    <x v="0"/>
    <x v="1"/>
    <x v="16"/>
    <m/>
    <m/>
    <m/>
    <m/>
    <x v="8"/>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211764705882355"/>
    <s v="metric ton"/>
    <s v="C"/>
    <s v="hectare"/>
    <s v="year"/>
    <m/>
    <m/>
    <n v="0.77747373407589304"/>
    <s v="metric ton C/acre/year"/>
    <n v="0.77747373407589304"/>
    <n v="0.77747373407589304"/>
    <n v="2.8795323484292332"/>
    <n v="2.8795323484292332"/>
  </r>
  <r>
    <x v="0"/>
    <x v="1"/>
    <x v="16"/>
    <m/>
    <m/>
    <m/>
    <m/>
    <x v="8"/>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211764705882355"/>
    <s v="metric ton"/>
    <s v="C"/>
    <s v="hectare"/>
    <s v="year"/>
    <m/>
    <m/>
    <n v="0.77747373407589304"/>
    <s v="metric ton C/acre/year"/>
    <n v="0.77747373407589304"/>
    <n v="0.77747373407589304"/>
    <n v="2.8795323484292332"/>
    <n v="2.8795323484292332"/>
  </r>
  <r>
    <x v="0"/>
    <x v="1"/>
    <x v="15"/>
    <m/>
    <m/>
    <m/>
    <m/>
    <x v="2"/>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280000000000002"/>
    <s v="metric ton"/>
    <s v="C"/>
    <s v="hectare"/>
    <s v="year"/>
    <m/>
    <m/>
    <n v="0.78023512272111051"/>
    <s v="metric ton C/acre/year"/>
    <n v="0.78023512272111051"/>
    <n v="0.78023512272111051"/>
    <n v="2.8897597137818907"/>
    <n v="2.8897597137818907"/>
  </r>
  <r>
    <x v="0"/>
    <x v="1"/>
    <x v="16"/>
    <m/>
    <m/>
    <m/>
    <m/>
    <x v="1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371428571428573"/>
    <s v="metric ton"/>
    <s v="C"/>
    <s v="hectare"/>
    <s v="year"/>
    <m/>
    <m/>
    <n v="0.78393511144770733"/>
    <s v="metric ton C/acre/year"/>
    <n v="0.78393511144770733"/>
    <n v="0.78393511144770733"/>
    <n v="2.9034633757322492"/>
    <n v="2.9034633757322492"/>
  </r>
  <r>
    <x v="0"/>
    <x v="1"/>
    <x v="16"/>
    <m/>
    <m/>
    <m/>
    <m/>
    <x v="1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371428571428573"/>
    <s v="metric ton"/>
    <s v="C"/>
    <s v="hectare"/>
    <s v="year"/>
    <m/>
    <m/>
    <n v="0.78393511144770733"/>
    <s v="metric ton C/acre/year"/>
    <n v="0.78393511144770733"/>
    <n v="0.78393511144770733"/>
    <n v="2.9034633757322492"/>
    <n v="2.9034633757322492"/>
  </r>
  <r>
    <x v="0"/>
    <x v="1"/>
    <x v="14"/>
    <m/>
    <m/>
    <m/>
    <m/>
    <x v="3"/>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542857142857144"/>
    <s v="metric ton"/>
    <s v="C"/>
    <s v="hectare"/>
    <s v="year"/>
    <m/>
    <m/>
    <n v="0.79087259031007651"/>
    <s v="metric ton C/acre/year"/>
    <n v="0.79087259031007651"/>
    <n v="0.79087259031007651"/>
    <n v="2.9291577418891719"/>
    <n v="2.9291577418891719"/>
  </r>
  <r>
    <x v="0"/>
    <x v="1"/>
    <x v="14"/>
    <m/>
    <m/>
    <m/>
    <m/>
    <x v="3"/>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542857142857144"/>
    <s v="metric ton"/>
    <s v="C"/>
    <s v="hectare"/>
    <s v="year"/>
    <m/>
    <m/>
    <n v="0.79087259031007651"/>
    <s v="metric ton C/acre/year"/>
    <n v="0.79087259031007651"/>
    <n v="0.79087259031007651"/>
    <n v="2.9291577418891719"/>
    <n v="2.9291577418891719"/>
  </r>
  <r>
    <x v="0"/>
    <x v="1"/>
    <x v="16"/>
    <m/>
    <m/>
    <m/>
    <m/>
    <x v="7"/>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72"/>
    <s v="metric ton"/>
    <s v="C"/>
    <s v="hectare"/>
    <s v="year"/>
    <m/>
    <m/>
    <n v="0.79804131846785775"/>
    <s v="metric ton C/acre/year"/>
    <n v="0.79804131846785775"/>
    <n v="0.79804131846785775"/>
    <n v="2.9557085869179915"/>
    <n v="2.9557085869179915"/>
  </r>
  <r>
    <x v="0"/>
    <x v="1"/>
    <x v="16"/>
    <m/>
    <m/>
    <m/>
    <m/>
    <x v="7"/>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1.9733333333333334"/>
    <s v="metric ton"/>
    <s v="C"/>
    <s v="hectare"/>
    <s v="year"/>
    <m/>
    <m/>
    <n v="0.79858090015715322"/>
    <s v="metric ton C/acre/year"/>
    <n v="0.79858090015715322"/>
    <n v="0.79858090015715322"/>
    <n v="2.9577070376190857"/>
    <n v="2.9577070376190857"/>
  </r>
  <r>
    <x v="0"/>
    <x v="1"/>
    <x v="16"/>
    <m/>
    <m/>
    <m/>
    <m/>
    <x v="6"/>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026153846153846"/>
    <s v="metric ton"/>
    <s v="C"/>
    <s v="hectare"/>
    <s v="year"/>
    <m/>
    <m/>
    <n v="0.81995663631000826"/>
    <s v="metric ton C/acre/year"/>
    <n v="0.81995663631000826"/>
    <n v="0.81995663631000826"/>
    <n v="3.036876430777808"/>
    <n v="3.036876430777808"/>
  </r>
  <r>
    <x v="0"/>
    <x v="1"/>
    <x v="16"/>
    <m/>
    <m/>
    <m/>
    <m/>
    <x v="6"/>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0276923076923077"/>
    <s v="metric ton"/>
    <s v="C"/>
    <s v="hectare"/>
    <s v="year"/>
    <m/>
    <m/>
    <n v="0.82057923056688764"/>
    <s v="metric ton C/acre/year"/>
    <n v="0.82057923056688764"/>
    <n v="0.82057923056688764"/>
    <n v="3.0391823354329168"/>
    <n v="3.0391823354329168"/>
  </r>
  <r>
    <x v="0"/>
    <x v="1"/>
    <x v="16"/>
    <m/>
    <m/>
    <m/>
    <m/>
    <x v="9"/>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410526315789475"/>
    <s v="metric ton"/>
    <s v="C"/>
    <s v="hectare"/>
    <s v="year"/>
    <m/>
    <m/>
    <n v="0.82598597016610242"/>
    <s v="metric ton C/acre/year"/>
    <n v="0.82598597016610242"/>
    <n v="0.82598597016610242"/>
    <n v="3.0592072969114903"/>
    <n v="3.0592072969114903"/>
  </r>
  <r>
    <x v="0"/>
    <x v="1"/>
    <x v="16"/>
    <m/>
    <m/>
    <m/>
    <m/>
    <x v="9"/>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410526315789475"/>
    <s v="metric ton"/>
    <s v="C"/>
    <s v="hectare"/>
    <s v="year"/>
    <m/>
    <m/>
    <n v="0.82598597016610242"/>
    <s v="metric ton C/acre/year"/>
    <n v="0.82598597016610242"/>
    <n v="0.82598597016610242"/>
    <n v="3.0592072969114903"/>
    <n v="3.0592072969114903"/>
  </r>
  <r>
    <x v="0"/>
    <x v="1"/>
    <x v="16"/>
    <m/>
    <m/>
    <m/>
    <m/>
    <x v="5"/>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081818181818182"/>
    <s v="metric ton"/>
    <s v="C"/>
    <s v="hectare"/>
    <s v="year"/>
    <m/>
    <m/>
    <n v="0.84248322851345869"/>
    <s v="metric ton C/acre/year"/>
    <n v="0.84248322851345869"/>
    <n v="0.84248322851345869"/>
    <n v="3.1203082537535507"/>
    <n v="3.1203082537535507"/>
  </r>
  <r>
    <x v="0"/>
    <x v="1"/>
    <x v="4"/>
    <m/>
    <m/>
    <m/>
    <m/>
    <x v="12"/>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848"/>
    <s v="metric ton"/>
    <s v="C"/>
    <s v="hectare"/>
    <s v="year"/>
    <m/>
    <m/>
    <n v="0.84368992938224641"/>
    <s v="metric ton C/acre/year"/>
    <n v="0.84368992938224641"/>
    <n v="0.84368992938224641"/>
    <n v="3.1247775162305422"/>
    <n v="3.1247775162305422"/>
  </r>
  <r>
    <x v="0"/>
    <x v="1"/>
    <x v="4"/>
    <m/>
    <m/>
    <m/>
    <m/>
    <x v="12"/>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855999999999999"/>
    <s v="metric ton"/>
    <s v="C"/>
    <s v="hectare"/>
    <s v="year"/>
    <m/>
    <m/>
    <n v="0.84401367839582364"/>
    <s v="metric ton C/acre/year"/>
    <n v="0.84401367839582364"/>
    <n v="0.84401367839582364"/>
    <n v="3.1259765866511984"/>
    <n v="3.1259765866511984"/>
  </r>
  <r>
    <x v="0"/>
    <x v="1"/>
    <x v="16"/>
    <m/>
    <m/>
    <m/>
    <m/>
    <x v="5"/>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0872727272727274"/>
    <s v="metric ton"/>
    <s v="C"/>
    <s v="hectare"/>
    <s v="year"/>
    <m/>
    <m/>
    <n v="0.84469060815148511"/>
    <s v="metric ton C/acre/year"/>
    <n v="0.84469060815148511"/>
    <n v="0.84469060815148511"/>
    <n v="3.1284837338943889"/>
    <n v="3.1284837338943889"/>
  </r>
  <r>
    <x v="0"/>
    <x v="1"/>
    <x v="14"/>
    <m/>
    <m/>
    <m/>
    <m/>
    <x v="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080000000000001"/>
    <s v="metric ton"/>
    <s v="C"/>
    <s v="hectare"/>
    <s v="year"/>
    <m/>
    <m/>
    <n v="0.85307865077598599"/>
    <s v="metric ton C/acre/year"/>
    <n v="0.85307865077598599"/>
    <n v="0.85307865077598599"/>
    <n v="3.1595505584295775"/>
    <n v="3.1595505584295775"/>
  </r>
  <r>
    <x v="0"/>
    <x v="1"/>
    <x v="14"/>
    <m/>
    <m/>
    <m/>
    <m/>
    <x v="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080000000000001"/>
    <s v="metric ton"/>
    <s v="C"/>
    <s v="hectare"/>
    <s v="year"/>
    <m/>
    <m/>
    <n v="0.85307865077598599"/>
    <s v="metric ton C/acre/year"/>
    <n v="0.85307865077598599"/>
    <n v="0.85307865077598599"/>
    <n v="3.1595505584295775"/>
    <n v="3.1595505584295775"/>
  </r>
  <r>
    <x v="0"/>
    <x v="1"/>
    <x v="16"/>
    <m/>
    <m/>
    <m/>
    <m/>
    <x v="2"/>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2"/>
    <s v="metric ton"/>
    <s v="C"/>
    <s v="hectare"/>
    <s v="year"/>
    <m/>
    <m/>
    <n v="0.85793488597964429"/>
    <s v="metric ton C/acre/year"/>
    <n v="0.85793488597964429"/>
    <n v="0.85793488597964429"/>
    <n v="3.1775366147394233"/>
    <n v="3.1775366147394233"/>
  </r>
  <r>
    <x v="0"/>
    <x v="1"/>
    <x v="16"/>
    <m/>
    <m/>
    <m/>
    <m/>
    <x v="4"/>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37777777777778"/>
    <s v="metric ton"/>
    <s v="C"/>
    <s v="hectare"/>
    <s v="year"/>
    <m/>
    <m/>
    <n v="0.86512930850358272"/>
    <s v="metric ton C/acre/year"/>
    <n v="0.86512930850358272"/>
    <n v="0.86512930850358272"/>
    <n v="3.204182624087343"/>
    <n v="3.204182624087343"/>
  </r>
  <r>
    <x v="0"/>
    <x v="1"/>
    <x v="5"/>
    <m/>
    <m/>
    <m/>
    <m/>
    <x v="0"/>
    <x v="1"/>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399999999999997"/>
    <s v="metric ton"/>
    <s v="C"/>
    <s v="hectare"/>
    <s v="year"/>
    <m/>
    <m/>
    <n v="0.86602861131907471"/>
    <s v="metric ton C/acre/year"/>
    <n v="0.86602861131907471"/>
    <n v="0.86602861131907471"/>
    <n v="3.2075133752558322"/>
    <n v="3.2075133752558322"/>
  </r>
  <r>
    <x v="0"/>
    <x v="1"/>
    <x v="15"/>
    <m/>
    <m/>
    <m/>
    <m/>
    <x v="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4"/>
    <s v="metric ton"/>
    <s v="C"/>
    <s v="hectare"/>
    <s v="year"/>
    <m/>
    <m/>
    <n v="0.86602861131907494"/>
    <s v="metric ton C/acre/year"/>
    <n v="0.86602861131907494"/>
    <n v="0.86602861131907494"/>
    <n v="3.2075133752558327"/>
    <n v="3.2075133752558327"/>
  </r>
  <r>
    <x v="0"/>
    <x v="1"/>
    <x v="16"/>
    <m/>
    <m/>
    <m/>
    <m/>
    <x v="4"/>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533333333333333"/>
    <s v="metric ton"/>
    <s v="C"/>
    <s v="hectare"/>
    <s v="year"/>
    <m/>
    <m/>
    <n v="0.87142442821202859"/>
    <s v="metric ton C/acre/year"/>
    <n v="0.87142442821202859"/>
    <n v="0.87142442821202859"/>
    <n v="3.2274978822667721"/>
    <n v="3.2274978822667721"/>
  </r>
  <r>
    <x v="0"/>
    <x v="1"/>
    <x v="16"/>
    <m/>
    <m/>
    <m/>
    <m/>
    <x v="8"/>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552941176470588"/>
    <s v="metric ton"/>
    <s v="C"/>
    <s v="hectare"/>
    <s v="year"/>
    <m/>
    <m/>
    <n v="0.8722179306962865"/>
    <s v="metric ton C/acre/year"/>
    <n v="0.8722179306962865"/>
    <n v="0.8722179306962865"/>
    <n v="3.2304367803566163"/>
    <n v="3.2304367803566163"/>
  </r>
  <r>
    <x v="0"/>
    <x v="1"/>
    <x v="16"/>
    <m/>
    <m/>
    <m/>
    <m/>
    <x v="8"/>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552941176470588"/>
    <s v="metric ton"/>
    <s v="C"/>
    <s v="hectare"/>
    <s v="year"/>
    <m/>
    <m/>
    <n v="0.8722179306962865"/>
    <s v="metric ton C/acre/year"/>
    <n v="0.8722179306962865"/>
    <n v="0.8722179306962865"/>
    <n v="3.2304367803566163"/>
    <n v="3.2304367803566163"/>
  </r>
  <r>
    <x v="0"/>
    <x v="1"/>
    <x v="4"/>
    <m/>
    <m/>
    <m/>
    <m/>
    <x v="4"/>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666666666666665"/>
    <s v="metric ton"/>
    <s v="C"/>
    <s v="hectare"/>
    <s v="year"/>
    <m/>
    <m/>
    <n v="0.87682024510498235"/>
    <s v="metric ton C/acre/year"/>
    <n v="0.87682024510498235"/>
    <n v="0.87682024510498235"/>
    <n v="3.247482389277712"/>
    <n v="3.247482389277712"/>
  </r>
  <r>
    <x v="0"/>
    <x v="1"/>
    <x v="4"/>
    <m/>
    <m/>
    <m/>
    <m/>
    <x v="11"/>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26086956521737"/>
    <s v="metric ton"/>
    <s v="C"/>
    <s v="hectare"/>
    <s v="year"/>
    <m/>
    <m/>
    <n v="0.88327176530307916"/>
    <s v="metric ton C/acre/year"/>
    <n v="0.88327176530307916"/>
    <n v="0.88327176530307916"/>
    <n v="3.2713769085299225"/>
    <n v="3.2713769085299225"/>
  </r>
  <r>
    <x v="0"/>
    <x v="1"/>
    <x v="4"/>
    <m/>
    <m/>
    <m/>
    <m/>
    <x v="11"/>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34782608695651"/>
    <s v="metric ton"/>
    <s v="C"/>
    <s v="hectare"/>
    <s v="year"/>
    <m/>
    <m/>
    <n v="0.88362366640479351"/>
    <s v="metric ton C/acre/year"/>
    <n v="0.88362366640479351"/>
    <n v="0.88362366640479351"/>
    <n v="3.2726802459436795"/>
    <n v="3.2726802459436795"/>
  </r>
  <r>
    <x v="0"/>
    <x v="1"/>
    <x v="16"/>
    <m/>
    <m/>
    <m/>
    <m/>
    <x v="3"/>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857142857142855"/>
    <s v="metric ton"/>
    <s v="C"/>
    <s v="hectare"/>
    <s v="year"/>
    <m/>
    <m/>
    <n v="0.88452855495205907"/>
    <s v="metric ton C/acre/year"/>
    <n v="0.88452855495205907"/>
    <n v="0.88452855495205907"/>
    <n v="3.2760316850076259"/>
    <n v="3.2760316850076259"/>
  </r>
  <r>
    <x v="0"/>
    <x v="1"/>
    <x v="15"/>
    <m/>
    <m/>
    <m/>
    <m/>
    <x v="1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88000000000001"/>
    <s v="metric ton"/>
    <s v="C"/>
    <s v="hectare"/>
    <s v="year"/>
    <m/>
    <m/>
    <n v="0.88577730114728559"/>
    <s v="metric ton C/acre/year"/>
    <n v="0.88577730114728559"/>
    <n v="0.88577730114728559"/>
    <n v="3.2806566709158722"/>
    <n v="3.2806566709158722"/>
  </r>
  <r>
    <x v="0"/>
    <x v="1"/>
    <x v="15"/>
    <m/>
    <m/>
    <m/>
    <m/>
    <x v="1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88000000000001"/>
    <s v="metric ton"/>
    <s v="C"/>
    <s v="hectare"/>
    <s v="year"/>
    <m/>
    <m/>
    <n v="0.88577730114728559"/>
    <s v="metric ton C/acre/year"/>
    <n v="0.88577730114728559"/>
    <n v="0.88577730114728559"/>
    <n v="3.2806566709158722"/>
    <n v="3.2806566709158722"/>
  </r>
  <r>
    <x v="0"/>
    <x v="1"/>
    <x v="5"/>
    <m/>
    <m/>
    <m/>
    <m/>
    <x v="1"/>
    <x v="0"/>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1933333333333334"/>
    <s v="metric ton"/>
    <s v="C"/>
    <s v="hectare"/>
    <s v="year"/>
    <m/>
    <m/>
    <n v="0.88761187889088988"/>
    <s v="metric ton C/acre/year"/>
    <n v="0.88761187889088988"/>
    <n v="0.88761187889088988"/>
    <n v="3.2874514032995918"/>
    <n v="3.2874514032995918"/>
  </r>
  <r>
    <x v="0"/>
    <x v="1"/>
    <x v="15"/>
    <m/>
    <m/>
    <m/>
    <m/>
    <x v="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00000000000002"/>
    <s v="metric ton"/>
    <s v="C"/>
    <s v="hectare"/>
    <s v="year"/>
    <m/>
    <m/>
    <n v="0.89030978733736676"/>
    <s v="metric ton C/acre/year"/>
    <n v="0.89030978733736676"/>
    <n v="0.89030978733736676"/>
    <n v="3.2974436568050618"/>
    <n v="3.2974436568050618"/>
  </r>
  <r>
    <x v="0"/>
    <x v="1"/>
    <x v="15"/>
    <m/>
    <m/>
    <m/>
    <m/>
    <x v="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2000000000000002"/>
    <s v="metric ton"/>
    <s v="C"/>
    <s v="hectare"/>
    <s v="year"/>
    <m/>
    <m/>
    <n v="0.89030978733736676"/>
    <s v="metric ton C/acre/year"/>
    <n v="0.89030978733736676"/>
    <n v="0.89030978733736676"/>
    <n v="3.2974436568050618"/>
    <n v="3.2974436568050618"/>
  </r>
  <r>
    <x v="0"/>
    <x v="1"/>
    <x v="15"/>
    <m/>
    <m/>
    <m/>
    <m/>
    <x v="0"/>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00000000000002"/>
    <s v="metric ton"/>
    <s v="C"/>
    <s v="hectare"/>
    <s v="year"/>
    <m/>
    <m/>
    <n v="0.89030978733736676"/>
    <s v="metric ton C/acre/year"/>
    <n v="0.89030978733736676"/>
    <n v="0.89030978733736676"/>
    <n v="3.2974436568050618"/>
    <n v="3.2974436568050618"/>
  </r>
  <r>
    <x v="0"/>
    <x v="1"/>
    <x v="16"/>
    <m/>
    <m/>
    <m/>
    <m/>
    <x v="3"/>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2342857142857144"/>
    <s v="metric ton"/>
    <s v="C"/>
    <s v="hectare"/>
    <s v="year"/>
    <m/>
    <m/>
    <n v="0.904184745062105"/>
    <s v="metric ton C/acre/year"/>
    <n v="0.904184745062105"/>
    <n v="0.904184745062105"/>
    <n v="3.3488323891189071"/>
    <n v="3.3488323891189071"/>
  </r>
  <r>
    <x v="0"/>
    <x v="1"/>
    <x v="4"/>
    <m/>
    <m/>
    <m/>
    <m/>
    <x v="4"/>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466666666666666"/>
    <s v="metric ton"/>
    <s v="C"/>
    <s v="hectare"/>
    <s v="year"/>
    <m/>
    <m/>
    <n v="0.90919514646270472"/>
    <s v="metric ton C/acre/year"/>
    <n v="0.90919514646270472"/>
    <n v="0.90919514646270472"/>
    <n v="3.3673894313433506"/>
    <n v="3.3673894313433506"/>
  </r>
  <r>
    <x v="0"/>
    <x v="1"/>
    <x v="4"/>
    <m/>
    <m/>
    <m/>
    <m/>
    <x v="0"/>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600000000000002"/>
    <s v="metric ton"/>
    <s v="C"/>
    <s v="hectare"/>
    <s v="year"/>
    <m/>
    <m/>
    <n v="0.91459096335565859"/>
    <s v="metric ton C/acre/year"/>
    <n v="0.91459096335565859"/>
    <n v="0.91459096335565859"/>
    <n v="3.3873739383542909"/>
    <n v="3.3873739383542909"/>
  </r>
  <r>
    <x v="0"/>
    <x v="1"/>
    <x v="15"/>
    <m/>
    <m/>
    <m/>
    <m/>
    <x v="1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652173913043478"/>
    <s v="metric ton"/>
    <s v="C"/>
    <s v="hectare"/>
    <s v="year"/>
    <m/>
    <m/>
    <n v="0.91670236996594479"/>
    <s v="metric ton C/acre/year"/>
    <n v="0.91670236996594479"/>
    <n v="0.91670236996594479"/>
    <n v="3.3951939628368324"/>
    <n v="3.3951939628368324"/>
  </r>
  <r>
    <x v="0"/>
    <x v="1"/>
    <x v="15"/>
    <m/>
    <m/>
    <m/>
    <m/>
    <x v="1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652173913043478"/>
    <s v="metric ton"/>
    <s v="C"/>
    <s v="hectare"/>
    <s v="year"/>
    <m/>
    <m/>
    <n v="0.91670236996594479"/>
    <s v="metric ton C/acre/year"/>
    <n v="0.91670236996594479"/>
    <n v="0.91670236996594479"/>
    <n v="3.3951939628368324"/>
    <n v="3.3951939628368324"/>
  </r>
  <r>
    <x v="0"/>
    <x v="1"/>
    <x v="16"/>
    <m/>
    <m/>
    <m/>
    <m/>
    <x v="1"/>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800000000000002"/>
    <s v="metric ton"/>
    <s v="C"/>
    <s v="hectare"/>
    <s v="year"/>
    <m/>
    <m/>
    <n v="0.92268468869508924"/>
    <s v="metric ton C/acre/year"/>
    <n v="0.92268468869508924"/>
    <n v="0.92268468869508924"/>
    <n v="3.4173506988707008"/>
    <n v="3.4173506988707008"/>
  </r>
  <r>
    <x v="0"/>
    <x v="1"/>
    <x v="16"/>
    <m/>
    <m/>
    <m/>
    <m/>
    <x v="7"/>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813333333333334"/>
    <s v="metric ton"/>
    <s v="C"/>
    <s v="hectare"/>
    <s v="year"/>
    <m/>
    <m/>
    <n v="0.92322427038438459"/>
    <s v="metric ton C/acre/year"/>
    <n v="0.92322427038438459"/>
    <n v="0.92322427038438459"/>
    <n v="3.4193491495717945"/>
    <n v="3.4193491495717945"/>
  </r>
  <r>
    <x v="0"/>
    <x v="1"/>
    <x v="4"/>
    <m/>
    <m/>
    <m/>
    <m/>
    <x v="10"/>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819047619047619"/>
    <s v="metric ton"/>
    <s v="C"/>
    <s v="hectare"/>
    <s v="year"/>
    <m/>
    <m/>
    <n v="0.92345551967979678"/>
    <s v="metric ton C/acre/year"/>
    <n v="0.92345551967979678"/>
    <n v="0.92345551967979678"/>
    <n v="3.4202056284436915"/>
    <n v="3.4202056284436915"/>
  </r>
  <r>
    <x v="0"/>
    <x v="1"/>
    <x v="16"/>
    <m/>
    <m/>
    <m/>
    <m/>
    <x v="7"/>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826666666666666"/>
    <s v="metric ton"/>
    <s v="C"/>
    <s v="hectare"/>
    <s v="year"/>
    <m/>
    <m/>
    <n v="0.92376385207367984"/>
    <s v="metric ton C/acre/year"/>
    <n v="0.92376385207367984"/>
    <n v="0.92376385207367984"/>
    <n v="3.4213476002728882"/>
    <n v="3.4213476002728882"/>
  </r>
  <r>
    <x v="0"/>
    <x v="1"/>
    <x v="4"/>
    <m/>
    <m/>
    <m/>
    <m/>
    <x v="10"/>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828571428571429"/>
    <s v="metric ton"/>
    <s v="C"/>
    <s v="hectare"/>
    <s v="year"/>
    <m/>
    <m/>
    <n v="0.92384093517215071"/>
    <s v="metric ton C/acre/year"/>
    <n v="0.92384093517215071"/>
    <n v="0.92384093517215071"/>
    <n v="3.4216330932301875"/>
    <n v="3.4216330932301875"/>
  </r>
  <r>
    <x v="0"/>
    <x v="1"/>
    <x v="16"/>
    <m/>
    <m/>
    <m/>
    <m/>
    <x v="2"/>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2919999999999998"/>
    <s v="metric ton"/>
    <s v="C"/>
    <s v="hectare"/>
    <s v="year"/>
    <m/>
    <m/>
    <n v="0.92754092389874743"/>
    <s v="metric ton C/acre/year"/>
    <n v="0.92754092389874743"/>
    <n v="0.92754092389874743"/>
    <n v="3.4353367551805456"/>
    <n v="3.4353367551805456"/>
  </r>
  <r>
    <x v="0"/>
    <x v="1"/>
    <x v="15"/>
    <m/>
    <m/>
    <m/>
    <m/>
    <x v="1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466666666666667"/>
    <s v="metric ton"/>
    <s v="C"/>
    <s v="hectare"/>
    <s v="year"/>
    <m/>
    <m/>
    <n v="0.94966377315985784"/>
    <s v="metric ton C/acre/year"/>
    <n v="0.94966377315985784"/>
    <n v="0.94966377315985784"/>
    <n v="3.5172732339253994"/>
    <n v="3.5172732339253994"/>
  </r>
  <r>
    <x v="0"/>
    <x v="1"/>
    <x v="15"/>
    <m/>
    <m/>
    <m/>
    <m/>
    <x v="1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466666666666667"/>
    <s v="metric ton"/>
    <s v="C"/>
    <s v="hectare"/>
    <s v="year"/>
    <m/>
    <m/>
    <n v="0.94966377315985784"/>
    <s v="metric ton C/acre/year"/>
    <n v="0.94966377315985784"/>
    <n v="0.94966377315985784"/>
    <n v="3.5172732339253994"/>
    <n v="3.5172732339253994"/>
  </r>
  <r>
    <x v="0"/>
    <x v="1"/>
    <x v="4"/>
    <m/>
    <m/>
    <m/>
    <m/>
    <x v="9"/>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768421052631581"/>
    <s v="metric ton"/>
    <s v="C"/>
    <s v="hectare"/>
    <s v="year"/>
    <m/>
    <m/>
    <n v="0.96187535875970054"/>
    <s v="metric ton C/acre/year"/>
    <n v="0.96187535875970054"/>
    <n v="0.96187535875970054"/>
    <n v="3.5625013287396312"/>
    <n v="3.5625013287396312"/>
  </r>
  <r>
    <x v="0"/>
    <x v="1"/>
    <x v="4"/>
    <m/>
    <m/>
    <m/>
    <m/>
    <x v="9"/>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8"/>
    <s v="metric ton"/>
    <s v="C"/>
    <s v="hectare"/>
    <s v="year"/>
    <m/>
    <m/>
    <n v="0.96315331539224214"/>
    <s v="metric ton C/acre/year"/>
    <n v="0.96315331539224214"/>
    <n v="0.96315331539224214"/>
    <n v="3.5672345014527482"/>
    <n v="3.5672345014527482"/>
  </r>
  <r>
    <x v="0"/>
    <x v="1"/>
    <x v="14"/>
    <m/>
    <m/>
    <m/>
    <m/>
    <x v="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42"/>
    <s v="metric ton"/>
    <s v="C"/>
    <s v="hectare"/>
    <s v="year"/>
    <m/>
    <m/>
    <n v="0.97934076607110332"/>
    <s v="metric ton C/acre/year"/>
    <n v="0.97934076607110332"/>
    <n v="0.97934076607110332"/>
    <n v="3.6271880224855675"/>
    <n v="3.6271880224855675"/>
  </r>
  <r>
    <x v="0"/>
    <x v="1"/>
    <x v="16"/>
    <m/>
    <m/>
    <m/>
    <m/>
    <x v="6"/>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230769230769229"/>
    <s v="metric ton"/>
    <s v="C"/>
    <s v="hectare"/>
    <s v="year"/>
    <m/>
    <m/>
    <n v="0.98058595458486186"/>
    <s v="metric ton C/acre/year"/>
    <n v="0.98058595458486186"/>
    <n v="0.98058595458486186"/>
    <n v="3.6317998317957843"/>
    <n v="3.6317998317957843"/>
  </r>
  <r>
    <x v="0"/>
    <x v="1"/>
    <x v="16"/>
    <m/>
    <m/>
    <m/>
    <m/>
    <x v="6"/>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261538461538459"/>
    <s v="metric ton"/>
    <s v="C"/>
    <s v="hectare"/>
    <s v="year"/>
    <m/>
    <m/>
    <n v="0.98183114309862041"/>
    <s v="metric ton C/acre/year"/>
    <n v="0.98183114309862041"/>
    <n v="0.98183114309862041"/>
    <n v="3.6364116411060015"/>
    <n v="3.6364116411060015"/>
  </r>
  <r>
    <x v="0"/>
    <x v="1"/>
    <x v="15"/>
    <m/>
    <m/>
    <m/>
    <m/>
    <x v="9"/>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347368421052633"/>
    <s v="metric ton"/>
    <s v="C"/>
    <s v="hectare"/>
    <s v="year"/>
    <m/>
    <m/>
    <n v="0.98530456368963126"/>
    <s v="metric ton C/acre/year"/>
    <n v="0.98530456368963126"/>
    <n v="0.98530456368963126"/>
    <n v="3.6492761618134488"/>
    <n v="3.6492761618134488"/>
  </r>
  <r>
    <x v="0"/>
    <x v="1"/>
    <x v="15"/>
    <m/>
    <m/>
    <m/>
    <m/>
    <x v="9"/>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347368421052633"/>
    <s v="metric ton"/>
    <s v="C"/>
    <s v="hectare"/>
    <s v="year"/>
    <m/>
    <m/>
    <n v="0.98530456368963126"/>
    <s v="metric ton C/acre/year"/>
    <n v="0.98530456368963126"/>
    <n v="0.98530456368963126"/>
    <n v="3.6492761618134488"/>
    <n v="3.6492761618134488"/>
  </r>
  <r>
    <x v="0"/>
    <x v="1"/>
    <x v="16"/>
    <m/>
    <m/>
    <m/>
    <m/>
    <x v="0"/>
    <x v="1"/>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44"/>
    <s v="metric ton"/>
    <s v="C"/>
    <s v="hectare"/>
    <s v="year"/>
    <m/>
    <m/>
    <n v="0.98743449141053397"/>
    <s v="metric ton C/acre/year"/>
    <n v="0.98743449141053397"/>
    <n v="0.98743449141053397"/>
    <n v="3.6571647830019773"/>
    <n v="3.6571647830019773"/>
  </r>
  <r>
    <x v="0"/>
    <x v="1"/>
    <x v="4"/>
    <m/>
    <m/>
    <m/>
    <m/>
    <x v="5"/>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00000000000004"/>
    <s v="metric ton"/>
    <s v="C"/>
    <s v="hectare"/>
    <s v="year"/>
    <m/>
    <m/>
    <n v="0.99552821674996472"/>
    <s v="metric ton C/acre/year"/>
    <n v="0.99552821674996472"/>
    <n v="0.99552821674996472"/>
    <n v="3.6871415435183876"/>
    <n v="3.6871415435183876"/>
  </r>
  <r>
    <x v="0"/>
    <x v="1"/>
    <x v="4"/>
    <m/>
    <m/>
    <m/>
    <m/>
    <x v="8"/>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11764705882351"/>
    <s v="metric ton"/>
    <s v="C"/>
    <s v="hectare"/>
    <s v="year"/>
    <m/>
    <m/>
    <n v="0.99600431824051927"/>
    <s v="metric ton C/acre/year"/>
    <n v="0.99600431824051927"/>
    <n v="0.99600431824051927"/>
    <n v="3.6889048823722934"/>
    <n v="3.6889048823722934"/>
  </r>
  <r>
    <x v="0"/>
    <x v="1"/>
    <x v="4"/>
    <m/>
    <m/>
    <m/>
    <m/>
    <x v="8"/>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70588235294115"/>
    <s v="metric ton"/>
    <s v="C"/>
    <s v="hectare"/>
    <s v="year"/>
    <m/>
    <m/>
    <n v="0.99838482569329301"/>
    <s v="metric ton C/acre/year"/>
    <n v="0.99838482569329301"/>
    <n v="0.99838482569329301"/>
    <n v="3.6977215766418259"/>
    <n v="3.6977215766418259"/>
  </r>
  <r>
    <x v="0"/>
    <x v="1"/>
    <x v="16"/>
    <m/>
    <m/>
    <m/>
    <m/>
    <x v="0"/>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8"/>
    <s v="metric ton"/>
    <s v="C"/>
    <s v="hectare"/>
    <s v="year"/>
    <m/>
    <m/>
    <n v="1.0036219420893953"/>
    <s v="metric ton C/acre/year"/>
    <n v="1.0036219420893953"/>
    <n v="1.0036219420893953"/>
    <n v="3.717118304034797"/>
    <n v="3.717118304034797"/>
  </r>
  <r>
    <x v="0"/>
    <x v="1"/>
    <x v="4"/>
    <m/>
    <m/>
    <m/>
    <m/>
    <x v="5"/>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
    <s v="metric ton"/>
    <s v="C"/>
    <s v="hectare"/>
    <s v="year"/>
    <m/>
    <m/>
    <n v="1.0117156674288259"/>
    <s v="metric ton C/acre/year"/>
    <n v="1.0117156674288259"/>
    <n v="1.0117156674288259"/>
    <n v="3.7470950645512069"/>
    <n v="3.7470950645512069"/>
  </r>
  <r>
    <x v="0"/>
    <x v="1"/>
    <x v="4"/>
    <m/>
    <m/>
    <m/>
    <m/>
    <x v="7"/>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226666666666664"/>
    <s v="metric ton"/>
    <s v="C"/>
    <s v="hectare"/>
    <s v="year"/>
    <m/>
    <m/>
    <n v="1.020888556146847"/>
    <s v="metric ton C/acre/year"/>
    <n v="1.020888556146847"/>
    <n v="1.020888556146847"/>
    <n v="3.7810687264698037"/>
    <n v="3.7810687264698037"/>
  </r>
  <r>
    <x v="0"/>
    <x v="1"/>
    <x v="15"/>
    <m/>
    <m/>
    <m/>
    <m/>
    <x v="8"/>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305882352941174"/>
    <s v="metric ton"/>
    <s v="C"/>
    <s v="hectare"/>
    <s v="year"/>
    <m/>
    <m/>
    <n v="1.024094306183249"/>
    <s v="metric ton C/acre/year"/>
    <n v="1.024094306183249"/>
    <n v="1.024094306183249"/>
    <n v="3.7929418747527741"/>
    <n v="3.7929418747527741"/>
  </r>
  <r>
    <x v="0"/>
    <x v="1"/>
    <x v="15"/>
    <m/>
    <m/>
    <m/>
    <m/>
    <x v="8"/>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317647058823529"/>
    <s v="metric ton"/>
    <s v="C"/>
    <s v="hectare"/>
    <s v="year"/>
    <m/>
    <m/>
    <n v="1.0245704076738038"/>
    <s v="metric ton C/acre/year"/>
    <n v="1.0245704076738038"/>
    <n v="1.0245704076738038"/>
    <n v="3.7947052136066803"/>
    <n v="3.7947052136066803"/>
  </r>
  <r>
    <x v="0"/>
    <x v="1"/>
    <x v="4"/>
    <m/>
    <m/>
    <m/>
    <m/>
    <x v="7"/>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32"/>
    <s v="metric ton"/>
    <s v="C"/>
    <s v="hectare"/>
    <s v="year"/>
    <m/>
    <m/>
    <n v="1.0246656279719148"/>
    <s v="metric ton C/acre/year"/>
    <n v="1.0246656279719148"/>
    <n v="1.0246656279719148"/>
    <n v="3.795057881377462"/>
    <n v="3.795057881377462"/>
  </r>
  <r>
    <x v="0"/>
    <x v="1"/>
    <x v="4"/>
    <m/>
    <m/>
    <m/>
    <m/>
    <x v="6"/>
    <x v="1"/>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353846153846153"/>
    <s v="metric ton"/>
    <s v="C"/>
    <s v="hectare"/>
    <s v="year"/>
    <m/>
    <m/>
    <n v="1.0260353353370493"/>
    <s v="metric ton C/acre/year"/>
    <n v="1.0260353353370493"/>
    <n v="1.0260353353370493"/>
    <n v="3.8001308716187006"/>
    <n v="3.8001308716187006"/>
  </r>
  <r>
    <x v="0"/>
    <x v="1"/>
    <x v="4"/>
    <m/>
    <m/>
    <m/>
    <m/>
    <x v="6"/>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553846153846154"/>
    <s v="metric ton"/>
    <s v="C"/>
    <s v="hectare"/>
    <s v="year"/>
    <m/>
    <m/>
    <n v="1.0341290606764797"/>
    <s v="metric ton C/acre/year"/>
    <n v="1.0341290606764797"/>
    <n v="1.0341290606764797"/>
    <n v="3.8301076321351095"/>
    <n v="3.8301076321351095"/>
  </r>
  <r>
    <x v="0"/>
    <x v="1"/>
    <x v="14"/>
    <m/>
    <m/>
    <m/>
    <m/>
    <x v="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6"/>
    <s v="metric ton"/>
    <s v="C"/>
    <s v="hectare"/>
    <s v="year"/>
    <m/>
    <m/>
    <n v="1.0359968434471176"/>
    <s v="metric ton C/acre/year"/>
    <n v="1.0359968434471176"/>
    <n v="1.0359968434471176"/>
    <n v="3.8370253461004356"/>
    <n v="3.8370253461004356"/>
  </r>
  <r>
    <x v="0"/>
    <x v="1"/>
    <x v="14"/>
    <m/>
    <m/>
    <m/>
    <m/>
    <x v="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6"/>
    <s v="metric ton"/>
    <s v="C"/>
    <s v="hectare"/>
    <s v="year"/>
    <m/>
    <m/>
    <n v="1.0359968434471176"/>
    <s v="metric ton C/acre/year"/>
    <n v="1.0359968434471176"/>
    <n v="1.0359968434471176"/>
    <n v="3.8370253461004356"/>
    <n v="3.8370253461004356"/>
  </r>
  <r>
    <x v="0"/>
    <x v="1"/>
    <x v="16"/>
    <m/>
    <m/>
    <m/>
    <m/>
    <x v="5"/>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872727272727274"/>
    <s v="metric ton"/>
    <s v="C"/>
    <s v="hectare"/>
    <s v="year"/>
    <m/>
    <m/>
    <n v="1.0470337416372504"/>
    <s v="metric ton C/acre/year"/>
    <n v="1.0470337416372504"/>
    <n v="1.0470337416372504"/>
    <n v="3.8779027468046308"/>
    <n v="3.8779027468046308"/>
  </r>
  <r>
    <x v="0"/>
    <x v="1"/>
    <x v="16"/>
    <m/>
    <m/>
    <m/>
    <m/>
    <x v="5"/>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945454545454543"/>
    <s v="metric ton"/>
    <s v="C"/>
    <s v="hectare"/>
    <s v="year"/>
    <m/>
    <m/>
    <n v="1.0499769144879523"/>
    <s v="metric ton C/acre/year"/>
    <n v="1.0499769144879523"/>
    <n v="1.0499769144879523"/>
    <n v="3.8888033869924157"/>
    <n v="3.8888033869924157"/>
  </r>
  <r>
    <x v="0"/>
    <x v="1"/>
    <x v="16"/>
    <m/>
    <m/>
    <m/>
    <m/>
    <x v="1"/>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2.6266666666666665"/>
    <s v="metric ton"/>
    <s v="C"/>
    <s v="hectare"/>
    <s v="year"/>
    <m/>
    <m/>
    <n v="1.0629759279118862"/>
    <s v="metric ton C/acre/year"/>
    <n v="1.0629759279118862"/>
    <n v="1.0629759279118862"/>
    <n v="3.9369478811551337"/>
    <n v="3.9369478811551337"/>
  </r>
  <r>
    <x v="0"/>
    <x v="1"/>
    <x v="4"/>
    <m/>
    <m/>
    <m/>
    <m/>
    <x v="1"/>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333333333333333"/>
    <s v="metric ton"/>
    <s v="C"/>
    <s v="hectare"/>
    <s v="year"/>
    <m/>
    <m/>
    <n v="1.0656738363583631"/>
    <s v="metric ton C/acre/year"/>
    <n v="1.0656738363583631"/>
    <n v="1.0656738363583631"/>
    <n v="3.9469401346606037"/>
    <n v="3.9469401346606037"/>
  </r>
  <r>
    <x v="0"/>
    <x v="1"/>
    <x v="15"/>
    <m/>
    <m/>
    <m/>
    <m/>
    <x v="7"/>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386666666666669"/>
    <s v="metric ton"/>
    <s v="C"/>
    <s v="hectare"/>
    <s v="year"/>
    <m/>
    <m/>
    <n v="1.0678321631155447"/>
    <s v="metric ton C/acre/year"/>
    <n v="1.0678321631155447"/>
    <n v="1.0678321631155447"/>
    <n v="3.9549339374649803"/>
    <n v="3.9549339374649803"/>
  </r>
  <r>
    <x v="0"/>
    <x v="1"/>
    <x v="15"/>
    <m/>
    <m/>
    <m/>
    <m/>
    <x v="7"/>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4"/>
    <s v="metric ton"/>
    <s v="C"/>
    <s v="hectare"/>
    <s v="year"/>
    <m/>
    <m/>
    <n v="1.0683717448048402"/>
    <s v="metric ton C/acre/year"/>
    <n v="1.0683717448048402"/>
    <n v="1.0683717448048402"/>
    <n v="3.9569323881660745"/>
    <n v="3.9569323881660745"/>
  </r>
  <r>
    <x v="0"/>
    <x v="1"/>
    <x v="15"/>
    <m/>
    <m/>
    <m/>
    <m/>
    <x v="6"/>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615384615384615"/>
    <s v="metric ton"/>
    <s v="C"/>
    <s v="hectare"/>
    <s v="year"/>
    <m/>
    <m/>
    <n v="1.117556691098303"/>
    <s v="metric ton C/acre/year"/>
    <n v="1.117556691098303"/>
    <n v="1.117556691098303"/>
    <n v="4.1390988559196407"/>
    <n v="4.1390988559196407"/>
  </r>
  <r>
    <x v="0"/>
    <x v="1"/>
    <x v="15"/>
    <m/>
    <m/>
    <m/>
    <m/>
    <x v="6"/>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646153846153845"/>
    <s v="metric ton"/>
    <s v="C"/>
    <s v="hectare"/>
    <s v="year"/>
    <m/>
    <m/>
    <n v="1.1188018796120616"/>
    <s v="metric ton C/acre/year"/>
    <n v="1.1188018796120616"/>
    <n v="1.1188018796120616"/>
    <n v="4.1437106652298574"/>
    <n v="4.1437106652298574"/>
  </r>
  <r>
    <x v="0"/>
    <x v="1"/>
    <x v="16"/>
    <m/>
    <m/>
    <m/>
    <m/>
    <x v="4"/>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777777777777777"/>
    <s v="metric ton"/>
    <s v="C"/>
    <s v="hectare"/>
    <s v="year"/>
    <m/>
    <m/>
    <n v="1.1241285193653621"/>
    <s v="metric ton C/acre/year"/>
    <n v="1.1241285193653621"/>
    <n v="1.1241285193653621"/>
    <n v="4.163438960612452"/>
    <n v="4.163438960612452"/>
  </r>
  <r>
    <x v="0"/>
    <x v="1"/>
    <x v="16"/>
    <m/>
    <m/>
    <m/>
    <m/>
    <x v="4"/>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8"/>
    <s v="metric ton"/>
    <s v="C"/>
    <s v="hectare"/>
    <s v="year"/>
    <m/>
    <m/>
    <n v="1.1331215475202849"/>
    <s v="metric ton C/acre/year"/>
    <n v="1.1331215475202849"/>
    <n v="1.1331215475202849"/>
    <n v="4.1967464722973515"/>
    <n v="4.1967464722973515"/>
  </r>
  <r>
    <x v="0"/>
    <x v="1"/>
    <x v="15"/>
    <m/>
    <m/>
    <m/>
    <m/>
    <x v="5"/>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054545454545457"/>
    <s v="metric ton"/>
    <s v="C"/>
    <s v="hectare"/>
    <s v="year"/>
    <m/>
    <m/>
    <n v="1.1757975538554646"/>
    <s v="metric ton C/acre/year"/>
    <n v="1.1757975538554646"/>
    <n v="1.1757975538554646"/>
    <n v="4.354805755020239"/>
    <n v="4.354805755020239"/>
  </r>
  <r>
    <x v="0"/>
    <x v="1"/>
    <x v="15"/>
    <m/>
    <m/>
    <m/>
    <m/>
    <x v="5"/>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145454545454546"/>
    <s v="metric ton"/>
    <s v="C"/>
    <s v="hectare"/>
    <s v="year"/>
    <m/>
    <m/>
    <n v="1.1794765199188419"/>
    <s v="metric ton C/acre/year"/>
    <n v="1.1794765199188419"/>
    <n v="1.1794765199188419"/>
    <n v="4.3684315552549702"/>
    <n v="4.3684315552549702"/>
  </r>
  <r>
    <x v="0"/>
    <x v="1"/>
    <x v="16"/>
    <m/>
    <m/>
    <m/>
    <m/>
    <x v="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
    <s v="metric ton"/>
    <s v="C"/>
    <s v="hectare"/>
    <s v="year"/>
    <m/>
    <m/>
    <n v="1.214058800914591"/>
    <s v="metric ton C/acre/year"/>
    <n v="1.214058800914591"/>
    <n v="1.214058800914591"/>
    <n v="4.4965140774614474"/>
    <n v="4.4965140774614474"/>
  </r>
  <r>
    <x v="0"/>
    <x v="1"/>
    <x v="16"/>
    <m/>
    <m/>
    <m/>
    <m/>
    <x v="3"/>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0114285714285716"/>
    <s v="metric ton"/>
    <s v="C"/>
    <s v="hectare"/>
    <s v="year"/>
    <m/>
    <m/>
    <n v="1.2186837868228371"/>
    <s v="metric ton C/acre/year"/>
    <n v="1.2186837868228371"/>
    <n v="1.2186837868228371"/>
    <n v="4.5136436548993961"/>
    <n v="4.5136436548993961"/>
  </r>
  <r>
    <x v="0"/>
    <x v="1"/>
    <x v="16"/>
    <m/>
    <m/>
    <m/>
    <m/>
    <x v="3"/>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08"/>
    <s v="metric ton"/>
    <s v="C"/>
    <s v="hectare"/>
    <s v="year"/>
    <m/>
    <m/>
    <n v="1.2464337022723135"/>
    <s v="metric ton C/acre/year"/>
    <n v="1.2464337022723135"/>
    <n v="1.2464337022723135"/>
    <n v="4.6164211195270868"/>
    <n v="4.6164211195270868"/>
  </r>
  <r>
    <x v="0"/>
    <x v="1"/>
    <x v="15"/>
    <m/>
    <m/>
    <m/>
    <m/>
    <x v="4"/>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0844444444444448"/>
    <s v="metric ton"/>
    <s v="C"/>
    <s v="hectare"/>
    <s v="year"/>
    <m/>
    <m/>
    <n v="1.2482323079032982"/>
    <s v="metric ton C/acre/year"/>
    <n v="1.2482323079032982"/>
    <n v="1.2482323079032982"/>
    <n v="4.623082621864067"/>
    <n v="4.623082621864067"/>
  </r>
  <r>
    <x v="0"/>
    <x v="1"/>
    <x v="15"/>
    <m/>
    <m/>
    <m/>
    <m/>
    <x v="4"/>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108888888888889"/>
    <s v="metric ton"/>
    <s v="C"/>
    <s v="hectare"/>
    <s v="year"/>
    <m/>
    <m/>
    <n v="1.2581246388737133"/>
    <s v="metric ton C/acre/year"/>
    <n v="1.2581246388737133"/>
    <n v="1.2581246388737133"/>
    <n v="4.6597208847174567"/>
    <n v="4.6597208847174567"/>
  </r>
  <r>
    <x v="0"/>
    <x v="1"/>
    <x v="16"/>
    <m/>
    <m/>
    <m/>
    <m/>
    <x v="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1919999999999997"/>
    <s v="metric ton"/>
    <s v="C"/>
    <s v="hectare"/>
    <s v="year"/>
    <m/>
    <m/>
    <n v="1.2917585641731246"/>
    <s v="metric ton C/acre/year"/>
    <n v="1.2917585641731246"/>
    <n v="1.2917585641731246"/>
    <n v="4.78429097841898"/>
    <n v="4.78429097841898"/>
  </r>
  <r>
    <x v="0"/>
    <x v="1"/>
    <x v="15"/>
    <m/>
    <m/>
    <m/>
    <m/>
    <x v="3"/>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2571428571428571"/>
    <s v="metric ton"/>
    <s v="C"/>
    <s v="hectare"/>
    <s v="year"/>
    <m/>
    <m/>
    <n v="1.3181209838501273"/>
    <s v="metric ton C/acre/year"/>
    <n v="1.3181209838501273"/>
    <n v="1.3181209838501273"/>
    <n v="4.881929569815286"/>
    <n v="4.881929569815286"/>
  </r>
  <r>
    <x v="0"/>
    <x v="1"/>
    <x v="16"/>
    <m/>
    <m/>
    <m/>
    <m/>
    <x v="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3333333333333335"/>
    <s v="metric ton"/>
    <s v="C"/>
    <s v="hectare"/>
    <s v="year"/>
    <m/>
    <m/>
    <n v="1.3489542232384344"/>
    <s v="metric ton C/acre/year"/>
    <n v="1.3489542232384344"/>
    <n v="1.3489542232384344"/>
    <n v="4.9961267527349422"/>
    <n v="4.9961267527349422"/>
  </r>
  <r>
    <x v="0"/>
    <x v="1"/>
    <x v="15"/>
    <m/>
    <m/>
    <m/>
    <m/>
    <x v="3"/>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3371428571428572"/>
    <s v="metric ton"/>
    <s v="C"/>
    <s v="hectare"/>
    <s v="year"/>
    <m/>
    <m/>
    <n v="1.3504958852078497"/>
    <s v="metric ton C/acre/year"/>
    <n v="1.3504958852078497"/>
    <n v="1.3504958852078497"/>
    <n v="5.0018366118809245"/>
    <n v="5.0018366118809245"/>
  </r>
  <r>
    <x v="0"/>
    <x v="1"/>
    <x v="16"/>
    <m/>
    <m/>
    <m/>
    <m/>
    <x v="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4279999999999999"/>
    <s v="metric ton"/>
    <s v="C"/>
    <s v="hectare"/>
    <s v="year"/>
    <m/>
    <m/>
    <n v="1.387264523178406"/>
    <s v="metric ton C/acre/year"/>
    <n v="1.387264523178406"/>
    <n v="1.387264523178406"/>
    <n v="5.1380167525126144"/>
    <n v="5.1380167525126144"/>
  </r>
  <r>
    <x v="0"/>
    <x v="1"/>
    <x v="15"/>
    <m/>
    <m/>
    <m/>
    <m/>
    <x v="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464"/>
    <s v="metric ton"/>
    <s v="C"/>
    <s v="hectare"/>
    <s v="year"/>
    <m/>
    <m/>
    <n v="1.4018332287893811"/>
    <s v="metric ton C/acre/year"/>
    <n v="1.4018332287893811"/>
    <n v="1.4018332287893811"/>
    <n v="5.191974921442152"/>
    <n v="5.191974921442152"/>
  </r>
  <r>
    <x v="0"/>
    <x v="1"/>
    <x v="15"/>
    <m/>
    <m/>
    <m/>
    <m/>
    <x v="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6"/>
    <s v="metric ton"/>
    <s v="C"/>
    <s v="hectare"/>
    <s v="year"/>
    <m/>
    <m/>
    <n v="1.4568705610975092"/>
    <s v="metric ton C/acre/year"/>
    <n v="1.4568705610975092"/>
    <n v="1.4568705610975092"/>
    <n v="5.3958168929537376"/>
    <n v="5.3958168929537376"/>
  </r>
  <r>
    <x v="0"/>
    <x v="1"/>
    <x v="15"/>
    <m/>
    <m/>
    <m/>
    <m/>
    <x v="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72"/>
    <s v="metric ton"/>
    <s v="C"/>
    <s v="hectare"/>
    <s v="year"/>
    <m/>
    <m/>
    <n v="1.5054329131340929"/>
    <s v="metric ton C/acre/year"/>
    <n v="1.5054329131340929"/>
    <n v="1.5054329131340929"/>
    <n v="5.5756774560521958"/>
    <n v="5.5756774560521958"/>
  </r>
  <r>
    <x v="0"/>
    <x v="1"/>
    <x v="16"/>
    <m/>
    <m/>
    <m/>
    <m/>
    <x v="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4.3133333333333335"/>
    <s v="metric ton"/>
    <s v="C"/>
    <s v="hectare"/>
    <s v="year"/>
    <m/>
    <m/>
    <n v="1.7455467648705343"/>
    <s v="metric ton C/acre/year"/>
    <n v="1.7455467648705343"/>
    <n v="1.7455467648705343"/>
    <n v="6.4649880180390156"/>
    <n v="6.4649880180390156"/>
  </r>
  <r>
    <x v="0"/>
    <x v="1"/>
    <x v="15"/>
    <m/>
    <m/>
    <m/>
    <m/>
    <x v="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4.6066666666666665"/>
    <s v="metric ton"/>
    <s v="C"/>
    <s v="hectare"/>
    <s v="year"/>
    <m/>
    <m/>
    <n v="1.8642547365155162"/>
    <s v="metric ton C/acre/year"/>
    <n v="1.8642547365155162"/>
    <n v="1.8642547365155162"/>
    <n v="6.9046471722796889"/>
    <n v="6.9046471722796889"/>
  </r>
  <r>
    <x v="0"/>
    <x v="1"/>
    <x v="15"/>
    <m/>
    <m/>
    <m/>
    <m/>
    <x v="0"/>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5.0200000000000005"/>
    <s v="metric ton"/>
    <s v="C"/>
    <s v="hectare"/>
    <s v="year"/>
    <m/>
    <m/>
    <n v="2.0315250601970822"/>
    <s v="metric ton C/acre/year"/>
    <n v="2.0315250601970822"/>
    <n v="2.0315250601970822"/>
    <n v="7.5241668896188223"/>
    <n v="7.5241668896188223"/>
  </r>
  <r>
    <x v="0"/>
    <x v="1"/>
    <x v="14"/>
    <m/>
    <m/>
    <m/>
    <m/>
    <x v="0"/>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5.36"/>
    <s v="metric ton"/>
    <s v="C"/>
    <s v="hectare"/>
    <s v="year"/>
    <m/>
    <m/>
    <n v="2.1691183909674026"/>
    <s v="metric ton C/acre/year"/>
    <n v="2.1691183909674026"/>
    <n v="2.1691183909674026"/>
    <n v="8.0337718183977866"/>
    <n v="8.0337718183977866"/>
  </r>
  <r>
    <x v="0"/>
    <x v="1"/>
    <x v="15"/>
    <m/>
    <m/>
    <m/>
    <m/>
    <x v="0"/>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5.86"/>
    <s v="metric ton"/>
    <s v="C"/>
    <s v="hectare"/>
    <s v="year"/>
    <m/>
    <m/>
    <n v="2.371461524453168"/>
    <s v="metric ton C/acre/year"/>
    <n v="2.371461524453168"/>
    <n v="2.371461524453168"/>
    <n v="8.7831908313080298"/>
    <n v="8.7831908313080298"/>
  </r>
  <r>
    <x v="0"/>
    <x v="1"/>
    <x v="14"/>
    <m/>
    <m/>
    <m/>
    <m/>
    <x v="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5.96"/>
    <s v="metric ton"/>
    <s v="C"/>
    <s v="hectare"/>
    <s v="year"/>
    <m/>
    <m/>
    <n v="2.4119301511503206"/>
    <s v="metric ton C/acre/year"/>
    <n v="2.4119301511503206"/>
    <n v="2.4119301511503206"/>
    <n v="8.9330746338900759"/>
    <n v="8.9330746338900759"/>
  </r>
  <r>
    <x v="0"/>
    <x v="1"/>
    <x v="14"/>
    <m/>
    <m/>
    <m/>
    <m/>
    <x v="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5.96"/>
    <s v="metric ton"/>
    <s v="C"/>
    <s v="hectare"/>
    <s v="year"/>
    <m/>
    <m/>
    <n v="2.4119301511503206"/>
    <s v="metric ton C/acre/year"/>
    <n v="2.4119301511503206"/>
    <n v="2.4119301511503206"/>
    <n v="8.9330746338900759"/>
    <n v="8.9330746338900759"/>
  </r>
  <r>
    <x v="0"/>
    <x v="1"/>
    <x v="5"/>
    <m/>
    <m/>
    <m/>
    <m/>
    <x v="0"/>
    <x v="0"/>
    <m/>
    <s v="North America"/>
    <s v="US"/>
    <m/>
    <s v="Northern Lake States"/>
    <m/>
    <s v="Hybrid"/>
    <s v="D - Continental / microthermal"/>
    <s v="Dfb - Continental Warm Summer Without Dry Season"/>
    <m/>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6.6"/>
    <s v="metric ton"/>
    <s v="C"/>
    <s v="hectare"/>
    <s v="year"/>
    <m/>
    <m/>
    <n v="2.6709293620121"/>
    <s v="metric ton C/acre/year"/>
    <n v="2.6709293620121"/>
    <n v="2.6709293620121"/>
    <n v="9.8923309704151841"/>
    <n v="9.8923309704151841"/>
  </r>
  <r>
    <x v="0"/>
    <x v="1"/>
    <x v="16"/>
    <m/>
    <m/>
    <m/>
    <m/>
    <x v="0"/>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7.4"/>
    <s v="metric ton"/>
    <s v="C"/>
    <s v="hectare"/>
    <s v="year"/>
    <m/>
    <m/>
    <n v="2.9946783755893245"/>
    <s v="metric ton C/acre/year"/>
    <n v="2.9946783755893245"/>
    <n v="2.9946783755893245"/>
    <n v="11.091401391071571"/>
    <n v="11.091401391071571"/>
  </r>
  <r>
    <x v="0"/>
    <x v="1"/>
    <x v="16"/>
    <m/>
    <m/>
    <m/>
    <m/>
    <x v="0"/>
    <x v="0"/>
    <m/>
    <s v="North America"/>
    <s v="US"/>
    <m/>
    <s v="Northern Lake States"/>
    <m/>
    <s v="Hybrid"/>
    <s v="D - Continental / microthermal"/>
    <s v="Dfb - Continental Warm Summer Without Dry Season"/>
    <s v="No"/>
    <s v="Smith, J.E. et al."/>
    <s v="Smith, J.E., Heath, L.S., Skog, K.E., Birdsey, R.A. 2006. Methods for calculating forest ecosystem and harvested carbon with standard estimates for forest types of the United States. USDA Forest Service Northeastern Research Station, General technical report NE-343."/>
    <s v="Hybrid"/>
    <m/>
    <m/>
    <m/>
    <n v="8.24"/>
    <s v="metric ton"/>
    <s v="C"/>
    <s v="hectare"/>
    <s v="year"/>
    <m/>
    <m/>
    <n v="3.3346148398454099"/>
    <s v="metric ton C/acre/year"/>
    <n v="3.3346148398454099"/>
    <n v="3.3346148398454099"/>
    <n v="12.350425332760777"/>
    <n v="12.350425332760777"/>
  </r>
  <r>
    <x v="0"/>
    <x v="1"/>
    <x v="4"/>
    <m/>
    <m/>
    <m/>
    <m/>
    <x v="0"/>
    <x v="0"/>
    <m/>
    <s v="North America"/>
    <s v="US"/>
    <m/>
    <s v="Pacific Southwest"/>
    <m/>
    <s v="Hybrid"/>
    <s v="Z - Multiple"/>
    <s v="Csa, Csb, Bsk, Bwk, Bwh"/>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8.9599999999999991"/>
    <s v="metric ton"/>
    <s v="C"/>
    <s v="hectare"/>
    <s v="year"/>
    <m/>
    <m/>
    <n v="3.6259889520649113"/>
    <s v="metric ton C/acre/year"/>
    <n v="3.6259889520649113"/>
    <n v="3.6259889520649113"/>
    <n v="13.429588711351522"/>
    <n v="13.429588711351522"/>
  </r>
  <r>
    <x v="0"/>
    <x v="1"/>
    <x v="15"/>
    <m/>
    <m/>
    <m/>
    <m/>
    <x v="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9.34"/>
    <s v="metric ton"/>
    <s v="C"/>
    <s v="hectare"/>
    <s v="year"/>
    <m/>
    <m/>
    <n v="3.7797697335140934"/>
    <s v="metric ton C/acre/year"/>
    <n v="3.7797697335140934"/>
    <n v="3.7797697335140934"/>
    <n v="13.999147161163307"/>
    <n v="13.999147161163307"/>
  </r>
  <r>
    <x v="0"/>
    <x v="1"/>
    <x v="16"/>
    <m/>
    <m/>
    <m/>
    <m/>
    <x v="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440000000000001"/>
    <s v="metric ton"/>
    <s v="C"/>
    <s v="hectare"/>
    <s v="year"/>
    <m/>
    <m/>
    <n v="4.2249246271827774"/>
    <s v="metric ton C/acre/year"/>
    <n v="4.2249246271827774"/>
    <n v="4.2249246271827774"/>
    <n v="15.647868989565842"/>
    <n v="15.647868989565842"/>
  </r>
  <r>
    <x v="0"/>
    <x v="2"/>
    <x v="17"/>
    <m/>
    <m/>
    <m/>
    <m/>
    <x v="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04"/>
    <s v="metric ton"/>
    <s v="C"/>
    <s v="hectare"/>
    <s v="year"/>
    <m/>
    <m/>
    <n v="1.2302462515934522"/>
    <s v="metric ton C/acre/year"/>
    <n v="1.2302462515934522"/>
    <n v="1.2302462515934522"/>
    <n v="4.5564675984942671"/>
    <n v="4.5564675984942671"/>
  </r>
  <r>
    <x v="0"/>
    <x v="2"/>
    <x v="17"/>
    <m/>
    <m/>
    <m/>
    <m/>
    <x v="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933333333333332"/>
    <s v="metric ton"/>
    <s v="C"/>
    <s v="hectare"/>
    <s v="year"/>
    <m/>
    <m/>
    <n v="1.2113608924681141"/>
    <s v="metric ton C/acre/year"/>
    <n v="1.2113608924681141"/>
    <n v="1.2113608924681141"/>
    <n v="4.4865218239559779"/>
    <n v="4.4865218239559779"/>
  </r>
  <r>
    <x v="0"/>
    <x v="2"/>
    <x v="17"/>
    <m/>
    <m/>
    <m/>
    <m/>
    <x v="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319999999999999"/>
    <s v="metric ton"/>
    <s v="C"/>
    <s v="hectare"/>
    <s v="year"/>
    <m/>
    <m/>
    <n v="1.1865401347605269"/>
    <s v="metric ton C/acre/year"/>
    <n v="1.1865401347605269"/>
    <n v="1.1865401347605269"/>
    <n v="4.394593091705655"/>
    <n v="4.394593091705655"/>
  </r>
  <r>
    <x v="0"/>
    <x v="2"/>
    <x v="17"/>
    <m/>
    <m/>
    <m/>
    <m/>
    <x v="3"/>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8085714285714283"/>
    <s v="metric ton"/>
    <s v="C"/>
    <s v="hectare"/>
    <s v="year"/>
    <m/>
    <m/>
    <n v="1.1365902869514692"/>
    <s v="metric ton C/acre/year"/>
    <n v="1.1365902869514692"/>
    <n v="1.1365902869514692"/>
    <n v="4.2095936553758113"/>
    <n v="4.2095936553758113"/>
  </r>
  <r>
    <x v="0"/>
    <x v="2"/>
    <x v="17"/>
    <m/>
    <m/>
    <m/>
    <m/>
    <x v="4"/>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6622222222222223"/>
    <s v="metric ton"/>
    <s v="C"/>
    <s v="hectare"/>
    <s v="year"/>
    <m/>
    <m/>
    <n v="1.0773647729597631"/>
    <s v="metric ton C/acre/year"/>
    <n v="1.0773647729597631"/>
    <n v="1.0773647729597631"/>
    <n v="3.990239899850974"/>
    <n v="3.990239899850974"/>
  </r>
  <r>
    <x v="0"/>
    <x v="2"/>
    <x v="17"/>
    <m/>
    <m/>
    <m/>
    <m/>
    <x v="5"/>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163636363636366"/>
    <s v="metric ton"/>
    <s v="C"/>
    <s v="hectare"/>
    <s v="year"/>
    <m/>
    <m/>
    <n v="1.0183378063429054"/>
    <s v="metric ton C/acre/year"/>
    <n v="1.0183378063429054"/>
    <n v="1.0183378063429054"/>
    <n v="3.7716215049737234"/>
    <n v="3.7716215049737234"/>
  </r>
  <r>
    <x v="0"/>
    <x v="2"/>
    <x v="17"/>
    <m/>
    <m/>
    <m/>
    <m/>
    <x v="6"/>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969230769230769"/>
    <s v="metric ton"/>
    <s v="C"/>
    <s v="hectare"/>
    <s v="year"/>
    <m/>
    <m/>
    <n v="0.97000185221791424"/>
    <s v="metric ton C/acre/year"/>
    <n v="0.97000185221791424"/>
    <n v="0.97000185221791424"/>
    <n v="3.5925994526589413"/>
    <n v="3.5925994526589413"/>
  </r>
  <r>
    <x v="0"/>
    <x v="2"/>
    <x v="17"/>
    <m/>
    <m/>
    <m/>
    <m/>
    <x v="7"/>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599999999999998"/>
    <s v="metric ton"/>
    <s v="C"/>
    <s v="hectare"/>
    <s v="year"/>
    <m/>
    <m/>
    <n v="0.91459096335565848"/>
    <s v="metric ton C/acre/year"/>
    <n v="0.91459096335565848"/>
    <n v="0.91459096335565848"/>
    <n v="3.3873739383542905"/>
    <n v="3.3873739383542905"/>
  </r>
  <r>
    <x v="0"/>
    <x v="2"/>
    <x v="17"/>
    <m/>
    <m/>
    <m/>
    <m/>
    <x v="8"/>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38823529411765"/>
    <s v="metric ton"/>
    <s v="C"/>
    <s v="hectare"/>
    <s v="year"/>
    <m/>
    <m/>
    <n v="0.86555250982852028"/>
    <s v="metric ton C/acre/year"/>
    <n v="0.86555250982852028"/>
    <n v="0.86555250982852028"/>
    <n v="3.2057500364019269"/>
    <n v="3.2057500364019269"/>
  </r>
  <r>
    <x v="0"/>
    <x v="2"/>
    <x v="17"/>
    <m/>
    <m/>
    <m/>
    <m/>
    <x v="9"/>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294736842105263"/>
    <s v="metric ton"/>
    <s v="C"/>
    <s v="hectare"/>
    <s v="year"/>
    <m/>
    <m/>
    <n v="0.8213001291801163"/>
    <s v="metric ton C/acre/year"/>
    <n v="0.8213001291801163"/>
    <n v="0.8213001291801163"/>
    <n v="3.0418523302967269"/>
    <n v="3.0418523302967269"/>
  </r>
  <r>
    <x v="0"/>
    <x v="2"/>
    <x v="17"/>
    <m/>
    <m/>
    <m/>
    <m/>
    <x v="10"/>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276190476190476"/>
    <s v="metric ton"/>
    <s v="C"/>
    <s v="hectare"/>
    <s v="year"/>
    <m/>
    <m/>
    <n v="0.78008095652416887"/>
    <s v="metric ton C/acre/year"/>
    <n v="0.78008095652416887"/>
    <n v="0.78008095652416887"/>
    <n v="2.8891887278672921"/>
    <n v="2.8891887278672921"/>
  </r>
  <r>
    <x v="0"/>
    <x v="2"/>
    <x v="17"/>
    <m/>
    <m/>
    <m/>
    <m/>
    <x v="11"/>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339130434782609"/>
    <s v="metric ton"/>
    <s v="C"/>
    <s v="hectare"/>
    <s v="year"/>
    <m/>
    <m/>
    <n v="0.74215942351561515"/>
    <s v="metric ton C/acre/year"/>
    <n v="0.74215942351561515"/>
    <n v="0.74215942351561515"/>
    <n v="2.7487386056133891"/>
    <n v="2.7487386056133891"/>
  </r>
  <r>
    <x v="0"/>
    <x v="2"/>
    <x v="17"/>
    <m/>
    <m/>
    <m/>
    <m/>
    <x v="12"/>
    <x v="1"/>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447999999999999"/>
    <s v="metric ton"/>
    <s v="C"/>
    <s v="hectare"/>
    <s v="year"/>
    <m/>
    <m/>
    <n v="0.70609659861192609"/>
    <s v="metric ton C/acre/year"/>
    <n v="0.70609659861192609"/>
    <n v="0.70609659861192609"/>
    <n v="2.6151725874515779"/>
    <n v="2.6151725874515779"/>
  </r>
  <r>
    <x v="0"/>
    <x v="2"/>
    <x v="17"/>
    <m/>
    <m/>
    <m/>
    <m/>
    <x v="0"/>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8.76"/>
    <s v="metric ton"/>
    <s v="C"/>
    <s v="hectare"/>
    <s v="year"/>
    <m/>
    <m/>
    <n v="3.5450516986706058"/>
    <s v="metric ton C/acre/year"/>
    <n v="3.5450516986706058"/>
    <n v="3.5450516986706058"/>
    <n v="13.129821106187428"/>
    <n v="13.129821106187428"/>
  </r>
  <r>
    <x v="0"/>
    <x v="2"/>
    <x v="17"/>
    <m/>
    <m/>
    <m/>
    <m/>
    <x v="1"/>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8800000000000003"/>
    <s v="metric ton"/>
    <s v="C"/>
    <s v="hectare"/>
    <s v="year"/>
    <m/>
    <m/>
    <n v="1.1654964488780075"/>
    <s v="metric ton C/acre/year"/>
    <n v="1.1654964488780075"/>
    <n v="1.1654964488780075"/>
    <n v="4.3166535143629909"/>
    <n v="4.3166535143629909"/>
  </r>
  <r>
    <x v="0"/>
    <x v="2"/>
    <x v="17"/>
    <m/>
    <m/>
    <m/>
    <m/>
    <x v="2"/>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38"/>
    <s v="metric ton"/>
    <s v="C"/>
    <s v="hectare"/>
    <s v="year"/>
    <m/>
    <m/>
    <n v="0.96315331539224214"/>
    <s v="metric ton C/acre/year"/>
    <n v="0.96315331539224214"/>
    <n v="0.96315331539224214"/>
    <n v="3.5672345014527482"/>
    <n v="3.5672345014527482"/>
  </r>
  <r>
    <x v="0"/>
    <x v="2"/>
    <x v="17"/>
    <m/>
    <m/>
    <m/>
    <m/>
    <x v="3"/>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914285714285714"/>
    <s v="metric ton"/>
    <s v="C"/>
    <s v="hectare"/>
    <s v="year"/>
    <m/>
    <m/>
    <n v="0.92730967460333513"/>
    <s v="metric ton C/acre/year"/>
    <n v="0.92730967460333513"/>
    <n v="0.92730967460333513"/>
    <n v="3.4344802763086486"/>
    <n v="3.4344802763086486"/>
  </r>
  <r>
    <x v="0"/>
    <x v="2"/>
    <x v="17"/>
    <m/>
    <m/>
    <m/>
    <m/>
    <x v="4"/>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177777777777776"/>
    <s v="metric ton"/>
    <s v="C"/>
    <s v="hectare"/>
    <s v="year"/>
    <m/>
    <m/>
    <n v="0.89750420986130497"/>
    <s v="metric ton C/acre/year"/>
    <n v="0.89750420986130497"/>
    <n v="0.89750420986130497"/>
    <n v="3.3240896661529811"/>
    <n v="3.3240896661529811"/>
  </r>
  <r>
    <x v="0"/>
    <x v="2"/>
    <x v="17"/>
    <m/>
    <m/>
    <m/>
    <m/>
    <x v="5"/>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290909090909089"/>
    <s v="metric ton"/>
    <s v="C"/>
    <s v="hectare"/>
    <s v="year"/>
    <m/>
    <m/>
    <n v="0.86161385204302177"/>
    <s v="metric ton C/acre/year"/>
    <n v="0.86161385204302177"/>
    <n v="0.86161385204302177"/>
    <n v="3.1911624149741544"/>
    <n v="3.1911624149741544"/>
  </r>
  <r>
    <x v="0"/>
    <x v="2"/>
    <x v="17"/>
    <m/>
    <m/>
    <m/>
    <m/>
    <x v="6"/>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446153846153847"/>
    <s v="metric ton"/>
    <s v="C"/>
    <s v="hectare"/>
    <s v="year"/>
    <m/>
    <m/>
    <n v="0.82742776739255974"/>
    <s v="metric ton C/acre/year"/>
    <n v="0.82742776739255974"/>
    <n v="0.82742776739255974"/>
    <n v="3.0645472866391099"/>
    <n v="3.0645472866391099"/>
  </r>
  <r>
    <x v="0"/>
    <x v="2"/>
    <x v="17"/>
    <m/>
    <m/>
    <m/>
    <m/>
    <x v="7"/>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386666666666668"/>
    <s v="metric ton"/>
    <s v="C"/>
    <s v="hectare"/>
    <s v="year"/>
    <m/>
    <m/>
    <n v="0.78455177623547345"/>
    <s v="metric ton C/acre/year"/>
    <n v="0.78455177623547345"/>
    <n v="0.78455177623547345"/>
    <n v="2.9057473193906422"/>
    <n v="2.9057473193906422"/>
  </r>
  <r>
    <x v="0"/>
    <x v="2"/>
    <x v="17"/>
    <m/>
    <m/>
    <m/>
    <m/>
    <x v="8"/>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341176470588236"/>
    <s v="metric ton"/>
    <s v="C"/>
    <s v="hectare"/>
    <s v="year"/>
    <m/>
    <m/>
    <n v="0.74224222377484217"/>
    <s v="metric ton C/acre/year"/>
    <n v="0.74224222377484217"/>
    <n v="0.74224222377484217"/>
    <n v="2.749045273240156"/>
    <n v="2.749045273240156"/>
  </r>
  <r>
    <x v="0"/>
    <x v="2"/>
    <x v="17"/>
    <m/>
    <m/>
    <m/>
    <m/>
    <x v="9"/>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336842105263157"/>
    <s v="metric ton"/>
    <s v="C"/>
    <s v="hectare"/>
    <s v="year"/>
    <m/>
    <m/>
    <n v="0.70159819126537937"/>
    <s v="metric ton C/acre/year"/>
    <n v="0.70159819126537937"/>
    <n v="0.70159819126537937"/>
    <n v="2.5985118195014048"/>
    <n v="2.5985118195014048"/>
  </r>
  <r>
    <x v="0"/>
    <x v="2"/>
    <x v="17"/>
    <m/>
    <m/>
    <m/>
    <m/>
    <x v="10"/>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352380952380952"/>
    <s v="metric ton"/>
    <s v="C"/>
    <s v="hectare"/>
    <s v="year"/>
    <m/>
    <m/>
    <n v="0.66175840037154054"/>
    <s v="metric ton C/acre/year"/>
    <n v="0.66175840037154054"/>
    <n v="0.66175840037154054"/>
    <n v="2.450957038413113"/>
    <n v="2.450957038413113"/>
  </r>
  <r>
    <x v="0"/>
    <x v="2"/>
    <x v="17"/>
    <m/>
    <m/>
    <m/>
    <m/>
    <x v="11"/>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4"/>
    <s v="metric ton"/>
    <s v="C"/>
    <s v="hectare"/>
    <s v="year"/>
    <m/>
    <m/>
    <n v="0.62321685113615677"/>
    <s v="metric ton C/acre/year"/>
    <n v="0.62321685113615677"/>
    <n v="0.62321685113615677"/>
    <n v="2.3082105597635434"/>
    <n v="2.3082105597635434"/>
  </r>
  <r>
    <x v="0"/>
    <x v="2"/>
    <x v="17"/>
    <m/>
    <m/>
    <m/>
    <m/>
    <x v="12"/>
    <x v="0"/>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464000000000001"/>
    <s v="metric ton"/>
    <s v="C"/>
    <s v="hectare"/>
    <s v="year"/>
    <m/>
    <m/>
    <n v="0.58533821654762153"/>
    <s v="metric ton C/acre/year"/>
    <n v="0.58533821654762153"/>
    <n v="0.58533821654762153"/>
    <n v="2.1679193205467464"/>
    <n v="2.1679193205467464"/>
  </r>
  <r>
    <x v="0"/>
    <x v="2"/>
    <x v="17"/>
    <m/>
    <m/>
    <m/>
    <m/>
    <x v="0"/>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800000000000002"/>
    <s v="metric ton"/>
    <s v="C"/>
    <s v="hectare"/>
    <s v="year"/>
    <m/>
    <m/>
    <n v="1.1250278221808545"/>
    <s v="metric ton C/acre/year"/>
    <n v="1.1250278221808545"/>
    <n v="1.1250278221808545"/>
    <n v="4.1667697117809421"/>
    <n v="4.1667697117809421"/>
  </r>
  <r>
    <x v="0"/>
    <x v="2"/>
    <x v="17"/>
    <m/>
    <m/>
    <m/>
    <m/>
    <x v="1"/>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4"/>
    <s v="metric ton"/>
    <s v="C"/>
    <s v="hectare"/>
    <s v="year"/>
    <m/>
    <m/>
    <n v="0.82555998462192193"/>
    <s v="metric ton C/acre/year"/>
    <n v="0.82555998462192193"/>
    <n v="0.82555998462192193"/>
    <n v="3.0576295726737848"/>
    <n v="3.0576295726737848"/>
  </r>
  <r>
    <x v="0"/>
    <x v="2"/>
    <x v="17"/>
    <m/>
    <m/>
    <m/>
    <m/>
    <x v="2"/>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440000000000001"/>
    <s v="metric ton"/>
    <s v="C"/>
    <s v="hectare"/>
    <s v="year"/>
    <m/>
    <m/>
    <n v="0.86764735638696111"/>
    <s v="metric ton C/acre/year"/>
    <n v="0.86764735638696111"/>
    <n v="0.86764735638696111"/>
    <n v="3.2135087273591152"/>
    <n v="3.2135087273591152"/>
  </r>
  <r>
    <x v="0"/>
    <x v="2"/>
    <x v="17"/>
    <m/>
    <m/>
    <m/>
    <m/>
    <x v="3"/>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5714285714286"/>
    <s v="metric ton"/>
    <s v="C"/>
    <s v="hectare"/>
    <s v="year"/>
    <m/>
    <m/>
    <n v="0.89262228029148982"/>
    <s v="metric ton C/acre/year"/>
    <n v="0.89262228029148982"/>
    <n v="0.89262228029148982"/>
    <n v="3.3060084455240362"/>
    <n v="3.3060084455240362"/>
  </r>
  <r>
    <x v="0"/>
    <x v="2"/>
    <x v="17"/>
    <m/>
    <m/>
    <m/>
    <m/>
    <x v="4"/>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822222222222223"/>
    <s v="metric ton"/>
    <s v="C"/>
    <s v="hectare"/>
    <s v="year"/>
    <m/>
    <m/>
    <n v="0.88311536481342845"/>
    <s v="metric ton C/acre/year"/>
    <n v="0.88311536481342845"/>
    <n v="0.88311536481342845"/>
    <n v="3.2707976474571421"/>
    <n v="3.2707976474571421"/>
  </r>
  <r>
    <x v="0"/>
    <x v="2"/>
    <x v="17"/>
    <m/>
    <m/>
    <m/>
    <m/>
    <x v="5"/>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127272727272728"/>
    <s v="metric ton"/>
    <s v="C"/>
    <s v="hectare"/>
    <s v="year"/>
    <m/>
    <m/>
    <n v="0.85499171312894229"/>
    <s v="metric ton C/acre/year"/>
    <n v="0.85499171312894229"/>
    <n v="0.85499171312894229"/>
    <n v="3.1666359745516379"/>
    <n v="3.1666359745516379"/>
  </r>
  <r>
    <x v="0"/>
    <x v="2"/>
    <x v="17"/>
    <m/>
    <m/>
    <m/>
    <m/>
    <x v="6"/>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384615384615383"/>
    <s v="metric ton"/>
    <s v="C"/>
    <s v="hectare"/>
    <s v="year"/>
    <m/>
    <m/>
    <n v="0.82493739036504254"/>
    <s v="metric ton C/acre/year"/>
    <n v="0.82493739036504254"/>
    <n v="0.82493739036504254"/>
    <n v="3.0553236680186759"/>
    <n v="3.0553236680186759"/>
  </r>
  <r>
    <x v="0"/>
    <x v="2"/>
    <x v="17"/>
    <m/>
    <m/>
    <m/>
    <m/>
    <x v="7"/>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346666666666665"/>
    <s v="metric ton"/>
    <s v="C"/>
    <s v="hectare"/>
    <s v="year"/>
    <m/>
    <m/>
    <n v="0.78293303116758728"/>
    <s v="metric ton C/acre/year"/>
    <n v="0.78293303116758728"/>
    <n v="0.78293303116758728"/>
    <n v="2.8997519672873602"/>
    <n v="2.8997519672873602"/>
  </r>
  <r>
    <x v="0"/>
    <x v="2"/>
    <x v="17"/>
    <m/>
    <m/>
    <m/>
    <m/>
    <x v="8"/>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317647058823527"/>
    <s v="metric ton"/>
    <s v="C"/>
    <s v="hectare"/>
    <s v="year"/>
    <m/>
    <m/>
    <n v="0.74129002079373252"/>
    <s v="metric ton C/acre/year"/>
    <n v="0.74129002079373252"/>
    <n v="0.74129002079373252"/>
    <n v="2.7455185955323427"/>
    <n v="2.7455185955323427"/>
  </r>
  <r>
    <x v="0"/>
    <x v="2"/>
    <x v="17"/>
    <m/>
    <m/>
    <m/>
    <m/>
    <x v="9"/>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326315789473683"/>
    <s v="metric ton"/>
    <s v="C"/>
    <s v="hectare"/>
    <s v="year"/>
    <m/>
    <m/>
    <n v="0.70117220572119876"/>
    <s v="metric ton C/acre/year"/>
    <n v="0.70117220572119876"/>
    <n v="0.70117220572119876"/>
    <n v="2.5969340952636988"/>
    <n v="2.5969340952636988"/>
  </r>
  <r>
    <x v="0"/>
    <x v="2"/>
    <x v="17"/>
    <m/>
    <m/>
    <m/>
    <m/>
    <x v="10"/>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352380952380952"/>
    <s v="metric ton"/>
    <s v="C"/>
    <s v="hectare"/>
    <s v="year"/>
    <m/>
    <m/>
    <n v="0.66175840037154054"/>
    <s v="metric ton C/acre/year"/>
    <n v="0.66175840037154054"/>
    <n v="0.66175840037154054"/>
    <n v="2.450957038413113"/>
    <n v="2.450957038413113"/>
  </r>
  <r>
    <x v="0"/>
    <x v="2"/>
    <x v="17"/>
    <m/>
    <m/>
    <m/>
    <m/>
    <x v="11"/>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4"/>
    <s v="metric ton"/>
    <s v="C"/>
    <s v="hectare"/>
    <s v="year"/>
    <m/>
    <m/>
    <n v="0.62321685113615677"/>
    <s v="metric ton C/acre/year"/>
    <n v="0.62321685113615677"/>
    <n v="0.62321685113615677"/>
    <n v="2.3082105597635434"/>
    <n v="2.3082105597635434"/>
  </r>
  <r>
    <x v="0"/>
    <x v="2"/>
    <x v="17"/>
    <m/>
    <m/>
    <m/>
    <m/>
    <x v="12"/>
    <x v="1"/>
    <m/>
    <s v="North America"/>
    <s v="US"/>
    <m/>
    <s v="Northern Prairie States"/>
    <m/>
    <s v="Hybrid"/>
    <s v="Z - Multiple"/>
    <s v="Dfb, Dfa, Bsk"/>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4464000000000001"/>
    <s v="metric ton"/>
    <s v="C"/>
    <s v="hectare"/>
    <s v="year"/>
    <m/>
    <m/>
    <n v="0.58533821654762153"/>
    <s v="metric ton C/acre/year"/>
    <n v="0.58533821654762153"/>
    <n v="0.58533821654762153"/>
    <n v="2.1679193205467464"/>
    <n v="2.1679193205467464"/>
  </r>
  <r>
    <x v="0"/>
    <x v="2"/>
    <x v="17"/>
    <m/>
    <m/>
    <m/>
    <m/>
    <x v="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0.86"/>
    <s v="metric ton"/>
    <s v="C"/>
    <s v="hectare"/>
    <s v="year"/>
    <m/>
    <m/>
    <n v="4.3948928593108194"/>
    <s v="metric ton C/acre/year"/>
    <n v="4.3948928593108194"/>
    <n v="4.3948928593108194"/>
    <n v="16.27738096041044"/>
    <n v="16.27738096041044"/>
  </r>
  <r>
    <x v="0"/>
    <x v="2"/>
    <x v="17"/>
    <m/>
    <m/>
    <m/>
    <m/>
    <x v="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4.1933333333333334"/>
    <s v="metric ton"/>
    <s v="C"/>
    <s v="hectare"/>
    <s v="year"/>
    <m/>
    <m/>
    <n v="1.6969844128339504"/>
    <s v="metric ton C/acre/year"/>
    <n v="1.6969844128339504"/>
    <n v="1.6969844128339504"/>
    <n v="6.2851274549405565"/>
    <n v="6.2851274549405565"/>
  </r>
  <r>
    <x v="0"/>
    <x v="2"/>
    <x v="17"/>
    <m/>
    <m/>
    <m/>
    <m/>
    <x v="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2880000000000003"/>
    <s v="metric ton"/>
    <s v="C"/>
    <s v="hectare"/>
    <s v="year"/>
    <m/>
    <m/>
    <n v="1.3306084458023919"/>
    <s v="metric ton C/acre/year"/>
    <n v="1.3306084458023919"/>
    <n v="1.3306084458023919"/>
    <n v="4.9281794288977476"/>
    <n v="4.9281794288977476"/>
  </r>
  <r>
    <x v="0"/>
    <x v="2"/>
    <x v="17"/>
    <m/>
    <m/>
    <m/>
    <m/>
    <x v="3"/>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4"/>
    <s v="metric ton"/>
    <s v="C"/>
    <s v="hectare"/>
    <s v="year"/>
    <m/>
    <m/>
    <n v="1.1897776248962992"/>
    <s v="metric ton C/acre/year"/>
    <n v="1.1897776248962992"/>
    <n v="1.1897776248962992"/>
    <n v="4.4065837959122192"/>
    <n v="4.4065837959122192"/>
  </r>
  <r>
    <x v="0"/>
    <x v="2"/>
    <x v="17"/>
    <m/>
    <m/>
    <m/>
    <m/>
    <x v="4"/>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7177777777777776"/>
    <s v="metric ton"/>
    <s v="C"/>
    <s v="hectare"/>
    <s v="year"/>
    <m/>
    <m/>
    <n v="1.0998473433470701"/>
    <s v="metric ton C/acre/year"/>
    <n v="1.0998473433470701"/>
    <n v="1.0998473433470701"/>
    <n v="4.073508679063222"/>
    <n v="4.073508679063222"/>
  </r>
  <r>
    <x v="0"/>
    <x v="2"/>
    <x v="17"/>
    <m/>
    <m/>
    <m/>
    <m/>
    <x v="5"/>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541818181818182"/>
    <s v="metric ton"/>
    <s v="C"/>
    <s v="hectare"/>
    <s v="year"/>
    <m/>
    <m/>
    <n v="1.0286389113203627"/>
    <s v="metric ton C/acre/year"/>
    <n v="1.0286389113203627"/>
    <n v="1.0286389113203627"/>
    <n v="3.8097737456309728"/>
    <n v="3.8097737456309728"/>
  </r>
  <r>
    <x v="0"/>
    <x v="2"/>
    <x v="17"/>
    <m/>
    <m/>
    <m/>
    <m/>
    <x v="6"/>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092307692307693"/>
    <s v="metric ton"/>
    <s v="C"/>
    <s v="hectare"/>
    <s v="year"/>
    <m/>
    <m/>
    <n v="0.97498260627294842"/>
    <s v="metric ton C/acre/year"/>
    <n v="0.97498260627294842"/>
    <n v="0.97498260627294842"/>
    <n v="3.6110466898998088"/>
    <n v="3.6110466898998088"/>
  </r>
  <r>
    <x v="0"/>
    <x v="2"/>
    <x v="17"/>
    <m/>
    <m/>
    <m/>
    <m/>
    <x v="7"/>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666666666666666"/>
    <s v="metric ton"/>
    <s v="C"/>
    <s v="hectare"/>
    <s v="year"/>
    <m/>
    <m/>
    <n v="0.91728887180213536"/>
    <s v="metric ton C/acre/year"/>
    <n v="0.91728887180213536"/>
    <n v="0.91728887180213536"/>
    <n v="3.3973661918597604"/>
    <n v="3.3973661918597604"/>
  </r>
  <r>
    <x v="0"/>
    <x v="2"/>
    <x v="17"/>
    <m/>
    <m/>
    <m/>
    <m/>
    <x v="8"/>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423529411764703"/>
    <s v="metric ton"/>
    <s v="C"/>
    <s v="hectare"/>
    <s v="year"/>
    <m/>
    <m/>
    <n v="0.86698081430018425"/>
    <s v="metric ton C/acre/year"/>
    <n v="0.86698081430018425"/>
    <n v="0.86698081430018425"/>
    <n v="3.2110400529636451"/>
    <n v="3.2110400529636451"/>
  </r>
  <r>
    <x v="0"/>
    <x v="2"/>
    <x v="17"/>
    <m/>
    <m/>
    <m/>
    <m/>
    <x v="9"/>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305263157894737"/>
    <s v="metric ton"/>
    <s v="C"/>
    <s v="hectare"/>
    <s v="year"/>
    <m/>
    <m/>
    <n v="0.82172611472429691"/>
    <s v="metric ton C/acre/year"/>
    <n v="0.82172611472429691"/>
    <n v="0.82172611472429691"/>
    <n v="3.0434300545344328"/>
    <n v="3.0434300545344328"/>
  </r>
  <r>
    <x v="0"/>
    <x v="2"/>
    <x v="17"/>
    <m/>
    <m/>
    <m/>
    <m/>
    <x v="10"/>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285714285714286"/>
    <s v="metric ton"/>
    <s v="C"/>
    <s v="hectare"/>
    <s v="year"/>
    <m/>
    <m/>
    <n v="0.7804663720165228"/>
    <s v="metric ton C/acre/year"/>
    <n v="0.7804663720165228"/>
    <n v="0.7804663720165228"/>
    <n v="2.8906161926537881"/>
    <n v="2.8906161926537881"/>
  </r>
  <r>
    <x v="0"/>
    <x v="2"/>
    <x v="17"/>
    <m/>
    <m/>
    <m/>
    <m/>
    <x v="11"/>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339130434782609"/>
    <s v="metric ton"/>
    <s v="C"/>
    <s v="hectare"/>
    <s v="year"/>
    <m/>
    <m/>
    <n v="0.74215942351561515"/>
    <s v="metric ton C/acre/year"/>
    <n v="0.74215942351561515"/>
    <n v="0.74215942351561515"/>
    <n v="2.7487386056133891"/>
    <n v="2.7487386056133891"/>
  </r>
  <r>
    <x v="0"/>
    <x v="2"/>
    <x v="17"/>
    <m/>
    <m/>
    <m/>
    <m/>
    <x v="12"/>
    <x v="0"/>
    <m/>
    <s v="North America"/>
    <s v="US"/>
    <m/>
    <s v="Northeast"/>
    <m/>
    <s v="Hybrid"/>
    <s v="D - Continental / microthermal"/>
    <s v="Dfb - Continental Warm Summer Without Dry Season"/>
    <s v="No"/>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455999999999998"/>
    <s v="metric ton"/>
    <s v="C"/>
    <s v="hectare"/>
    <s v="year"/>
    <m/>
    <m/>
    <n v="0.70642034762550321"/>
    <s v="metric ton C/acre/year"/>
    <n v="0.70642034762550321"/>
    <n v="0.70642034762550321"/>
    <n v="2.616371657872234"/>
    <n v="2.616371657872234"/>
  </r>
  <r>
    <x v="0"/>
    <x v="0"/>
    <x v="9"/>
    <m/>
    <m/>
    <m/>
    <m/>
    <x v="0"/>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1.08"/>
    <s v="metric ton"/>
    <s v="C"/>
    <s v="hectare"/>
    <s v="year"/>
    <m/>
    <m/>
    <n v="4.4839238380445563"/>
    <s v="metric ton C/acre/year"/>
    <n v="4.4839238380445563"/>
    <n v="4.4839238380445563"/>
    <n v="16.607125326090948"/>
    <n v="16.607125326090948"/>
  </r>
  <r>
    <x v="0"/>
    <x v="0"/>
    <x v="9"/>
    <m/>
    <m/>
    <m/>
    <m/>
    <x v="1"/>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3.6599999999999997"/>
    <s v="metric ton"/>
    <s v="C"/>
    <s v="hectare"/>
    <s v="year"/>
    <m/>
    <m/>
    <n v="1.4811517371158009"/>
    <s v="metric ton C/acre/year"/>
    <n v="1.4811517371158009"/>
    <n v="1.4811517371158009"/>
    <n v="5.4857471745029658"/>
    <n v="5.4857471745029658"/>
  </r>
  <r>
    <x v="0"/>
    <x v="0"/>
    <x v="9"/>
    <m/>
    <m/>
    <m/>
    <m/>
    <x v="2"/>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468"/>
    <s v="metric ton"/>
    <s v="C"/>
    <s v="hectare"/>
    <s v="year"/>
    <m/>
    <m/>
    <n v="0.99876570688573685"/>
    <s v="metric ton C/acre/year"/>
    <n v="0.99876570688573685"/>
    <n v="0.99876570688573685"/>
    <n v="3.6991322477249509"/>
    <n v="3.6991322477249509"/>
  </r>
  <r>
    <x v="0"/>
    <x v="0"/>
    <x v="9"/>
    <m/>
    <m/>
    <m/>
    <m/>
    <x v="3"/>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228571428571428"/>
    <s v="metric ton"/>
    <s v="C"/>
    <s v="hectare"/>
    <s v="year"/>
    <m/>
    <m/>
    <n v="0.77815387906239974"/>
    <s v="metric ton C/acre/year"/>
    <n v="0.77815387906239974"/>
    <n v="0.77815387906239974"/>
    <n v="2.8820514039348137"/>
    <n v="2.8820514039348137"/>
  </r>
  <r>
    <x v="0"/>
    <x v="0"/>
    <x v="9"/>
    <m/>
    <m/>
    <m/>
    <m/>
    <x v="4"/>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355555555555555"/>
    <s v="metric ton"/>
    <s v="C"/>
    <s v="hectare"/>
    <s v="year"/>
    <m/>
    <m/>
    <n v="0.70235549889947813"/>
    <s v="metric ton C/acre/year"/>
    <n v="0.70235549889947813"/>
    <n v="0.70235549889947813"/>
    <n v="2.6013166625906594"/>
    <n v="2.6013166625906594"/>
  </r>
  <r>
    <x v="0"/>
    <x v="0"/>
    <x v="9"/>
    <m/>
    <m/>
    <m/>
    <m/>
    <x v="5"/>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
    <s v="metric ton"/>
    <s v="C"/>
    <s v="hectare"/>
    <s v="year"/>
    <m/>
    <m/>
    <n v="0.6879666538516015"/>
    <s v="metric ton C/acre/year"/>
    <n v="0.6879666538516015"/>
    <n v="0.6879666538516015"/>
    <n v="2.54802464389482"/>
    <n v="2.54802464389482"/>
  </r>
  <r>
    <x v="0"/>
    <x v="0"/>
    <x v="9"/>
    <m/>
    <m/>
    <m/>
    <m/>
    <x v="6"/>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353846153846153"/>
    <s v="metric ton"/>
    <s v="C"/>
    <s v="hectare"/>
    <s v="year"/>
    <m/>
    <m/>
    <n v="0.70228632175982486"/>
    <s v="metric ton C/acre/year"/>
    <n v="0.70228632175982486"/>
    <n v="0.70228632175982486"/>
    <n v="2.6010604509623141"/>
    <n v="2.6010604509623141"/>
  </r>
  <r>
    <x v="0"/>
    <x v="0"/>
    <x v="9"/>
    <m/>
    <m/>
    <m/>
    <m/>
    <x v="7"/>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04"/>
    <s v="metric ton"/>
    <s v="C"/>
    <s v="hectare"/>
    <s v="year"/>
    <m/>
    <m/>
    <n v="0.73005402561664068"/>
    <s v="metric ton C/acre/year"/>
    <n v="0.73005402561664068"/>
    <n v="0.73005402561664068"/>
    <n v="2.7039037985801504"/>
    <n v="2.7039037985801504"/>
  </r>
  <r>
    <x v="0"/>
    <x v="0"/>
    <x v="9"/>
    <m/>
    <m/>
    <m/>
    <m/>
    <x v="8"/>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870588235294119"/>
    <s v="metric ton"/>
    <s v="C"/>
    <s v="hectare"/>
    <s v="year"/>
    <m/>
    <m/>
    <n v="0.76366679084980549"/>
    <s v="metric ton C/acre/year"/>
    <n v="0.76366679084980549"/>
    <n v="0.76366679084980549"/>
    <n v="2.828395521665946"/>
    <n v="2.828395521665946"/>
  </r>
  <r>
    <x v="0"/>
    <x v="0"/>
    <x v="9"/>
    <m/>
    <m/>
    <m/>
    <m/>
    <x v="9"/>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736842105263157"/>
    <s v="metric ton"/>
    <s v="C"/>
    <s v="hectare"/>
    <s v="year"/>
    <m/>
    <m/>
    <n v="0.79872289533854668"/>
    <s v="metric ton C/acre/year"/>
    <n v="0.79872289533854668"/>
    <n v="0.79872289533854668"/>
    <n v="2.9582329456983207"/>
    <n v="2.9582329456983207"/>
  </r>
  <r>
    <x v="0"/>
    <x v="0"/>
    <x v="9"/>
    <m/>
    <m/>
    <m/>
    <m/>
    <x v="10"/>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59047619047619"/>
    <s v="metric ton"/>
    <s v="C"/>
    <s v="hectare"/>
    <s v="year"/>
    <m/>
    <m/>
    <n v="0.83326829446899864"/>
    <s v="metric ton C/acre/year"/>
    <n v="0.83326829446899864"/>
    <n v="0.83326829446899864"/>
    <n v="3.0861788684036986"/>
    <n v="3.0861788684036986"/>
  </r>
  <r>
    <x v="0"/>
    <x v="0"/>
    <x v="9"/>
    <m/>
    <m/>
    <m/>
    <m/>
    <x v="11"/>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382608695652174"/>
    <s v="metric ton"/>
    <s v="C"/>
    <s v="hectare"/>
    <s v="year"/>
    <m/>
    <m/>
    <n v="0.86532480911564613"/>
    <s v="metric ton C/acre/year"/>
    <n v="0.86532480911564613"/>
    <n v="0.86532480911564613"/>
    <n v="3.2049067004283187"/>
    <n v="3.2049067004283187"/>
  </r>
  <r>
    <x v="0"/>
    <x v="0"/>
    <x v="9"/>
    <m/>
    <m/>
    <m/>
    <m/>
    <x v="12"/>
    <x v="0"/>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111999999999998"/>
    <s v="metric ton"/>
    <s v="C"/>
    <s v="hectare"/>
    <s v="year"/>
    <m/>
    <m/>
    <n v="0.89484227352744783"/>
    <s v="metric ton C/acre/year"/>
    <n v="0.89484227352744783"/>
    <n v="0.89484227352744783"/>
    <n v="3.3142306426942509"/>
    <n v="3.3142306426942509"/>
  </r>
  <r>
    <x v="0"/>
    <x v="0"/>
    <x v="9"/>
    <m/>
    <m/>
    <m/>
    <m/>
    <x v="0"/>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96"/>
    <s v="metric ton"/>
    <s v="C"/>
    <s v="hectare"/>
    <s v="year"/>
    <m/>
    <m/>
    <n v="1.1978713502357297"/>
    <s v="metric ton C/acre/year"/>
    <n v="1.1978713502357297"/>
    <n v="1.1978713502357297"/>
    <n v="4.4365605564286277"/>
    <n v="4.4365605564286277"/>
  </r>
  <r>
    <x v="0"/>
    <x v="0"/>
    <x v="9"/>
    <m/>
    <m/>
    <m/>
    <m/>
    <x v="1"/>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266666666666667"/>
    <s v="metric ton"/>
    <s v="C"/>
    <s v="hectare"/>
    <s v="year"/>
    <m/>
    <m/>
    <n v="0.73922691433466203"/>
    <s v="metric ton C/acre/year"/>
    <n v="0.73922691433466203"/>
    <n v="0.73922691433466203"/>
    <n v="2.7378774604987481"/>
    <n v="2.7378774604987481"/>
  </r>
  <r>
    <x v="0"/>
    <x v="0"/>
    <x v="9"/>
    <m/>
    <m/>
    <m/>
    <m/>
    <x v="2"/>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2"/>
    <s v="metric ton"/>
    <s v="C"/>
    <s v="hectare"/>
    <s v="year"/>
    <m/>
    <m/>
    <n v="0.69606037919103214"/>
    <s v="metric ton C/acre/year"/>
    <n v="0.69606037919103214"/>
    <n v="0.69606037919103214"/>
    <n v="2.5780014044112298"/>
    <n v="2.5780014044112298"/>
  </r>
  <r>
    <x v="0"/>
    <x v="0"/>
    <x v="9"/>
    <m/>
    <m/>
    <m/>
    <m/>
    <x v="3"/>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571428571428572"/>
    <s v="metric ton"/>
    <s v="C"/>
    <s v="hectare"/>
    <s v="year"/>
    <m/>
    <m/>
    <n v="0.63015432999852583"/>
    <s v="metric ton C/acre/year"/>
    <n v="0.63015432999852583"/>
    <n v="0.63015432999852583"/>
    <n v="2.3339049259204661"/>
    <n v="2.3339049259204661"/>
  </r>
  <r>
    <x v="0"/>
    <x v="0"/>
    <x v="9"/>
    <m/>
    <m/>
    <m/>
    <m/>
    <x v="4"/>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422222222222224"/>
    <s v="metric ton"/>
    <s v="C"/>
    <s v="hectare"/>
    <s v="year"/>
    <m/>
    <m/>
    <n v="0.6241161539516491"/>
    <s v="metric ton C/acre/year"/>
    <n v="0.6241161539516491"/>
    <n v="0.6241161539516491"/>
    <n v="2.3115413109320335"/>
    <n v="2.3115413109320335"/>
  </r>
  <r>
    <x v="0"/>
    <x v="0"/>
    <x v="9"/>
    <m/>
    <m/>
    <m/>
    <m/>
    <x v="5"/>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5909090909090908"/>
    <s v="metric ton"/>
    <s v="C"/>
    <s v="hectare"/>
    <s v="year"/>
    <m/>
    <m/>
    <n v="0.6438190610910709"/>
    <s v="metric ton C/acre/year"/>
    <n v="0.6438190610910709"/>
    <n v="0.6438190610910709"/>
    <n v="2.38451504107804"/>
    <n v="2.38451504107804"/>
  </r>
  <r>
    <x v="0"/>
    <x v="0"/>
    <x v="9"/>
    <m/>
    <m/>
    <m/>
    <m/>
    <x v="6"/>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6723076923076923"/>
    <s v="metric ton"/>
    <s v="C"/>
    <s v="hectare"/>
    <s v="year"/>
    <m/>
    <m/>
    <n v="0.6767599572277746"/>
    <s v="metric ton C/acre/year"/>
    <n v="0.6767599572277746"/>
    <n v="0.6767599572277746"/>
    <n v="2.5065183601028687"/>
    <n v="2.5065183601028687"/>
  </r>
  <r>
    <x v="0"/>
    <x v="0"/>
    <x v="9"/>
    <m/>
    <m/>
    <m/>
    <m/>
    <x v="7"/>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7666666666666666"/>
    <s v="metric ton"/>
    <s v="C"/>
    <s v="hectare"/>
    <s v="year"/>
    <m/>
    <m/>
    <n v="0.71494573831637021"/>
    <s v="metric ton C/acre/year"/>
    <n v="0.71494573831637021"/>
    <n v="0.71494573831637021"/>
    <n v="2.647947178949519"/>
    <n v="2.647947178949519"/>
  </r>
  <r>
    <x v="0"/>
    <x v="0"/>
    <x v="9"/>
    <m/>
    <m/>
    <m/>
    <m/>
    <x v="8"/>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8647058823529412"/>
    <s v="metric ton"/>
    <s v="C"/>
    <s v="hectare"/>
    <s v="year"/>
    <m/>
    <m/>
    <n v="0.75462086252926541"/>
    <s v="metric ton C/acre/year"/>
    <n v="0.75462086252926541"/>
    <n v="0.75462086252926541"/>
    <n v="2.7948920834417237"/>
    <n v="2.7948920834417237"/>
  </r>
  <r>
    <x v="0"/>
    <x v="0"/>
    <x v="9"/>
    <m/>
    <m/>
    <m/>
    <m/>
    <x v="9"/>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1.96"/>
    <s v="metric ton"/>
    <s v="C"/>
    <s v="hectare"/>
    <s v="year"/>
    <m/>
    <m/>
    <n v="0.79318508326419945"/>
    <s v="metric ton C/acre/year"/>
    <n v="0.79318508326419945"/>
    <n v="0.79318508326419945"/>
    <n v="2.9377225306081458"/>
    <n v="2.9377225306081458"/>
  </r>
  <r>
    <x v="0"/>
    <x v="0"/>
    <x v="9"/>
    <m/>
    <m/>
    <m/>
    <m/>
    <x v="10"/>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0495238095238095"/>
    <s v="metric ton"/>
    <s v="C"/>
    <s v="hectare"/>
    <s v="year"/>
    <m/>
    <m/>
    <n v="0.82941413954546028"/>
    <s v="metric ton C/acre/year"/>
    <n v="0.82941413954546028"/>
    <n v="0.82941413954546028"/>
    <n v="3.0719042205387415"/>
    <n v="3.0719042205387415"/>
  </r>
  <r>
    <x v="0"/>
    <x v="0"/>
    <x v="9"/>
    <m/>
    <m/>
    <m/>
    <m/>
    <x v="11"/>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132173913043478"/>
    <s v="metric ton"/>
    <s v="C"/>
    <s v="hectare"/>
    <s v="year"/>
    <m/>
    <m/>
    <n v="0.86286150140364548"/>
    <s v="metric ton C/acre/year"/>
    <n v="0.86286150140364548"/>
    <n v="0.86286150140364548"/>
    <n v="3.1957833385320202"/>
    <n v="3.1957833385320202"/>
  </r>
  <r>
    <x v="0"/>
    <x v="0"/>
    <x v="9"/>
    <m/>
    <m/>
    <m/>
    <m/>
    <x v="12"/>
    <x v="1"/>
    <m/>
    <s v="North America"/>
    <s v="US"/>
    <m/>
    <s v="Pacific Southwest"/>
    <m/>
    <s v="Hybrid"/>
    <s v="Z - Multiple"/>
    <s v="Csa, Csb, Bsk, Bwk, Bwh"/>
    <m/>
    <s v="Smith et al"/>
    <s v="Smith, J.E., Heath, L.S., Skog, K.E., Birdsey, R.A. 2006. Methods for calculating forest ecosystem and harvested carbon with standard estimates for forest types of the United States. USDA Forest Service Northeastern Research Station, General technical report NE-343."/>
    <s v="Hybrid"/>
    <m/>
    <m/>
    <m/>
    <n v="2.2071999999999998"/>
    <s v="metric ton"/>
    <s v="C"/>
    <s v="hectare"/>
    <s v="year"/>
    <m/>
    <m/>
    <n v="0.89322352845956166"/>
    <s v="metric ton C/acre/year"/>
    <n v="0.89322352845956166"/>
    <n v="0.89322352845956166"/>
    <n v="3.3082352905909689"/>
    <n v="3.3082352905909689"/>
  </r>
  <r>
    <x v="0"/>
    <x v="3"/>
    <x v="7"/>
    <m/>
    <m/>
    <m/>
    <m/>
    <x v="22"/>
    <x v="2"/>
    <m/>
    <s v="North America"/>
    <s v="US"/>
    <s v="NV; UT; Southern ID; SE OR"/>
    <s v="Cold Deserts"/>
    <m/>
    <s v="Primary"/>
    <s v="B - Dry (arid &amp; semiarid)"/>
    <s v="BSk - Mid-Latitude - Cold Steppe"/>
    <m/>
    <s v="Liu et al. 2012"/>
    <s v="Liu, S., Liu, J., Young, C.J., Werner, J.M., Wu, Y., Li, Z., Dahal, D., Oeding, J., Schmidt, G., Sohl, T.L., Hawbaker, T.J., Sleeter, B.M. 2012. &quot;Chapter 5: Baseline carbon storage, carbon sequestration, and greenhouse-gas fluxes in terrestrial ecosystems of the wetsern United States&quot;. In: Baseline and projected future carbon storage and greenhouse-gas fluxes in ecosystems of the western united states. Zhu, Z. and Reed, B.C., eds. USGS Professional Paper 1797."/>
    <s v="Primary"/>
    <m/>
    <n v="-1.5435274747890512E-5"/>
    <n v="8.0263428689030658E-5"/>
    <m/>
    <s v="Tg"/>
    <s v="C"/>
    <s v="square kilometer"/>
    <s v="year"/>
    <n v="-6.2464395966248198E-2"/>
    <n v="0.32481485902449064"/>
    <n v="0.32481507330499465"/>
    <s v="metric ton C/acre/year"/>
    <n v="-6.2464395966248198E-2"/>
    <n v="0.32481485902449064"/>
    <n v="-0.23134961468980814"/>
    <n v="1.2030179963870022"/>
  </r>
  <r>
    <x v="0"/>
    <x v="3"/>
    <x v="7"/>
    <m/>
    <m/>
    <m/>
    <m/>
    <x v="22"/>
    <x v="2"/>
    <m/>
    <s v="North America"/>
    <s v="US"/>
    <s v="Rocky mountain"/>
    <m/>
    <m/>
    <s v="Hybrid"/>
    <s v="B - Dry (arid &amp; semiarid)"/>
    <s v="BSk - Mid-Latitude - Cold Steppe"/>
    <s v="No"/>
    <s v="Heath et al"/>
    <s v="Heath, L.S., Smith, J.E., Birdsey, R.A. 2003. Carbon Trends in U.S. forestlands: a context for the role of soils in forest carbon sequestration. The Potential of U.S. Forest Soils to Sequester Carbon. Chapter 3 in: Kimble, J M., Heath, Linda S., Richard A. Birdsey, and Rattan Lal, editors. 2003. “The Potential of US Forest Soils to Sequester Carbon and Mitigate the Greenhouse Effect”, CRC Press, Boca Raton, FL. P. 35-45"/>
    <s v="Hybrid"/>
    <m/>
    <n v="4.0666186066285886E-7"/>
    <n v="6.9608053116298999E-7"/>
    <m/>
    <s v="Mt"/>
    <s v="C"/>
    <s v="hectare"/>
    <s v="year"/>
    <n v="0.16457047031134897"/>
    <n v="0.28169423166791036"/>
    <m/>
    <s v="metric ton C/acre/year"/>
    <n v="0.16457047031134897"/>
    <n v="0.28169423166791036"/>
    <n v="0.60952026041240359"/>
    <n v="1.0433119691404087"/>
  </r>
  <r>
    <x v="0"/>
    <x v="3"/>
    <x v="7"/>
    <m/>
    <m/>
    <m/>
    <m/>
    <x v="22"/>
    <x v="2"/>
    <m/>
    <s v="North America"/>
    <s v="US"/>
    <s v="Northern ID; Eastern WA; Western MT"/>
    <s v="Western Cordillera"/>
    <m/>
    <s v="Primary"/>
    <s v="D - Continental / microthermal"/>
    <s v="Dfb &amp; Dsb"/>
    <m/>
    <s v="Liu et al. 2012"/>
    <s v="Liu, S., Liu, J., Young, C.J., Werner, J.M., Wu, Y., Li, Z., Dahal, D., Oeding, J., Schmidt, G., Sohl, T.L., Hawbaker, T.J., Sleeter, B.M. 2012. &quot;Chapter 5: Baseline carbon storage, carbon sequestration, and greenhouse-gas fluxes in terrestrial ecosystems of the wetsern United States&quot;. In: Baseline and projected future carbon storage and greenhouse-gas fluxes in ecosystems of the western united states. Zhu, Z. and Reed, B.C., eds. USGS Professional Paper 1797."/>
    <s v="Primary"/>
    <m/>
    <n v="3.586242733741604E-5"/>
    <n v="1.2862901233777282E-4"/>
    <m/>
    <s v="Tg"/>
    <s v="C"/>
    <s v="square kilometer"/>
    <s v="year"/>
    <n v="0.14513022269469547"/>
    <n v="0.52054360486923934"/>
    <m/>
    <s v="metric ton C/acre/year"/>
    <n v="0.14513031843716639"/>
    <n v="0.52054394827208283"/>
    <n v="0.53751969791543108"/>
    <n v="1.9279405491558623"/>
  </r>
  <r>
    <x v="0"/>
    <x v="3"/>
    <x v="7"/>
    <m/>
    <m/>
    <m/>
    <m/>
    <x v="22"/>
    <x v="2"/>
    <m/>
    <s v="North America"/>
    <s v="US"/>
    <s v="North Central"/>
    <m/>
    <m/>
    <s v="Hybrid"/>
    <s v="D - Continental / microthermal"/>
    <s v="Dfb - Continental Warm Summer Without Dry Season"/>
    <s v="No"/>
    <s v="Heath et al"/>
    <s v="Heath, L.S., Smith, J.E., Birdsey, R.A. 2003. Carbon Trends in U.S. forestlands: a context for the role of soils in forest carbon sequestration. The Potential of U.S. Forest Soils to Sequester Carbon. Chapter 3 in: Kimble, J M., Heath, Linda S., Richard A. Birdsey, and Rattan Lal, editors. 2003. “The Potential of US Forest Soils to Sequester Carbon and Mitigate the Greenhouse Effect”, CRC Press, Boca Raton, FL. P. 35-45"/>
    <s v="Hybrid"/>
    <m/>
    <n v="5.5645043198125639E-7"/>
    <n v="1.7642518469511524E-6"/>
    <m/>
    <s v="Mt"/>
    <s v="C"/>
    <s v="hectare"/>
    <s v="year"/>
    <n v="0.22518784807319012"/>
    <n v="0.71396849394028949"/>
    <m/>
    <s v="metric ton C/acre/year"/>
    <n v="0.22518784807319012"/>
    <n v="0.71396849394028949"/>
    <n v="0.83402906693774115"/>
    <n v="2.6443277553344053"/>
  </r>
  <r>
    <x v="0"/>
    <x v="3"/>
    <x v="7"/>
    <m/>
    <m/>
    <m/>
    <m/>
    <x v="22"/>
    <x v="2"/>
    <m/>
    <s v="North America"/>
    <s v="US"/>
    <s v="Northeast"/>
    <m/>
    <m/>
    <s v="Hybrid"/>
    <s v="D - Continental / microthermal"/>
    <s v="Dfb - Continental Warm Summer Without Dry Season"/>
    <s v="No"/>
    <s v="Heath et al"/>
    <s v="Heath, L.S., Smith, J.E., Birdsey, R.A. 2003. Carbon Trends in U.S. forestlands: a context for the role of soils in forest carbon sequestration. The Potential of U.S. Forest Soils to Sequester Carbon. Chapter 3 in: Kimble, J M., Heath, Linda S., Richard A. Birdsey, and Rattan Lal, editors. 2003. “The Potential of US Forest Soils to Sequester Carbon and Mitigate the Greenhouse Effect”, CRC Press, Boca Raton, FL. P. 35-45"/>
    <s v="Hybrid"/>
    <m/>
    <n v="7.8231391070031579E-7"/>
    <n v="1.817169319147689E-6"/>
    <m/>
    <s v="Mt"/>
    <s v="C"/>
    <s v="hectare"/>
    <s v="year"/>
    <n v="0.31659169612120991"/>
    <n v="0.7353834682210757"/>
    <m/>
    <s v="metric ton C/acre/year"/>
    <n v="0.31659169612120991"/>
    <n v="0.7353834682210757"/>
    <n v="1.1725618374859625"/>
    <n v="2.7236424748928729"/>
  </r>
  <r>
    <x v="1"/>
    <x v="4"/>
    <x v="18"/>
    <m/>
    <m/>
    <m/>
    <m/>
    <x v="22"/>
    <x v="2"/>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5"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G444" firstHeaderRow="0" firstDataRow="1" firstDataCol="5"/>
  <pivotFields count="38">
    <pivotField axis="axisRow" compact="0" outline="0" showAll="0" defaultSubtotal="0">
      <items count="3">
        <item x="0"/>
        <item x="1"/>
        <item m="1" x="2"/>
      </items>
      <extLst>
        <ext xmlns:x14="http://schemas.microsoft.com/office/spreadsheetml/2009/9/main" uri="{2946ED86-A175-432a-8AC1-64E0C546D7DE}">
          <x14:pivotField fillDownLabels="1"/>
        </ext>
      </extLst>
    </pivotField>
    <pivotField axis="axisRow" compact="0" outline="0" showAll="0" defaultSubtotal="0">
      <items count="6">
        <item x="0"/>
        <item x="4"/>
        <item x="1"/>
        <item x="2"/>
        <item x="3"/>
        <item m="1" x="5"/>
      </items>
      <extLst>
        <ext xmlns:x14="http://schemas.microsoft.com/office/spreadsheetml/2009/9/main" uri="{2946ED86-A175-432a-8AC1-64E0C546D7DE}">
          <x14:pivotField fillDownLabels="1"/>
        </ext>
      </extLst>
    </pivotField>
    <pivotField axis="axisRow" compact="0" outline="0" showAll="0" defaultSubtotal="0">
      <items count="19">
        <item x="0"/>
        <item x="1"/>
        <item x="2"/>
        <item x="18"/>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5">
        <item x="0"/>
        <item x="13"/>
        <item x="1"/>
        <item x="14"/>
        <item x="2"/>
        <item x="15"/>
        <item x="3"/>
        <item x="16"/>
        <item x="4"/>
        <item x="17"/>
        <item x="5"/>
        <item x="18"/>
        <item x="6"/>
        <item x="19"/>
        <item x="7"/>
        <item x="20"/>
        <item x="8"/>
        <item x="21"/>
        <item x="9"/>
        <item x="10"/>
        <item x="11"/>
        <item x="24"/>
        <item x="12"/>
        <item x="23"/>
        <item x="22"/>
      </items>
      <extLst>
        <ext xmlns:x14="http://schemas.microsoft.com/office/spreadsheetml/2009/9/main" uri="{2946ED86-A175-432a-8AC1-64E0C546D7DE}">
          <x14:pivotField fillDownLabels="1"/>
        </ext>
      </extLst>
    </pivotField>
    <pivotField axis="axisRow"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5">
    <field x="0"/>
    <field x="1"/>
    <field x="2"/>
    <field x="8"/>
    <field x="7"/>
  </rowFields>
  <rowItems count="441">
    <i>
      <x/>
      <x/>
      <x/>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1"/>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2"/>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9"/>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10"/>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11"/>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3">
      <x v="2"/>
      <x v="5"/>
    </i>
    <i r="4">
      <x v="11"/>
    </i>
    <i r="4">
      <x v="17"/>
    </i>
    <i r="4">
      <x v="21"/>
    </i>
    <i r="2">
      <x v="12"/>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13"/>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14"/>
      <x v="2"/>
      <x v="5"/>
    </i>
    <i r="4">
      <x v="11"/>
    </i>
    <i r="4">
      <x v="17"/>
    </i>
    <i r="4">
      <x v="23"/>
    </i>
    <i r="1">
      <x v="2"/>
      <x v="4"/>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5"/>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6"/>
      <x/>
      <x/>
    </i>
    <i r="4">
      <x v="2"/>
    </i>
    <i r="4">
      <x v="4"/>
    </i>
    <i r="4">
      <x v="6"/>
    </i>
    <i r="4">
      <x v="8"/>
    </i>
    <i r="4">
      <x v="10"/>
    </i>
    <i r="4">
      <x v="12"/>
    </i>
    <i r="4">
      <x v="14"/>
    </i>
    <i r="4">
      <x v="16"/>
    </i>
    <i r="4">
      <x v="18"/>
    </i>
    <i r="4">
      <x v="19"/>
    </i>
    <i r="4">
      <x v="20"/>
    </i>
    <i r="4">
      <x v="22"/>
    </i>
    <i r="3">
      <x v="1"/>
      <x/>
    </i>
    <i r="4">
      <x v="1"/>
    </i>
    <i r="4">
      <x v="2"/>
    </i>
    <i r="4">
      <x v="3"/>
    </i>
    <i r="4">
      <x v="4"/>
    </i>
    <i r="4">
      <x v="5"/>
    </i>
    <i r="4">
      <x v="6"/>
    </i>
    <i r="4">
      <x v="7"/>
    </i>
    <i r="4">
      <x v="8"/>
    </i>
    <i r="4">
      <x v="9"/>
    </i>
    <i r="4">
      <x v="10"/>
    </i>
    <i r="4">
      <x v="11"/>
    </i>
    <i r="4">
      <x v="12"/>
    </i>
    <i r="4">
      <x v="13"/>
    </i>
    <i r="4">
      <x v="14"/>
    </i>
    <i r="4">
      <x v="15"/>
    </i>
    <i r="4">
      <x v="16"/>
    </i>
    <i r="4">
      <x v="17"/>
    </i>
    <i r="4">
      <x v="20"/>
    </i>
    <i r="2">
      <x v="8"/>
      <x v="2"/>
      <x v="24"/>
    </i>
    <i r="2">
      <x v="15"/>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20"/>
    </i>
    <i r="2">
      <x v="16"/>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2">
      <x v="17"/>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1">
      <x v="3"/>
      <x v="7"/>
      <x/>
      <x/>
    </i>
    <i r="4">
      <x v="1"/>
    </i>
    <i r="4">
      <x v="2"/>
    </i>
    <i r="4">
      <x v="3"/>
    </i>
    <i r="4">
      <x v="4"/>
    </i>
    <i r="4">
      <x v="5"/>
    </i>
    <i r="4">
      <x v="6"/>
    </i>
    <i r="4">
      <x v="7"/>
    </i>
    <i r="4">
      <x v="8"/>
    </i>
    <i r="4">
      <x v="9"/>
    </i>
    <i r="4">
      <x v="10"/>
    </i>
    <i r="4">
      <x v="11"/>
    </i>
    <i r="4">
      <x v="12"/>
    </i>
    <i r="4">
      <x v="13"/>
    </i>
    <i r="4">
      <x v="14"/>
    </i>
    <i r="4">
      <x v="15"/>
    </i>
    <i r="4">
      <x v="16"/>
    </i>
    <i r="4">
      <x v="17"/>
    </i>
    <i r="3">
      <x v="1"/>
      <x/>
    </i>
    <i r="4">
      <x v="1"/>
    </i>
    <i r="4">
      <x v="2"/>
    </i>
    <i r="4">
      <x v="3"/>
    </i>
    <i r="4">
      <x v="4"/>
    </i>
    <i r="4">
      <x v="5"/>
    </i>
    <i r="4">
      <x v="6"/>
    </i>
    <i r="4">
      <x v="7"/>
    </i>
    <i r="4">
      <x v="8"/>
    </i>
    <i r="4">
      <x v="9"/>
    </i>
    <i r="4">
      <x v="10"/>
    </i>
    <i r="4">
      <x v="11"/>
    </i>
    <i r="4">
      <x v="12"/>
    </i>
    <i r="4">
      <x v="13"/>
    </i>
    <i r="4">
      <x v="14"/>
    </i>
    <i r="4">
      <x v="15"/>
    </i>
    <i r="4">
      <x v="16"/>
    </i>
    <i r="4">
      <x v="17"/>
    </i>
    <i r="2">
      <x v="18"/>
      <x/>
      <x/>
    </i>
    <i r="4">
      <x v="2"/>
    </i>
    <i r="4">
      <x v="4"/>
    </i>
    <i r="4">
      <x v="6"/>
    </i>
    <i r="4">
      <x v="8"/>
    </i>
    <i r="4">
      <x v="10"/>
    </i>
    <i r="4">
      <x v="12"/>
    </i>
    <i r="4">
      <x v="14"/>
    </i>
    <i r="4">
      <x v="16"/>
    </i>
    <i r="4">
      <x v="18"/>
    </i>
    <i r="4">
      <x v="19"/>
    </i>
    <i r="4">
      <x v="20"/>
    </i>
    <i r="4">
      <x v="22"/>
    </i>
    <i r="3">
      <x v="1"/>
      <x/>
    </i>
    <i r="4">
      <x v="2"/>
    </i>
    <i r="4">
      <x v="4"/>
    </i>
    <i r="4">
      <x v="6"/>
    </i>
    <i r="4">
      <x v="8"/>
    </i>
    <i r="4">
      <x v="10"/>
    </i>
    <i r="4">
      <x v="12"/>
    </i>
    <i r="4">
      <x v="14"/>
    </i>
    <i r="4">
      <x v="16"/>
    </i>
    <i r="4">
      <x v="18"/>
    </i>
    <i r="4">
      <x v="19"/>
    </i>
    <i r="4">
      <x v="20"/>
    </i>
    <i r="4">
      <x v="22"/>
    </i>
    <i r="1">
      <x v="4"/>
      <x v="8"/>
      <x v="2"/>
      <x v="24"/>
    </i>
    <i>
      <x v="1"/>
      <x v="1"/>
      <x v="3"/>
      <x v="2"/>
      <x v="24"/>
    </i>
  </rowItems>
  <colFields count="1">
    <field x="-2"/>
  </colFields>
  <colItems count="2">
    <i>
      <x/>
    </i>
    <i i="1">
      <x v="1"/>
    </i>
  </colItems>
  <dataFields count="2">
    <dataField name="Average of MIN Metric tons CO2/Acre.Year" fld="36" subtotal="average" baseField="2" baseItem="0"/>
    <dataField name="Average of MAX Metric tons CO2/Acre.Year" fld="37" subtotal="average" baseField="0" baseItem="0"/>
  </dataFields>
  <formats count="46">
    <format dxfId="45">
      <pivotArea collapsedLevelsAreSubtotals="1" fieldPosition="0">
        <references count="1">
          <reference field="0" count="1">
            <x v="0"/>
          </reference>
        </references>
      </pivotArea>
    </format>
    <format dxfId="44">
      <pivotArea collapsedLevelsAreSubtotals="1" fieldPosition="0">
        <references count="2">
          <reference field="0" count="1" selected="0">
            <x v="0"/>
          </reference>
          <reference field="1" count="1">
            <x v="0"/>
          </reference>
        </references>
      </pivotArea>
    </format>
    <format dxfId="43">
      <pivotArea collapsedLevelsAreSubtotals="1" fieldPosition="0">
        <references count="3">
          <reference field="0" count="1" selected="0">
            <x v="0"/>
          </reference>
          <reference field="1" count="1" selected="0">
            <x v="0"/>
          </reference>
          <reference field="2" count="1">
            <x v="0"/>
          </reference>
        </references>
      </pivotArea>
    </format>
    <format dxfId="42">
      <pivotArea collapsedLevelsAreSubtotals="1" fieldPosition="0">
        <references count="4">
          <reference field="0" count="1" selected="0">
            <x v="0"/>
          </reference>
          <reference field="1" count="1" selected="0">
            <x v="0"/>
          </reference>
          <reference field="2" count="1" selected="0">
            <x v="0"/>
          </reference>
          <reference field="8" count="2">
            <x v="0"/>
            <x v="1"/>
          </reference>
        </references>
      </pivotArea>
    </format>
    <format dxfId="41">
      <pivotArea collapsedLevelsAreSubtotals="1" fieldPosition="0">
        <references count="3">
          <reference field="0" count="1" selected="0">
            <x v="0"/>
          </reference>
          <reference field="1" count="1" selected="0">
            <x v="0"/>
          </reference>
          <reference field="2" count="1">
            <x v="1"/>
          </reference>
        </references>
      </pivotArea>
    </format>
    <format dxfId="40">
      <pivotArea collapsedLevelsAreSubtotals="1" fieldPosition="0">
        <references count="4">
          <reference field="0" count="1" selected="0">
            <x v="0"/>
          </reference>
          <reference field="1" count="1" selected="0">
            <x v="0"/>
          </reference>
          <reference field="2" count="1" selected="0">
            <x v="1"/>
          </reference>
          <reference field="8" count="2">
            <x v="0"/>
            <x v="1"/>
          </reference>
        </references>
      </pivotArea>
    </format>
    <format dxfId="39">
      <pivotArea collapsedLevelsAreSubtotals="1" fieldPosition="0">
        <references count="3">
          <reference field="0" count="1" selected="0">
            <x v="0"/>
          </reference>
          <reference field="1" count="1" selected="0">
            <x v="0"/>
          </reference>
          <reference field="2" count="1">
            <x v="2"/>
          </reference>
        </references>
      </pivotArea>
    </format>
    <format dxfId="38">
      <pivotArea collapsedLevelsAreSubtotals="1" fieldPosition="0">
        <references count="4">
          <reference field="0" count="1" selected="0">
            <x v="0"/>
          </reference>
          <reference field="1" count="1" selected="0">
            <x v="0"/>
          </reference>
          <reference field="2" count="1" selected="0">
            <x v="2"/>
          </reference>
          <reference field="8" count="2">
            <x v="0"/>
            <x v="1"/>
          </reference>
        </references>
      </pivotArea>
    </format>
    <format dxfId="37">
      <pivotArea collapsedLevelsAreSubtotals="1" fieldPosition="0">
        <references count="3">
          <reference field="0" count="1" selected="0">
            <x v="0"/>
          </reference>
          <reference field="1" count="1" selected="0">
            <x v="0"/>
          </reference>
          <reference field="2" count="1">
            <x v="9"/>
          </reference>
        </references>
      </pivotArea>
    </format>
    <format dxfId="36">
      <pivotArea collapsedLevelsAreSubtotals="1" fieldPosition="0">
        <references count="4">
          <reference field="0" count="1" selected="0">
            <x v="0"/>
          </reference>
          <reference field="1" count="1" selected="0">
            <x v="0"/>
          </reference>
          <reference field="2" count="1" selected="0">
            <x v="9"/>
          </reference>
          <reference field="8" count="2">
            <x v="0"/>
            <x v="1"/>
          </reference>
        </references>
      </pivotArea>
    </format>
    <format dxfId="35">
      <pivotArea collapsedLevelsAreSubtotals="1" fieldPosition="0">
        <references count="3">
          <reference field="0" count="1" selected="0">
            <x v="0"/>
          </reference>
          <reference field="1" count="1" selected="0">
            <x v="0"/>
          </reference>
          <reference field="2" count="1">
            <x v="10"/>
          </reference>
        </references>
      </pivotArea>
    </format>
    <format dxfId="34">
      <pivotArea collapsedLevelsAreSubtotals="1" fieldPosition="0">
        <references count="4">
          <reference field="0" count="1" selected="0">
            <x v="0"/>
          </reference>
          <reference field="1" count="1" selected="0">
            <x v="0"/>
          </reference>
          <reference field="2" count="1" selected="0">
            <x v="10"/>
          </reference>
          <reference field="8" count="2">
            <x v="0"/>
            <x v="1"/>
          </reference>
        </references>
      </pivotArea>
    </format>
    <format dxfId="33">
      <pivotArea collapsedLevelsAreSubtotals="1" fieldPosition="0">
        <references count="3">
          <reference field="0" count="1" selected="0">
            <x v="0"/>
          </reference>
          <reference field="1" count="1" selected="0">
            <x v="0"/>
          </reference>
          <reference field="2" count="1">
            <x v="11"/>
          </reference>
        </references>
      </pivotArea>
    </format>
    <format dxfId="32">
      <pivotArea collapsedLevelsAreSubtotals="1" fieldPosition="0">
        <references count="4">
          <reference field="0" count="1" selected="0">
            <x v="0"/>
          </reference>
          <reference field="1" count="1" selected="0">
            <x v="0"/>
          </reference>
          <reference field="2" count="1" selected="0">
            <x v="11"/>
          </reference>
          <reference field="8" count="0"/>
        </references>
      </pivotArea>
    </format>
    <format dxfId="31">
      <pivotArea collapsedLevelsAreSubtotals="1" fieldPosition="0">
        <references count="3">
          <reference field="0" count="1" selected="0">
            <x v="0"/>
          </reference>
          <reference field="1" count="1" selected="0">
            <x v="0"/>
          </reference>
          <reference field="2" count="1">
            <x v="12"/>
          </reference>
        </references>
      </pivotArea>
    </format>
    <format dxfId="30">
      <pivotArea collapsedLevelsAreSubtotals="1" fieldPosition="0">
        <references count="4">
          <reference field="0" count="1" selected="0">
            <x v="0"/>
          </reference>
          <reference field="1" count="1" selected="0">
            <x v="0"/>
          </reference>
          <reference field="2" count="1" selected="0">
            <x v="12"/>
          </reference>
          <reference field="8" count="2">
            <x v="0"/>
            <x v="1"/>
          </reference>
        </references>
      </pivotArea>
    </format>
    <format dxfId="29">
      <pivotArea collapsedLevelsAreSubtotals="1" fieldPosition="0">
        <references count="3">
          <reference field="0" count="1" selected="0">
            <x v="0"/>
          </reference>
          <reference field="1" count="1" selected="0">
            <x v="0"/>
          </reference>
          <reference field="2" count="1">
            <x v="13"/>
          </reference>
        </references>
      </pivotArea>
    </format>
    <format dxfId="28">
      <pivotArea collapsedLevelsAreSubtotals="1" fieldPosition="0">
        <references count="4">
          <reference field="0" count="1" selected="0">
            <x v="0"/>
          </reference>
          <reference field="1" count="1" selected="0">
            <x v="0"/>
          </reference>
          <reference field="2" count="1" selected="0">
            <x v="13"/>
          </reference>
          <reference field="8" count="2">
            <x v="0"/>
            <x v="1"/>
          </reference>
        </references>
      </pivotArea>
    </format>
    <format dxfId="27">
      <pivotArea collapsedLevelsAreSubtotals="1" fieldPosition="0">
        <references count="3">
          <reference field="0" count="1" selected="0">
            <x v="0"/>
          </reference>
          <reference field="1" count="1" selected="0">
            <x v="0"/>
          </reference>
          <reference field="2" count="1">
            <x v="14"/>
          </reference>
        </references>
      </pivotArea>
    </format>
    <format dxfId="26">
      <pivotArea collapsedLevelsAreSubtotals="1" fieldPosition="0">
        <references count="4">
          <reference field="0" count="1" selected="0">
            <x v="0"/>
          </reference>
          <reference field="1" count="1" selected="0">
            <x v="0"/>
          </reference>
          <reference field="2" count="1" selected="0">
            <x v="14"/>
          </reference>
          <reference field="8" count="1">
            <x v="2"/>
          </reference>
        </references>
      </pivotArea>
    </format>
    <format dxfId="25">
      <pivotArea collapsedLevelsAreSubtotals="1" fieldPosition="0">
        <references count="2">
          <reference field="0" count="1" selected="0">
            <x v="0"/>
          </reference>
          <reference field="1" count="1">
            <x v="2"/>
          </reference>
        </references>
      </pivotArea>
    </format>
    <format dxfId="24">
      <pivotArea collapsedLevelsAreSubtotals="1" fieldPosition="0">
        <references count="3">
          <reference field="0" count="1" selected="0">
            <x v="0"/>
          </reference>
          <reference field="1" count="1" selected="0">
            <x v="2"/>
          </reference>
          <reference field="2" count="1">
            <x v="4"/>
          </reference>
        </references>
      </pivotArea>
    </format>
    <format dxfId="23">
      <pivotArea collapsedLevelsAreSubtotals="1" fieldPosition="0">
        <references count="4">
          <reference field="0" count="1" selected="0">
            <x v="0"/>
          </reference>
          <reference field="1" count="1" selected="0">
            <x v="2"/>
          </reference>
          <reference field="2" count="1" selected="0">
            <x v="4"/>
          </reference>
          <reference field="8" count="2">
            <x v="0"/>
            <x v="1"/>
          </reference>
        </references>
      </pivotArea>
    </format>
    <format dxfId="22">
      <pivotArea collapsedLevelsAreSubtotals="1" fieldPosition="0">
        <references count="3">
          <reference field="0" count="1" selected="0">
            <x v="0"/>
          </reference>
          <reference field="1" count="1" selected="0">
            <x v="2"/>
          </reference>
          <reference field="2" count="1">
            <x v="5"/>
          </reference>
        </references>
      </pivotArea>
    </format>
    <format dxfId="21">
      <pivotArea collapsedLevelsAreSubtotals="1" fieldPosition="0">
        <references count="4">
          <reference field="0" count="1" selected="0">
            <x v="0"/>
          </reference>
          <reference field="1" count="1" selected="0">
            <x v="2"/>
          </reference>
          <reference field="2" count="1" selected="0">
            <x v="5"/>
          </reference>
          <reference field="8" count="2">
            <x v="0"/>
            <x v="1"/>
          </reference>
        </references>
      </pivotArea>
    </format>
    <format dxfId="20">
      <pivotArea collapsedLevelsAreSubtotals="1" fieldPosition="0">
        <references count="3">
          <reference field="0" count="1" selected="0">
            <x v="0"/>
          </reference>
          <reference field="1" count="1" selected="0">
            <x v="2"/>
          </reference>
          <reference field="2" count="1">
            <x v="6"/>
          </reference>
        </references>
      </pivotArea>
    </format>
    <format dxfId="19">
      <pivotArea collapsedLevelsAreSubtotals="1" fieldPosition="0">
        <references count="4">
          <reference field="0" count="1" selected="0">
            <x v="0"/>
          </reference>
          <reference field="1" count="1" selected="0">
            <x v="2"/>
          </reference>
          <reference field="2" count="1" selected="0">
            <x v="6"/>
          </reference>
          <reference field="8" count="2">
            <x v="0"/>
            <x v="1"/>
          </reference>
        </references>
      </pivotArea>
    </format>
    <format dxfId="18">
      <pivotArea collapsedLevelsAreSubtotals="1" fieldPosition="0">
        <references count="3">
          <reference field="0" count="1" selected="0">
            <x v="0"/>
          </reference>
          <reference field="1" count="1" selected="0">
            <x v="2"/>
          </reference>
          <reference field="2" count="1">
            <x v="8"/>
          </reference>
        </references>
      </pivotArea>
    </format>
    <format dxfId="17">
      <pivotArea collapsedLevelsAreSubtotals="1" fieldPosition="0">
        <references count="4">
          <reference field="0" count="1" selected="0">
            <x v="0"/>
          </reference>
          <reference field="1" count="1" selected="0">
            <x v="2"/>
          </reference>
          <reference field="2" count="1" selected="0">
            <x v="8"/>
          </reference>
          <reference field="8" count="1">
            <x v="2"/>
          </reference>
        </references>
      </pivotArea>
    </format>
    <format dxfId="16">
      <pivotArea collapsedLevelsAreSubtotals="1" fieldPosition="0">
        <references count="3">
          <reference field="0" count="1" selected="0">
            <x v="0"/>
          </reference>
          <reference field="1" count="1" selected="0">
            <x v="2"/>
          </reference>
          <reference field="2" count="1">
            <x v="15"/>
          </reference>
        </references>
      </pivotArea>
    </format>
    <format dxfId="15">
      <pivotArea collapsedLevelsAreSubtotals="1" fieldPosition="0">
        <references count="4">
          <reference field="0" count="1" selected="0">
            <x v="0"/>
          </reference>
          <reference field="1" count="1" selected="0">
            <x v="2"/>
          </reference>
          <reference field="2" count="1" selected="0">
            <x v="15"/>
          </reference>
          <reference field="8" count="2">
            <x v="0"/>
            <x v="1"/>
          </reference>
        </references>
      </pivotArea>
    </format>
    <format dxfId="14">
      <pivotArea collapsedLevelsAreSubtotals="1" fieldPosition="0">
        <references count="3">
          <reference field="0" count="1" selected="0">
            <x v="0"/>
          </reference>
          <reference field="1" count="1" selected="0">
            <x v="2"/>
          </reference>
          <reference field="2" count="1">
            <x v="16"/>
          </reference>
        </references>
      </pivotArea>
    </format>
    <format dxfId="13">
      <pivotArea collapsedLevelsAreSubtotals="1" fieldPosition="0">
        <references count="4">
          <reference field="0" count="1" selected="0">
            <x v="0"/>
          </reference>
          <reference field="1" count="1" selected="0">
            <x v="2"/>
          </reference>
          <reference field="2" count="1" selected="0">
            <x v="16"/>
          </reference>
          <reference field="8" count="2">
            <x v="0"/>
            <x v="1"/>
          </reference>
        </references>
      </pivotArea>
    </format>
    <format dxfId="12">
      <pivotArea collapsedLevelsAreSubtotals="1" fieldPosition="0">
        <references count="3">
          <reference field="0" count="1" selected="0">
            <x v="0"/>
          </reference>
          <reference field="1" count="1" selected="0">
            <x v="2"/>
          </reference>
          <reference field="2" count="1">
            <x v="17"/>
          </reference>
        </references>
      </pivotArea>
    </format>
    <format dxfId="11">
      <pivotArea collapsedLevelsAreSubtotals="1" fieldPosition="0">
        <references count="4">
          <reference field="0" count="1" selected="0">
            <x v="0"/>
          </reference>
          <reference field="1" count="1" selected="0">
            <x v="2"/>
          </reference>
          <reference field="2" count="1" selected="0">
            <x v="17"/>
          </reference>
          <reference field="8" count="2">
            <x v="0"/>
            <x v="1"/>
          </reference>
        </references>
      </pivotArea>
    </format>
    <format dxfId="10">
      <pivotArea collapsedLevelsAreSubtotals="1" fieldPosition="0">
        <references count="2">
          <reference field="0" count="1" selected="0">
            <x v="0"/>
          </reference>
          <reference field="1" count="1">
            <x v="3"/>
          </reference>
        </references>
      </pivotArea>
    </format>
    <format dxfId="9">
      <pivotArea collapsedLevelsAreSubtotals="1" fieldPosition="0">
        <references count="3">
          <reference field="0" count="1" selected="0">
            <x v="0"/>
          </reference>
          <reference field="1" count="1" selected="0">
            <x v="3"/>
          </reference>
          <reference field="2" count="1">
            <x v="7"/>
          </reference>
        </references>
      </pivotArea>
    </format>
    <format dxfId="8">
      <pivotArea collapsedLevelsAreSubtotals="1" fieldPosition="0">
        <references count="4">
          <reference field="0" count="1" selected="0">
            <x v="0"/>
          </reference>
          <reference field="1" count="1" selected="0">
            <x v="3"/>
          </reference>
          <reference field="2" count="1" selected="0">
            <x v="7"/>
          </reference>
          <reference field="8" count="2">
            <x v="0"/>
            <x v="1"/>
          </reference>
        </references>
      </pivotArea>
    </format>
    <format dxfId="7">
      <pivotArea collapsedLevelsAreSubtotals="1" fieldPosition="0">
        <references count="3">
          <reference field="0" count="1" selected="0">
            <x v="0"/>
          </reference>
          <reference field="1" count="1" selected="0">
            <x v="3"/>
          </reference>
          <reference field="2" count="1">
            <x v="18"/>
          </reference>
        </references>
      </pivotArea>
    </format>
    <format dxfId="6">
      <pivotArea collapsedLevelsAreSubtotals="1" fieldPosition="0">
        <references count="4">
          <reference field="0" count="1" selected="0">
            <x v="0"/>
          </reference>
          <reference field="1" count="1" selected="0">
            <x v="3"/>
          </reference>
          <reference field="2" count="1" selected="0">
            <x v="18"/>
          </reference>
          <reference field="8" count="2">
            <x v="0"/>
            <x v="1"/>
          </reference>
        </references>
      </pivotArea>
    </format>
    <format dxfId="5">
      <pivotArea collapsedLevelsAreSubtotals="1" fieldPosition="0">
        <references count="2">
          <reference field="0" count="1" selected="0">
            <x v="0"/>
          </reference>
          <reference field="1" count="1">
            <x v="4"/>
          </reference>
        </references>
      </pivotArea>
    </format>
    <format dxfId="4">
      <pivotArea collapsedLevelsAreSubtotals="1" fieldPosition="0">
        <references count="3">
          <reference field="0" count="1" selected="0">
            <x v="0"/>
          </reference>
          <reference field="1" count="1" selected="0">
            <x v="4"/>
          </reference>
          <reference field="2" count="1">
            <x v="8"/>
          </reference>
        </references>
      </pivotArea>
    </format>
    <format dxfId="3">
      <pivotArea collapsedLevelsAreSubtotals="1" fieldPosition="0">
        <references count="4">
          <reference field="0" count="1" selected="0">
            <x v="0"/>
          </reference>
          <reference field="1" count="1" selected="0">
            <x v="4"/>
          </reference>
          <reference field="2" count="1" selected="0">
            <x v="8"/>
          </reference>
          <reference field="8" count="1">
            <x v="2"/>
          </reference>
        </references>
      </pivotArea>
    </format>
    <format dxfId="2">
      <pivotArea collapsedLevelsAreSubtotals="1" fieldPosition="0">
        <references count="1">
          <reference field="0" count="1">
            <x v="1"/>
          </reference>
        </references>
      </pivotArea>
    </format>
    <format dxfId="1">
      <pivotArea grandRow="1" outline="0" collapsedLevelsAreSubtotals="1" fieldPosition="0"/>
    </format>
    <format dxfId="0">
      <pivotArea outline="0" collapsedLevelsAreSubtotals="1" fieldPosition="0"/>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4"/>
  <sheetViews>
    <sheetView tabSelected="1" workbookViewId="0">
      <selection activeCell="A3" sqref="A3:XFD443"/>
    </sheetView>
  </sheetViews>
  <sheetFormatPr defaultRowHeight="15" x14ac:dyDescent="0.25"/>
  <cols>
    <col min="1" max="1" width="33.140625" customWidth="1"/>
    <col min="2" max="2" width="39.85546875" bestFit="1" customWidth="1"/>
    <col min="3" max="3" width="40.28515625" customWidth="1"/>
    <col min="5" max="5" width="7.28515625" customWidth="1"/>
    <col min="6" max="6" width="39.85546875" bestFit="1" customWidth="1"/>
    <col min="7" max="7" width="40.28515625" bestFit="1" customWidth="1"/>
  </cols>
  <sheetData>
    <row r="1" spans="1:7" ht="18.75" x14ac:dyDescent="0.3">
      <c r="A1" s="1" t="s">
        <v>0</v>
      </c>
      <c r="B1" t="s">
        <v>1</v>
      </c>
    </row>
    <row r="3" spans="1:7" x14ac:dyDescent="0.25">
      <c r="A3" s="3" t="s">
        <v>29</v>
      </c>
      <c r="B3" s="3" t="s">
        <v>30</v>
      </c>
      <c r="C3" s="3" t="s">
        <v>31</v>
      </c>
      <c r="D3" s="3" t="s">
        <v>32</v>
      </c>
      <c r="E3" s="3" t="s">
        <v>33</v>
      </c>
      <c r="F3" t="s">
        <v>2</v>
      </c>
      <c r="G3" t="s">
        <v>3</v>
      </c>
    </row>
    <row r="4" spans="1:7" x14ac:dyDescent="0.25">
      <c r="A4" t="s">
        <v>4</v>
      </c>
      <c r="B4" t="s">
        <v>5</v>
      </c>
      <c r="C4" t="s">
        <v>6</v>
      </c>
      <c r="D4" t="s">
        <v>7</v>
      </c>
      <c r="E4">
        <v>5</v>
      </c>
      <c r="F4" s="2">
        <v>4.6613862603017004</v>
      </c>
      <c r="G4" s="2">
        <v>4.6613862603017004</v>
      </c>
    </row>
    <row r="5" spans="1:7" x14ac:dyDescent="0.25">
      <c r="A5" t="s">
        <v>4</v>
      </c>
      <c r="B5" t="s">
        <v>5</v>
      </c>
      <c r="C5" t="s">
        <v>6</v>
      </c>
      <c r="D5" t="s">
        <v>7</v>
      </c>
      <c r="E5">
        <v>15</v>
      </c>
      <c r="F5" s="2">
        <v>3.7520911913039408</v>
      </c>
      <c r="G5" s="2">
        <v>3.7520911913039408</v>
      </c>
    </row>
    <row r="6" spans="1:7" x14ac:dyDescent="0.25">
      <c r="A6" t="s">
        <v>4</v>
      </c>
      <c r="B6" t="s">
        <v>5</v>
      </c>
      <c r="C6" t="s">
        <v>6</v>
      </c>
      <c r="D6" t="s">
        <v>7</v>
      </c>
      <c r="E6">
        <v>25</v>
      </c>
      <c r="F6" s="2">
        <v>5.8244845683383959</v>
      </c>
      <c r="G6" s="2">
        <v>5.8244845683383959</v>
      </c>
    </row>
    <row r="7" spans="1:7" x14ac:dyDescent="0.25">
      <c r="A7" t="s">
        <v>4</v>
      </c>
      <c r="B7" t="s">
        <v>5</v>
      </c>
      <c r="C7" t="s">
        <v>6</v>
      </c>
      <c r="D7" t="s">
        <v>7</v>
      </c>
      <c r="E7">
        <v>35</v>
      </c>
      <c r="F7" s="2">
        <v>6.800442242865504</v>
      </c>
      <c r="G7" s="2">
        <v>6.800442242865504</v>
      </c>
    </row>
    <row r="8" spans="1:7" x14ac:dyDescent="0.25">
      <c r="A8" t="s">
        <v>4</v>
      </c>
      <c r="B8" t="s">
        <v>5</v>
      </c>
      <c r="C8" t="s">
        <v>6</v>
      </c>
      <c r="D8" t="s">
        <v>7</v>
      </c>
      <c r="E8">
        <v>45</v>
      </c>
      <c r="F8" s="2">
        <v>7.0811769842096579</v>
      </c>
      <c r="G8" s="2">
        <v>7.0811769842096579</v>
      </c>
    </row>
    <row r="9" spans="1:7" x14ac:dyDescent="0.25">
      <c r="A9" t="s">
        <v>4</v>
      </c>
      <c r="B9" t="s">
        <v>5</v>
      </c>
      <c r="C9" t="s">
        <v>6</v>
      </c>
      <c r="D9" t="s">
        <v>7</v>
      </c>
      <c r="E9">
        <v>55</v>
      </c>
      <c r="F9" s="2">
        <v>7.0826909620135181</v>
      </c>
      <c r="G9" s="2">
        <v>7.0826909620135181</v>
      </c>
    </row>
    <row r="10" spans="1:7" x14ac:dyDescent="0.25">
      <c r="A10" t="s">
        <v>4</v>
      </c>
      <c r="B10" t="s">
        <v>5</v>
      </c>
      <c r="C10" t="s">
        <v>6</v>
      </c>
      <c r="D10" t="s">
        <v>7</v>
      </c>
      <c r="E10">
        <v>65</v>
      </c>
      <c r="F10" s="2">
        <v>6.9499966304968215</v>
      </c>
      <c r="G10" s="2">
        <v>6.9499966304968215</v>
      </c>
    </row>
    <row r="11" spans="1:7" x14ac:dyDescent="0.25">
      <c r="A11" t="s">
        <v>4</v>
      </c>
      <c r="B11" t="s">
        <v>5</v>
      </c>
      <c r="C11" t="s">
        <v>6</v>
      </c>
      <c r="D11" t="s">
        <v>7</v>
      </c>
      <c r="E11">
        <v>75</v>
      </c>
      <c r="F11" s="2">
        <v>6.7507664682954536</v>
      </c>
      <c r="G11" s="2">
        <v>6.7507664682954536</v>
      </c>
    </row>
    <row r="12" spans="1:7" x14ac:dyDescent="0.25">
      <c r="A12" t="s">
        <v>4</v>
      </c>
      <c r="B12" t="s">
        <v>5</v>
      </c>
      <c r="C12" t="s">
        <v>6</v>
      </c>
      <c r="D12" t="s">
        <v>7</v>
      </c>
      <c r="E12">
        <v>85</v>
      </c>
      <c r="F12" s="2">
        <v>6.5243537594538665</v>
      </c>
      <c r="G12" s="2">
        <v>6.5243537594538665</v>
      </c>
    </row>
    <row r="13" spans="1:7" x14ac:dyDescent="0.25">
      <c r="A13" t="s">
        <v>4</v>
      </c>
      <c r="B13" t="s">
        <v>5</v>
      </c>
      <c r="C13" t="s">
        <v>6</v>
      </c>
      <c r="D13" t="s">
        <v>7</v>
      </c>
      <c r="E13">
        <v>95</v>
      </c>
      <c r="F13" s="2">
        <v>6.2872310872574984</v>
      </c>
      <c r="G13" s="2">
        <v>6.2872310872574984</v>
      </c>
    </row>
    <row r="14" spans="1:7" x14ac:dyDescent="0.25">
      <c r="A14" t="s">
        <v>4</v>
      </c>
      <c r="B14" t="s">
        <v>5</v>
      </c>
      <c r="C14" t="s">
        <v>6</v>
      </c>
      <c r="D14" t="s">
        <v>7</v>
      </c>
      <c r="E14">
        <v>105</v>
      </c>
      <c r="F14" s="2">
        <v>6.0503094975620142</v>
      </c>
      <c r="G14" s="2">
        <v>6.0503094975620142</v>
      </c>
    </row>
    <row r="15" spans="1:7" x14ac:dyDescent="0.25">
      <c r="A15" t="s">
        <v>4</v>
      </c>
      <c r="B15" t="s">
        <v>5</v>
      </c>
      <c r="C15" t="s">
        <v>6</v>
      </c>
      <c r="D15" t="s">
        <v>7</v>
      </c>
      <c r="E15">
        <v>115</v>
      </c>
      <c r="F15" s="2">
        <v>5.8180982150109859</v>
      </c>
      <c r="G15" s="2">
        <v>5.8180982150109859</v>
      </c>
    </row>
    <row r="16" spans="1:7" x14ac:dyDescent="0.25">
      <c r="A16" t="s">
        <v>4</v>
      </c>
      <c r="B16" t="s">
        <v>5</v>
      </c>
      <c r="C16" t="s">
        <v>6</v>
      </c>
      <c r="D16" t="s">
        <v>7</v>
      </c>
      <c r="E16">
        <v>125</v>
      </c>
      <c r="F16" s="2">
        <v>5.593663512362042</v>
      </c>
      <c r="G16" s="2">
        <v>5.593663512362042</v>
      </c>
    </row>
    <row r="17" spans="1:7" x14ac:dyDescent="0.25">
      <c r="A17" t="s">
        <v>4</v>
      </c>
      <c r="B17" t="s">
        <v>5</v>
      </c>
      <c r="C17" t="s">
        <v>6</v>
      </c>
      <c r="D17" t="s">
        <v>8</v>
      </c>
      <c r="E17">
        <v>5</v>
      </c>
      <c r="F17" s="2">
        <v>21.65820947310597</v>
      </c>
      <c r="G17" s="2">
        <v>21.65820947310597</v>
      </c>
    </row>
    <row r="18" spans="1:7" x14ac:dyDescent="0.25">
      <c r="A18" t="s">
        <v>4</v>
      </c>
      <c r="B18" t="s">
        <v>5</v>
      </c>
      <c r="C18" t="s">
        <v>6</v>
      </c>
      <c r="D18" t="s">
        <v>8</v>
      </c>
      <c r="E18">
        <v>15</v>
      </c>
      <c r="F18" s="2">
        <v>7.6540661851899312</v>
      </c>
      <c r="G18" s="2">
        <v>7.6540661851899312</v>
      </c>
    </row>
    <row r="19" spans="1:7" x14ac:dyDescent="0.25">
      <c r="A19" t="s">
        <v>4</v>
      </c>
      <c r="B19" t="s">
        <v>5</v>
      </c>
      <c r="C19" t="s">
        <v>6</v>
      </c>
      <c r="D19" t="s">
        <v>8</v>
      </c>
      <c r="E19">
        <v>25</v>
      </c>
      <c r="F19" s="2">
        <v>7.4672110446376445</v>
      </c>
      <c r="G19" s="2">
        <v>7.4672110446376445</v>
      </c>
    </row>
    <row r="20" spans="1:7" x14ac:dyDescent="0.25">
      <c r="A20" t="s">
        <v>4</v>
      </c>
      <c r="B20" t="s">
        <v>5</v>
      </c>
      <c r="C20" t="s">
        <v>6</v>
      </c>
      <c r="D20" t="s">
        <v>8</v>
      </c>
      <c r="E20">
        <v>35</v>
      </c>
      <c r="F20" s="2">
        <v>7.6333679457857446</v>
      </c>
      <c r="G20" s="2">
        <v>7.6333679457857446</v>
      </c>
    </row>
    <row r="21" spans="1:7" x14ac:dyDescent="0.25">
      <c r="A21" t="s">
        <v>4</v>
      </c>
      <c r="B21" t="s">
        <v>5</v>
      </c>
      <c r="C21" t="s">
        <v>6</v>
      </c>
      <c r="D21" t="s">
        <v>8</v>
      </c>
      <c r="E21">
        <v>45</v>
      </c>
      <c r="F21" s="2">
        <v>7.5441513966297622</v>
      </c>
      <c r="G21" s="2">
        <v>7.5441513966297622</v>
      </c>
    </row>
    <row r="22" spans="1:7" x14ac:dyDescent="0.25">
      <c r="A22" t="s">
        <v>4</v>
      </c>
      <c r="B22" t="s">
        <v>5</v>
      </c>
      <c r="C22" t="s">
        <v>6</v>
      </c>
      <c r="D22" t="s">
        <v>8</v>
      </c>
      <c r="E22">
        <v>55</v>
      </c>
      <c r="F22" s="2">
        <v>7.3592947067785701</v>
      </c>
      <c r="G22" s="2">
        <v>7.3592947067785701</v>
      </c>
    </row>
    <row r="23" spans="1:7" x14ac:dyDescent="0.25">
      <c r="A23" t="s">
        <v>4</v>
      </c>
      <c r="B23" t="s">
        <v>5</v>
      </c>
      <c r="C23" t="s">
        <v>6</v>
      </c>
      <c r="D23" t="s">
        <v>8</v>
      </c>
      <c r="E23">
        <v>65</v>
      </c>
      <c r="F23" s="2">
        <v>7.1194806226472922</v>
      </c>
      <c r="G23" s="2">
        <v>7.1194806226472922</v>
      </c>
    </row>
    <row r="24" spans="1:7" x14ac:dyDescent="0.25">
      <c r="A24" t="s">
        <v>4</v>
      </c>
      <c r="B24" t="s">
        <v>5</v>
      </c>
      <c r="C24" t="s">
        <v>6</v>
      </c>
      <c r="D24" t="s">
        <v>8</v>
      </c>
      <c r="E24">
        <v>75</v>
      </c>
      <c r="F24" s="2">
        <v>6.858682806154528</v>
      </c>
      <c r="G24" s="2">
        <v>6.858682806154528</v>
      </c>
    </row>
    <row r="25" spans="1:7" x14ac:dyDescent="0.25">
      <c r="A25" t="s">
        <v>4</v>
      </c>
      <c r="B25" t="s">
        <v>5</v>
      </c>
      <c r="C25" t="s">
        <v>6</v>
      </c>
      <c r="D25" t="s">
        <v>8</v>
      </c>
      <c r="E25">
        <v>85</v>
      </c>
      <c r="F25" s="2">
        <v>6.5948873136101245</v>
      </c>
      <c r="G25" s="2">
        <v>6.5948873136101245</v>
      </c>
    </row>
    <row r="26" spans="1:7" x14ac:dyDescent="0.25">
      <c r="A26" t="s">
        <v>4</v>
      </c>
      <c r="B26" t="s">
        <v>5</v>
      </c>
      <c r="C26" t="s">
        <v>6</v>
      </c>
      <c r="D26" t="s">
        <v>8</v>
      </c>
      <c r="E26">
        <v>95</v>
      </c>
      <c r="F26" s="2">
        <v>6.3345628143886703</v>
      </c>
      <c r="G26" s="2">
        <v>6.3345628143886703</v>
      </c>
    </row>
    <row r="27" spans="1:7" x14ac:dyDescent="0.25">
      <c r="A27" t="s">
        <v>4</v>
      </c>
      <c r="B27" t="s">
        <v>5</v>
      </c>
      <c r="C27" t="s">
        <v>6</v>
      </c>
      <c r="D27" t="s">
        <v>8</v>
      </c>
      <c r="E27">
        <v>105</v>
      </c>
      <c r="F27" s="2">
        <v>6.0824274552581681</v>
      </c>
      <c r="G27" s="2">
        <v>6.0824274552581681</v>
      </c>
    </row>
    <row r="28" spans="1:7" x14ac:dyDescent="0.25">
      <c r="A28" t="s">
        <v>4</v>
      </c>
      <c r="B28" t="s">
        <v>5</v>
      </c>
      <c r="C28" t="s">
        <v>6</v>
      </c>
      <c r="D28" t="s">
        <v>8</v>
      </c>
      <c r="E28">
        <v>115</v>
      </c>
      <c r="F28" s="2">
        <v>5.8402549510448543</v>
      </c>
      <c r="G28" s="2">
        <v>5.8402549510448543</v>
      </c>
    </row>
    <row r="29" spans="1:7" x14ac:dyDescent="0.25">
      <c r="A29" t="s">
        <v>4</v>
      </c>
      <c r="B29" t="s">
        <v>5</v>
      </c>
      <c r="C29" t="s">
        <v>6</v>
      </c>
      <c r="D29" t="s">
        <v>8</v>
      </c>
      <c r="E29">
        <v>125</v>
      </c>
      <c r="F29" s="2">
        <v>5.6086518926202453</v>
      </c>
      <c r="G29" s="2">
        <v>5.6086518926202453</v>
      </c>
    </row>
    <row r="30" spans="1:7" x14ac:dyDescent="0.25">
      <c r="A30" t="s">
        <v>4</v>
      </c>
      <c r="B30" t="s">
        <v>5</v>
      </c>
      <c r="C30" t="s">
        <v>9</v>
      </c>
      <c r="D30" t="s">
        <v>7</v>
      </c>
      <c r="E30">
        <v>5</v>
      </c>
      <c r="F30" s="2">
        <v>4.1367929512645318</v>
      </c>
      <c r="G30" s="2">
        <v>4.1367929512645318</v>
      </c>
    </row>
    <row r="31" spans="1:7" x14ac:dyDescent="0.25">
      <c r="A31" t="s">
        <v>4</v>
      </c>
      <c r="B31" t="s">
        <v>5</v>
      </c>
      <c r="C31" t="s">
        <v>9</v>
      </c>
      <c r="D31" t="s">
        <v>7</v>
      </c>
      <c r="E31">
        <v>15</v>
      </c>
      <c r="F31" s="2">
        <v>2.757861967509688</v>
      </c>
      <c r="G31" s="2">
        <v>2.757861967509688</v>
      </c>
    </row>
    <row r="32" spans="1:7" x14ac:dyDescent="0.25">
      <c r="A32" t="s">
        <v>4</v>
      </c>
      <c r="B32" t="s">
        <v>5</v>
      </c>
      <c r="C32" t="s">
        <v>9</v>
      </c>
      <c r="D32" t="s">
        <v>7</v>
      </c>
      <c r="E32">
        <v>25</v>
      </c>
      <c r="F32" s="2">
        <v>3.1695428119350471</v>
      </c>
      <c r="G32" s="2">
        <v>3.1695428119350471</v>
      </c>
    </row>
    <row r="33" spans="1:7" x14ac:dyDescent="0.25">
      <c r="A33" t="s">
        <v>4</v>
      </c>
      <c r="B33" t="s">
        <v>5</v>
      </c>
      <c r="C33" t="s">
        <v>9</v>
      </c>
      <c r="D33" t="s">
        <v>7</v>
      </c>
      <c r="E33">
        <v>35</v>
      </c>
      <c r="F33" s="2">
        <v>3.7056985857428315</v>
      </c>
      <c r="G33" s="2">
        <v>3.7056985857428315</v>
      </c>
    </row>
    <row r="34" spans="1:7" x14ac:dyDescent="0.25">
      <c r="A34" t="s">
        <v>4</v>
      </c>
      <c r="B34" t="s">
        <v>5</v>
      </c>
      <c r="C34" t="s">
        <v>9</v>
      </c>
      <c r="D34" t="s">
        <v>7</v>
      </c>
      <c r="E34">
        <v>45</v>
      </c>
      <c r="F34" s="2">
        <v>4.0690676775052363</v>
      </c>
      <c r="G34" s="2">
        <v>4.0690676775052363</v>
      </c>
    </row>
    <row r="35" spans="1:7" x14ac:dyDescent="0.25">
      <c r="A35" t="s">
        <v>4</v>
      </c>
      <c r="B35" t="s">
        <v>5</v>
      </c>
      <c r="C35" t="s">
        <v>9</v>
      </c>
      <c r="D35" t="s">
        <v>7</v>
      </c>
      <c r="E35">
        <v>55</v>
      </c>
      <c r="F35" s="2">
        <v>4.2430741930954383</v>
      </c>
      <c r="G35" s="2">
        <v>4.2430741930954383</v>
      </c>
    </row>
    <row r="36" spans="1:7" x14ac:dyDescent="0.25">
      <c r="A36" t="s">
        <v>4</v>
      </c>
      <c r="B36" t="s">
        <v>5</v>
      </c>
      <c r="C36" t="s">
        <v>9</v>
      </c>
      <c r="D36" t="s">
        <v>7</v>
      </c>
      <c r="E36">
        <v>65</v>
      </c>
      <c r="F36" s="2">
        <v>4.33663802137393</v>
      </c>
      <c r="G36" s="2">
        <v>4.33663802137393</v>
      </c>
    </row>
    <row r="37" spans="1:7" x14ac:dyDescent="0.25">
      <c r="A37" t="s">
        <v>4</v>
      </c>
      <c r="B37" t="s">
        <v>5</v>
      </c>
      <c r="C37" t="s">
        <v>9</v>
      </c>
      <c r="D37" t="s">
        <v>7</v>
      </c>
      <c r="E37">
        <v>75</v>
      </c>
      <c r="F37" s="2">
        <v>4.3726101339936214</v>
      </c>
      <c r="G37" s="2">
        <v>4.3726101339936214</v>
      </c>
    </row>
    <row r="38" spans="1:7" x14ac:dyDescent="0.25">
      <c r="A38" t="s">
        <v>4</v>
      </c>
      <c r="B38" t="s">
        <v>5</v>
      </c>
      <c r="C38" t="s">
        <v>9</v>
      </c>
      <c r="D38" t="s">
        <v>7</v>
      </c>
      <c r="E38">
        <v>85</v>
      </c>
      <c r="F38" s="2">
        <v>4.3672025615083081</v>
      </c>
      <c r="G38" s="2">
        <v>4.3672025615083081</v>
      </c>
    </row>
    <row r="39" spans="1:7" x14ac:dyDescent="0.25">
      <c r="A39" t="s">
        <v>4</v>
      </c>
      <c r="B39" t="s">
        <v>5</v>
      </c>
      <c r="C39" t="s">
        <v>9</v>
      </c>
      <c r="D39" t="s">
        <v>7</v>
      </c>
      <c r="E39">
        <v>95</v>
      </c>
      <c r="F39" s="2">
        <v>4.331378940581577</v>
      </c>
      <c r="G39" s="2">
        <v>4.331378940581577</v>
      </c>
    </row>
    <row r="40" spans="1:7" x14ac:dyDescent="0.25">
      <c r="A40" t="s">
        <v>4</v>
      </c>
      <c r="B40" t="s">
        <v>5</v>
      </c>
      <c r="C40" t="s">
        <v>9</v>
      </c>
      <c r="D40" t="s">
        <v>7</v>
      </c>
      <c r="E40">
        <v>105</v>
      </c>
      <c r="F40" s="2">
        <v>4.2738295707681191</v>
      </c>
      <c r="G40" s="2">
        <v>4.2738295707681191</v>
      </c>
    </row>
    <row r="41" spans="1:7" x14ac:dyDescent="0.25">
      <c r="A41" t="s">
        <v>4</v>
      </c>
      <c r="B41" t="s">
        <v>5</v>
      </c>
      <c r="C41" t="s">
        <v>9</v>
      </c>
      <c r="D41" t="s">
        <v>7</v>
      </c>
      <c r="E41">
        <v>115</v>
      </c>
      <c r="F41" s="2">
        <v>4.1984842555156936</v>
      </c>
      <c r="G41" s="2">
        <v>4.1984842555156936</v>
      </c>
    </row>
    <row r="42" spans="1:7" x14ac:dyDescent="0.25">
      <c r="A42" t="s">
        <v>4</v>
      </c>
      <c r="B42" t="s">
        <v>5</v>
      </c>
      <c r="C42" t="s">
        <v>9</v>
      </c>
      <c r="D42" t="s">
        <v>7</v>
      </c>
      <c r="E42">
        <v>125</v>
      </c>
      <c r="F42" s="2">
        <v>4.282480007374283</v>
      </c>
      <c r="G42" s="2">
        <v>4.282480007374283</v>
      </c>
    </row>
    <row r="43" spans="1:7" x14ac:dyDescent="0.25">
      <c r="A43" t="s">
        <v>4</v>
      </c>
      <c r="B43" t="s">
        <v>5</v>
      </c>
      <c r="C43" t="s">
        <v>9</v>
      </c>
      <c r="D43" t="s">
        <v>8</v>
      </c>
      <c r="E43">
        <v>5</v>
      </c>
      <c r="F43" s="2">
        <v>17.45396881067952</v>
      </c>
      <c r="G43" s="2">
        <v>17.45396881067952</v>
      </c>
    </row>
    <row r="44" spans="1:7" x14ac:dyDescent="0.25">
      <c r="A44" t="s">
        <v>4</v>
      </c>
      <c r="B44" t="s">
        <v>5</v>
      </c>
      <c r="C44" t="s">
        <v>9</v>
      </c>
      <c r="D44" t="s">
        <v>8</v>
      </c>
      <c r="E44">
        <v>15</v>
      </c>
      <c r="F44" s="2">
        <v>5.6930864347414669</v>
      </c>
      <c r="G44" s="2">
        <v>5.6930864347414669</v>
      </c>
    </row>
    <row r="45" spans="1:7" x14ac:dyDescent="0.25">
      <c r="A45" t="s">
        <v>4</v>
      </c>
      <c r="B45" t="s">
        <v>5</v>
      </c>
      <c r="C45" t="s">
        <v>9</v>
      </c>
      <c r="D45" t="s">
        <v>8</v>
      </c>
      <c r="E45">
        <v>25</v>
      </c>
      <c r="F45" s="2">
        <v>4.2027418244006327</v>
      </c>
      <c r="G45" s="2">
        <v>4.2027418244006327</v>
      </c>
    </row>
    <row r="46" spans="1:7" x14ac:dyDescent="0.25">
      <c r="A46" t="s">
        <v>4</v>
      </c>
      <c r="B46" t="s">
        <v>5</v>
      </c>
      <c r="C46" t="s">
        <v>9</v>
      </c>
      <c r="D46" t="s">
        <v>8</v>
      </c>
      <c r="E46">
        <v>35</v>
      </c>
      <c r="F46" s="2">
        <v>3.9986857331710732</v>
      </c>
      <c r="G46" s="2">
        <v>3.9986857331710732</v>
      </c>
    </row>
    <row r="47" spans="1:7" x14ac:dyDescent="0.25">
      <c r="A47" t="s">
        <v>4</v>
      </c>
      <c r="B47" t="s">
        <v>5</v>
      </c>
      <c r="C47" t="s">
        <v>9</v>
      </c>
      <c r="D47" t="s">
        <v>8</v>
      </c>
      <c r="E47">
        <v>45</v>
      </c>
      <c r="F47" s="2">
        <v>3.9977340899800762</v>
      </c>
      <c r="G47" s="2">
        <v>3.9977340899800762</v>
      </c>
    </row>
    <row r="48" spans="1:7" x14ac:dyDescent="0.25">
      <c r="A48" t="s">
        <v>4</v>
      </c>
      <c r="B48" t="s">
        <v>5</v>
      </c>
      <c r="C48" t="s">
        <v>9</v>
      </c>
      <c r="D48" t="s">
        <v>8</v>
      </c>
      <c r="E48">
        <v>55</v>
      </c>
      <c r="F48" s="2">
        <v>3.9882717287059566</v>
      </c>
      <c r="G48" s="2">
        <v>3.9882717287059566</v>
      </c>
    </row>
    <row r="49" spans="1:7" x14ac:dyDescent="0.25">
      <c r="A49" t="s">
        <v>4</v>
      </c>
      <c r="B49" t="s">
        <v>5</v>
      </c>
      <c r="C49" t="s">
        <v>9</v>
      </c>
      <c r="D49" t="s">
        <v>8</v>
      </c>
      <c r="E49">
        <v>65</v>
      </c>
      <c r="F49" s="2">
        <v>3.9650030544589541</v>
      </c>
      <c r="G49" s="2">
        <v>3.9650030544589541</v>
      </c>
    </row>
    <row r="50" spans="1:7" x14ac:dyDescent="0.25">
      <c r="A50" t="s">
        <v>4</v>
      </c>
      <c r="B50" t="s">
        <v>5</v>
      </c>
      <c r="C50" t="s">
        <v>9</v>
      </c>
      <c r="D50" t="s">
        <v>8</v>
      </c>
      <c r="E50">
        <v>75</v>
      </c>
      <c r="F50" s="2">
        <v>3.9299533037013052</v>
      </c>
      <c r="G50" s="2">
        <v>3.9299533037013052</v>
      </c>
    </row>
    <row r="51" spans="1:7" x14ac:dyDescent="0.25">
      <c r="A51" t="s">
        <v>4</v>
      </c>
      <c r="B51" t="s">
        <v>5</v>
      </c>
      <c r="C51" t="s">
        <v>9</v>
      </c>
      <c r="D51" t="s">
        <v>8</v>
      </c>
      <c r="E51">
        <v>85</v>
      </c>
      <c r="F51" s="2">
        <v>3.8806679827346198</v>
      </c>
      <c r="G51" s="2">
        <v>3.8806679827346198</v>
      </c>
    </row>
    <row r="52" spans="1:7" x14ac:dyDescent="0.25">
      <c r="A52" t="s">
        <v>4</v>
      </c>
      <c r="B52" t="s">
        <v>5</v>
      </c>
      <c r="C52" t="s">
        <v>9</v>
      </c>
      <c r="D52" t="s">
        <v>8</v>
      </c>
      <c r="E52">
        <v>95</v>
      </c>
      <c r="F52" s="2">
        <v>3.8192759484262453</v>
      </c>
      <c r="G52" s="2">
        <v>3.8192759484262453</v>
      </c>
    </row>
    <row r="53" spans="1:7" x14ac:dyDescent="0.25">
      <c r="A53" t="s">
        <v>4</v>
      </c>
      <c r="B53" t="s">
        <v>5</v>
      </c>
      <c r="C53" t="s">
        <v>9</v>
      </c>
      <c r="D53" t="s">
        <v>8</v>
      </c>
      <c r="E53">
        <v>105</v>
      </c>
      <c r="F53" s="2">
        <v>3.748522529337702</v>
      </c>
      <c r="G53" s="2">
        <v>3.748522529337702</v>
      </c>
    </row>
    <row r="54" spans="1:7" x14ac:dyDescent="0.25">
      <c r="A54" t="s">
        <v>4</v>
      </c>
      <c r="B54" t="s">
        <v>5</v>
      </c>
      <c r="C54" t="s">
        <v>9</v>
      </c>
      <c r="D54" t="s">
        <v>8</v>
      </c>
      <c r="E54">
        <v>115</v>
      </c>
      <c r="F54" s="2">
        <v>3.6682431510189115</v>
      </c>
      <c r="G54" s="2">
        <v>3.6682431510189115</v>
      </c>
    </row>
    <row r="55" spans="1:7" x14ac:dyDescent="0.25">
      <c r="A55" t="s">
        <v>4</v>
      </c>
      <c r="B55" t="s">
        <v>5</v>
      </c>
      <c r="C55" t="s">
        <v>9</v>
      </c>
      <c r="D55" t="s">
        <v>8</v>
      </c>
      <c r="E55">
        <v>125</v>
      </c>
      <c r="F55" s="2">
        <v>3.5822228817109538</v>
      </c>
      <c r="G55" s="2">
        <v>3.5822228817109538</v>
      </c>
    </row>
    <row r="56" spans="1:7" x14ac:dyDescent="0.25">
      <c r="A56" t="s">
        <v>4</v>
      </c>
      <c r="B56" t="s">
        <v>5</v>
      </c>
      <c r="C56" t="s">
        <v>10</v>
      </c>
      <c r="D56" t="s">
        <v>7</v>
      </c>
      <c r="E56">
        <v>5</v>
      </c>
      <c r="F56" s="2">
        <v>4.5864443590106774</v>
      </c>
      <c r="G56" s="2">
        <v>4.5864443590106774</v>
      </c>
    </row>
    <row r="57" spans="1:7" x14ac:dyDescent="0.25">
      <c r="A57" t="s">
        <v>4</v>
      </c>
      <c r="B57" t="s">
        <v>5</v>
      </c>
      <c r="C57" t="s">
        <v>10</v>
      </c>
      <c r="D57" t="s">
        <v>7</v>
      </c>
      <c r="E57">
        <v>15</v>
      </c>
      <c r="F57" s="2">
        <v>4.0968239372426529</v>
      </c>
      <c r="G57" s="2">
        <v>4.0968239372426529</v>
      </c>
    </row>
    <row r="58" spans="1:7" x14ac:dyDescent="0.25">
      <c r="A58" t="s">
        <v>4</v>
      </c>
      <c r="B58" t="s">
        <v>5</v>
      </c>
      <c r="C58" t="s">
        <v>10</v>
      </c>
      <c r="D58" t="s">
        <v>7</v>
      </c>
      <c r="E58">
        <v>25</v>
      </c>
      <c r="F58" s="2">
        <v>6.7207897077790442</v>
      </c>
      <c r="G58" s="2">
        <v>6.7207897077790442</v>
      </c>
    </row>
    <row r="59" spans="1:7" x14ac:dyDescent="0.25">
      <c r="A59" t="s">
        <v>4</v>
      </c>
      <c r="B59" t="s">
        <v>5</v>
      </c>
      <c r="C59" t="s">
        <v>10</v>
      </c>
      <c r="D59" t="s">
        <v>7</v>
      </c>
      <c r="E59">
        <v>35</v>
      </c>
      <c r="F59" s="2">
        <v>8.1579612548229132</v>
      </c>
      <c r="G59" s="2">
        <v>8.1579612548229132</v>
      </c>
    </row>
    <row r="60" spans="1:7" x14ac:dyDescent="0.25">
      <c r="A60" t="s">
        <v>4</v>
      </c>
      <c r="B60" t="s">
        <v>5</v>
      </c>
      <c r="C60" t="s">
        <v>10</v>
      </c>
      <c r="D60" t="s">
        <v>7</v>
      </c>
      <c r="E60">
        <v>45</v>
      </c>
      <c r="F60" s="2">
        <v>8.9430668873955472</v>
      </c>
      <c r="G60" s="2">
        <v>8.9430668873955472</v>
      </c>
    </row>
    <row r="61" spans="1:7" x14ac:dyDescent="0.25">
      <c r="A61" t="s">
        <v>4</v>
      </c>
      <c r="B61" t="s">
        <v>5</v>
      </c>
      <c r="C61" t="s">
        <v>10</v>
      </c>
      <c r="D61" t="s">
        <v>7</v>
      </c>
      <c r="E61">
        <v>55</v>
      </c>
      <c r="F61" s="2">
        <v>9.211040958678602</v>
      </c>
      <c r="G61" s="2">
        <v>9.211040958678602</v>
      </c>
    </row>
    <row r="62" spans="1:7" x14ac:dyDescent="0.25">
      <c r="A62" t="s">
        <v>4</v>
      </c>
      <c r="B62" t="s">
        <v>5</v>
      </c>
      <c r="C62" t="s">
        <v>10</v>
      </c>
      <c r="D62" t="s">
        <v>7</v>
      </c>
      <c r="E62">
        <v>65</v>
      </c>
      <c r="F62" s="2">
        <v>9.318160711293185</v>
      </c>
      <c r="G62" s="2">
        <v>9.318160711293185</v>
      </c>
    </row>
    <row r="63" spans="1:7" x14ac:dyDescent="0.25">
      <c r="A63" t="s">
        <v>4</v>
      </c>
      <c r="B63" t="s">
        <v>5</v>
      </c>
      <c r="C63" t="s">
        <v>10</v>
      </c>
      <c r="D63" t="s">
        <v>7</v>
      </c>
      <c r="E63">
        <v>75</v>
      </c>
      <c r="F63" s="2">
        <v>9.3327647741088722</v>
      </c>
      <c r="G63" s="2">
        <v>9.3327647741088722</v>
      </c>
    </row>
    <row r="64" spans="1:7" x14ac:dyDescent="0.25">
      <c r="A64" t="s">
        <v>4</v>
      </c>
      <c r="B64" t="s">
        <v>5</v>
      </c>
      <c r="C64" t="s">
        <v>10</v>
      </c>
      <c r="D64" t="s">
        <v>7</v>
      </c>
      <c r="E64">
        <v>85</v>
      </c>
      <c r="F64" s="2">
        <v>9.2751623715479283</v>
      </c>
      <c r="G64" s="2">
        <v>9.2751623715479283</v>
      </c>
    </row>
    <row r="65" spans="1:7" x14ac:dyDescent="0.25">
      <c r="A65" t="s">
        <v>4</v>
      </c>
      <c r="B65" t="s">
        <v>5</v>
      </c>
      <c r="C65" t="s">
        <v>10</v>
      </c>
      <c r="D65" t="s">
        <v>7</v>
      </c>
      <c r="E65">
        <v>95</v>
      </c>
      <c r="F65" s="2">
        <v>9.1618446483574125</v>
      </c>
      <c r="G65" s="2">
        <v>9.1618446483574125</v>
      </c>
    </row>
    <row r="66" spans="1:7" x14ac:dyDescent="0.25">
      <c r="A66" t="s">
        <v>4</v>
      </c>
      <c r="B66" t="s">
        <v>5</v>
      </c>
      <c r="C66" t="s">
        <v>10</v>
      </c>
      <c r="D66" t="s">
        <v>7</v>
      </c>
      <c r="E66">
        <v>105</v>
      </c>
      <c r="F66" s="2">
        <v>9.0258598450122971</v>
      </c>
      <c r="G66" s="2">
        <v>9.0258598450122971</v>
      </c>
    </row>
    <row r="67" spans="1:7" x14ac:dyDescent="0.25">
      <c r="A67" t="s">
        <v>4</v>
      </c>
      <c r="B67" t="s">
        <v>5</v>
      </c>
      <c r="C67" t="s">
        <v>10</v>
      </c>
      <c r="D67" t="s">
        <v>7</v>
      </c>
      <c r="E67">
        <v>115</v>
      </c>
      <c r="F67" s="2">
        <v>8.8744244502710128</v>
      </c>
      <c r="G67" s="2">
        <v>8.8744244502710128</v>
      </c>
    </row>
    <row r="68" spans="1:7" x14ac:dyDescent="0.25">
      <c r="A68" t="s">
        <v>4</v>
      </c>
      <c r="B68" t="s">
        <v>5</v>
      </c>
      <c r="C68" t="s">
        <v>10</v>
      </c>
      <c r="D68" t="s">
        <v>7</v>
      </c>
      <c r="E68">
        <v>125</v>
      </c>
      <c r="F68" s="2">
        <v>8.7124456764893026</v>
      </c>
      <c r="G68" s="2">
        <v>8.7124456764893026</v>
      </c>
    </row>
    <row r="69" spans="1:7" x14ac:dyDescent="0.25">
      <c r="A69" t="s">
        <v>4</v>
      </c>
      <c r="B69" t="s">
        <v>5</v>
      </c>
      <c r="C69" t="s">
        <v>10</v>
      </c>
      <c r="D69" t="s">
        <v>8</v>
      </c>
      <c r="E69">
        <v>5</v>
      </c>
      <c r="F69" s="2">
        <v>21.733151374396996</v>
      </c>
      <c r="G69" s="2">
        <v>21.733151374396996</v>
      </c>
    </row>
    <row r="70" spans="1:7" x14ac:dyDescent="0.25">
      <c r="A70" t="s">
        <v>4</v>
      </c>
      <c r="B70" t="s">
        <v>5</v>
      </c>
      <c r="C70" t="s">
        <v>10</v>
      </c>
      <c r="D70" t="s">
        <v>8</v>
      </c>
      <c r="E70">
        <v>15</v>
      </c>
      <c r="F70" s="2">
        <v>7.8838880158157405</v>
      </c>
      <c r="G70" s="2">
        <v>7.8838880158157405</v>
      </c>
    </row>
    <row r="71" spans="1:7" x14ac:dyDescent="0.25">
      <c r="A71" t="s">
        <v>4</v>
      </c>
      <c r="B71" t="s">
        <v>5</v>
      </c>
      <c r="C71" t="s">
        <v>10</v>
      </c>
      <c r="D71" t="s">
        <v>8</v>
      </c>
      <c r="E71">
        <v>25</v>
      </c>
      <c r="F71" s="2">
        <v>8.2555998462192175</v>
      </c>
      <c r="G71" s="2">
        <v>8.2555998462192175</v>
      </c>
    </row>
    <row r="72" spans="1:7" x14ac:dyDescent="0.25">
      <c r="A72" t="s">
        <v>4</v>
      </c>
      <c r="B72" t="s">
        <v>5</v>
      </c>
      <c r="C72" t="s">
        <v>10</v>
      </c>
      <c r="D72" t="s">
        <v>8</v>
      </c>
      <c r="E72">
        <v>35</v>
      </c>
      <c r="F72" s="2">
        <v>8.9159450564521272</v>
      </c>
      <c r="G72" s="2">
        <v>8.9159450564521272</v>
      </c>
    </row>
    <row r="73" spans="1:7" x14ac:dyDescent="0.25">
      <c r="A73" t="s">
        <v>4</v>
      </c>
      <c r="B73" t="s">
        <v>5</v>
      </c>
      <c r="C73" t="s">
        <v>10</v>
      </c>
      <c r="D73" t="s">
        <v>8</v>
      </c>
      <c r="E73">
        <v>45</v>
      </c>
      <c r="F73" s="2">
        <v>9.3560800322883004</v>
      </c>
      <c r="G73" s="2">
        <v>9.3560800322883004</v>
      </c>
    </row>
    <row r="74" spans="1:7" x14ac:dyDescent="0.25">
      <c r="A74" t="s">
        <v>4</v>
      </c>
      <c r="B74" t="s">
        <v>5</v>
      </c>
      <c r="C74" t="s">
        <v>10</v>
      </c>
      <c r="D74" t="s">
        <v>8</v>
      </c>
      <c r="E74">
        <v>55</v>
      </c>
      <c r="F74" s="2">
        <v>9.450855042809879</v>
      </c>
      <c r="G74" s="2">
        <v>9.450855042809879</v>
      </c>
    </row>
    <row r="75" spans="1:7" x14ac:dyDescent="0.25">
      <c r="A75" t="s">
        <v>4</v>
      </c>
      <c r="B75" t="s">
        <v>5</v>
      </c>
      <c r="C75" t="s">
        <v>10</v>
      </c>
      <c r="D75" t="s">
        <v>8</v>
      </c>
      <c r="E75">
        <v>65</v>
      </c>
      <c r="F75" s="2">
        <v>9.4634327045650153</v>
      </c>
      <c r="G75" s="2">
        <v>9.4634327045650153</v>
      </c>
    </row>
    <row r="76" spans="1:7" x14ac:dyDescent="0.25">
      <c r="A76" t="s">
        <v>4</v>
      </c>
      <c r="B76" t="s">
        <v>5</v>
      </c>
      <c r="C76" t="s">
        <v>10</v>
      </c>
      <c r="D76" t="s">
        <v>8</v>
      </c>
      <c r="E76">
        <v>75</v>
      </c>
      <c r="F76" s="2">
        <v>9.4226950556581013</v>
      </c>
      <c r="G76" s="2">
        <v>9.4226950556581013</v>
      </c>
    </row>
    <row r="77" spans="1:7" x14ac:dyDescent="0.25">
      <c r="A77" t="s">
        <v>4</v>
      </c>
      <c r="B77" t="s">
        <v>5</v>
      </c>
      <c r="C77" t="s">
        <v>10</v>
      </c>
      <c r="D77" t="s">
        <v>8</v>
      </c>
      <c r="E77">
        <v>85</v>
      </c>
      <c r="F77" s="2">
        <v>9.3315892148729347</v>
      </c>
      <c r="G77" s="2">
        <v>9.3315892148729347</v>
      </c>
    </row>
    <row r="78" spans="1:7" x14ac:dyDescent="0.25">
      <c r="A78" t="s">
        <v>4</v>
      </c>
      <c r="B78" t="s">
        <v>5</v>
      </c>
      <c r="C78" t="s">
        <v>10</v>
      </c>
      <c r="D78" t="s">
        <v>8</v>
      </c>
      <c r="E78">
        <v>95</v>
      </c>
      <c r="F78" s="2">
        <v>9.1981323058246467</v>
      </c>
      <c r="G78" s="2">
        <v>9.1981323058246467</v>
      </c>
    </row>
    <row r="79" spans="1:7" x14ac:dyDescent="0.25">
      <c r="A79" t="s">
        <v>4</v>
      </c>
      <c r="B79" t="s">
        <v>5</v>
      </c>
      <c r="C79" t="s">
        <v>10</v>
      </c>
      <c r="D79" t="s">
        <v>8</v>
      </c>
      <c r="E79">
        <v>105</v>
      </c>
      <c r="F79" s="2">
        <v>9.0501267463827233</v>
      </c>
      <c r="G79" s="2">
        <v>9.0501267463827233</v>
      </c>
    </row>
    <row r="80" spans="1:7" x14ac:dyDescent="0.25">
      <c r="A80" t="s">
        <v>4</v>
      </c>
      <c r="B80" t="s">
        <v>5</v>
      </c>
      <c r="C80" t="s">
        <v>10</v>
      </c>
      <c r="D80" t="s">
        <v>8</v>
      </c>
      <c r="E80">
        <v>115</v>
      </c>
      <c r="F80" s="2">
        <v>8.8913678366498559</v>
      </c>
      <c r="G80" s="2">
        <v>8.8913678366498559</v>
      </c>
    </row>
    <row r="81" spans="1:7" x14ac:dyDescent="0.25">
      <c r="A81" t="s">
        <v>4</v>
      </c>
      <c r="B81" t="s">
        <v>5</v>
      </c>
      <c r="C81" t="s">
        <v>10</v>
      </c>
      <c r="D81" t="s">
        <v>8</v>
      </c>
      <c r="E81">
        <v>125</v>
      </c>
      <c r="F81" s="2">
        <v>8.7232373102752092</v>
      </c>
      <c r="G81" s="2">
        <v>8.7232373102752092</v>
      </c>
    </row>
    <row r="82" spans="1:7" x14ac:dyDescent="0.25">
      <c r="A82" t="s">
        <v>4</v>
      </c>
      <c r="B82" t="s">
        <v>5</v>
      </c>
      <c r="C82" t="s">
        <v>11</v>
      </c>
      <c r="D82" t="s">
        <v>7</v>
      </c>
      <c r="E82">
        <v>5</v>
      </c>
      <c r="F82" s="2">
        <v>2.907745770091736</v>
      </c>
      <c r="G82" s="2">
        <v>2.907745770091736</v>
      </c>
    </row>
    <row r="83" spans="1:7" x14ac:dyDescent="0.25">
      <c r="A83" t="s">
        <v>4</v>
      </c>
      <c r="B83" t="s">
        <v>5</v>
      </c>
      <c r="C83" t="s">
        <v>11</v>
      </c>
      <c r="D83" t="s">
        <v>7</v>
      </c>
      <c r="E83">
        <v>15</v>
      </c>
      <c r="F83" s="2">
        <v>1.5887683073697116</v>
      </c>
      <c r="G83" s="2">
        <v>1.5887683073697116</v>
      </c>
    </row>
    <row r="84" spans="1:7" x14ac:dyDescent="0.25">
      <c r="A84" t="s">
        <v>4</v>
      </c>
      <c r="B84" t="s">
        <v>5</v>
      </c>
      <c r="C84" t="s">
        <v>11</v>
      </c>
      <c r="D84" t="s">
        <v>7</v>
      </c>
      <c r="E84">
        <v>25</v>
      </c>
      <c r="F84" s="2">
        <v>1.7866149267780154</v>
      </c>
      <c r="G84" s="2">
        <v>1.7866149267780154</v>
      </c>
    </row>
    <row r="85" spans="1:7" x14ac:dyDescent="0.25">
      <c r="A85" t="s">
        <v>4</v>
      </c>
      <c r="B85" t="s">
        <v>5</v>
      </c>
      <c r="C85" t="s">
        <v>11</v>
      </c>
      <c r="D85" t="s">
        <v>7</v>
      </c>
      <c r="E85">
        <v>35</v>
      </c>
      <c r="F85" s="2">
        <v>2.1240676023055984</v>
      </c>
      <c r="G85" s="2">
        <v>2.1240676023055984</v>
      </c>
    </row>
    <row r="86" spans="1:7" x14ac:dyDescent="0.25">
      <c r="A86" t="s">
        <v>4</v>
      </c>
      <c r="B86" t="s">
        <v>5</v>
      </c>
      <c r="C86" t="s">
        <v>11</v>
      </c>
      <c r="D86" t="s">
        <v>7</v>
      </c>
      <c r="E86">
        <v>45</v>
      </c>
      <c r="F86" s="2">
        <v>2.3281950667744833</v>
      </c>
      <c r="G86" s="2">
        <v>2.3281950667744833</v>
      </c>
    </row>
    <row r="87" spans="1:7" x14ac:dyDescent="0.25">
      <c r="A87" t="s">
        <v>4</v>
      </c>
      <c r="B87" t="s">
        <v>5</v>
      </c>
      <c r="C87" t="s">
        <v>11</v>
      </c>
      <c r="D87" t="s">
        <v>7</v>
      </c>
      <c r="E87">
        <v>55</v>
      </c>
      <c r="F87" s="2">
        <v>2.38451504107804</v>
      </c>
      <c r="G87" s="2">
        <v>2.38451504107804</v>
      </c>
    </row>
    <row r="88" spans="1:7" x14ac:dyDescent="0.25">
      <c r="A88" t="s">
        <v>4</v>
      </c>
      <c r="B88" t="s">
        <v>5</v>
      </c>
      <c r="C88" t="s">
        <v>11</v>
      </c>
      <c r="D88" t="s">
        <v>7</v>
      </c>
      <c r="E88">
        <v>65</v>
      </c>
      <c r="F88" s="2">
        <v>2.3796936040719046</v>
      </c>
      <c r="G88" s="2">
        <v>2.3796936040719046</v>
      </c>
    </row>
    <row r="89" spans="1:7" x14ac:dyDescent="0.25">
      <c r="A89" t="s">
        <v>4</v>
      </c>
      <c r="B89" t="s">
        <v>5</v>
      </c>
      <c r="C89" t="s">
        <v>11</v>
      </c>
      <c r="D89" t="s">
        <v>7</v>
      </c>
      <c r="E89">
        <v>75</v>
      </c>
      <c r="F89" s="2">
        <v>2.3441826723832349</v>
      </c>
      <c r="G89" s="2">
        <v>2.3441826723832349</v>
      </c>
    </row>
    <row r="90" spans="1:7" x14ac:dyDescent="0.25">
      <c r="A90" t="s">
        <v>4</v>
      </c>
      <c r="B90" t="s">
        <v>5</v>
      </c>
      <c r="C90" t="s">
        <v>11</v>
      </c>
      <c r="D90" t="s">
        <v>7</v>
      </c>
      <c r="E90">
        <v>85</v>
      </c>
      <c r="F90" s="2">
        <v>2.2870504935166656</v>
      </c>
      <c r="G90" s="2">
        <v>2.2870504935166656</v>
      </c>
    </row>
    <row r="91" spans="1:7" x14ac:dyDescent="0.25">
      <c r="A91" t="s">
        <v>4</v>
      </c>
      <c r="B91" t="s">
        <v>5</v>
      </c>
      <c r="C91" t="s">
        <v>11</v>
      </c>
      <c r="D91" t="s">
        <v>7</v>
      </c>
      <c r="E91">
        <v>95</v>
      </c>
      <c r="F91" s="2">
        <v>2.2182802782143138</v>
      </c>
      <c r="G91" s="2">
        <v>2.2182802782143138</v>
      </c>
    </row>
    <row r="92" spans="1:7" x14ac:dyDescent="0.25">
      <c r="A92" t="s">
        <v>4</v>
      </c>
      <c r="B92" t="s">
        <v>5</v>
      </c>
      <c r="C92" t="s">
        <v>11</v>
      </c>
      <c r="D92" t="s">
        <v>7</v>
      </c>
      <c r="E92">
        <v>105</v>
      </c>
      <c r="F92" s="2">
        <v>2.1411971797435467</v>
      </c>
      <c r="G92" s="2">
        <v>2.1411971797435467</v>
      </c>
    </row>
    <row r="93" spans="1:7" x14ac:dyDescent="0.25">
      <c r="A93" t="s">
        <v>4</v>
      </c>
      <c r="B93" t="s">
        <v>5</v>
      </c>
      <c r="C93" t="s">
        <v>11</v>
      </c>
      <c r="D93" t="s">
        <v>7</v>
      </c>
      <c r="E93">
        <v>115</v>
      </c>
      <c r="F93" s="2">
        <v>2.060576451149724</v>
      </c>
      <c r="G93" s="2">
        <v>2.060576451149724</v>
      </c>
    </row>
    <row r="94" spans="1:7" x14ac:dyDescent="0.25">
      <c r="A94" t="s">
        <v>4</v>
      </c>
      <c r="B94" t="s">
        <v>5</v>
      </c>
      <c r="C94" t="s">
        <v>11</v>
      </c>
      <c r="D94" t="s">
        <v>7</v>
      </c>
      <c r="E94">
        <v>125</v>
      </c>
      <c r="F94" s="2">
        <v>1.9808643349243498</v>
      </c>
      <c r="G94" s="2">
        <v>1.9808643349243498</v>
      </c>
    </row>
    <row r="95" spans="1:7" x14ac:dyDescent="0.25">
      <c r="A95" t="s">
        <v>4</v>
      </c>
      <c r="B95" t="s">
        <v>5</v>
      </c>
      <c r="C95" t="s">
        <v>11</v>
      </c>
      <c r="D95" t="s">
        <v>8</v>
      </c>
      <c r="E95">
        <v>5</v>
      </c>
      <c r="F95" s="2">
        <v>12.515297515601031</v>
      </c>
      <c r="G95" s="2">
        <v>12.515297515601031</v>
      </c>
    </row>
    <row r="96" spans="1:7" x14ac:dyDescent="0.25">
      <c r="A96" t="s">
        <v>4</v>
      </c>
      <c r="B96" t="s">
        <v>5</v>
      </c>
      <c r="C96" t="s">
        <v>11</v>
      </c>
      <c r="D96" t="s">
        <v>8</v>
      </c>
      <c r="E96">
        <v>15</v>
      </c>
      <c r="F96" s="2">
        <v>3.9119672473914591</v>
      </c>
      <c r="G96" s="2">
        <v>3.9119672473914591</v>
      </c>
    </row>
    <row r="97" spans="1:7" x14ac:dyDescent="0.25">
      <c r="A97" t="s">
        <v>4</v>
      </c>
      <c r="B97" t="s">
        <v>5</v>
      </c>
      <c r="C97" t="s">
        <v>11</v>
      </c>
      <c r="D97" t="s">
        <v>8</v>
      </c>
      <c r="E97">
        <v>25</v>
      </c>
      <c r="F97" s="2">
        <v>2.6499456296506132</v>
      </c>
      <c r="G97" s="2">
        <v>2.6499456296506132</v>
      </c>
    </row>
    <row r="98" spans="1:7" x14ac:dyDescent="0.25">
      <c r="A98" t="s">
        <v>4</v>
      </c>
      <c r="B98" t="s">
        <v>5</v>
      </c>
      <c r="C98" t="s">
        <v>11</v>
      </c>
      <c r="D98" t="s">
        <v>8</v>
      </c>
      <c r="E98">
        <v>35</v>
      </c>
      <c r="F98" s="2">
        <v>2.3488933061786703</v>
      </c>
      <c r="G98" s="2">
        <v>2.3488933061786703</v>
      </c>
    </row>
    <row r="99" spans="1:7" x14ac:dyDescent="0.25">
      <c r="A99" t="s">
        <v>4</v>
      </c>
      <c r="B99" t="s">
        <v>5</v>
      </c>
      <c r="C99" t="s">
        <v>11</v>
      </c>
      <c r="D99" t="s">
        <v>8</v>
      </c>
      <c r="E99">
        <v>45</v>
      </c>
      <c r="F99" s="2">
        <v>2.2632454189889288</v>
      </c>
      <c r="G99" s="2">
        <v>2.2632454189889288</v>
      </c>
    </row>
    <row r="100" spans="1:7" x14ac:dyDescent="0.25">
      <c r="A100" t="s">
        <v>4</v>
      </c>
      <c r="B100" t="s">
        <v>5</v>
      </c>
      <c r="C100" t="s">
        <v>11</v>
      </c>
      <c r="D100" t="s">
        <v>8</v>
      </c>
      <c r="E100">
        <v>55</v>
      </c>
      <c r="F100" s="2">
        <v>2.1842157776274851</v>
      </c>
      <c r="G100" s="2">
        <v>2.1842157776274851</v>
      </c>
    </row>
    <row r="101" spans="1:7" x14ac:dyDescent="0.25">
      <c r="A101" t="s">
        <v>4</v>
      </c>
      <c r="B101" t="s">
        <v>5</v>
      </c>
      <c r="C101" t="s">
        <v>11</v>
      </c>
      <c r="D101" t="s">
        <v>8</v>
      </c>
      <c r="E101">
        <v>65</v>
      </c>
      <c r="F101" s="2">
        <v>2.1179734257170972</v>
      </c>
      <c r="G101" s="2">
        <v>2.1179734257170972</v>
      </c>
    </row>
    <row r="102" spans="1:7" x14ac:dyDescent="0.25">
      <c r="A102" t="s">
        <v>4</v>
      </c>
      <c r="B102" t="s">
        <v>5</v>
      </c>
      <c r="C102" t="s">
        <v>11</v>
      </c>
      <c r="D102" t="s">
        <v>8</v>
      </c>
      <c r="E102">
        <v>75</v>
      </c>
      <c r="F102" s="2">
        <v>2.0544073207246081</v>
      </c>
      <c r="G102" s="2">
        <v>2.0544073207246081</v>
      </c>
    </row>
    <row r="103" spans="1:7" x14ac:dyDescent="0.25">
      <c r="A103" t="s">
        <v>4</v>
      </c>
      <c r="B103" t="s">
        <v>5</v>
      </c>
      <c r="C103" t="s">
        <v>11</v>
      </c>
      <c r="D103" t="s">
        <v>8</v>
      </c>
      <c r="E103">
        <v>85</v>
      </c>
      <c r="F103" s="2">
        <v>1.9908095660603822</v>
      </c>
      <c r="G103" s="2">
        <v>1.9908095660603822</v>
      </c>
    </row>
    <row r="104" spans="1:7" x14ac:dyDescent="0.25">
      <c r="A104" t="s">
        <v>4</v>
      </c>
      <c r="B104" t="s">
        <v>5</v>
      </c>
      <c r="C104" t="s">
        <v>11</v>
      </c>
      <c r="D104" t="s">
        <v>8</v>
      </c>
      <c r="E104">
        <v>95</v>
      </c>
      <c r="F104" s="2">
        <v>1.9264012942387465</v>
      </c>
      <c r="G104" s="2">
        <v>1.9264012942387465</v>
      </c>
    </row>
    <row r="105" spans="1:7" x14ac:dyDescent="0.25">
      <c r="A105" t="s">
        <v>4</v>
      </c>
      <c r="B105" t="s">
        <v>5</v>
      </c>
      <c r="C105" t="s">
        <v>11</v>
      </c>
      <c r="D105" t="s">
        <v>8</v>
      </c>
      <c r="E105">
        <v>105</v>
      </c>
      <c r="F105" s="2">
        <v>1.8592728844106463</v>
      </c>
      <c r="G105" s="2">
        <v>1.8592728844106463</v>
      </c>
    </row>
    <row r="106" spans="1:7" x14ac:dyDescent="0.25">
      <c r="A106" t="s">
        <v>4</v>
      </c>
      <c r="B106" t="s">
        <v>5</v>
      </c>
      <c r="C106" t="s">
        <v>11</v>
      </c>
      <c r="D106" t="s">
        <v>8</v>
      </c>
      <c r="E106">
        <v>115</v>
      </c>
      <c r="F106" s="2">
        <v>1.792740612622673</v>
      </c>
      <c r="G106" s="2">
        <v>1.792740612622673</v>
      </c>
    </row>
    <row r="107" spans="1:7" x14ac:dyDescent="0.25">
      <c r="A107" t="s">
        <v>4</v>
      </c>
      <c r="B107" t="s">
        <v>5</v>
      </c>
      <c r="C107" t="s">
        <v>11</v>
      </c>
      <c r="D107" t="s">
        <v>8</v>
      </c>
      <c r="E107">
        <v>125</v>
      </c>
      <c r="F107" s="2">
        <v>1.7254623353245395</v>
      </c>
      <c r="G107" s="2">
        <v>1.7254623353245395</v>
      </c>
    </row>
    <row r="108" spans="1:7" x14ac:dyDescent="0.25">
      <c r="A108" t="s">
        <v>4</v>
      </c>
      <c r="B108" t="s">
        <v>5</v>
      </c>
      <c r="C108" t="s">
        <v>12</v>
      </c>
      <c r="D108" t="s">
        <v>7</v>
      </c>
      <c r="E108">
        <v>5</v>
      </c>
      <c r="F108" s="2">
        <v>4.4365605564286277</v>
      </c>
      <c r="G108" s="2">
        <v>4.4365605564286277</v>
      </c>
    </row>
    <row r="109" spans="1:7" x14ac:dyDescent="0.25">
      <c r="A109" t="s">
        <v>4</v>
      </c>
      <c r="B109" t="s">
        <v>5</v>
      </c>
      <c r="C109" t="s">
        <v>12</v>
      </c>
      <c r="D109" t="s">
        <v>7</v>
      </c>
      <c r="E109">
        <v>15</v>
      </c>
      <c r="F109" s="2">
        <v>2.7378774604987481</v>
      </c>
      <c r="G109" s="2">
        <v>2.7378774604987481</v>
      </c>
    </row>
    <row r="110" spans="1:7" x14ac:dyDescent="0.25">
      <c r="A110" t="s">
        <v>4</v>
      </c>
      <c r="B110" t="s">
        <v>5</v>
      </c>
      <c r="C110" t="s">
        <v>12</v>
      </c>
      <c r="D110" t="s">
        <v>7</v>
      </c>
      <c r="E110">
        <v>25</v>
      </c>
      <c r="F110" s="2">
        <v>2.5780014044112298</v>
      </c>
      <c r="G110" s="2">
        <v>2.5780014044112298</v>
      </c>
    </row>
    <row r="111" spans="1:7" x14ac:dyDescent="0.25">
      <c r="A111" t="s">
        <v>4</v>
      </c>
      <c r="B111" t="s">
        <v>5</v>
      </c>
      <c r="C111" t="s">
        <v>12</v>
      </c>
      <c r="D111" t="s">
        <v>7</v>
      </c>
      <c r="E111">
        <v>35</v>
      </c>
      <c r="F111" s="2">
        <v>2.3339049259204661</v>
      </c>
      <c r="G111" s="2">
        <v>2.3339049259204661</v>
      </c>
    </row>
    <row r="112" spans="1:7" x14ac:dyDescent="0.25">
      <c r="A112" t="s">
        <v>4</v>
      </c>
      <c r="B112" t="s">
        <v>5</v>
      </c>
      <c r="C112" t="s">
        <v>12</v>
      </c>
      <c r="D112" t="s">
        <v>7</v>
      </c>
      <c r="E112">
        <v>45</v>
      </c>
      <c r="F112" s="2">
        <v>2.3115413109320335</v>
      </c>
      <c r="G112" s="2">
        <v>2.3115413109320335</v>
      </c>
    </row>
    <row r="113" spans="1:7" x14ac:dyDescent="0.25">
      <c r="A113" t="s">
        <v>4</v>
      </c>
      <c r="B113" t="s">
        <v>5</v>
      </c>
      <c r="C113" t="s">
        <v>12</v>
      </c>
      <c r="D113" t="s">
        <v>7</v>
      </c>
      <c r="E113">
        <v>55</v>
      </c>
      <c r="F113" s="2">
        <v>2.38451504107804</v>
      </c>
      <c r="G113" s="2">
        <v>2.38451504107804</v>
      </c>
    </row>
    <row r="114" spans="1:7" x14ac:dyDescent="0.25">
      <c r="A114" t="s">
        <v>4</v>
      </c>
      <c r="B114" t="s">
        <v>5</v>
      </c>
      <c r="C114" t="s">
        <v>12</v>
      </c>
      <c r="D114" t="s">
        <v>7</v>
      </c>
      <c r="E114">
        <v>65</v>
      </c>
      <c r="F114" s="2">
        <v>2.5065183601028687</v>
      </c>
      <c r="G114" s="2">
        <v>2.5065183601028687</v>
      </c>
    </row>
    <row r="115" spans="1:7" x14ac:dyDescent="0.25">
      <c r="A115" t="s">
        <v>4</v>
      </c>
      <c r="B115" t="s">
        <v>5</v>
      </c>
      <c r="C115" t="s">
        <v>12</v>
      </c>
      <c r="D115" t="s">
        <v>7</v>
      </c>
      <c r="E115">
        <v>75</v>
      </c>
      <c r="F115" s="2">
        <v>2.647947178949519</v>
      </c>
      <c r="G115" s="2">
        <v>2.647947178949519</v>
      </c>
    </row>
    <row r="116" spans="1:7" x14ac:dyDescent="0.25">
      <c r="A116" t="s">
        <v>4</v>
      </c>
      <c r="B116" t="s">
        <v>5</v>
      </c>
      <c r="C116" t="s">
        <v>12</v>
      </c>
      <c r="D116" t="s">
        <v>7</v>
      </c>
      <c r="E116">
        <v>85</v>
      </c>
      <c r="F116" s="2">
        <v>2.7948920834417237</v>
      </c>
      <c r="G116" s="2">
        <v>2.7948920834417237</v>
      </c>
    </row>
    <row r="117" spans="1:7" x14ac:dyDescent="0.25">
      <c r="A117" t="s">
        <v>4</v>
      </c>
      <c r="B117" t="s">
        <v>5</v>
      </c>
      <c r="C117" t="s">
        <v>12</v>
      </c>
      <c r="D117" t="s">
        <v>7</v>
      </c>
      <c r="E117">
        <v>95</v>
      </c>
      <c r="F117" s="2">
        <v>2.9377225306081458</v>
      </c>
      <c r="G117" s="2">
        <v>2.9377225306081458</v>
      </c>
    </row>
    <row r="118" spans="1:7" x14ac:dyDescent="0.25">
      <c r="A118" t="s">
        <v>4</v>
      </c>
      <c r="B118" t="s">
        <v>5</v>
      </c>
      <c r="C118" t="s">
        <v>12</v>
      </c>
      <c r="D118" t="s">
        <v>7</v>
      </c>
      <c r="E118">
        <v>105</v>
      </c>
      <c r="F118" s="2">
        <v>3.0719042205387415</v>
      </c>
      <c r="G118" s="2">
        <v>3.0719042205387415</v>
      </c>
    </row>
    <row r="119" spans="1:7" x14ac:dyDescent="0.25">
      <c r="A119" t="s">
        <v>4</v>
      </c>
      <c r="B119" t="s">
        <v>5</v>
      </c>
      <c r="C119" t="s">
        <v>12</v>
      </c>
      <c r="D119" t="s">
        <v>7</v>
      </c>
      <c r="E119">
        <v>115</v>
      </c>
      <c r="F119" s="2">
        <v>3.1957833385320202</v>
      </c>
      <c r="G119" s="2">
        <v>3.1957833385320202</v>
      </c>
    </row>
    <row r="120" spans="1:7" x14ac:dyDescent="0.25">
      <c r="A120" t="s">
        <v>4</v>
      </c>
      <c r="B120" t="s">
        <v>5</v>
      </c>
      <c r="C120" t="s">
        <v>12</v>
      </c>
      <c r="D120" t="s">
        <v>7</v>
      </c>
      <c r="E120">
        <v>125</v>
      </c>
      <c r="F120" s="2">
        <v>3.3082352905909689</v>
      </c>
      <c r="G120" s="2">
        <v>3.3082352905909689</v>
      </c>
    </row>
    <row r="121" spans="1:7" x14ac:dyDescent="0.25">
      <c r="A121" t="s">
        <v>4</v>
      </c>
      <c r="B121" t="s">
        <v>5</v>
      </c>
      <c r="C121" t="s">
        <v>12</v>
      </c>
      <c r="D121" t="s">
        <v>8</v>
      </c>
      <c r="E121">
        <v>5</v>
      </c>
      <c r="F121" s="2">
        <v>16.607125326090948</v>
      </c>
      <c r="G121" s="2">
        <v>16.607125326090948</v>
      </c>
    </row>
    <row r="122" spans="1:7" x14ac:dyDescent="0.25">
      <c r="A122" t="s">
        <v>4</v>
      </c>
      <c r="B122" t="s">
        <v>5</v>
      </c>
      <c r="C122" t="s">
        <v>12</v>
      </c>
      <c r="D122" t="s">
        <v>8</v>
      </c>
      <c r="E122">
        <v>15</v>
      </c>
      <c r="F122" s="2">
        <v>5.4857471745029658</v>
      </c>
      <c r="G122" s="2">
        <v>5.4857471745029658</v>
      </c>
    </row>
    <row r="123" spans="1:7" x14ac:dyDescent="0.25">
      <c r="A123" t="s">
        <v>4</v>
      </c>
      <c r="B123" t="s">
        <v>5</v>
      </c>
      <c r="C123" t="s">
        <v>12</v>
      </c>
      <c r="D123" t="s">
        <v>8</v>
      </c>
      <c r="E123">
        <v>25</v>
      </c>
      <c r="F123" s="2">
        <v>3.6991322477249509</v>
      </c>
      <c r="G123" s="2">
        <v>3.6991322477249509</v>
      </c>
    </row>
    <row r="124" spans="1:7" x14ac:dyDescent="0.25">
      <c r="A124" t="s">
        <v>4</v>
      </c>
      <c r="B124" t="s">
        <v>5</v>
      </c>
      <c r="C124" t="s">
        <v>12</v>
      </c>
      <c r="D124" t="s">
        <v>8</v>
      </c>
      <c r="E124">
        <v>35</v>
      </c>
      <c r="F124" s="2">
        <v>2.8820514039348137</v>
      </c>
      <c r="G124" s="2">
        <v>2.8820514039348137</v>
      </c>
    </row>
    <row r="125" spans="1:7" x14ac:dyDescent="0.25">
      <c r="A125" t="s">
        <v>4</v>
      </c>
      <c r="B125" t="s">
        <v>5</v>
      </c>
      <c r="C125" t="s">
        <v>12</v>
      </c>
      <c r="D125" t="s">
        <v>8</v>
      </c>
      <c r="E125">
        <v>45</v>
      </c>
      <c r="F125" s="2">
        <v>2.6013166625906594</v>
      </c>
      <c r="G125" s="2">
        <v>2.6013166625906594</v>
      </c>
    </row>
    <row r="126" spans="1:7" x14ac:dyDescent="0.25">
      <c r="A126" t="s">
        <v>4</v>
      </c>
      <c r="B126" t="s">
        <v>5</v>
      </c>
      <c r="C126" t="s">
        <v>12</v>
      </c>
      <c r="D126" t="s">
        <v>8</v>
      </c>
      <c r="E126">
        <v>55</v>
      </c>
      <c r="F126" s="2">
        <v>2.54802464389482</v>
      </c>
      <c r="G126" s="2">
        <v>2.54802464389482</v>
      </c>
    </row>
    <row r="127" spans="1:7" x14ac:dyDescent="0.25">
      <c r="A127" t="s">
        <v>4</v>
      </c>
      <c r="B127" t="s">
        <v>5</v>
      </c>
      <c r="C127" t="s">
        <v>12</v>
      </c>
      <c r="D127" t="s">
        <v>8</v>
      </c>
      <c r="E127">
        <v>65</v>
      </c>
      <c r="F127" s="2">
        <v>2.6010604509623141</v>
      </c>
      <c r="G127" s="2">
        <v>2.6010604509623141</v>
      </c>
    </row>
    <row r="128" spans="1:7" x14ac:dyDescent="0.25">
      <c r="A128" t="s">
        <v>4</v>
      </c>
      <c r="B128" t="s">
        <v>5</v>
      </c>
      <c r="C128" t="s">
        <v>12</v>
      </c>
      <c r="D128" t="s">
        <v>8</v>
      </c>
      <c r="E128">
        <v>75</v>
      </c>
      <c r="F128" s="2">
        <v>2.7039037985801504</v>
      </c>
      <c r="G128" s="2">
        <v>2.7039037985801504</v>
      </c>
    </row>
    <row r="129" spans="1:7" x14ac:dyDescent="0.25">
      <c r="A129" t="s">
        <v>4</v>
      </c>
      <c r="B129" t="s">
        <v>5</v>
      </c>
      <c r="C129" t="s">
        <v>12</v>
      </c>
      <c r="D129" t="s">
        <v>8</v>
      </c>
      <c r="E129">
        <v>85</v>
      </c>
      <c r="F129" s="2">
        <v>2.828395521665946</v>
      </c>
      <c r="G129" s="2">
        <v>2.828395521665946</v>
      </c>
    </row>
    <row r="130" spans="1:7" x14ac:dyDescent="0.25">
      <c r="A130" t="s">
        <v>4</v>
      </c>
      <c r="B130" t="s">
        <v>5</v>
      </c>
      <c r="C130" t="s">
        <v>12</v>
      </c>
      <c r="D130" t="s">
        <v>8</v>
      </c>
      <c r="E130">
        <v>95</v>
      </c>
      <c r="F130" s="2">
        <v>2.9582329456983207</v>
      </c>
      <c r="G130" s="2">
        <v>2.9582329456983207</v>
      </c>
    </row>
    <row r="131" spans="1:7" x14ac:dyDescent="0.25">
      <c r="A131" t="s">
        <v>4</v>
      </c>
      <c r="B131" t="s">
        <v>5</v>
      </c>
      <c r="C131" t="s">
        <v>12</v>
      </c>
      <c r="D131" t="s">
        <v>8</v>
      </c>
      <c r="E131">
        <v>105</v>
      </c>
      <c r="F131" s="2">
        <v>3.0861788684036986</v>
      </c>
      <c r="G131" s="2">
        <v>3.0861788684036986</v>
      </c>
    </row>
    <row r="132" spans="1:7" x14ac:dyDescent="0.25">
      <c r="A132" t="s">
        <v>4</v>
      </c>
      <c r="B132" t="s">
        <v>5</v>
      </c>
      <c r="C132" t="s">
        <v>12</v>
      </c>
      <c r="D132" t="s">
        <v>8</v>
      </c>
      <c r="E132">
        <v>115</v>
      </c>
      <c r="F132" s="2">
        <v>3.2049067004283187</v>
      </c>
      <c r="G132" s="2">
        <v>3.2049067004283187</v>
      </c>
    </row>
    <row r="133" spans="1:7" x14ac:dyDescent="0.25">
      <c r="A133" t="s">
        <v>4</v>
      </c>
      <c r="B133" t="s">
        <v>5</v>
      </c>
      <c r="C133" t="s">
        <v>12</v>
      </c>
      <c r="D133" t="s">
        <v>8</v>
      </c>
      <c r="E133">
        <v>125</v>
      </c>
      <c r="F133" s="2">
        <v>3.3142306426942509</v>
      </c>
      <c r="G133" s="2">
        <v>3.3142306426942509</v>
      </c>
    </row>
    <row r="134" spans="1:7" x14ac:dyDescent="0.25">
      <c r="A134" t="s">
        <v>4</v>
      </c>
      <c r="B134" t="s">
        <v>5</v>
      </c>
      <c r="C134" t="s">
        <v>13</v>
      </c>
      <c r="D134" t="s">
        <v>7</v>
      </c>
      <c r="E134">
        <v>5</v>
      </c>
      <c r="F134" s="2">
        <v>3.2674668962886524</v>
      </c>
      <c r="G134" s="2">
        <v>3.2674668962886524</v>
      </c>
    </row>
    <row r="135" spans="1:7" x14ac:dyDescent="0.25">
      <c r="A135" t="s">
        <v>4</v>
      </c>
      <c r="B135" t="s">
        <v>5</v>
      </c>
      <c r="C135" t="s">
        <v>13</v>
      </c>
      <c r="D135" t="s">
        <v>7</v>
      </c>
      <c r="E135">
        <v>15</v>
      </c>
      <c r="F135" s="2">
        <v>1.8185901379955189</v>
      </c>
      <c r="G135" s="2">
        <v>1.8185901379955189</v>
      </c>
    </row>
    <row r="136" spans="1:7" x14ac:dyDescent="0.25">
      <c r="A136" t="s">
        <v>4</v>
      </c>
      <c r="B136" t="s">
        <v>5</v>
      </c>
      <c r="C136" t="s">
        <v>13</v>
      </c>
      <c r="D136" t="s">
        <v>7</v>
      </c>
      <c r="E136">
        <v>25</v>
      </c>
      <c r="F136" s="2">
        <v>1.9065219688436539</v>
      </c>
      <c r="G136" s="2">
        <v>1.9065219688436539</v>
      </c>
    </row>
    <row r="137" spans="1:7" x14ac:dyDescent="0.25">
      <c r="A137" t="s">
        <v>4</v>
      </c>
      <c r="B137" t="s">
        <v>5</v>
      </c>
      <c r="C137" t="s">
        <v>13</v>
      </c>
      <c r="D137" t="s">
        <v>7</v>
      </c>
      <c r="E137">
        <v>35</v>
      </c>
      <c r="F137" s="2">
        <v>2.2097154894953404</v>
      </c>
      <c r="G137" s="2">
        <v>2.2097154894953404</v>
      </c>
    </row>
    <row r="138" spans="1:7" x14ac:dyDescent="0.25">
      <c r="A138" t="s">
        <v>4</v>
      </c>
      <c r="B138" t="s">
        <v>5</v>
      </c>
      <c r="C138" t="s">
        <v>13</v>
      </c>
      <c r="D138" t="s">
        <v>7</v>
      </c>
      <c r="E138">
        <v>45</v>
      </c>
      <c r="F138" s="2">
        <v>2.3681640807963622</v>
      </c>
      <c r="G138" s="2">
        <v>2.3681640807963622</v>
      </c>
    </row>
    <row r="139" spans="1:7" x14ac:dyDescent="0.25">
      <c r="A139" t="s">
        <v>4</v>
      </c>
      <c r="B139" t="s">
        <v>5</v>
      </c>
      <c r="C139" t="s">
        <v>13</v>
      </c>
      <c r="D139" t="s">
        <v>7</v>
      </c>
      <c r="E139">
        <v>55</v>
      </c>
      <c r="F139" s="2">
        <v>2.4308427618761281</v>
      </c>
      <c r="G139" s="2">
        <v>2.4308427618761281</v>
      </c>
    </row>
    <row r="140" spans="1:7" x14ac:dyDescent="0.25">
      <c r="A140" t="s">
        <v>4</v>
      </c>
      <c r="B140" t="s">
        <v>5</v>
      </c>
      <c r="C140" t="s">
        <v>13</v>
      </c>
      <c r="D140" t="s">
        <v>7</v>
      </c>
      <c r="E140">
        <v>65</v>
      </c>
      <c r="F140" s="2">
        <v>2.4304235064842903</v>
      </c>
      <c r="G140" s="2">
        <v>2.4304235064842903</v>
      </c>
    </row>
    <row r="141" spans="1:7" x14ac:dyDescent="0.25">
      <c r="A141" t="s">
        <v>4</v>
      </c>
      <c r="B141" t="s">
        <v>5</v>
      </c>
      <c r="C141" t="s">
        <v>13</v>
      </c>
      <c r="D141" t="s">
        <v>7</v>
      </c>
      <c r="E141">
        <v>75</v>
      </c>
      <c r="F141" s="2">
        <v>2.3901470385083963</v>
      </c>
      <c r="G141" s="2">
        <v>2.3901470385083963</v>
      </c>
    </row>
    <row r="142" spans="1:7" x14ac:dyDescent="0.25">
      <c r="A142" t="s">
        <v>4</v>
      </c>
      <c r="B142" t="s">
        <v>5</v>
      </c>
      <c r="C142" t="s">
        <v>13</v>
      </c>
      <c r="D142" t="s">
        <v>7</v>
      </c>
      <c r="E142">
        <v>85</v>
      </c>
      <c r="F142" s="2">
        <v>2.3205539317408883</v>
      </c>
      <c r="G142" s="2">
        <v>2.3205539317408883</v>
      </c>
    </row>
    <row r="143" spans="1:7" x14ac:dyDescent="0.25">
      <c r="A143" t="s">
        <v>4</v>
      </c>
      <c r="B143" t="s">
        <v>5</v>
      </c>
      <c r="C143" t="s">
        <v>13</v>
      </c>
      <c r="D143" t="s">
        <v>7</v>
      </c>
      <c r="E143">
        <v>95</v>
      </c>
      <c r="F143" s="2">
        <v>2.2340575205913717</v>
      </c>
      <c r="G143" s="2">
        <v>2.2340575205913717</v>
      </c>
    </row>
    <row r="144" spans="1:7" x14ac:dyDescent="0.25">
      <c r="A144" t="s">
        <v>4</v>
      </c>
      <c r="B144" t="s">
        <v>5</v>
      </c>
      <c r="C144" t="s">
        <v>13</v>
      </c>
      <c r="D144" t="s">
        <v>7</v>
      </c>
      <c r="E144">
        <v>105</v>
      </c>
      <c r="F144" s="2">
        <v>2.1354873205975635</v>
      </c>
      <c r="G144" s="2">
        <v>2.1354873205975635</v>
      </c>
    </row>
    <row r="145" spans="1:7" x14ac:dyDescent="0.25">
      <c r="A145" t="s">
        <v>4</v>
      </c>
      <c r="B145" t="s">
        <v>5</v>
      </c>
      <c r="C145" t="s">
        <v>13</v>
      </c>
      <c r="D145" t="s">
        <v>7</v>
      </c>
      <c r="E145">
        <v>115</v>
      </c>
      <c r="F145" s="2">
        <v>2.0292963532195571</v>
      </c>
      <c r="G145" s="2">
        <v>2.0292963532195571</v>
      </c>
    </row>
    <row r="146" spans="1:7" x14ac:dyDescent="0.25">
      <c r="A146" t="s">
        <v>4</v>
      </c>
      <c r="B146" t="s">
        <v>5</v>
      </c>
      <c r="C146" t="s">
        <v>13</v>
      </c>
      <c r="D146" t="s">
        <v>7</v>
      </c>
      <c r="E146">
        <v>125</v>
      </c>
      <c r="F146" s="2">
        <v>1.9209108138915301</v>
      </c>
      <c r="G146" s="2">
        <v>1.9209108138915301</v>
      </c>
    </row>
    <row r="147" spans="1:7" x14ac:dyDescent="0.25">
      <c r="A147" t="s">
        <v>4</v>
      </c>
      <c r="B147" t="s">
        <v>5</v>
      </c>
      <c r="C147" t="s">
        <v>13</v>
      </c>
      <c r="D147" t="s">
        <v>8</v>
      </c>
      <c r="E147">
        <v>5</v>
      </c>
      <c r="F147" s="2">
        <v>12.710146458957695</v>
      </c>
      <c r="G147" s="2">
        <v>12.710146458957695</v>
      </c>
    </row>
    <row r="148" spans="1:7" x14ac:dyDescent="0.25">
      <c r="A148" t="s">
        <v>4</v>
      </c>
      <c r="B148" t="s">
        <v>5</v>
      </c>
      <c r="C148" t="s">
        <v>13</v>
      </c>
      <c r="D148" t="s">
        <v>8</v>
      </c>
      <c r="E148">
        <v>15</v>
      </c>
      <c r="F148" s="2">
        <v>3.9919052754352187</v>
      </c>
      <c r="G148" s="2">
        <v>3.9919052754352187</v>
      </c>
    </row>
    <row r="149" spans="1:7" x14ac:dyDescent="0.25">
      <c r="A149" t="s">
        <v>4</v>
      </c>
      <c r="B149" t="s">
        <v>5</v>
      </c>
      <c r="C149" t="s">
        <v>13</v>
      </c>
      <c r="D149" t="s">
        <v>8</v>
      </c>
      <c r="E149">
        <v>25</v>
      </c>
      <c r="F149" s="2">
        <v>2.7158945027867145</v>
      </c>
      <c r="G149" s="2">
        <v>2.7158945027867145</v>
      </c>
    </row>
    <row r="150" spans="1:7" x14ac:dyDescent="0.25">
      <c r="A150" t="s">
        <v>4</v>
      </c>
      <c r="B150" t="s">
        <v>5</v>
      </c>
      <c r="C150" t="s">
        <v>13</v>
      </c>
      <c r="D150" t="s">
        <v>8</v>
      </c>
      <c r="E150">
        <v>35</v>
      </c>
      <c r="F150" s="2">
        <v>2.4216940102899511</v>
      </c>
      <c r="G150" s="2">
        <v>2.4216940102899511</v>
      </c>
    </row>
    <row r="151" spans="1:7" x14ac:dyDescent="0.25">
      <c r="A151" t="s">
        <v>4</v>
      </c>
      <c r="B151" t="s">
        <v>5</v>
      </c>
      <c r="C151" t="s">
        <v>13</v>
      </c>
      <c r="D151" t="s">
        <v>8</v>
      </c>
      <c r="E151">
        <v>45</v>
      </c>
      <c r="F151" s="2">
        <v>2.3248643156059932</v>
      </c>
      <c r="G151" s="2">
        <v>2.3248643156059932</v>
      </c>
    </row>
    <row r="152" spans="1:7" x14ac:dyDescent="0.25">
      <c r="A152" t="s">
        <v>4</v>
      </c>
      <c r="B152" t="s">
        <v>5</v>
      </c>
      <c r="C152" t="s">
        <v>13</v>
      </c>
      <c r="D152" t="s">
        <v>8</v>
      </c>
      <c r="E152">
        <v>55</v>
      </c>
      <c r="F152" s="2">
        <v>2.2509821987776704</v>
      </c>
      <c r="G152" s="2">
        <v>2.2509821987776704</v>
      </c>
    </row>
    <row r="153" spans="1:7" x14ac:dyDescent="0.25">
      <c r="A153" t="s">
        <v>4</v>
      </c>
      <c r="B153" t="s">
        <v>5</v>
      </c>
      <c r="C153" t="s">
        <v>13</v>
      </c>
      <c r="D153" t="s">
        <v>8</v>
      </c>
      <c r="E153">
        <v>65</v>
      </c>
      <c r="F153" s="2">
        <v>2.1848446607152421</v>
      </c>
      <c r="G153" s="2">
        <v>2.1848446607152421</v>
      </c>
    </row>
    <row r="154" spans="1:7" x14ac:dyDescent="0.25">
      <c r="A154" t="s">
        <v>4</v>
      </c>
      <c r="B154" t="s">
        <v>5</v>
      </c>
      <c r="C154" t="s">
        <v>13</v>
      </c>
      <c r="D154" t="s">
        <v>8</v>
      </c>
      <c r="E154">
        <v>75</v>
      </c>
      <c r="F154" s="2">
        <v>2.1183577431596152</v>
      </c>
      <c r="G154" s="2">
        <v>2.1183577431596152</v>
      </c>
    </row>
    <row r="155" spans="1:7" x14ac:dyDescent="0.25">
      <c r="A155" t="s">
        <v>4</v>
      </c>
      <c r="B155" t="s">
        <v>5</v>
      </c>
      <c r="C155" t="s">
        <v>13</v>
      </c>
      <c r="D155" t="s">
        <v>8</v>
      </c>
      <c r="E155">
        <v>85</v>
      </c>
      <c r="F155" s="2">
        <v>2.0463547399584354</v>
      </c>
      <c r="G155" s="2">
        <v>2.0463547399584354</v>
      </c>
    </row>
    <row r="156" spans="1:7" x14ac:dyDescent="0.25">
      <c r="A156" t="s">
        <v>4</v>
      </c>
      <c r="B156" t="s">
        <v>5</v>
      </c>
      <c r="C156" t="s">
        <v>13</v>
      </c>
      <c r="D156" t="s">
        <v>8</v>
      </c>
      <c r="E156">
        <v>95</v>
      </c>
      <c r="F156" s="2">
        <v>1.9705775728945081</v>
      </c>
      <c r="G156" s="2">
        <v>1.9705775728945081</v>
      </c>
    </row>
    <row r="157" spans="1:7" x14ac:dyDescent="0.25">
      <c r="A157" t="s">
        <v>4</v>
      </c>
      <c r="B157" t="s">
        <v>5</v>
      </c>
      <c r="C157" t="s">
        <v>13</v>
      </c>
      <c r="D157" t="s">
        <v>8</v>
      </c>
      <c r="E157">
        <v>105</v>
      </c>
      <c r="F157" s="2">
        <v>1.8935320392865429</v>
      </c>
      <c r="G157" s="2">
        <v>1.8935320392865429</v>
      </c>
    </row>
    <row r="158" spans="1:7" x14ac:dyDescent="0.25">
      <c r="A158" t="s">
        <v>4</v>
      </c>
      <c r="B158" t="s">
        <v>5</v>
      </c>
      <c r="C158" t="s">
        <v>13</v>
      </c>
      <c r="D158" t="s">
        <v>8</v>
      </c>
      <c r="E158">
        <v>115</v>
      </c>
      <c r="F158" s="2">
        <v>1.8142456799496625</v>
      </c>
      <c r="G158" s="2">
        <v>1.8142456799496625</v>
      </c>
    </row>
    <row r="159" spans="1:7" x14ac:dyDescent="0.25">
      <c r="A159" t="s">
        <v>4</v>
      </c>
      <c r="B159" t="s">
        <v>5</v>
      </c>
      <c r="C159" t="s">
        <v>13</v>
      </c>
      <c r="D159" t="s">
        <v>8</v>
      </c>
      <c r="E159">
        <v>125</v>
      </c>
      <c r="F159" s="2">
        <v>1.7344553634794626</v>
      </c>
      <c r="G159" s="2">
        <v>1.7344553634794626</v>
      </c>
    </row>
    <row r="160" spans="1:7" x14ac:dyDescent="0.25">
      <c r="A160" t="s">
        <v>4</v>
      </c>
      <c r="B160" t="s">
        <v>5</v>
      </c>
      <c r="C160" t="s">
        <v>13</v>
      </c>
      <c r="D160" t="s">
        <v>14</v>
      </c>
      <c r="E160">
        <v>30</v>
      </c>
      <c r="F160" s="2">
        <v>2.57037037037037</v>
      </c>
      <c r="G160" s="2">
        <v>5.0703703703703704</v>
      </c>
    </row>
    <row r="161" spans="1:7" x14ac:dyDescent="0.25">
      <c r="A161" t="s">
        <v>4</v>
      </c>
      <c r="B161" t="s">
        <v>5</v>
      </c>
      <c r="C161" t="s">
        <v>13</v>
      </c>
      <c r="D161" t="s">
        <v>14</v>
      </c>
      <c r="E161">
        <v>60</v>
      </c>
      <c r="F161" s="2">
        <v>2.6407407407407404</v>
      </c>
      <c r="G161" s="2">
        <v>7.3777777777777773</v>
      </c>
    </row>
    <row r="162" spans="1:7" x14ac:dyDescent="0.25">
      <c r="A162" t="s">
        <v>4</v>
      </c>
      <c r="B162" t="s">
        <v>5</v>
      </c>
      <c r="C162" t="s">
        <v>13</v>
      </c>
      <c r="D162" t="s">
        <v>14</v>
      </c>
      <c r="E162">
        <v>90</v>
      </c>
      <c r="F162" s="2">
        <v>2.6407407407407404</v>
      </c>
      <c r="G162" s="2">
        <v>8.2370370370370374</v>
      </c>
    </row>
    <row r="163" spans="1:7" x14ac:dyDescent="0.25">
      <c r="A163" t="s">
        <v>4</v>
      </c>
      <c r="B163" t="s">
        <v>5</v>
      </c>
      <c r="C163" t="s">
        <v>13</v>
      </c>
      <c r="D163" t="s">
        <v>14</v>
      </c>
      <c r="E163">
        <v>120</v>
      </c>
      <c r="F163" s="2">
        <v>2.6407407407407404</v>
      </c>
      <c r="G163" s="2">
        <v>7.1851851851851842</v>
      </c>
    </row>
    <row r="164" spans="1:7" x14ac:dyDescent="0.25">
      <c r="A164" t="s">
        <v>4</v>
      </c>
      <c r="B164" t="s">
        <v>5</v>
      </c>
      <c r="C164" t="s">
        <v>15</v>
      </c>
      <c r="D164" t="s">
        <v>7</v>
      </c>
      <c r="E164">
        <v>5</v>
      </c>
      <c r="F164" s="2">
        <v>3.9269556276496642</v>
      </c>
      <c r="G164" s="2">
        <v>3.9269556276496642</v>
      </c>
    </row>
    <row r="165" spans="1:7" x14ac:dyDescent="0.25">
      <c r="A165" t="s">
        <v>4</v>
      </c>
      <c r="B165" t="s">
        <v>5</v>
      </c>
      <c r="C165" t="s">
        <v>15</v>
      </c>
      <c r="D165" t="s">
        <v>7</v>
      </c>
      <c r="E165">
        <v>15</v>
      </c>
      <c r="F165" s="2">
        <v>3.247482389277712</v>
      </c>
      <c r="G165" s="2">
        <v>3.247482389277712</v>
      </c>
    </row>
    <row r="166" spans="1:7" x14ac:dyDescent="0.25">
      <c r="A166" t="s">
        <v>4</v>
      </c>
      <c r="B166" t="s">
        <v>5</v>
      </c>
      <c r="C166" t="s">
        <v>15</v>
      </c>
      <c r="D166" t="s">
        <v>7</v>
      </c>
      <c r="E166">
        <v>25</v>
      </c>
      <c r="F166" s="2">
        <v>3.2674668962886519</v>
      </c>
      <c r="G166" s="2">
        <v>3.2674668962886519</v>
      </c>
    </row>
    <row r="167" spans="1:7" x14ac:dyDescent="0.25">
      <c r="A167" t="s">
        <v>4</v>
      </c>
      <c r="B167" t="s">
        <v>5</v>
      </c>
      <c r="C167" t="s">
        <v>15</v>
      </c>
      <c r="D167" t="s">
        <v>7</v>
      </c>
      <c r="E167">
        <v>35</v>
      </c>
      <c r="F167" s="2">
        <v>3.2953024596253182</v>
      </c>
      <c r="G167" s="2">
        <v>3.2953024596253182</v>
      </c>
    </row>
    <row r="168" spans="1:7" x14ac:dyDescent="0.25">
      <c r="A168" t="s">
        <v>4</v>
      </c>
      <c r="B168" t="s">
        <v>5</v>
      </c>
      <c r="C168" t="s">
        <v>15</v>
      </c>
      <c r="D168" t="s">
        <v>7</v>
      </c>
      <c r="E168">
        <v>45</v>
      </c>
      <c r="F168" s="2">
        <v>3.2025172485030975</v>
      </c>
      <c r="G168" s="2">
        <v>3.2025172485030975</v>
      </c>
    </row>
    <row r="169" spans="1:7" x14ac:dyDescent="0.25">
      <c r="A169" t="s">
        <v>4</v>
      </c>
      <c r="B169" t="s">
        <v>5</v>
      </c>
      <c r="C169" t="s">
        <v>15</v>
      </c>
      <c r="D169" t="s">
        <v>7</v>
      </c>
      <c r="E169">
        <v>55</v>
      </c>
      <c r="F169" s="2">
        <v>3.0658050528146235</v>
      </c>
      <c r="G169" s="2">
        <v>3.0658050528146235</v>
      </c>
    </row>
    <row r="170" spans="1:7" x14ac:dyDescent="0.25">
      <c r="A170" t="s">
        <v>4</v>
      </c>
      <c r="B170" t="s">
        <v>5</v>
      </c>
      <c r="C170" t="s">
        <v>15</v>
      </c>
      <c r="D170" t="s">
        <v>7</v>
      </c>
      <c r="E170">
        <v>65</v>
      </c>
      <c r="F170" s="2">
        <v>2.9135105317295071</v>
      </c>
      <c r="G170" s="2">
        <v>2.9135105317295071</v>
      </c>
    </row>
    <row r="171" spans="1:7" x14ac:dyDescent="0.25">
      <c r="A171" t="s">
        <v>4</v>
      </c>
      <c r="B171" t="s">
        <v>5</v>
      </c>
      <c r="C171" t="s">
        <v>15</v>
      </c>
      <c r="D171" t="s">
        <v>7</v>
      </c>
      <c r="E171">
        <v>75</v>
      </c>
      <c r="F171" s="2">
        <v>2.767854221015158</v>
      </c>
      <c r="G171" s="2">
        <v>2.767854221015158</v>
      </c>
    </row>
    <row r="172" spans="1:7" x14ac:dyDescent="0.25">
      <c r="A172" t="s">
        <v>4</v>
      </c>
      <c r="B172" t="s">
        <v>5</v>
      </c>
      <c r="C172" t="s">
        <v>15</v>
      </c>
      <c r="D172" t="s">
        <v>7</v>
      </c>
      <c r="E172">
        <v>85</v>
      </c>
      <c r="F172" s="2">
        <v>2.63266490888233</v>
      </c>
      <c r="G172" s="2">
        <v>2.63266490888233</v>
      </c>
    </row>
    <row r="173" spans="1:7" x14ac:dyDescent="0.25">
      <c r="A173" t="s">
        <v>4</v>
      </c>
      <c r="B173" t="s">
        <v>5</v>
      </c>
      <c r="C173" t="s">
        <v>15</v>
      </c>
      <c r="D173" t="s">
        <v>7</v>
      </c>
      <c r="E173">
        <v>95</v>
      </c>
      <c r="F173" s="2">
        <v>2.5070038137144701</v>
      </c>
      <c r="G173" s="2">
        <v>2.5070038137144701</v>
      </c>
    </row>
    <row r="174" spans="1:7" x14ac:dyDescent="0.25">
      <c r="A174" t="s">
        <v>4</v>
      </c>
      <c r="B174" t="s">
        <v>5</v>
      </c>
      <c r="C174" t="s">
        <v>15</v>
      </c>
      <c r="D174" t="s">
        <v>7</v>
      </c>
      <c r="E174">
        <v>105</v>
      </c>
      <c r="F174" s="2">
        <v>2.3917172497735413</v>
      </c>
      <c r="G174" s="2">
        <v>2.3917172497735413</v>
      </c>
    </row>
    <row r="175" spans="1:7" x14ac:dyDescent="0.25">
      <c r="A175" t="s">
        <v>4</v>
      </c>
      <c r="B175" t="s">
        <v>5</v>
      </c>
      <c r="C175" t="s">
        <v>15</v>
      </c>
      <c r="D175" t="s">
        <v>7</v>
      </c>
      <c r="E175">
        <v>115</v>
      </c>
      <c r="F175" s="2">
        <v>2.2840988176090402</v>
      </c>
      <c r="G175" s="2">
        <v>2.2840988176090402</v>
      </c>
    </row>
    <row r="176" spans="1:7" x14ac:dyDescent="0.25">
      <c r="A176" t="s">
        <v>4</v>
      </c>
      <c r="B176" t="s">
        <v>5</v>
      </c>
      <c r="C176" t="s">
        <v>15</v>
      </c>
      <c r="D176" t="s">
        <v>7</v>
      </c>
      <c r="E176">
        <v>125</v>
      </c>
      <c r="F176" s="2">
        <v>2.1853058416462634</v>
      </c>
      <c r="G176" s="2">
        <v>2.1853058416462634</v>
      </c>
    </row>
    <row r="177" spans="1:7" x14ac:dyDescent="0.25">
      <c r="A177" t="s">
        <v>4</v>
      </c>
      <c r="B177" t="s">
        <v>5</v>
      </c>
      <c r="C177" t="s">
        <v>15</v>
      </c>
      <c r="D177" t="s">
        <v>8</v>
      </c>
      <c r="E177">
        <v>5</v>
      </c>
      <c r="F177" s="2">
        <v>13.624437654708187</v>
      </c>
      <c r="G177" s="2">
        <v>13.624437654708187</v>
      </c>
    </row>
    <row r="178" spans="1:7" x14ac:dyDescent="0.25">
      <c r="A178" t="s">
        <v>4</v>
      </c>
      <c r="B178" t="s">
        <v>5</v>
      </c>
      <c r="C178" t="s">
        <v>15</v>
      </c>
      <c r="D178" t="s">
        <v>8</v>
      </c>
      <c r="E178">
        <v>15</v>
      </c>
      <c r="F178" s="2">
        <v>4.6014327392688816</v>
      </c>
      <c r="G178" s="2">
        <v>4.6014327392688816</v>
      </c>
    </row>
    <row r="179" spans="1:7" x14ac:dyDescent="0.25">
      <c r="A179" t="s">
        <v>4</v>
      </c>
      <c r="B179" t="s">
        <v>5</v>
      </c>
      <c r="C179" t="s">
        <v>15</v>
      </c>
      <c r="D179" t="s">
        <v>8</v>
      </c>
      <c r="E179">
        <v>25</v>
      </c>
      <c r="F179" s="2">
        <v>3.6361810506404906</v>
      </c>
      <c r="G179" s="2">
        <v>3.6361810506404906</v>
      </c>
    </row>
    <row r="180" spans="1:7" x14ac:dyDescent="0.25">
      <c r="A180" t="s">
        <v>4</v>
      </c>
      <c r="B180" t="s">
        <v>5</v>
      </c>
      <c r="C180" t="s">
        <v>15</v>
      </c>
      <c r="D180" t="s">
        <v>8</v>
      </c>
      <c r="E180">
        <v>35</v>
      </c>
      <c r="F180" s="2">
        <v>3.4280566847694178</v>
      </c>
      <c r="G180" s="2">
        <v>3.4280566847694178</v>
      </c>
    </row>
    <row r="181" spans="1:7" x14ac:dyDescent="0.25">
      <c r="A181" t="s">
        <v>4</v>
      </c>
      <c r="B181" t="s">
        <v>5</v>
      </c>
      <c r="C181" t="s">
        <v>15</v>
      </c>
      <c r="D181" t="s">
        <v>8</v>
      </c>
      <c r="E181">
        <v>45</v>
      </c>
      <c r="F181" s="2">
        <v>3.257474642783182</v>
      </c>
      <c r="G181" s="2">
        <v>3.257474642783182</v>
      </c>
    </row>
    <row r="182" spans="1:7" x14ac:dyDescent="0.25">
      <c r="A182" t="s">
        <v>4</v>
      </c>
      <c r="B182" t="s">
        <v>5</v>
      </c>
      <c r="C182" t="s">
        <v>15</v>
      </c>
      <c r="D182" t="s">
        <v>8</v>
      </c>
      <c r="E182">
        <v>55</v>
      </c>
      <c r="F182" s="2">
        <v>3.0903314932371408</v>
      </c>
      <c r="G182" s="2">
        <v>3.0903314932371408</v>
      </c>
    </row>
    <row r="183" spans="1:7" x14ac:dyDescent="0.25">
      <c r="A183" t="s">
        <v>4</v>
      </c>
      <c r="B183" t="s">
        <v>5</v>
      </c>
      <c r="C183" t="s">
        <v>15</v>
      </c>
      <c r="D183" t="s">
        <v>8</v>
      </c>
      <c r="E183">
        <v>65</v>
      </c>
      <c r="F183" s="2">
        <v>2.9250400550050495</v>
      </c>
      <c r="G183" s="2">
        <v>2.9250400550050495</v>
      </c>
    </row>
    <row r="184" spans="1:7" x14ac:dyDescent="0.25">
      <c r="A184" t="s">
        <v>4</v>
      </c>
      <c r="B184" t="s">
        <v>5</v>
      </c>
      <c r="C184" t="s">
        <v>15</v>
      </c>
      <c r="D184" t="s">
        <v>8</v>
      </c>
      <c r="E184">
        <v>75</v>
      </c>
      <c r="F184" s="2">
        <v>2.77384957311844</v>
      </c>
      <c r="G184" s="2">
        <v>2.77384957311844</v>
      </c>
    </row>
    <row r="185" spans="1:7" x14ac:dyDescent="0.25">
      <c r="A185" t="s">
        <v>4</v>
      </c>
      <c r="B185" t="s">
        <v>5</v>
      </c>
      <c r="C185" t="s">
        <v>15</v>
      </c>
      <c r="D185" t="s">
        <v>8</v>
      </c>
      <c r="E185">
        <v>85</v>
      </c>
      <c r="F185" s="2">
        <v>2.6361915865901429</v>
      </c>
      <c r="G185" s="2">
        <v>2.6361915865901429</v>
      </c>
    </row>
    <row r="186" spans="1:7" x14ac:dyDescent="0.25">
      <c r="A186" t="s">
        <v>4</v>
      </c>
      <c r="B186" t="s">
        <v>5</v>
      </c>
      <c r="C186" t="s">
        <v>15</v>
      </c>
      <c r="D186" t="s">
        <v>8</v>
      </c>
      <c r="E186">
        <v>95</v>
      </c>
      <c r="F186" s="2">
        <v>2.5085815379521765</v>
      </c>
      <c r="G186" s="2">
        <v>2.5085815379521765</v>
      </c>
    </row>
    <row r="187" spans="1:7" x14ac:dyDescent="0.25">
      <c r="A187" t="s">
        <v>4</v>
      </c>
      <c r="B187" t="s">
        <v>5</v>
      </c>
      <c r="C187" t="s">
        <v>15</v>
      </c>
      <c r="D187" t="s">
        <v>8</v>
      </c>
      <c r="E187">
        <v>105</v>
      </c>
      <c r="F187" s="2">
        <v>2.3924309821667897</v>
      </c>
      <c r="G187" s="2">
        <v>2.3924309821667897</v>
      </c>
    </row>
    <row r="188" spans="1:7" x14ac:dyDescent="0.25">
      <c r="A188" t="s">
        <v>4</v>
      </c>
      <c r="B188" t="s">
        <v>5</v>
      </c>
      <c r="C188" t="s">
        <v>15</v>
      </c>
      <c r="D188" t="s">
        <v>8</v>
      </c>
      <c r="E188">
        <v>115</v>
      </c>
      <c r="F188" s="2">
        <v>2.284750486315918</v>
      </c>
      <c r="G188" s="2">
        <v>2.284750486315918</v>
      </c>
    </row>
    <row r="189" spans="1:7" x14ac:dyDescent="0.25">
      <c r="A189" t="s">
        <v>4</v>
      </c>
      <c r="B189" t="s">
        <v>5</v>
      </c>
      <c r="C189" t="s">
        <v>15</v>
      </c>
      <c r="D189" t="s">
        <v>8</v>
      </c>
      <c r="E189">
        <v>125</v>
      </c>
      <c r="F189" s="2">
        <v>2.1853058416462634</v>
      </c>
      <c r="G189" s="2">
        <v>2.1853058416462634</v>
      </c>
    </row>
    <row r="190" spans="1:7" x14ac:dyDescent="0.25">
      <c r="A190" t="s">
        <v>4</v>
      </c>
      <c r="B190" t="s">
        <v>5</v>
      </c>
      <c r="C190" t="s">
        <v>16</v>
      </c>
      <c r="D190" t="s">
        <v>7</v>
      </c>
      <c r="E190">
        <v>5</v>
      </c>
      <c r="F190" s="2">
        <v>2.9227341503499416</v>
      </c>
      <c r="G190" s="2">
        <v>2.9227341503499416</v>
      </c>
    </row>
    <row r="191" spans="1:7" x14ac:dyDescent="0.25">
      <c r="A191" t="s">
        <v>4</v>
      </c>
      <c r="B191" t="s">
        <v>5</v>
      </c>
      <c r="C191" t="s">
        <v>16</v>
      </c>
      <c r="D191" t="s">
        <v>7</v>
      </c>
      <c r="E191">
        <v>15</v>
      </c>
      <c r="F191" s="2">
        <v>3.017660558651905</v>
      </c>
      <c r="G191" s="2">
        <v>3.017660558651905</v>
      </c>
    </row>
    <row r="192" spans="1:7" x14ac:dyDescent="0.25">
      <c r="A192" t="s">
        <v>4</v>
      </c>
      <c r="B192" t="s">
        <v>5</v>
      </c>
      <c r="C192" t="s">
        <v>16</v>
      </c>
      <c r="D192" t="s">
        <v>7</v>
      </c>
      <c r="E192">
        <v>25</v>
      </c>
      <c r="F192" s="2">
        <v>3.4533228114903922</v>
      </c>
      <c r="G192" s="2">
        <v>3.4533228114903922</v>
      </c>
    </row>
    <row r="193" spans="1:7" x14ac:dyDescent="0.25">
      <c r="A193" t="s">
        <v>4</v>
      </c>
      <c r="B193" t="s">
        <v>5</v>
      </c>
      <c r="C193" t="s">
        <v>16</v>
      </c>
      <c r="D193" t="s">
        <v>7</v>
      </c>
      <c r="E193">
        <v>35</v>
      </c>
      <c r="F193" s="2">
        <v>3.4944337973414683</v>
      </c>
      <c r="G193" s="2">
        <v>3.4944337973414683</v>
      </c>
    </row>
    <row r="194" spans="1:7" x14ac:dyDescent="0.25">
      <c r="A194" t="s">
        <v>4</v>
      </c>
      <c r="B194" t="s">
        <v>5</v>
      </c>
      <c r="C194" t="s">
        <v>16</v>
      </c>
      <c r="D194" t="s">
        <v>7</v>
      </c>
      <c r="E194">
        <v>45</v>
      </c>
      <c r="F194" s="2">
        <v>3.3857085627700458</v>
      </c>
      <c r="G194" s="2">
        <v>3.3857085627700458</v>
      </c>
    </row>
    <row r="195" spans="1:7" x14ac:dyDescent="0.25">
      <c r="A195" t="s">
        <v>4</v>
      </c>
      <c r="B195" t="s">
        <v>5</v>
      </c>
      <c r="C195" t="s">
        <v>16</v>
      </c>
      <c r="D195" t="s">
        <v>7</v>
      </c>
      <c r="E195">
        <v>55</v>
      </c>
      <c r="F195" s="2">
        <v>3.2197765954670912</v>
      </c>
      <c r="G195" s="2">
        <v>3.2197765954670912</v>
      </c>
    </row>
    <row r="196" spans="1:7" x14ac:dyDescent="0.25">
      <c r="A196" t="s">
        <v>4</v>
      </c>
      <c r="B196" t="s">
        <v>5</v>
      </c>
      <c r="C196" t="s">
        <v>16</v>
      </c>
      <c r="D196" t="s">
        <v>7</v>
      </c>
      <c r="E196">
        <v>65</v>
      </c>
      <c r="F196" s="2">
        <v>3.0530177633635676</v>
      </c>
      <c r="G196" s="2">
        <v>3.0530177633635676</v>
      </c>
    </row>
    <row r="197" spans="1:7" x14ac:dyDescent="0.25">
      <c r="A197" t="s">
        <v>4</v>
      </c>
      <c r="B197" t="s">
        <v>5</v>
      </c>
      <c r="C197" t="s">
        <v>16</v>
      </c>
      <c r="D197" t="s">
        <v>7</v>
      </c>
      <c r="E197">
        <v>75</v>
      </c>
      <c r="F197" s="2">
        <v>2.8987527419368133</v>
      </c>
      <c r="G197" s="2">
        <v>2.8987527419368133</v>
      </c>
    </row>
    <row r="198" spans="1:7" x14ac:dyDescent="0.25">
      <c r="A198" t="s">
        <v>4</v>
      </c>
      <c r="B198" t="s">
        <v>5</v>
      </c>
      <c r="C198" t="s">
        <v>16</v>
      </c>
      <c r="D198" t="s">
        <v>7</v>
      </c>
      <c r="E198">
        <v>85</v>
      </c>
      <c r="F198" s="2">
        <v>2.7578619675096876</v>
      </c>
      <c r="G198" s="2">
        <v>2.7578619675096876</v>
      </c>
    </row>
    <row r="199" spans="1:7" x14ac:dyDescent="0.25">
      <c r="A199" t="s">
        <v>4</v>
      </c>
      <c r="B199" t="s">
        <v>5</v>
      </c>
      <c r="C199" t="s">
        <v>16</v>
      </c>
      <c r="D199" t="s">
        <v>7</v>
      </c>
      <c r="E199">
        <v>95</v>
      </c>
      <c r="F199" s="2">
        <v>2.6276997178989623</v>
      </c>
      <c r="G199" s="2">
        <v>2.6276997178989623</v>
      </c>
    </row>
    <row r="200" spans="1:7" x14ac:dyDescent="0.25">
      <c r="A200" t="s">
        <v>4</v>
      </c>
      <c r="B200" t="s">
        <v>5</v>
      </c>
      <c r="C200" t="s">
        <v>16</v>
      </c>
      <c r="D200" t="s">
        <v>7</v>
      </c>
      <c r="E200">
        <v>105</v>
      </c>
      <c r="F200" s="2">
        <v>2.5087693622661886</v>
      </c>
      <c r="G200" s="2">
        <v>2.5087693622661886</v>
      </c>
    </row>
    <row r="201" spans="1:7" x14ac:dyDescent="0.25">
      <c r="A201" t="s">
        <v>4</v>
      </c>
      <c r="B201" t="s">
        <v>5</v>
      </c>
      <c r="C201" t="s">
        <v>16</v>
      </c>
      <c r="D201" t="s">
        <v>7</v>
      </c>
      <c r="E201">
        <v>115</v>
      </c>
      <c r="F201" s="2">
        <v>2.3981408413127721</v>
      </c>
      <c r="G201" s="2">
        <v>2.3981408413127721</v>
      </c>
    </row>
    <row r="202" spans="1:7" x14ac:dyDescent="0.25">
      <c r="A202" t="s">
        <v>4</v>
      </c>
      <c r="B202" t="s">
        <v>5</v>
      </c>
      <c r="C202" t="s">
        <v>16</v>
      </c>
      <c r="D202" t="s">
        <v>7</v>
      </c>
      <c r="E202">
        <v>125</v>
      </c>
      <c r="F202" s="2">
        <v>2.2962198555569793</v>
      </c>
      <c r="G202" s="2">
        <v>2.2962198555569793</v>
      </c>
    </row>
    <row r="203" spans="1:7" x14ac:dyDescent="0.25">
      <c r="A203" t="s">
        <v>4</v>
      </c>
      <c r="B203" t="s">
        <v>5</v>
      </c>
      <c r="C203" t="s">
        <v>16</v>
      </c>
      <c r="D203" t="s">
        <v>8</v>
      </c>
      <c r="E203">
        <v>5</v>
      </c>
      <c r="F203" s="2">
        <v>10.386947518935944</v>
      </c>
      <c r="G203" s="2">
        <v>10.386947518935944</v>
      </c>
    </row>
    <row r="204" spans="1:7" x14ac:dyDescent="0.25">
      <c r="A204" t="s">
        <v>4</v>
      </c>
      <c r="B204" t="s">
        <v>5</v>
      </c>
      <c r="C204" t="s">
        <v>16</v>
      </c>
      <c r="D204" t="s">
        <v>8</v>
      </c>
      <c r="E204">
        <v>15</v>
      </c>
      <c r="F204" s="2">
        <v>4.2417116130719661</v>
      </c>
      <c r="G204" s="2">
        <v>4.2417116130719661</v>
      </c>
    </row>
    <row r="205" spans="1:7" x14ac:dyDescent="0.25">
      <c r="A205" t="s">
        <v>4</v>
      </c>
      <c r="B205" t="s">
        <v>5</v>
      </c>
      <c r="C205" t="s">
        <v>16</v>
      </c>
      <c r="D205" t="s">
        <v>8</v>
      </c>
      <c r="E205">
        <v>25</v>
      </c>
      <c r="F205" s="2">
        <v>3.8370253461004351</v>
      </c>
      <c r="G205" s="2">
        <v>3.8370253461004351</v>
      </c>
    </row>
    <row r="206" spans="1:7" x14ac:dyDescent="0.25">
      <c r="A206" t="s">
        <v>4</v>
      </c>
      <c r="B206" t="s">
        <v>5</v>
      </c>
      <c r="C206" t="s">
        <v>16</v>
      </c>
      <c r="D206" t="s">
        <v>8</v>
      </c>
      <c r="E206">
        <v>35</v>
      </c>
      <c r="F206" s="2">
        <v>3.6421764027437726</v>
      </c>
      <c r="G206" s="2">
        <v>3.6421764027437726</v>
      </c>
    </row>
    <row r="207" spans="1:7" x14ac:dyDescent="0.25">
      <c r="A207" t="s">
        <v>4</v>
      </c>
      <c r="B207" t="s">
        <v>5</v>
      </c>
      <c r="C207" t="s">
        <v>16</v>
      </c>
      <c r="D207" t="s">
        <v>8</v>
      </c>
      <c r="E207">
        <v>45</v>
      </c>
      <c r="F207" s="2">
        <v>3.4489928349713557</v>
      </c>
      <c r="G207" s="2">
        <v>3.4489928349713557</v>
      </c>
    </row>
    <row r="208" spans="1:7" x14ac:dyDescent="0.25">
      <c r="A208" t="s">
        <v>4</v>
      </c>
      <c r="B208" t="s">
        <v>5</v>
      </c>
      <c r="C208" t="s">
        <v>16</v>
      </c>
      <c r="D208" t="s">
        <v>8</v>
      </c>
      <c r="E208">
        <v>55</v>
      </c>
      <c r="F208" s="2">
        <v>3.2483907759600279</v>
      </c>
      <c r="G208" s="2">
        <v>3.2483907759600279</v>
      </c>
    </row>
    <row r="209" spans="1:7" x14ac:dyDescent="0.25">
      <c r="A209" t="s">
        <v>4</v>
      </c>
      <c r="B209" t="s">
        <v>5</v>
      </c>
      <c r="C209" t="s">
        <v>16</v>
      </c>
      <c r="D209" t="s">
        <v>8</v>
      </c>
      <c r="E209">
        <v>65</v>
      </c>
      <c r="F209" s="2">
        <v>3.0680061436217727</v>
      </c>
      <c r="G209" s="2">
        <v>3.0680061436217727</v>
      </c>
    </row>
    <row r="210" spans="1:7" x14ac:dyDescent="0.25">
      <c r="A210" t="s">
        <v>4</v>
      </c>
      <c r="B210" t="s">
        <v>5</v>
      </c>
      <c r="C210" t="s">
        <v>16</v>
      </c>
      <c r="D210" t="s">
        <v>8</v>
      </c>
      <c r="E210">
        <v>75</v>
      </c>
      <c r="F210" s="2">
        <v>2.9057473193906422</v>
      </c>
      <c r="G210" s="2">
        <v>2.9057473193906422</v>
      </c>
    </row>
    <row r="211" spans="1:7" x14ac:dyDescent="0.25">
      <c r="A211" t="s">
        <v>4</v>
      </c>
      <c r="B211" t="s">
        <v>5</v>
      </c>
      <c r="C211" t="s">
        <v>16</v>
      </c>
      <c r="D211" t="s">
        <v>8</v>
      </c>
      <c r="E211">
        <v>85</v>
      </c>
      <c r="F211" s="2">
        <v>2.7613886452175009</v>
      </c>
      <c r="G211" s="2">
        <v>2.7613886452175009</v>
      </c>
    </row>
    <row r="212" spans="1:7" x14ac:dyDescent="0.25">
      <c r="A212" t="s">
        <v>4</v>
      </c>
      <c r="B212" t="s">
        <v>5</v>
      </c>
      <c r="C212" t="s">
        <v>16</v>
      </c>
      <c r="D212" t="s">
        <v>8</v>
      </c>
      <c r="E212">
        <v>95</v>
      </c>
      <c r="F212" s="2">
        <v>2.6300663042555206</v>
      </c>
      <c r="G212" s="2">
        <v>2.6300663042555206</v>
      </c>
    </row>
    <row r="213" spans="1:7" x14ac:dyDescent="0.25">
      <c r="A213" t="s">
        <v>4</v>
      </c>
      <c r="B213" t="s">
        <v>5</v>
      </c>
      <c r="C213" t="s">
        <v>16</v>
      </c>
      <c r="D213" t="s">
        <v>8</v>
      </c>
      <c r="E213">
        <v>105</v>
      </c>
      <c r="F213" s="2">
        <v>2.5094830946594366</v>
      </c>
      <c r="G213" s="2">
        <v>2.5094830946594366</v>
      </c>
    </row>
    <row r="214" spans="1:7" x14ac:dyDescent="0.25">
      <c r="A214" t="s">
        <v>4</v>
      </c>
      <c r="B214" t="s">
        <v>5</v>
      </c>
      <c r="C214" t="s">
        <v>16</v>
      </c>
      <c r="D214" t="s">
        <v>8</v>
      </c>
      <c r="E214">
        <v>115</v>
      </c>
      <c r="F214" s="2">
        <v>2.3987925100196508</v>
      </c>
      <c r="G214" s="2">
        <v>2.3987925100196508</v>
      </c>
    </row>
    <row r="215" spans="1:7" x14ac:dyDescent="0.25">
      <c r="A215" t="s">
        <v>4</v>
      </c>
      <c r="B215" t="s">
        <v>5</v>
      </c>
      <c r="C215" t="s">
        <v>16</v>
      </c>
      <c r="D215" t="s">
        <v>8</v>
      </c>
      <c r="E215">
        <v>125</v>
      </c>
      <c r="F215" s="2">
        <v>2.2968193907673076</v>
      </c>
      <c r="G215" s="2">
        <v>2.2968193907673076</v>
      </c>
    </row>
    <row r="216" spans="1:7" x14ac:dyDescent="0.25">
      <c r="A216" t="s">
        <v>4</v>
      </c>
      <c r="B216" t="s">
        <v>5</v>
      </c>
      <c r="C216" t="s">
        <v>17</v>
      </c>
      <c r="D216" t="s">
        <v>14</v>
      </c>
      <c r="E216">
        <v>30</v>
      </c>
      <c r="F216" s="2">
        <v>10.014814814814814</v>
      </c>
      <c r="G216" s="2">
        <v>13.192592592592591</v>
      </c>
    </row>
    <row r="217" spans="1:7" x14ac:dyDescent="0.25">
      <c r="A217" t="s">
        <v>4</v>
      </c>
      <c r="B217" t="s">
        <v>5</v>
      </c>
      <c r="C217" t="s">
        <v>17</v>
      </c>
      <c r="D217" t="s">
        <v>14</v>
      </c>
      <c r="E217">
        <v>60</v>
      </c>
      <c r="F217" s="2">
        <v>9.7074074074074073</v>
      </c>
      <c r="G217" s="2">
        <v>11.418518518518518</v>
      </c>
    </row>
    <row r="218" spans="1:7" x14ac:dyDescent="0.25">
      <c r="A218" t="s">
        <v>4</v>
      </c>
      <c r="B218" t="s">
        <v>5</v>
      </c>
      <c r="C218" t="s">
        <v>17</v>
      </c>
      <c r="D218" t="s">
        <v>14</v>
      </c>
      <c r="E218">
        <v>90</v>
      </c>
      <c r="F218" s="2">
        <v>6.9185185185185185</v>
      </c>
      <c r="G218" s="2">
        <v>10.996296296296295</v>
      </c>
    </row>
    <row r="219" spans="1:7" x14ac:dyDescent="0.25">
      <c r="A219" t="s">
        <v>4</v>
      </c>
      <c r="B219" t="s">
        <v>5</v>
      </c>
      <c r="C219" t="s">
        <v>17</v>
      </c>
      <c r="D219" t="s">
        <v>14</v>
      </c>
      <c r="E219">
        <v>160</v>
      </c>
      <c r="F219" s="2">
        <v>3.9444444444444442</v>
      </c>
      <c r="G219" s="2">
        <v>10.918518518518518</v>
      </c>
    </row>
    <row r="220" spans="1:7" x14ac:dyDescent="0.25">
      <c r="A220" t="s">
        <v>4</v>
      </c>
      <c r="B220" t="s">
        <v>18</v>
      </c>
      <c r="C220" t="s">
        <v>19</v>
      </c>
      <c r="D220" t="s">
        <v>7</v>
      </c>
      <c r="E220">
        <v>5</v>
      </c>
      <c r="F220" s="2">
        <v>4.8262584431419544</v>
      </c>
      <c r="G220" s="2">
        <v>4.8262584431419544</v>
      </c>
    </row>
    <row r="221" spans="1:7" x14ac:dyDescent="0.25">
      <c r="A221" t="s">
        <v>4</v>
      </c>
      <c r="B221" t="s">
        <v>18</v>
      </c>
      <c r="C221" t="s">
        <v>19</v>
      </c>
      <c r="D221" t="s">
        <v>7</v>
      </c>
      <c r="E221">
        <v>15</v>
      </c>
      <c r="F221" s="2">
        <v>4.5164985844723882</v>
      </c>
      <c r="G221" s="2">
        <v>4.5164985844723882</v>
      </c>
    </row>
    <row r="222" spans="1:7" x14ac:dyDescent="0.25">
      <c r="A222" t="s">
        <v>4</v>
      </c>
      <c r="B222" t="s">
        <v>18</v>
      </c>
      <c r="C222" t="s">
        <v>19</v>
      </c>
      <c r="D222" t="s">
        <v>7</v>
      </c>
      <c r="E222">
        <v>25</v>
      </c>
      <c r="F222" s="2">
        <v>7.6620599879943061</v>
      </c>
      <c r="G222" s="2">
        <v>7.6620599879943061</v>
      </c>
    </row>
    <row r="223" spans="1:7" x14ac:dyDescent="0.25">
      <c r="A223" t="s">
        <v>4</v>
      </c>
      <c r="B223" t="s">
        <v>18</v>
      </c>
      <c r="C223" t="s">
        <v>19</v>
      </c>
      <c r="D223" t="s">
        <v>7</v>
      </c>
      <c r="E223">
        <v>35</v>
      </c>
      <c r="F223" s="2">
        <v>8.303562663045474</v>
      </c>
      <c r="G223" s="2">
        <v>8.303562663045474</v>
      </c>
    </row>
    <row r="224" spans="1:7" x14ac:dyDescent="0.25">
      <c r="A224" t="s">
        <v>4</v>
      </c>
      <c r="B224" t="s">
        <v>18</v>
      </c>
      <c r="C224" t="s">
        <v>19</v>
      </c>
      <c r="D224" t="s">
        <v>7</v>
      </c>
      <c r="E224">
        <v>45</v>
      </c>
      <c r="F224" s="2">
        <v>8.3568546817413125</v>
      </c>
      <c r="G224" s="2">
        <v>8.3568546817413125</v>
      </c>
    </row>
    <row r="225" spans="1:7" x14ac:dyDescent="0.25">
      <c r="A225" t="s">
        <v>4</v>
      </c>
      <c r="B225" t="s">
        <v>18</v>
      </c>
      <c r="C225" t="s">
        <v>19</v>
      </c>
      <c r="D225" t="s">
        <v>7</v>
      </c>
      <c r="E225">
        <v>55</v>
      </c>
      <c r="F225" s="2">
        <v>8.1591291805573185</v>
      </c>
      <c r="G225" s="2">
        <v>8.1591291805573185</v>
      </c>
    </row>
    <row r="226" spans="1:7" x14ac:dyDescent="0.25">
      <c r="A226" t="s">
        <v>4</v>
      </c>
      <c r="B226" t="s">
        <v>18</v>
      </c>
      <c r="C226" t="s">
        <v>19</v>
      </c>
      <c r="D226" t="s">
        <v>7</v>
      </c>
      <c r="E226">
        <v>65</v>
      </c>
      <c r="F226" s="2">
        <v>7.9046411577117155</v>
      </c>
      <c r="G226" s="2">
        <v>7.9046411577117155</v>
      </c>
    </row>
    <row r="227" spans="1:7" x14ac:dyDescent="0.25">
      <c r="A227" t="s">
        <v>4</v>
      </c>
      <c r="B227" t="s">
        <v>18</v>
      </c>
      <c r="C227" t="s">
        <v>19</v>
      </c>
      <c r="D227" t="s">
        <v>7</v>
      </c>
      <c r="E227">
        <v>75</v>
      </c>
      <c r="F227" s="2">
        <v>7.6420754809833671</v>
      </c>
      <c r="G227" s="2">
        <v>7.6420754809833671</v>
      </c>
    </row>
    <row r="228" spans="1:7" x14ac:dyDescent="0.25">
      <c r="A228" t="s">
        <v>4</v>
      </c>
      <c r="B228" t="s">
        <v>18</v>
      </c>
      <c r="C228" t="s">
        <v>19</v>
      </c>
      <c r="D228" t="s">
        <v>7</v>
      </c>
      <c r="E228">
        <v>85</v>
      </c>
      <c r="F228" s="2">
        <v>7.3813364424524011</v>
      </c>
      <c r="G228" s="2">
        <v>7.3813364424524011</v>
      </c>
    </row>
    <row r="229" spans="1:7" x14ac:dyDescent="0.25">
      <c r="A229" t="s">
        <v>4</v>
      </c>
      <c r="B229" t="s">
        <v>18</v>
      </c>
      <c r="C229" t="s">
        <v>19</v>
      </c>
      <c r="D229" t="s">
        <v>7</v>
      </c>
      <c r="E229">
        <v>95</v>
      </c>
      <c r="F229" s="2">
        <v>7.1313135544300845</v>
      </c>
      <c r="G229" s="2">
        <v>7.1313135544300845</v>
      </c>
    </row>
    <row r="230" spans="1:7" x14ac:dyDescent="0.25">
      <c r="A230" t="s">
        <v>4</v>
      </c>
      <c r="B230" t="s">
        <v>18</v>
      </c>
      <c r="C230" t="s">
        <v>19</v>
      </c>
      <c r="D230" t="s">
        <v>7</v>
      </c>
      <c r="E230">
        <v>105</v>
      </c>
      <c r="F230" s="2">
        <v>6.8946549187742194</v>
      </c>
      <c r="G230" s="2">
        <v>6.8946549187742194</v>
      </c>
    </row>
    <row r="231" spans="1:7" x14ac:dyDescent="0.25">
      <c r="A231" t="s">
        <v>4</v>
      </c>
      <c r="B231" t="s">
        <v>18</v>
      </c>
      <c r="C231" t="s">
        <v>19</v>
      </c>
      <c r="D231" t="s">
        <v>7</v>
      </c>
      <c r="E231">
        <v>115</v>
      </c>
      <c r="F231" s="2">
        <v>6.6704808836080263</v>
      </c>
      <c r="G231" s="2">
        <v>6.6704808836080263</v>
      </c>
    </row>
    <row r="232" spans="1:7" x14ac:dyDescent="0.25">
      <c r="A232" t="s">
        <v>4</v>
      </c>
      <c r="B232" t="s">
        <v>18</v>
      </c>
      <c r="C232" t="s">
        <v>19</v>
      </c>
      <c r="D232" t="s">
        <v>7</v>
      </c>
      <c r="E232">
        <v>125</v>
      </c>
      <c r="F232" s="2">
        <v>6.459392356075953</v>
      </c>
      <c r="G232" s="2">
        <v>6.459392356075953</v>
      </c>
    </row>
    <row r="233" spans="1:7" x14ac:dyDescent="0.25">
      <c r="A233" t="s">
        <v>4</v>
      </c>
      <c r="B233" t="s">
        <v>18</v>
      </c>
      <c r="C233" t="s">
        <v>19</v>
      </c>
      <c r="D233" t="s">
        <v>8</v>
      </c>
      <c r="E233">
        <v>5</v>
      </c>
      <c r="F233" s="2">
        <v>11.840820403981812</v>
      </c>
      <c r="G233" s="2">
        <v>11.840820403981812</v>
      </c>
    </row>
    <row r="234" spans="1:7" x14ac:dyDescent="0.25">
      <c r="A234" t="s">
        <v>4</v>
      </c>
      <c r="B234" t="s">
        <v>18</v>
      </c>
      <c r="C234" t="s">
        <v>19</v>
      </c>
      <c r="D234" t="s">
        <v>8</v>
      </c>
      <c r="E234">
        <v>15</v>
      </c>
      <c r="F234" s="2">
        <v>5.4557704139865573</v>
      </c>
      <c r="G234" s="2">
        <v>5.4557704139865573</v>
      </c>
    </row>
    <row r="235" spans="1:7" x14ac:dyDescent="0.25">
      <c r="A235" t="s">
        <v>4</v>
      </c>
      <c r="B235" t="s">
        <v>18</v>
      </c>
      <c r="C235" t="s">
        <v>19</v>
      </c>
      <c r="D235" t="s">
        <v>8</v>
      </c>
      <c r="E235">
        <v>25</v>
      </c>
      <c r="F235" s="2">
        <v>7.9078694242288652</v>
      </c>
      <c r="G235" s="2">
        <v>7.9078694242288652</v>
      </c>
    </row>
    <row r="236" spans="1:7" x14ac:dyDescent="0.25">
      <c r="A236" t="s">
        <v>4</v>
      </c>
      <c r="B236" t="s">
        <v>18</v>
      </c>
      <c r="C236" t="s">
        <v>19</v>
      </c>
      <c r="D236" t="s">
        <v>8</v>
      </c>
      <c r="E236">
        <v>35</v>
      </c>
      <c r="F236" s="2">
        <v>8.3806457615162397</v>
      </c>
      <c r="G236" s="2">
        <v>8.3806457615162397</v>
      </c>
    </row>
    <row r="237" spans="1:7" x14ac:dyDescent="0.25">
      <c r="A237" t="s">
        <v>4</v>
      </c>
      <c r="B237" t="s">
        <v>18</v>
      </c>
      <c r="C237" t="s">
        <v>19</v>
      </c>
      <c r="D237" t="s">
        <v>8</v>
      </c>
      <c r="E237">
        <v>45</v>
      </c>
      <c r="F237" s="2">
        <v>8.3835006910892318</v>
      </c>
      <c r="G237" s="2">
        <v>8.3835006910892318</v>
      </c>
    </row>
    <row r="238" spans="1:7" x14ac:dyDescent="0.25">
      <c r="A238" t="s">
        <v>4</v>
      </c>
      <c r="B238" t="s">
        <v>18</v>
      </c>
      <c r="C238" t="s">
        <v>19</v>
      </c>
      <c r="D238" t="s">
        <v>8</v>
      </c>
      <c r="E238">
        <v>55</v>
      </c>
      <c r="F238" s="2">
        <v>8.1673046606981572</v>
      </c>
      <c r="G238" s="2">
        <v>8.1673046606981572</v>
      </c>
    </row>
    <row r="239" spans="1:7" x14ac:dyDescent="0.25">
      <c r="A239" t="s">
        <v>4</v>
      </c>
      <c r="B239" t="s">
        <v>18</v>
      </c>
      <c r="C239" t="s">
        <v>19</v>
      </c>
      <c r="D239" t="s">
        <v>8</v>
      </c>
      <c r="E239">
        <v>65</v>
      </c>
      <c r="F239" s="2">
        <v>7.9092529670219314</v>
      </c>
      <c r="G239" s="2">
        <v>7.9092529670219314</v>
      </c>
    </row>
    <row r="240" spans="1:7" x14ac:dyDescent="0.25">
      <c r="A240" t="s">
        <v>4</v>
      </c>
      <c r="B240" t="s">
        <v>18</v>
      </c>
      <c r="C240" t="s">
        <v>19</v>
      </c>
      <c r="D240" t="s">
        <v>8</v>
      </c>
      <c r="E240">
        <v>75</v>
      </c>
      <c r="F240" s="2">
        <v>7.6420754809833671</v>
      </c>
      <c r="G240" s="2">
        <v>7.6420754809833671</v>
      </c>
    </row>
    <row r="241" spans="1:7" x14ac:dyDescent="0.25">
      <c r="A241" t="s">
        <v>4</v>
      </c>
      <c r="B241" t="s">
        <v>18</v>
      </c>
      <c r="C241" t="s">
        <v>19</v>
      </c>
      <c r="D241" t="s">
        <v>8</v>
      </c>
      <c r="E241">
        <v>85</v>
      </c>
      <c r="F241" s="2">
        <v>7.3813364424524011</v>
      </c>
      <c r="G241" s="2">
        <v>7.3813364424524011</v>
      </c>
    </row>
    <row r="242" spans="1:7" x14ac:dyDescent="0.25">
      <c r="A242" t="s">
        <v>4</v>
      </c>
      <c r="B242" t="s">
        <v>18</v>
      </c>
      <c r="C242" t="s">
        <v>19</v>
      </c>
      <c r="D242" t="s">
        <v>8</v>
      </c>
      <c r="E242">
        <v>95</v>
      </c>
      <c r="F242" s="2">
        <v>7.1313135544300845</v>
      </c>
      <c r="G242" s="2">
        <v>7.1313135544300845</v>
      </c>
    </row>
    <row r="243" spans="1:7" x14ac:dyDescent="0.25">
      <c r="A243" t="s">
        <v>4</v>
      </c>
      <c r="B243" t="s">
        <v>18</v>
      </c>
      <c r="C243" t="s">
        <v>19</v>
      </c>
      <c r="D243" t="s">
        <v>8</v>
      </c>
      <c r="E243">
        <v>105</v>
      </c>
      <c r="F243" s="2">
        <v>6.8946549187742194</v>
      </c>
      <c r="G243" s="2">
        <v>6.8946549187742194</v>
      </c>
    </row>
    <row r="244" spans="1:7" x14ac:dyDescent="0.25">
      <c r="A244" t="s">
        <v>4</v>
      </c>
      <c r="B244" t="s">
        <v>18</v>
      </c>
      <c r="C244" t="s">
        <v>19</v>
      </c>
      <c r="D244" t="s">
        <v>8</v>
      </c>
      <c r="E244">
        <v>115</v>
      </c>
      <c r="F244" s="2">
        <v>6.6704808836080263</v>
      </c>
      <c r="G244" s="2">
        <v>6.6704808836080263</v>
      </c>
    </row>
    <row r="245" spans="1:7" x14ac:dyDescent="0.25">
      <c r="A245" t="s">
        <v>4</v>
      </c>
      <c r="B245" t="s">
        <v>18</v>
      </c>
      <c r="C245" t="s">
        <v>19</v>
      </c>
      <c r="D245" t="s">
        <v>8</v>
      </c>
      <c r="E245">
        <v>125</v>
      </c>
      <c r="F245" s="2">
        <v>6.459392356075953</v>
      </c>
      <c r="G245" s="2">
        <v>6.459392356075953</v>
      </c>
    </row>
    <row r="246" spans="1:7" x14ac:dyDescent="0.25">
      <c r="A246" t="s">
        <v>4</v>
      </c>
      <c r="B246" t="s">
        <v>18</v>
      </c>
      <c r="C246" t="s">
        <v>20</v>
      </c>
      <c r="D246" t="s">
        <v>7</v>
      </c>
      <c r="E246">
        <v>5</v>
      </c>
      <c r="F246" s="2">
        <v>3.3873739383542909</v>
      </c>
      <c r="G246" s="2">
        <v>3.3873739383542909</v>
      </c>
    </row>
    <row r="247" spans="1:7" x14ac:dyDescent="0.25">
      <c r="A247" t="s">
        <v>4</v>
      </c>
      <c r="B247" t="s">
        <v>18</v>
      </c>
      <c r="C247" t="s">
        <v>20</v>
      </c>
      <c r="D247" t="s">
        <v>7</v>
      </c>
      <c r="E247">
        <v>15</v>
      </c>
      <c r="F247" s="2">
        <v>2.0783887291377359</v>
      </c>
      <c r="G247" s="2">
        <v>2.0783887291377359</v>
      </c>
    </row>
    <row r="248" spans="1:7" x14ac:dyDescent="0.25">
      <c r="A248" t="s">
        <v>4</v>
      </c>
      <c r="B248" t="s">
        <v>18</v>
      </c>
      <c r="C248" t="s">
        <v>20</v>
      </c>
      <c r="D248" t="s">
        <v>7</v>
      </c>
      <c r="E248">
        <v>25</v>
      </c>
      <c r="F248" s="2">
        <v>1.7266614057451961</v>
      </c>
      <c r="G248" s="2">
        <v>1.7266614057451961</v>
      </c>
    </row>
    <row r="249" spans="1:7" x14ac:dyDescent="0.25">
      <c r="A249" t="s">
        <v>4</v>
      </c>
      <c r="B249" t="s">
        <v>18</v>
      </c>
      <c r="C249" t="s">
        <v>20</v>
      </c>
      <c r="D249" t="s">
        <v>7</v>
      </c>
      <c r="E249">
        <v>35</v>
      </c>
      <c r="F249" s="2">
        <v>2.4538119679861041</v>
      </c>
      <c r="G249" s="2">
        <v>2.4538119679861041</v>
      </c>
    </row>
    <row r="250" spans="1:7" x14ac:dyDescent="0.25">
      <c r="A250" t="s">
        <v>4</v>
      </c>
      <c r="B250" t="s">
        <v>18</v>
      </c>
      <c r="C250" t="s">
        <v>20</v>
      </c>
      <c r="D250" t="s">
        <v>7</v>
      </c>
      <c r="E250">
        <v>45</v>
      </c>
      <c r="F250" s="2">
        <v>3.247482389277712</v>
      </c>
      <c r="G250" s="2">
        <v>3.247482389277712</v>
      </c>
    </row>
    <row r="251" spans="1:7" x14ac:dyDescent="0.25">
      <c r="A251" t="s">
        <v>4</v>
      </c>
      <c r="B251" t="s">
        <v>18</v>
      </c>
      <c r="C251" t="s">
        <v>20</v>
      </c>
      <c r="D251" t="s">
        <v>7</v>
      </c>
      <c r="E251">
        <v>55</v>
      </c>
      <c r="F251" s="2">
        <v>3.6871415435183876</v>
      </c>
      <c r="G251" s="2">
        <v>3.6871415435183876</v>
      </c>
    </row>
    <row r="252" spans="1:7" x14ac:dyDescent="0.25">
      <c r="A252" t="s">
        <v>4</v>
      </c>
      <c r="B252" t="s">
        <v>18</v>
      </c>
      <c r="C252" t="s">
        <v>20</v>
      </c>
      <c r="D252" t="s">
        <v>7</v>
      </c>
      <c r="E252">
        <v>65</v>
      </c>
      <c r="F252" s="2">
        <v>3.8001308716187006</v>
      </c>
      <c r="G252" s="2">
        <v>3.8001308716187006</v>
      </c>
    </row>
    <row r="253" spans="1:7" x14ac:dyDescent="0.25">
      <c r="A253" t="s">
        <v>4</v>
      </c>
      <c r="B253" t="s">
        <v>18</v>
      </c>
      <c r="C253" t="s">
        <v>20</v>
      </c>
      <c r="D253" t="s">
        <v>7</v>
      </c>
      <c r="E253">
        <v>75</v>
      </c>
      <c r="F253" s="2">
        <v>3.7810687264698037</v>
      </c>
      <c r="G253" s="2">
        <v>3.7810687264698037</v>
      </c>
    </row>
    <row r="254" spans="1:7" x14ac:dyDescent="0.25">
      <c r="A254" t="s">
        <v>4</v>
      </c>
      <c r="B254" t="s">
        <v>18</v>
      </c>
      <c r="C254" t="s">
        <v>20</v>
      </c>
      <c r="D254" t="s">
        <v>7</v>
      </c>
      <c r="E254">
        <v>85</v>
      </c>
      <c r="F254" s="2">
        <v>3.6889048823722934</v>
      </c>
      <c r="G254" s="2">
        <v>3.6889048823722934</v>
      </c>
    </row>
    <row r="255" spans="1:7" x14ac:dyDescent="0.25">
      <c r="A255" t="s">
        <v>4</v>
      </c>
      <c r="B255" t="s">
        <v>18</v>
      </c>
      <c r="C255" t="s">
        <v>20</v>
      </c>
      <c r="D255" t="s">
        <v>7</v>
      </c>
      <c r="E255">
        <v>95</v>
      </c>
      <c r="F255" s="2">
        <v>3.5625013287396312</v>
      </c>
      <c r="G255" s="2">
        <v>3.5625013287396312</v>
      </c>
    </row>
    <row r="256" spans="1:7" x14ac:dyDescent="0.25">
      <c r="A256" t="s">
        <v>4</v>
      </c>
      <c r="B256" t="s">
        <v>18</v>
      </c>
      <c r="C256" t="s">
        <v>20</v>
      </c>
      <c r="D256" t="s">
        <v>7</v>
      </c>
      <c r="E256">
        <v>105</v>
      </c>
      <c r="F256" s="2">
        <v>3.4202056284436915</v>
      </c>
      <c r="G256" s="2">
        <v>3.4202056284436915</v>
      </c>
    </row>
    <row r="257" spans="1:7" x14ac:dyDescent="0.25">
      <c r="A257" t="s">
        <v>4</v>
      </c>
      <c r="B257" t="s">
        <v>18</v>
      </c>
      <c r="C257" t="s">
        <v>20</v>
      </c>
      <c r="D257" t="s">
        <v>7</v>
      </c>
      <c r="E257">
        <v>115</v>
      </c>
      <c r="F257" s="2">
        <v>3.2713769085299225</v>
      </c>
      <c r="G257" s="2">
        <v>3.2713769085299225</v>
      </c>
    </row>
    <row r="258" spans="1:7" x14ac:dyDescent="0.25">
      <c r="A258" t="s">
        <v>4</v>
      </c>
      <c r="B258" t="s">
        <v>18</v>
      </c>
      <c r="C258" t="s">
        <v>20</v>
      </c>
      <c r="D258" t="s">
        <v>7</v>
      </c>
      <c r="E258">
        <v>125</v>
      </c>
      <c r="F258" s="2">
        <v>3.1247775162305422</v>
      </c>
      <c r="G258" s="2">
        <v>3.1247775162305422</v>
      </c>
    </row>
    <row r="259" spans="1:7" x14ac:dyDescent="0.25">
      <c r="A259" t="s">
        <v>4</v>
      </c>
      <c r="B259" t="s">
        <v>18</v>
      </c>
      <c r="C259" t="s">
        <v>20</v>
      </c>
      <c r="D259" t="s">
        <v>8</v>
      </c>
      <c r="E259">
        <v>5</v>
      </c>
      <c r="F259" s="2">
        <v>13.429588711351522</v>
      </c>
      <c r="G259" s="2">
        <v>13.429588711351522</v>
      </c>
    </row>
    <row r="260" spans="1:7" x14ac:dyDescent="0.25">
      <c r="A260" t="s">
        <v>4</v>
      </c>
      <c r="B260" t="s">
        <v>18</v>
      </c>
      <c r="C260" t="s">
        <v>20</v>
      </c>
      <c r="D260" t="s">
        <v>8</v>
      </c>
      <c r="E260">
        <v>15</v>
      </c>
      <c r="F260" s="2">
        <v>3.9469401346606037</v>
      </c>
      <c r="G260" s="2">
        <v>3.9469401346606037</v>
      </c>
    </row>
    <row r="261" spans="1:7" x14ac:dyDescent="0.25">
      <c r="A261" t="s">
        <v>4</v>
      </c>
      <c r="B261" t="s">
        <v>18</v>
      </c>
      <c r="C261" t="s">
        <v>20</v>
      </c>
      <c r="D261" t="s">
        <v>8</v>
      </c>
      <c r="E261">
        <v>25</v>
      </c>
      <c r="F261" s="2">
        <v>2.3681640807963626</v>
      </c>
      <c r="G261" s="2">
        <v>2.3681640807963626</v>
      </c>
    </row>
    <row r="262" spans="1:7" x14ac:dyDescent="0.25">
      <c r="A262" t="s">
        <v>4</v>
      </c>
      <c r="B262" t="s">
        <v>18</v>
      </c>
      <c r="C262" t="s">
        <v>20</v>
      </c>
      <c r="D262" t="s">
        <v>8</v>
      </c>
      <c r="E262">
        <v>35</v>
      </c>
      <c r="F262" s="2">
        <v>2.7150380239148171</v>
      </c>
      <c r="G262" s="2">
        <v>2.7150380239148171</v>
      </c>
    </row>
    <row r="263" spans="1:7" x14ac:dyDescent="0.25">
      <c r="A263" t="s">
        <v>4</v>
      </c>
      <c r="B263" t="s">
        <v>18</v>
      </c>
      <c r="C263" t="s">
        <v>20</v>
      </c>
      <c r="D263" t="s">
        <v>8</v>
      </c>
      <c r="E263">
        <v>45</v>
      </c>
      <c r="F263" s="2">
        <v>3.3673894313433506</v>
      </c>
      <c r="G263" s="2">
        <v>3.3673894313433506</v>
      </c>
    </row>
    <row r="264" spans="1:7" x14ac:dyDescent="0.25">
      <c r="A264" t="s">
        <v>4</v>
      </c>
      <c r="B264" t="s">
        <v>18</v>
      </c>
      <c r="C264" t="s">
        <v>20</v>
      </c>
      <c r="D264" t="s">
        <v>8</v>
      </c>
      <c r="E264">
        <v>55</v>
      </c>
      <c r="F264" s="2">
        <v>3.7470950645512069</v>
      </c>
      <c r="G264" s="2">
        <v>3.7470950645512069</v>
      </c>
    </row>
    <row r="265" spans="1:7" x14ac:dyDescent="0.25">
      <c r="A265" t="s">
        <v>4</v>
      </c>
      <c r="B265" t="s">
        <v>18</v>
      </c>
      <c r="C265" t="s">
        <v>20</v>
      </c>
      <c r="D265" t="s">
        <v>8</v>
      </c>
      <c r="E265">
        <v>65</v>
      </c>
      <c r="F265" s="2">
        <v>3.8301076321351095</v>
      </c>
      <c r="G265" s="2">
        <v>3.8301076321351095</v>
      </c>
    </row>
    <row r="266" spans="1:7" x14ac:dyDescent="0.25">
      <c r="A266" t="s">
        <v>4</v>
      </c>
      <c r="B266" t="s">
        <v>18</v>
      </c>
      <c r="C266" t="s">
        <v>20</v>
      </c>
      <c r="D266" t="s">
        <v>8</v>
      </c>
      <c r="E266">
        <v>75</v>
      </c>
      <c r="F266" s="2">
        <v>3.795057881377462</v>
      </c>
      <c r="G266" s="2">
        <v>3.795057881377462</v>
      </c>
    </row>
    <row r="267" spans="1:7" x14ac:dyDescent="0.25">
      <c r="A267" t="s">
        <v>4</v>
      </c>
      <c r="B267" t="s">
        <v>18</v>
      </c>
      <c r="C267" t="s">
        <v>20</v>
      </c>
      <c r="D267" t="s">
        <v>8</v>
      </c>
      <c r="E267">
        <v>85</v>
      </c>
      <c r="F267" s="2">
        <v>3.6977215766418259</v>
      </c>
      <c r="G267" s="2">
        <v>3.6977215766418259</v>
      </c>
    </row>
    <row r="268" spans="1:7" x14ac:dyDescent="0.25">
      <c r="A268" t="s">
        <v>4</v>
      </c>
      <c r="B268" t="s">
        <v>18</v>
      </c>
      <c r="C268" t="s">
        <v>20</v>
      </c>
      <c r="D268" t="s">
        <v>8</v>
      </c>
      <c r="E268">
        <v>95</v>
      </c>
      <c r="F268" s="2">
        <v>3.5672345014527482</v>
      </c>
      <c r="G268" s="2">
        <v>3.5672345014527482</v>
      </c>
    </row>
    <row r="269" spans="1:7" x14ac:dyDescent="0.25">
      <c r="A269" t="s">
        <v>4</v>
      </c>
      <c r="B269" t="s">
        <v>18</v>
      </c>
      <c r="C269" t="s">
        <v>20</v>
      </c>
      <c r="D269" t="s">
        <v>8</v>
      </c>
      <c r="E269">
        <v>105</v>
      </c>
      <c r="F269" s="2">
        <v>3.4216330932301875</v>
      </c>
      <c r="G269" s="2">
        <v>3.4216330932301875</v>
      </c>
    </row>
    <row r="270" spans="1:7" x14ac:dyDescent="0.25">
      <c r="A270" t="s">
        <v>4</v>
      </c>
      <c r="B270" t="s">
        <v>18</v>
      </c>
      <c r="C270" t="s">
        <v>20</v>
      </c>
      <c r="D270" t="s">
        <v>8</v>
      </c>
      <c r="E270">
        <v>115</v>
      </c>
      <c r="F270" s="2">
        <v>3.2726802459436795</v>
      </c>
      <c r="G270" s="2">
        <v>3.2726802459436795</v>
      </c>
    </row>
    <row r="271" spans="1:7" x14ac:dyDescent="0.25">
      <c r="A271" t="s">
        <v>4</v>
      </c>
      <c r="B271" t="s">
        <v>18</v>
      </c>
      <c r="C271" t="s">
        <v>20</v>
      </c>
      <c r="D271" t="s">
        <v>8</v>
      </c>
      <c r="E271">
        <v>125</v>
      </c>
      <c r="F271" s="2">
        <v>3.1259765866511984</v>
      </c>
      <c r="G271" s="2">
        <v>3.1259765866511984</v>
      </c>
    </row>
    <row r="272" spans="1:7" x14ac:dyDescent="0.25">
      <c r="A272" t="s">
        <v>4</v>
      </c>
      <c r="B272" t="s">
        <v>18</v>
      </c>
      <c r="C272" t="s">
        <v>21</v>
      </c>
      <c r="D272" t="s">
        <v>7</v>
      </c>
      <c r="E272">
        <v>5</v>
      </c>
      <c r="F272" s="2">
        <v>3.2075458268278201</v>
      </c>
      <c r="G272" s="2">
        <v>3.2075458268278201</v>
      </c>
    </row>
    <row r="273" spans="1:7" x14ac:dyDescent="0.25">
      <c r="A273" t="s">
        <v>4</v>
      </c>
      <c r="B273" t="s">
        <v>18</v>
      </c>
      <c r="C273" t="s">
        <v>21</v>
      </c>
      <c r="D273" t="s">
        <v>7</v>
      </c>
      <c r="E273">
        <v>15</v>
      </c>
      <c r="F273" s="2">
        <v>2.4681115863753011</v>
      </c>
      <c r="G273" s="2">
        <v>2.4681115863753011</v>
      </c>
    </row>
    <row r="274" spans="1:7" x14ac:dyDescent="0.25">
      <c r="A274" t="s">
        <v>4</v>
      </c>
      <c r="B274" t="s">
        <v>18</v>
      </c>
      <c r="C274" t="s">
        <v>21</v>
      </c>
      <c r="D274" t="s">
        <v>7</v>
      </c>
      <c r="E274">
        <v>25</v>
      </c>
      <c r="F274" s="2">
        <v>2.4641146445350173</v>
      </c>
      <c r="G274" s="2">
        <v>2.4641146445350173</v>
      </c>
    </row>
    <row r="275" spans="1:7" x14ac:dyDescent="0.25">
      <c r="A275" t="s">
        <v>4</v>
      </c>
      <c r="B275" t="s">
        <v>18</v>
      </c>
      <c r="C275" t="s">
        <v>21</v>
      </c>
      <c r="D275" t="s">
        <v>7</v>
      </c>
      <c r="E275">
        <v>35</v>
      </c>
      <c r="F275" s="2">
        <v>2.4067299795423702</v>
      </c>
      <c r="G275" s="2">
        <v>2.4067299795423702</v>
      </c>
    </row>
    <row r="276" spans="1:7" x14ac:dyDescent="0.25">
      <c r="A276" t="s">
        <v>4</v>
      </c>
      <c r="B276" t="s">
        <v>18</v>
      </c>
      <c r="C276" t="s">
        <v>21</v>
      </c>
      <c r="D276" t="s">
        <v>7</v>
      </c>
      <c r="E276">
        <v>45</v>
      </c>
      <c r="F276" s="2">
        <v>2.3215570522315585</v>
      </c>
      <c r="G276" s="2">
        <v>2.3215570522315585</v>
      </c>
    </row>
    <row r="277" spans="1:7" x14ac:dyDescent="0.25">
      <c r="A277" t="s">
        <v>4</v>
      </c>
      <c r="B277" t="s">
        <v>18</v>
      </c>
      <c r="C277" t="s">
        <v>21</v>
      </c>
      <c r="D277" t="s">
        <v>7</v>
      </c>
      <c r="E277">
        <v>55</v>
      </c>
      <c r="F277" s="2">
        <v>2.2319286594494354</v>
      </c>
      <c r="G277" s="2">
        <v>2.2319286594494354</v>
      </c>
    </row>
    <row r="278" spans="1:7" x14ac:dyDescent="0.25">
      <c r="A278" t="s">
        <v>4</v>
      </c>
      <c r="B278" t="s">
        <v>18</v>
      </c>
      <c r="C278" t="s">
        <v>21</v>
      </c>
      <c r="D278" t="s">
        <v>7</v>
      </c>
      <c r="E278">
        <v>65</v>
      </c>
      <c r="F278" s="2">
        <v>2.160654521738079</v>
      </c>
      <c r="G278" s="2">
        <v>2.160654521738079</v>
      </c>
    </row>
    <row r="279" spans="1:7" x14ac:dyDescent="0.25">
      <c r="A279" t="s">
        <v>4</v>
      </c>
      <c r="B279" t="s">
        <v>18</v>
      </c>
      <c r="C279" t="s">
        <v>21</v>
      </c>
      <c r="D279" t="s">
        <v>7</v>
      </c>
      <c r="E279">
        <v>75</v>
      </c>
      <c r="F279" s="2">
        <v>2.06641893142677</v>
      </c>
      <c r="G279" s="2">
        <v>2.06641893142677</v>
      </c>
    </row>
    <row r="280" spans="1:7" x14ac:dyDescent="0.25">
      <c r="A280" t="s">
        <v>4</v>
      </c>
      <c r="B280" t="s">
        <v>18</v>
      </c>
      <c r="C280" t="s">
        <v>21</v>
      </c>
      <c r="D280" t="s">
        <v>7</v>
      </c>
      <c r="E280">
        <v>85</v>
      </c>
      <c r="F280" s="2">
        <v>1.9855396377174961</v>
      </c>
      <c r="G280" s="2">
        <v>1.9855396377174961</v>
      </c>
    </row>
    <row r="281" spans="1:7" x14ac:dyDescent="0.25">
      <c r="A281" t="s">
        <v>4</v>
      </c>
      <c r="B281" t="s">
        <v>18</v>
      </c>
      <c r="C281" t="s">
        <v>21</v>
      </c>
      <c r="D281" t="s">
        <v>7</v>
      </c>
      <c r="E281">
        <v>95</v>
      </c>
      <c r="F281" s="2">
        <v>1.9153766029360426</v>
      </c>
      <c r="G281" s="2">
        <v>1.9153766029360426</v>
      </c>
    </row>
    <row r="282" spans="1:7" x14ac:dyDescent="0.25">
      <c r="A282" t="s">
        <v>4</v>
      </c>
      <c r="B282" t="s">
        <v>18</v>
      </c>
      <c r="C282" t="s">
        <v>21</v>
      </c>
      <c r="D282" t="s">
        <v>7</v>
      </c>
      <c r="E282">
        <v>105</v>
      </c>
      <c r="F282" s="2">
        <v>1.8557229972746625</v>
      </c>
      <c r="G282" s="2">
        <v>1.8557229972746625</v>
      </c>
    </row>
    <row r="283" spans="1:7" x14ac:dyDescent="0.25">
      <c r="A283" t="s">
        <v>4</v>
      </c>
      <c r="B283" t="s">
        <v>18</v>
      </c>
      <c r="C283" t="s">
        <v>21</v>
      </c>
      <c r="D283" t="s">
        <v>7</v>
      </c>
      <c r="E283">
        <v>115</v>
      </c>
      <c r="F283" s="2">
        <v>1.8051588442030613</v>
      </c>
      <c r="G283" s="2">
        <v>1.8051588442030613</v>
      </c>
    </row>
    <row r="284" spans="1:7" x14ac:dyDescent="0.25">
      <c r="A284" t="s">
        <v>4</v>
      </c>
      <c r="B284" t="s">
        <v>18</v>
      </c>
      <c r="C284" t="s">
        <v>21</v>
      </c>
      <c r="D284" t="s">
        <v>7</v>
      </c>
      <c r="E284">
        <v>125</v>
      </c>
      <c r="F284" s="2">
        <v>1.7626513515651947</v>
      </c>
      <c r="G284" s="2">
        <v>1.7626513515651947</v>
      </c>
    </row>
    <row r="285" spans="1:7" x14ac:dyDescent="0.25">
      <c r="A285" t="s">
        <v>4</v>
      </c>
      <c r="B285" t="s">
        <v>18</v>
      </c>
      <c r="C285" t="s">
        <v>21</v>
      </c>
      <c r="D285" t="s">
        <v>8</v>
      </c>
      <c r="E285">
        <v>5</v>
      </c>
      <c r="F285" s="2">
        <v>8.4984834851176601</v>
      </c>
      <c r="G285" s="2">
        <v>8.4984834851176601</v>
      </c>
    </row>
    <row r="286" spans="1:7" x14ac:dyDescent="0.25">
      <c r="A286" t="s">
        <v>4</v>
      </c>
      <c r="B286" t="s">
        <v>18</v>
      </c>
      <c r="C286" t="s">
        <v>21</v>
      </c>
      <c r="D286" t="s">
        <v>8</v>
      </c>
      <c r="E286">
        <v>10</v>
      </c>
      <c r="F286" s="2">
        <v>4.7214353163361658</v>
      </c>
      <c r="G286" s="2">
        <v>4.7214353163361658</v>
      </c>
    </row>
    <row r="287" spans="1:7" x14ac:dyDescent="0.25">
      <c r="A287" t="s">
        <v>4</v>
      </c>
      <c r="B287" t="s">
        <v>18</v>
      </c>
      <c r="C287" t="s">
        <v>21</v>
      </c>
      <c r="D287" t="s">
        <v>8</v>
      </c>
      <c r="E287">
        <v>15</v>
      </c>
      <c r="F287" s="2">
        <v>3.6572055243836314</v>
      </c>
      <c r="G287" s="2">
        <v>3.6572055243836314</v>
      </c>
    </row>
    <row r="288" spans="1:7" x14ac:dyDescent="0.25">
      <c r="A288" t="s">
        <v>4</v>
      </c>
      <c r="B288" t="s">
        <v>18</v>
      </c>
      <c r="C288" t="s">
        <v>21</v>
      </c>
      <c r="D288" t="s">
        <v>8</v>
      </c>
      <c r="E288">
        <v>20</v>
      </c>
      <c r="F288" s="2">
        <v>3.7696539112969698</v>
      </c>
      <c r="G288" s="2">
        <v>3.7696539112969698</v>
      </c>
    </row>
    <row r="289" spans="1:7" x14ac:dyDescent="0.25">
      <c r="A289" t="s">
        <v>4</v>
      </c>
      <c r="B289" t="s">
        <v>18</v>
      </c>
      <c r="C289" t="s">
        <v>21</v>
      </c>
      <c r="D289" t="s">
        <v>8</v>
      </c>
      <c r="E289">
        <v>25</v>
      </c>
      <c r="F289" s="2">
        <v>3.1206171640445861</v>
      </c>
      <c r="G289" s="2">
        <v>3.1206171640445861</v>
      </c>
    </row>
    <row r="290" spans="1:7" x14ac:dyDescent="0.25">
      <c r="A290" t="s">
        <v>4</v>
      </c>
      <c r="B290" t="s">
        <v>18</v>
      </c>
      <c r="C290" t="s">
        <v>21</v>
      </c>
      <c r="D290" t="s">
        <v>8</v>
      </c>
      <c r="E290">
        <v>30</v>
      </c>
      <c r="F290" s="2">
        <v>3.4823708100384207</v>
      </c>
      <c r="G290" s="2">
        <v>3.4823708100384207</v>
      </c>
    </row>
    <row r="291" spans="1:7" x14ac:dyDescent="0.25">
      <c r="A291" t="s">
        <v>4</v>
      </c>
      <c r="B291" t="s">
        <v>18</v>
      </c>
      <c r="C291" t="s">
        <v>21</v>
      </c>
      <c r="D291" t="s">
        <v>8</v>
      </c>
      <c r="E291">
        <v>35</v>
      </c>
      <c r="F291" s="2">
        <v>2.9484633510380758</v>
      </c>
      <c r="G291" s="2">
        <v>2.9484633510380758</v>
      </c>
    </row>
    <row r="292" spans="1:7" x14ac:dyDescent="0.25">
      <c r="A292" t="s">
        <v>4</v>
      </c>
      <c r="B292" t="s">
        <v>18</v>
      </c>
      <c r="C292" t="s">
        <v>21</v>
      </c>
      <c r="D292" t="s">
        <v>8</v>
      </c>
      <c r="E292">
        <v>40</v>
      </c>
      <c r="F292" s="2">
        <v>3.4324085315586728</v>
      </c>
      <c r="G292" s="2">
        <v>3.4324085315586728</v>
      </c>
    </row>
    <row r="293" spans="1:7" x14ac:dyDescent="0.25">
      <c r="A293" t="s">
        <v>4</v>
      </c>
      <c r="B293" t="s">
        <v>18</v>
      </c>
      <c r="C293" t="s">
        <v>21</v>
      </c>
      <c r="D293" t="s">
        <v>8</v>
      </c>
      <c r="E293">
        <v>45</v>
      </c>
      <c r="F293" s="2">
        <v>2.8894614828243714</v>
      </c>
      <c r="G293" s="2">
        <v>2.8894614828243714</v>
      </c>
    </row>
    <row r="294" spans="1:7" x14ac:dyDescent="0.25">
      <c r="A294" t="s">
        <v>4</v>
      </c>
      <c r="B294" t="s">
        <v>18</v>
      </c>
      <c r="C294" t="s">
        <v>21</v>
      </c>
      <c r="D294" t="s">
        <v>8</v>
      </c>
      <c r="E294">
        <v>50</v>
      </c>
      <c r="F294" s="2">
        <v>3.474376845481661</v>
      </c>
      <c r="G294" s="2">
        <v>3.474376845481661</v>
      </c>
    </row>
    <row r="295" spans="1:7" x14ac:dyDescent="0.25">
      <c r="A295" t="s">
        <v>4</v>
      </c>
      <c r="B295" t="s">
        <v>18</v>
      </c>
      <c r="C295" t="s">
        <v>21</v>
      </c>
      <c r="D295" t="s">
        <v>8</v>
      </c>
      <c r="E295">
        <v>55</v>
      </c>
      <c r="F295" s="2">
        <v>2.8355637688482567</v>
      </c>
      <c r="G295" s="2">
        <v>2.8355637688482567</v>
      </c>
    </row>
    <row r="296" spans="1:7" x14ac:dyDescent="0.25">
      <c r="A296" t="s">
        <v>4</v>
      </c>
      <c r="B296" t="s">
        <v>18</v>
      </c>
      <c r="C296" t="s">
        <v>21</v>
      </c>
      <c r="D296" t="s">
        <v>8</v>
      </c>
      <c r="E296">
        <v>60</v>
      </c>
      <c r="F296" s="2">
        <v>3.384944367002912</v>
      </c>
      <c r="G296" s="2">
        <v>3.384944367002912</v>
      </c>
    </row>
    <row r="297" spans="1:7" x14ac:dyDescent="0.25">
      <c r="A297" t="s">
        <v>4</v>
      </c>
      <c r="B297" t="s">
        <v>18</v>
      </c>
      <c r="C297" t="s">
        <v>21</v>
      </c>
      <c r="D297" t="s">
        <v>8</v>
      </c>
      <c r="E297">
        <v>65</v>
      </c>
      <c r="F297" s="2">
        <v>2.7475191079359069</v>
      </c>
      <c r="G297" s="2">
        <v>2.7475191079359069</v>
      </c>
    </row>
    <row r="298" spans="1:7" x14ac:dyDescent="0.25">
      <c r="A298" t="s">
        <v>4</v>
      </c>
      <c r="B298" t="s">
        <v>18</v>
      </c>
      <c r="C298" t="s">
        <v>21</v>
      </c>
      <c r="D298" t="s">
        <v>8</v>
      </c>
      <c r="E298">
        <v>70</v>
      </c>
      <c r="F298" s="2">
        <v>3.2760979746006047</v>
      </c>
      <c r="G298" s="2">
        <v>3.2760979746006047</v>
      </c>
    </row>
    <row r="299" spans="1:7" x14ac:dyDescent="0.25">
      <c r="A299" t="s">
        <v>4</v>
      </c>
      <c r="B299" t="s">
        <v>18</v>
      </c>
      <c r="C299" t="s">
        <v>21</v>
      </c>
      <c r="D299" t="s">
        <v>8</v>
      </c>
      <c r="E299">
        <v>75</v>
      </c>
      <c r="F299" s="2">
        <v>3.197585822703858</v>
      </c>
      <c r="G299" s="2">
        <v>3.197585822703858</v>
      </c>
    </row>
    <row r="300" spans="1:7" x14ac:dyDescent="0.25">
      <c r="A300" t="s">
        <v>4</v>
      </c>
      <c r="B300" t="s">
        <v>18</v>
      </c>
      <c r="C300" t="s">
        <v>21</v>
      </c>
      <c r="D300" t="s">
        <v>8</v>
      </c>
      <c r="E300">
        <v>80</v>
      </c>
      <c r="F300" s="2">
        <v>3.1438763733381294</v>
      </c>
      <c r="G300" s="2">
        <v>3.1438763733381294</v>
      </c>
    </row>
    <row r="301" spans="1:7" x14ac:dyDescent="0.25">
      <c r="A301" t="s">
        <v>4</v>
      </c>
      <c r="B301" t="s">
        <v>18</v>
      </c>
      <c r="C301" t="s">
        <v>21</v>
      </c>
      <c r="D301" t="s">
        <v>8</v>
      </c>
      <c r="E301">
        <v>85</v>
      </c>
      <c r="F301" s="2">
        <v>3.0806153119100954</v>
      </c>
      <c r="G301" s="2">
        <v>3.0806153119100954</v>
      </c>
    </row>
    <row r="302" spans="1:7" x14ac:dyDescent="0.25">
      <c r="A302" t="s">
        <v>4</v>
      </c>
      <c r="B302" t="s">
        <v>18</v>
      </c>
      <c r="C302" t="s">
        <v>21</v>
      </c>
      <c r="D302" t="s">
        <v>8</v>
      </c>
      <c r="E302">
        <v>90</v>
      </c>
      <c r="F302" s="2">
        <v>3.0127253923287918</v>
      </c>
      <c r="G302" s="2">
        <v>3.0127253923287918</v>
      </c>
    </row>
    <row r="303" spans="1:7" x14ac:dyDescent="0.25">
      <c r="A303" t="s">
        <v>4</v>
      </c>
      <c r="B303" t="s">
        <v>18</v>
      </c>
      <c r="C303" t="s">
        <v>21</v>
      </c>
      <c r="D303" t="s">
        <v>8</v>
      </c>
      <c r="E303">
        <v>115</v>
      </c>
      <c r="F303" s="2">
        <v>1.8051223180533638</v>
      </c>
      <c r="G303" s="2">
        <v>1.8051223180533638</v>
      </c>
    </row>
    <row r="304" spans="1:7" x14ac:dyDescent="0.25">
      <c r="A304" t="s">
        <v>4</v>
      </c>
      <c r="B304" t="s">
        <v>18</v>
      </c>
      <c r="C304" t="s">
        <v>22</v>
      </c>
      <c r="D304" t="s">
        <v>14</v>
      </c>
      <c r="E304" t="s">
        <v>14</v>
      </c>
      <c r="F304" s="2">
        <v>2.0983732361486758</v>
      </c>
      <c r="G304" s="2">
        <v>4.1967464722973515</v>
      </c>
    </row>
    <row r="305" spans="1:7" x14ac:dyDescent="0.25">
      <c r="A305" t="s">
        <v>4</v>
      </c>
      <c r="B305" t="s">
        <v>18</v>
      </c>
      <c r="C305" t="s">
        <v>23</v>
      </c>
      <c r="D305" t="s">
        <v>7</v>
      </c>
      <c r="E305">
        <v>5</v>
      </c>
      <c r="F305" s="2">
        <v>6.2801313281878217</v>
      </c>
      <c r="G305" s="2">
        <v>6.2801313281878217</v>
      </c>
    </row>
    <row r="306" spans="1:7" x14ac:dyDescent="0.25">
      <c r="A306" t="s">
        <v>4</v>
      </c>
      <c r="B306" t="s">
        <v>18</v>
      </c>
      <c r="C306" t="s">
        <v>23</v>
      </c>
      <c r="D306" t="s">
        <v>7</v>
      </c>
      <c r="E306">
        <v>15</v>
      </c>
      <c r="F306" s="2">
        <v>3.0426411924155796</v>
      </c>
      <c r="G306" s="2">
        <v>3.0426411924155796</v>
      </c>
    </row>
    <row r="307" spans="1:7" x14ac:dyDescent="0.25">
      <c r="A307" t="s">
        <v>4</v>
      </c>
      <c r="B307" t="s">
        <v>18</v>
      </c>
      <c r="C307" t="s">
        <v>23</v>
      </c>
      <c r="D307" t="s">
        <v>7</v>
      </c>
      <c r="E307">
        <v>25</v>
      </c>
      <c r="F307" s="2">
        <v>2.7668549956646107</v>
      </c>
      <c r="G307" s="2">
        <v>2.7668549956646107</v>
      </c>
    </row>
    <row r="308" spans="1:7" x14ac:dyDescent="0.25">
      <c r="A308" t="s">
        <v>4</v>
      </c>
      <c r="B308" t="s">
        <v>18</v>
      </c>
      <c r="C308" t="s">
        <v>23</v>
      </c>
      <c r="D308" t="s">
        <v>7</v>
      </c>
      <c r="E308">
        <v>35</v>
      </c>
      <c r="F308" s="2">
        <v>2.6936260521173816</v>
      </c>
      <c r="G308" s="2">
        <v>2.6936260521173816</v>
      </c>
    </row>
    <row r="309" spans="1:7" x14ac:dyDescent="0.25">
      <c r="A309" t="s">
        <v>4</v>
      </c>
      <c r="B309" t="s">
        <v>18</v>
      </c>
      <c r="C309" t="s">
        <v>23</v>
      </c>
      <c r="D309" t="s">
        <v>7</v>
      </c>
      <c r="E309">
        <v>45</v>
      </c>
      <c r="F309" s="2">
        <v>2.6096435405118843</v>
      </c>
      <c r="G309" s="2">
        <v>2.6096435405118843</v>
      </c>
    </row>
    <row r="310" spans="1:7" x14ac:dyDescent="0.25">
      <c r="A310" t="s">
        <v>4</v>
      </c>
      <c r="B310" t="s">
        <v>18</v>
      </c>
      <c r="C310" t="s">
        <v>23</v>
      </c>
      <c r="D310" t="s">
        <v>7</v>
      </c>
      <c r="E310">
        <v>55</v>
      </c>
      <c r="F310" s="2">
        <v>2.5262233635192493</v>
      </c>
      <c r="G310" s="2">
        <v>2.5262233635192493</v>
      </c>
    </row>
    <row r="311" spans="1:7" x14ac:dyDescent="0.25">
      <c r="A311" t="s">
        <v>4</v>
      </c>
      <c r="B311" t="s">
        <v>18</v>
      </c>
      <c r="C311" t="s">
        <v>23</v>
      </c>
      <c r="D311" t="s">
        <v>7</v>
      </c>
      <c r="E311">
        <v>65</v>
      </c>
      <c r="F311" s="2">
        <v>2.4465648390700494</v>
      </c>
      <c r="G311" s="2">
        <v>2.4465648390700494</v>
      </c>
    </row>
    <row r="312" spans="1:7" x14ac:dyDescent="0.25">
      <c r="A312" t="s">
        <v>4</v>
      </c>
      <c r="B312" t="s">
        <v>18</v>
      </c>
      <c r="C312" t="s">
        <v>23</v>
      </c>
      <c r="D312" t="s">
        <v>7</v>
      </c>
      <c r="E312">
        <v>75</v>
      </c>
      <c r="F312" s="2">
        <v>2.3731602075490974</v>
      </c>
      <c r="G312" s="2">
        <v>2.3731602075490974</v>
      </c>
    </row>
    <row r="313" spans="1:7" x14ac:dyDescent="0.25">
      <c r="A313" t="s">
        <v>4</v>
      </c>
      <c r="B313" t="s">
        <v>18</v>
      </c>
      <c r="C313" t="s">
        <v>23</v>
      </c>
      <c r="D313" t="s">
        <v>7</v>
      </c>
      <c r="E313">
        <v>85</v>
      </c>
      <c r="F313" s="2">
        <v>2.3055655514826832</v>
      </c>
      <c r="G313" s="2">
        <v>2.3055655514826832</v>
      </c>
    </row>
    <row r="314" spans="1:7" x14ac:dyDescent="0.25">
      <c r="A314" t="s">
        <v>4</v>
      </c>
      <c r="B314" t="s">
        <v>18</v>
      </c>
      <c r="C314" t="s">
        <v>23</v>
      </c>
      <c r="D314" t="s">
        <v>7</v>
      </c>
      <c r="E314">
        <v>95</v>
      </c>
      <c r="F314" s="2">
        <v>2.2411572796610479</v>
      </c>
      <c r="G314" s="2">
        <v>2.2411572796610479</v>
      </c>
    </row>
    <row r="315" spans="1:7" x14ac:dyDescent="0.25">
      <c r="A315" t="s">
        <v>4</v>
      </c>
      <c r="B315" t="s">
        <v>18</v>
      </c>
      <c r="C315" t="s">
        <v>23</v>
      </c>
      <c r="D315" t="s">
        <v>7</v>
      </c>
      <c r="E315">
        <v>105</v>
      </c>
      <c r="F315" s="2">
        <v>2.1811661937654261</v>
      </c>
      <c r="G315" s="2">
        <v>2.1811661937654261</v>
      </c>
    </row>
    <row r="316" spans="1:7" x14ac:dyDescent="0.25">
      <c r="A316" t="s">
        <v>4</v>
      </c>
      <c r="B316" t="s">
        <v>18</v>
      </c>
      <c r="C316" t="s">
        <v>23</v>
      </c>
      <c r="D316" t="s">
        <v>7</v>
      </c>
      <c r="E316">
        <v>115</v>
      </c>
      <c r="F316" s="2">
        <v>2.4346342888979664</v>
      </c>
      <c r="G316" s="2">
        <v>2.4346342888979664</v>
      </c>
    </row>
    <row r="317" spans="1:7" x14ac:dyDescent="0.25">
      <c r="A317" t="s">
        <v>4</v>
      </c>
      <c r="B317" t="s">
        <v>18</v>
      </c>
      <c r="C317" t="s">
        <v>23</v>
      </c>
      <c r="D317" t="s">
        <v>7</v>
      </c>
      <c r="E317">
        <v>125</v>
      </c>
      <c r="F317" s="2">
        <v>2.0683964756322659</v>
      </c>
      <c r="G317" s="2">
        <v>2.0683964756322659</v>
      </c>
    </row>
    <row r="318" spans="1:7" x14ac:dyDescent="0.25">
      <c r="A318" t="s">
        <v>4</v>
      </c>
      <c r="B318" t="s">
        <v>18</v>
      </c>
      <c r="C318" t="s">
        <v>23</v>
      </c>
      <c r="D318" t="s">
        <v>8</v>
      </c>
      <c r="E318">
        <v>5</v>
      </c>
      <c r="F318" s="2">
        <v>8.4834232261439304</v>
      </c>
      <c r="G318" s="2">
        <v>8.4834232261439304</v>
      </c>
    </row>
    <row r="319" spans="1:7" x14ac:dyDescent="0.25">
      <c r="A319" t="s">
        <v>4</v>
      </c>
      <c r="B319" t="s">
        <v>18</v>
      </c>
      <c r="C319" t="s">
        <v>23</v>
      </c>
      <c r="D319" t="s">
        <v>8</v>
      </c>
      <c r="E319">
        <v>15</v>
      </c>
      <c r="F319" s="2">
        <v>3.3374126708269412</v>
      </c>
      <c r="G319" s="2">
        <v>3.3374126708269412</v>
      </c>
    </row>
    <row r="320" spans="1:7" x14ac:dyDescent="0.25">
      <c r="A320" t="s">
        <v>4</v>
      </c>
      <c r="B320" t="s">
        <v>18</v>
      </c>
      <c r="C320" t="s">
        <v>23</v>
      </c>
      <c r="D320" t="s">
        <v>8</v>
      </c>
      <c r="E320">
        <v>25</v>
      </c>
      <c r="F320" s="2">
        <v>2.8387992209039945</v>
      </c>
      <c r="G320" s="2">
        <v>2.8387992209039945</v>
      </c>
    </row>
    <row r="321" spans="1:7" x14ac:dyDescent="0.25">
      <c r="A321" t="s">
        <v>4</v>
      </c>
      <c r="B321" t="s">
        <v>18</v>
      </c>
      <c r="C321" t="s">
        <v>23</v>
      </c>
      <c r="D321" t="s">
        <v>8</v>
      </c>
      <c r="E321">
        <v>35</v>
      </c>
      <c r="F321" s="2">
        <v>2.7150380239148171</v>
      </c>
      <c r="G321" s="2">
        <v>2.7150380239148171</v>
      </c>
    </row>
    <row r="322" spans="1:7" x14ac:dyDescent="0.25">
      <c r="A322" t="s">
        <v>4</v>
      </c>
      <c r="B322" t="s">
        <v>18</v>
      </c>
      <c r="C322" t="s">
        <v>23</v>
      </c>
      <c r="D322" t="s">
        <v>8</v>
      </c>
      <c r="E322">
        <v>45</v>
      </c>
      <c r="F322" s="2">
        <v>2.6163050428488646</v>
      </c>
      <c r="G322" s="2">
        <v>2.6163050428488646</v>
      </c>
    </row>
    <row r="323" spans="1:7" x14ac:dyDescent="0.25">
      <c r="A323" t="s">
        <v>4</v>
      </c>
      <c r="B323" t="s">
        <v>18</v>
      </c>
      <c r="C323" t="s">
        <v>23</v>
      </c>
      <c r="D323" t="s">
        <v>8</v>
      </c>
      <c r="E323">
        <v>55</v>
      </c>
      <c r="F323" s="2">
        <v>2.5275859435427224</v>
      </c>
      <c r="G323" s="2">
        <v>2.5275859435427224</v>
      </c>
    </row>
    <row r="324" spans="1:7" x14ac:dyDescent="0.25">
      <c r="A324" t="s">
        <v>4</v>
      </c>
      <c r="B324" t="s">
        <v>18</v>
      </c>
      <c r="C324" t="s">
        <v>23</v>
      </c>
      <c r="D324" t="s">
        <v>8</v>
      </c>
      <c r="E324">
        <v>65</v>
      </c>
      <c r="F324" s="2">
        <v>2.591836832341881</v>
      </c>
      <c r="G324" s="2">
        <v>2.591836832341881</v>
      </c>
    </row>
    <row r="325" spans="1:7" x14ac:dyDescent="0.25">
      <c r="A325" t="s">
        <v>4</v>
      </c>
      <c r="B325" t="s">
        <v>18</v>
      </c>
      <c r="C325" t="s">
        <v>23</v>
      </c>
      <c r="D325" t="s">
        <v>8</v>
      </c>
      <c r="E325">
        <v>75</v>
      </c>
      <c r="F325" s="2">
        <v>2.5400308410904442</v>
      </c>
      <c r="G325" s="2">
        <v>2.5400308410904442</v>
      </c>
    </row>
    <row r="326" spans="1:7" x14ac:dyDescent="0.25">
      <c r="A326" t="s">
        <v>4</v>
      </c>
      <c r="B326" t="s">
        <v>18</v>
      </c>
      <c r="C326" t="s">
        <v>23</v>
      </c>
      <c r="D326" t="s">
        <v>8</v>
      </c>
      <c r="E326">
        <v>85</v>
      </c>
      <c r="F326" s="2">
        <v>2.5021778336932528</v>
      </c>
      <c r="G326" s="2">
        <v>2.5021778336932528</v>
      </c>
    </row>
    <row r="327" spans="1:7" x14ac:dyDescent="0.25">
      <c r="A327" t="s">
        <v>4</v>
      </c>
      <c r="B327" t="s">
        <v>18</v>
      </c>
      <c r="C327" t="s">
        <v>23</v>
      </c>
      <c r="D327" t="s">
        <v>8</v>
      </c>
      <c r="E327">
        <v>95</v>
      </c>
      <c r="F327" s="2">
        <v>2.4722938804849433</v>
      </c>
      <c r="G327" s="2">
        <v>2.4722938804849433</v>
      </c>
    </row>
    <row r="328" spans="1:7" x14ac:dyDescent="0.25">
      <c r="A328" t="s">
        <v>4</v>
      </c>
      <c r="B328" t="s">
        <v>18</v>
      </c>
      <c r="C328" t="s">
        <v>23</v>
      </c>
      <c r="D328" t="s">
        <v>8</v>
      </c>
      <c r="E328">
        <v>115</v>
      </c>
      <c r="F328" s="2">
        <v>1.8129423425359055</v>
      </c>
      <c r="G328" s="2">
        <v>1.8129423425359055</v>
      </c>
    </row>
    <row r="329" spans="1:7" x14ac:dyDescent="0.25">
      <c r="A329" t="s">
        <v>4</v>
      </c>
      <c r="B329" t="s">
        <v>18</v>
      </c>
      <c r="C329" t="s">
        <v>24</v>
      </c>
      <c r="D329" t="s">
        <v>7</v>
      </c>
      <c r="E329">
        <v>5</v>
      </c>
      <c r="F329" s="2">
        <v>3.2974436568050618</v>
      </c>
      <c r="G329" s="2">
        <v>3.2974436568050618</v>
      </c>
    </row>
    <row r="330" spans="1:7" x14ac:dyDescent="0.25">
      <c r="A330" t="s">
        <v>4</v>
      </c>
      <c r="B330" t="s">
        <v>18</v>
      </c>
      <c r="C330" t="s">
        <v>24</v>
      </c>
      <c r="D330" t="s">
        <v>7</v>
      </c>
      <c r="E330">
        <v>15</v>
      </c>
      <c r="F330" s="2">
        <v>3.377381684848821</v>
      </c>
      <c r="G330" s="2">
        <v>3.377381684848821</v>
      </c>
    </row>
    <row r="331" spans="1:7" x14ac:dyDescent="0.25">
      <c r="A331" t="s">
        <v>4</v>
      </c>
      <c r="B331" t="s">
        <v>18</v>
      </c>
      <c r="C331" t="s">
        <v>24</v>
      </c>
      <c r="D331" t="s">
        <v>7</v>
      </c>
      <c r="E331">
        <v>25</v>
      </c>
      <c r="F331" s="2">
        <v>3.3873739383542905</v>
      </c>
      <c r="G331" s="2">
        <v>3.3873739383542905</v>
      </c>
    </row>
    <row r="332" spans="1:7" x14ac:dyDescent="0.25">
      <c r="A332" t="s">
        <v>4</v>
      </c>
      <c r="B332" t="s">
        <v>18</v>
      </c>
      <c r="C332" t="s">
        <v>24</v>
      </c>
      <c r="D332" t="s">
        <v>7</v>
      </c>
      <c r="E332">
        <v>35</v>
      </c>
      <c r="F332" s="2">
        <v>3.3088633750970273</v>
      </c>
      <c r="G332" s="2">
        <v>3.3088633750970273</v>
      </c>
    </row>
    <row r="333" spans="1:7" x14ac:dyDescent="0.25">
      <c r="A333" t="s">
        <v>4</v>
      </c>
      <c r="B333" t="s">
        <v>18</v>
      </c>
      <c r="C333" t="s">
        <v>24</v>
      </c>
      <c r="D333" t="s">
        <v>7</v>
      </c>
      <c r="E333">
        <v>45</v>
      </c>
      <c r="F333" s="2">
        <v>3.2208363799297928</v>
      </c>
      <c r="G333" s="2">
        <v>3.2208363799297928</v>
      </c>
    </row>
    <row r="334" spans="1:7" x14ac:dyDescent="0.25">
      <c r="A334" t="s">
        <v>4</v>
      </c>
      <c r="B334" t="s">
        <v>18</v>
      </c>
      <c r="C334" t="s">
        <v>24</v>
      </c>
      <c r="D334" t="s">
        <v>7</v>
      </c>
      <c r="E334">
        <v>55</v>
      </c>
      <c r="F334" s="2">
        <v>3.1303005072590202</v>
      </c>
      <c r="G334" s="2">
        <v>3.1303005072590202</v>
      </c>
    </row>
    <row r="335" spans="1:7" x14ac:dyDescent="0.25">
      <c r="A335" t="s">
        <v>4</v>
      </c>
      <c r="B335" t="s">
        <v>18</v>
      </c>
      <c r="C335" t="s">
        <v>24</v>
      </c>
      <c r="D335" t="s">
        <v>7</v>
      </c>
      <c r="E335">
        <v>65</v>
      </c>
      <c r="F335" s="2">
        <v>3.4657746966279777</v>
      </c>
      <c r="G335" s="2">
        <v>3.4657746966279777</v>
      </c>
    </row>
    <row r="336" spans="1:7" x14ac:dyDescent="0.25">
      <c r="A336" t="s">
        <v>4</v>
      </c>
      <c r="B336" t="s">
        <v>18</v>
      </c>
      <c r="C336" t="s">
        <v>24</v>
      </c>
      <c r="D336" t="s">
        <v>7</v>
      </c>
      <c r="E336">
        <v>75</v>
      </c>
      <c r="F336" s="2">
        <v>2.9443840329451256</v>
      </c>
      <c r="G336" s="2">
        <v>2.9443840329451256</v>
      </c>
    </row>
    <row r="337" spans="1:7" x14ac:dyDescent="0.25">
      <c r="A337" t="s">
        <v>4</v>
      </c>
      <c r="B337" t="s">
        <v>18</v>
      </c>
      <c r="C337" t="s">
        <v>24</v>
      </c>
      <c r="D337" t="s">
        <v>7</v>
      </c>
      <c r="E337">
        <v>85</v>
      </c>
      <c r="F337" s="2">
        <v>2.8660134172159499</v>
      </c>
      <c r="G337" s="2">
        <v>2.8660134172159499</v>
      </c>
    </row>
    <row r="338" spans="1:7" x14ac:dyDescent="0.25">
      <c r="A338" t="s">
        <v>4</v>
      </c>
      <c r="B338" t="s">
        <v>18</v>
      </c>
      <c r="C338" t="s">
        <v>24</v>
      </c>
      <c r="D338" t="s">
        <v>7</v>
      </c>
      <c r="E338">
        <v>95</v>
      </c>
      <c r="F338" s="2">
        <v>2.7936237168976858</v>
      </c>
      <c r="G338" s="2">
        <v>2.7936237168976858</v>
      </c>
    </row>
    <row r="339" spans="1:7" x14ac:dyDescent="0.25">
      <c r="A339" t="s">
        <v>4</v>
      </c>
      <c r="B339" t="s">
        <v>18</v>
      </c>
      <c r="C339" t="s">
        <v>24</v>
      </c>
      <c r="D339" t="s">
        <v>7</v>
      </c>
      <c r="E339">
        <v>105</v>
      </c>
      <c r="F339" s="2">
        <v>2.7255060990157851</v>
      </c>
      <c r="G339" s="2">
        <v>2.7255060990157851</v>
      </c>
    </row>
    <row r="340" spans="1:7" x14ac:dyDescent="0.25">
      <c r="A340" t="s">
        <v>4</v>
      </c>
      <c r="B340" t="s">
        <v>18</v>
      </c>
      <c r="C340" t="s">
        <v>24</v>
      </c>
      <c r="D340" t="s">
        <v>7</v>
      </c>
      <c r="E340">
        <v>115</v>
      </c>
      <c r="F340" s="2">
        <v>2.6588083240641605</v>
      </c>
      <c r="G340" s="2">
        <v>2.6588083240641605</v>
      </c>
    </row>
    <row r="341" spans="1:7" x14ac:dyDescent="0.25">
      <c r="A341" t="s">
        <v>4</v>
      </c>
      <c r="B341" t="s">
        <v>18</v>
      </c>
      <c r="C341" t="s">
        <v>24</v>
      </c>
      <c r="D341" t="s">
        <v>7</v>
      </c>
      <c r="E341">
        <v>125</v>
      </c>
      <c r="F341" s="2">
        <v>2.5915908691786691</v>
      </c>
      <c r="G341" s="2">
        <v>2.5915908691786691</v>
      </c>
    </row>
    <row r="342" spans="1:7" x14ac:dyDescent="0.25">
      <c r="A342" t="s">
        <v>4</v>
      </c>
      <c r="B342" t="s">
        <v>18</v>
      </c>
      <c r="C342" t="s">
        <v>24</v>
      </c>
      <c r="D342" t="s">
        <v>8</v>
      </c>
      <c r="E342">
        <v>5</v>
      </c>
      <c r="F342" s="2">
        <v>10.102168294030053</v>
      </c>
      <c r="G342" s="2">
        <v>10.102168294030053</v>
      </c>
    </row>
    <row r="343" spans="1:7" x14ac:dyDescent="0.25">
      <c r="A343" t="s">
        <v>4</v>
      </c>
      <c r="B343" t="s">
        <v>18</v>
      </c>
      <c r="C343" t="s">
        <v>24</v>
      </c>
      <c r="D343" t="s">
        <v>8</v>
      </c>
      <c r="E343">
        <v>15</v>
      </c>
      <c r="F343" s="2">
        <v>4.3233150166999694</v>
      </c>
      <c r="G343" s="2">
        <v>4.3233150166999694</v>
      </c>
    </row>
    <row r="344" spans="1:7" x14ac:dyDescent="0.25">
      <c r="A344" t="s">
        <v>4</v>
      </c>
      <c r="B344" t="s">
        <v>18</v>
      </c>
      <c r="C344" t="s">
        <v>24</v>
      </c>
      <c r="D344" t="s">
        <v>8</v>
      </c>
      <c r="E344">
        <v>25</v>
      </c>
      <c r="F344" s="2">
        <v>3.6271880224855679</v>
      </c>
      <c r="G344" s="2">
        <v>3.6271880224855679</v>
      </c>
    </row>
    <row r="345" spans="1:7" x14ac:dyDescent="0.25">
      <c r="A345" t="s">
        <v>4</v>
      </c>
      <c r="B345" t="s">
        <v>18</v>
      </c>
      <c r="C345" t="s">
        <v>24</v>
      </c>
      <c r="D345" t="s">
        <v>8</v>
      </c>
      <c r="E345">
        <v>35</v>
      </c>
      <c r="F345" s="2">
        <v>3.3802366144218126</v>
      </c>
      <c r="G345" s="2">
        <v>3.3802366144218126</v>
      </c>
    </row>
    <row r="346" spans="1:7" x14ac:dyDescent="0.25">
      <c r="A346" t="s">
        <v>4</v>
      </c>
      <c r="B346" t="s">
        <v>18</v>
      </c>
      <c r="C346" t="s">
        <v>24</v>
      </c>
      <c r="D346" t="s">
        <v>8</v>
      </c>
      <c r="E346">
        <v>45</v>
      </c>
      <c r="F346" s="2">
        <v>3.2430413877197259</v>
      </c>
      <c r="G346" s="2">
        <v>3.2430413877197259</v>
      </c>
    </row>
    <row r="347" spans="1:7" x14ac:dyDescent="0.25">
      <c r="A347" t="s">
        <v>4</v>
      </c>
      <c r="B347" t="s">
        <v>18</v>
      </c>
      <c r="C347" t="s">
        <v>24</v>
      </c>
      <c r="D347" t="s">
        <v>8</v>
      </c>
      <c r="E347">
        <v>55</v>
      </c>
      <c r="F347" s="2">
        <v>3.1384759873998593</v>
      </c>
      <c r="G347" s="2">
        <v>3.1384759873998593</v>
      </c>
    </row>
    <row r="348" spans="1:7" x14ac:dyDescent="0.25">
      <c r="A348" t="s">
        <v>4</v>
      </c>
      <c r="B348" t="s">
        <v>18</v>
      </c>
      <c r="C348" t="s">
        <v>24</v>
      </c>
      <c r="D348" t="s">
        <v>8</v>
      </c>
      <c r="E348">
        <v>65</v>
      </c>
      <c r="F348" s="2">
        <v>3.46923355361064</v>
      </c>
      <c r="G348" s="2">
        <v>3.46923355361064</v>
      </c>
    </row>
    <row r="349" spans="1:7" x14ac:dyDescent="0.25">
      <c r="A349" t="s">
        <v>4</v>
      </c>
      <c r="B349" t="s">
        <v>18</v>
      </c>
      <c r="C349" t="s">
        <v>24</v>
      </c>
      <c r="D349" t="s">
        <v>8</v>
      </c>
      <c r="E349">
        <v>75</v>
      </c>
      <c r="F349" s="2">
        <v>3.3673894313433514</v>
      </c>
      <c r="G349" s="2">
        <v>3.3673894313433514</v>
      </c>
    </row>
    <row r="350" spans="1:7" x14ac:dyDescent="0.25">
      <c r="A350" t="s">
        <v>4</v>
      </c>
      <c r="B350" t="s">
        <v>18</v>
      </c>
      <c r="C350" t="s">
        <v>24</v>
      </c>
      <c r="D350" t="s">
        <v>8</v>
      </c>
      <c r="E350">
        <v>85</v>
      </c>
      <c r="F350" s="2">
        <v>2.8666011968339191</v>
      </c>
      <c r="G350" s="2">
        <v>2.8666011968339191</v>
      </c>
    </row>
    <row r="351" spans="1:7" x14ac:dyDescent="0.25">
      <c r="A351" t="s">
        <v>4</v>
      </c>
      <c r="B351" t="s">
        <v>18</v>
      </c>
      <c r="C351" t="s">
        <v>24</v>
      </c>
      <c r="D351" t="s">
        <v>8</v>
      </c>
      <c r="E351">
        <v>95</v>
      </c>
      <c r="F351" s="2">
        <v>2.7941496249769209</v>
      </c>
      <c r="G351" s="2">
        <v>2.7941496249769209</v>
      </c>
    </row>
    <row r="352" spans="1:7" x14ac:dyDescent="0.25">
      <c r="A352" t="s">
        <v>4</v>
      </c>
      <c r="B352" t="s">
        <v>18</v>
      </c>
      <c r="C352" t="s">
        <v>24</v>
      </c>
      <c r="D352" t="s">
        <v>8</v>
      </c>
      <c r="E352">
        <v>105</v>
      </c>
      <c r="F352" s="2">
        <v>3.1290028119985696</v>
      </c>
      <c r="G352" s="2">
        <v>3.1290028119985696</v>
      </c>
    </row>
    <row r="353" spans="1:7" x14ac:dyDescent="0.25">
      <c r="A353" t="s">
        <v>4</v>
      </c>
      <c r="B353" t="s">
        <v>18</v>
      </c>
      <c r="C353" t="s">
        <v>24</v>
      </c>
      <c r="D353" t="s">
        <v>8</v>
      </c>
      <c r="E353">
        <v>115</v>
      </c>
      <c r="F353" s="2">
        <v>3.0608879162081766</v>
      </c>
      <c r="G353" s="2">
        <v>3.0608879162081766</v>
      </c>
    </row>
    <row r="354" spans="1:7" x14ac:dyDescent="0.25">
      <c r="A354" t="s">
        <v>4</v>
      </c>
      <c r="B354" t="s">
        <v>18</v>
      </c>
      <c r="C354" t="s">
        <v>24</v>
      </c>
      <c r="D354" t="s">
        <v>8</v>
      </c>
      <c r="E354">
        <v>125</v>
      </c>
      <c r="F354" s="2">
        <v>2.9928797699583396</v>
      </c>
      <c r="G354" s="2">
        <v>2.9928797699583396</v>
      </c>
    </row>
    <row r="355" spans="1:7" x14ac:dyDescent="0.25">
      <c r="A355" t="s">
        <v>4</v>
      </c>
      <c r="B355" t="s">
        <v>18</v>
      </c>
      <c r="C355" t="s">
        <v>25</v>
      </c>
      <c r="D355" t="s">
        <v>7</v>
      </c>
      <c r="E355">
        <v>5</v>
      </c>
      <c r="F355" s="2">
        <v>3.9569323881660736</v>
      </c>
      <c r="G355" s="2">
        <v>3.9569323881660736</v>
      </c>
    </row>
    <row r="356" spans="1:7" x14ac:dyDescent="0.25">
      <c r="A356" t="s">
        <v>4</v>
      </c>
      <c r="B356" t="s">
        <v>18</v>
      </c>
      <c r="C356" t="s">
        <v>25</v>
      </c>
      <c r="D356" t="s">
        <v>7</v>
      </c>
      <c r="E356">
        <v>15</v>
      </c>
      <c r="F356" s="2">
        <v>3.4406659570501303</v>
      </c>
      <c r="G356" s="2">
        <v>3.4406659570501303</v>
      </c>
    </row>
    <row r="357" spans="1:7" x14ac:dyDescent="0.25">
      <c r="A357" t="s">
        <v>4</v>
      </c>
      <c r="B357" t="s">
        <v>18</v>
      </c>
      <c r="C357" t="s">
        <v>25</v>
      </c>
      <c r="D357" t="s">
        <v>7</v>
      </c>
      <c r="E357">
        <v>25</v>
      </c>
      <c r="F357" s="2">
        <v>3.4333383044794523</v>
      </c>
      <c r="G357" s="2">
        <v>3.4333383044794523</v>
      </c>
    </row>
    <row r="358" spans="1:7" x14ac:dyDescent="0.25">
      <c r="A358" t="s">
        <v>4</v>
      </c>
      <c r="B358" t="s">
        <v>18</v>
      </c>
      <c r="C358" t="s">
        <v>25</v>
      </c>
      <c r="D358" t="s">
        <v>7</v>
      </c>
      <c r="E358">
        <v>35</v>
      </c>
      <c r="F358" s="2">
        <v>3.3916563327137776</v>
      </c>
      <c r="G358" s="2">
        <v>3.3916563327137776</v>
      </c>
    </row>
    <row r="359" spans="1:7" x14ac:dyDescent="0.25">
      <c r="A359" t="s">
        <v>4</v>
      </c>
      <c r="B359" t="s">
        <v>18</v>
      </c>
      <c r="C359" t="s">
        <v>25</v>
      </c>
      <c r="D359" t="s">
        <v>7</v>
      </c>
      <c r="E359">
        <v>45</v>
      </c>
      <c r="F359" s="2">
        <v>3.2541438916146923</v>
      </c>
      <c r="G359" s="2">
        <v>3.2541438916146923</v>
      </c>
    </row>
    <row r="360" spans="1:7" x14ac:dyDescent="0.25">
      <c r="A360" t="s">
        <v>4</v>
      </c>
      <c r="B360" t="s">
        <v>18</v>
      </c>
      <c r="C360" t="s">
        <v>25</v>
      </c>
      <c r="D360" t="s">
        <v>7</v>
      </c>
      <c r="E360">
        <v>55</v>
      </c>
      <c r="F360" s="2">
        <v>3.1312088939413361</v>
      </c>
      <c r="G360" s="2">
        <v>3.1312088939413361</v>
      </c>
    </row>
    <row r="361" spans="1:7" x14ac:dyDescent="0.25">
      <c r="A361" t="s">
        <v>4</v>
      </c>
      <c r="B361" t="s">
        <v>18</v>
      </c>
      <c r="C361" t="s">
        <v>25</v>
      </c>
      <c r="D361" t="s">
        <v>7</v>
      </c>
      <c r="E361">
        <v>65</v>
      </c>
      <c r="F361" s="2">
        <v>3.0215037330770849</v>
      </c>
      <c r="G361" s="2">
        <v>3.0215037330770849</v>
      </c>
    </row>
    <row r="362" spans="1:7" x14ac:dyDescent="0.25">
      <c r="A362" t="s">
        <v>4</v>
      </c>
      <c r="B362" t="s">
        <v>18</v>
      </c>
      <c r="C362" t="s">
        <v>25</v>
      </c>
      <c r="D362" t="s">
        <v>7</v>
      </c>
      <c r="E362">
        <v>75</v>
      </c>
      <c r="F362" s="2">
        <v>2.9230672254667902</v>
      </c>
      <c r="G362" s="2">
        <v>2.9230672254667902</v>
      </c>
    </row>
    <row r="363" spans="1:7" x14ac:dyDescent="0.25">
      <c r="A363" t="s">
        <v>4</v>
      </c>
      <c r="B363" t="s">
        <v>18</v>
      </c>
      <c r="C363" t="s">
        <v>25</v>
      </c>
      <c r="D363" t="s">
        <v>7</v>
      </c>
      <c r="E363">
        <v>85</v>
      </c>
      <c r="F363" s="2">
        <v>2.8342733178456339</v>
      </c>
      <c r="G363" s="2">
        <v>2.8342733178456339</v>
      </c>
    </row>
    <row r="364" spans="1:7" x14ac:dyDescent="0.25">
      <c r="A364" t="s">
        <v>4</v>
      </c>
      <c r="B364" t="s">
        <v>18</v>
      </c>
      <c r="C364" t="s">
        <v>25</v>
      </c>
      <c r="D364" t="s">
        <v>7</v>
      </c>
      <c r="E364">
        <v>95</v>
      </c>
      <c r="F364" s="2">
        <v>2.7499733463211591</v>
      </c>
      <c r="G364" s="2">
        <v>2.7499733463211591</v>
      </c>
    </row>
    <row r="365" spans="1:7" x14ac:dyDescent="0.25">
      <c r="A365" t="s">
        <v>4</v>
      </c>
      <c r="B365" t="s">
        <v>18</v>
      </c>
      <c r="C365" t="s">
        <v>25</v>
      </c>
      <c r="D365" t="s">
        <v>7</v>
      </c>
      <c r="E365">
        <v>105</v>
      </c>
      <c r="F365" s="2">
        <v>2.6722140803199466</v>
      </c>
      <c r="G365" s="2">
        <v>2.6722140803199466</v>
      </c>
    </row>
    <row r="366" spans="1:7" x14ac:dyDescent="0.25">
      <c r="A366" t="s">
        <v>4</v>
      </c>
      <c r="B366" t="s">
        <v>18</v>
      </c>
      <c r="C366" t="s">
        <v>25</v>
      </c>
      <c r="D366" t="s">
        <v>7</v>
      </c>
      <c r="E366">
        <v>115</v>
      </c>
      <c r="F366" s="2">
        <v>2.5962481282038272</v>
      </c>
      <c r="G366" s="2">
        <v>2.5962481282038272</v>
      </c>
    </row>
    <row r="367" spans="1:7" x14ac:dyDescent="0.25">
      <c r="A367" t="s">
        <v>4</v>
      </c>
      <c r="B367" t="s">
        <v>18</v>
      </c>
      <c r="C367" t="s">
        <v>25</v>
      </c>
      <c r="D367" t="s">
        <v>7</v>
      </c>
      <c r="E367">
        <v>125</v>
      </c>
      <c r="F367" s="2">
        <v>2.5208457143599428</v>
      </c>
      <c r="G367" s="2">
        <v>2.5208457143599428</v>
      </c>
    </row>
    <row r="368" spans="1:7" x14ac:dyDescent="0.25">
      <c r="A368" t="s">
        <v>4</v>
      </c>
      <c r="B368" t="s">
        <v>18</v>
      </c>
      <c r="C368" t="s">
        <v>25</v>
      </c>
      <c r="D368" t="s">
        <v>8</v>
      </c>
      <c r="E368">
        <v>5</v>
      </c>
      <c r="F368" s="2">
        <v>13.029898571132732</v>
      </c>
      <c r="G368" s="2">
        <v>13.029898571132732</v>
      </c>
    </row>
    <row r="369" spans="1:7" x14ac:dyDescent="0.25">
      <c r="A369" t="s">
        <v>4</v>
      </c>
      <c r="B369" t="s">
        <v>18</v>
      </c>
      <c r="C369" t="s">
        <v>25</v>
      </c>
      <c r="D369" t="s">
        <v>8</v>
      </c>
      <c r="E369">
        <v>15</v>
      </c>
      <c r="F369" s="2">
        <v>4.6064288660216164</v>
      </c>
      <c r="G369" s="2">
        <v>4.6064288660216164</v>
      </c>
    </row>
    <row r="370" spans="1:7" x14ac:dyDescent="0.25">
      <c r="A370" t="s">
        <v>4</v>
      </c>
      <c r="B370" t="s">
        <v>18</v>
      </c>
      <c r="C370" t="s">
        <v>25</v>
      </c>
      <c r="D370" t="s">
        <v>8</v>
      </c>
      <c r="E370">
        <v>25</v>
      </c>
      <c r="F370" s="2">
        <v>3.7071260505293266</v>
      </c>
      <c r="G370" s="2">
        <v>3.7071260505293266</v>
      </c>
    </row>
    <row r="371" spans="1:7" x14ac:dyDescent="0.25">
      <c r="A371" t="s">
        <v>4</v>
      </c>
      <c r="B371" t="s">
        <v>18</v>
      </c>
      <c r="C371" t="s">
        <v>25</v>
      </c>
      <c r="D371" t="s">
        <v>8</v>
      </c>
      <c r="E371">
        <v>35</v>
      </c>
      <c r="F371" s="2">
        <v>3.4701668959710417</v>
      </c>
      <c r="G371" s="2">
        <v>3.4701668959710417</v>
      </c>
    </row>
    <row r="372" spans="1:7" x14ac:dyDescent="0.25">
      <c r="A372" t="s">
        <v>4</v>
      </c>
      <c r="B372" t="s">
        <v>18</v>
      </c>
      <c r="C372" t="s">
        <v>25</v>
      </c>
      <c r="D372" t="s">
        <v>8</v>
      </c>
      <c r="E372">
        <v>45</v>
      </c>
      <c r="F372" s="2">
        <v>3.2785694001836183</v>
      </c>
      <c r="G372" s="2">
        <v>3.2785694001836183</v>
      </c>
    </row>
    <row r="373" spans="1:7" x14ac:dyDescent="0.25">
      <c r="A373" t="s">
        <v>4</v>
      </c>
      <c r="B373" t="s">
        <v>18</v>
      </c>
      <c r="C373" t="s">
        <v>25</v>
      </c>
      <c r="D373" t="s">
        <v>8</v>
      </c>
      <c r="E373">
        <v>55</v>
      </c>
      <c r="F373" s="2">
        <v>3.1393843740821747</v>
      </c>
      <c r="G373" s="2">
        <v>3.1393843740821747</v>
      </c>
    </row>
    <row r="374" spans="1:7" x14ac:dyDescent="0.25">
      <c r="A374" t="s">
        <v>4</v>
      </c>
      <c r="B374" t="s">
        <v>18</v>
      </c>
      <c r="C374" t="s">
        <v>25</v>
      </c>
      <c r="D374" t="s">
        <v>8</v>
      </c>
      <c r="E374">
        <v>65</v>
      </c>
      <c r="F374" s="2">
        <v>3.0245782726172301</v>
      </c>
      <c r="G374" s="2">
        <v>3.0245782726172301</v>
      </c>
    </row>
    <row r="375" spans="1:7" x14ac:dyDescent="0.25">
      <c r="A375" t="s">
        <v>4</v>
      </c>
      <c r="B375" t="s">
        <v>18</v>
      </c>
      <c r="C375" t="s">
        <v>25</v>
      </c>
      <c r="D375" t="s">
        <v>8</v>
      </c>
      <c r="E375">
        <v>75</v>
      </c>
      <c r="F375" s="2">
        <v>2.9250656761678839</v>
      </c>
      <c r="G375" s="2">
        <v>2.9250656761678839</v>
      </c>
    </row>
    <row r="376" spans="1:7" x14ac:dyDescent="0.25">
      <c r="A376" t="s">
        <v>4</v>
      </c>
      <c r="B376" t="s">
        <v>18</v>
      </c>
      <c r="C376" t="s">
        <v>25</v>
      </c>
      <c r="D376" t="s">
        <v>8</v>
      </c>
      <c r="E376">
        <v>85</v>
      </c>
      <c r="F376" s="2">
        <v>3.0549845643929245</v>
      </c>
      <c r="G376" s="2">
        <v>3.0549845643929245</v>
      </c>
    </row>
    <row r="377" spans="1:7" x14ac:dyDescent="0.25">
      <c r="A377" t="s">
        <v>4</v>
      </c>
      <c r="B377" t="s">
        <v>18</v>
      </c>
      <c r="C377" t="s">
        <v>25</v>
      </c>
      <c r="D377" t="s">
        <v>8</v>
      </c>
      <c r="E377">
        <v>95</v>
      </c>
      <c r="F377" s="2">
        <v>2.7504992544003941</v>
      </c>
      <c r="G377" s="2">
        <v>2.7504992544003941</v>
      </c>
    </row>
    <row r="378" spans="1:7" x14ac:dyDescent="0.25">
      <c r="A378" t="s">
        <v>4</v>
      </c>
      <c r="B378" t="s">
        <v>18</v>
      </c>
      <c r="C378" t="s">
        <v>25</v>
      </c>
      <c r="D378" t="s">
        <v>8</v>
      </c>
      <c r="E378">
        <v>105</v>
      </c>
      <c r="F378" s="2">
        <v>2.8192429533290033</v>
      </c>
      <c r="G378" s="2">
        <v>2.8192429533290033</v>
      </c>
    </row>
    <row r="379" spans="1:7" x14ac:dyDescent="0.25">
      <c r="A379" t="s">
        <v>4</v>
      </c>
      <c r="B379" t="s">
        <v>18</v>
      </c>
      <c r="C379" t="s">
        <v>25</v>
      </c>
      <c r="D379" t="s">
        <v>8</v>
      </c>
      <c r="E379">
        <v>115</v>
      </c>
      <c r="F379" s="2">
        <v>2.712896826735073</v>
      </c>
      <c r="G379" s="2">
        <v>2.712896826735073</v>
      </c>
    </row>
    <row r="380" spans="1:7" x14ac:dyDescent="0.25">
      <c r="A380" t="s">
        <v>4</v>
      </c>
      <c r="B380" t="s">
        <v>18</v>
      </c>
      <c r="C380" t="s">
        <v>25</v>
      </c>
      <c r="D380" t="s">
        <v>8</v>
      </c>
      <c r="E380">
        <v>125</v>
      </c>
      <c r="F380" s="2">
        <v>2.6121749113999373</v>
      </c>
      <c r="G380" s="2">
        <v>2.6121749113999373</v>
      </c>
    </row>
    <row r="381" spans="1:7" x14ac:dyDescent="0.25">
      <c r="A381" t="s">
        <v>4</v>
      </c>
      <c r="B381" t="s">
        <v>26</v>
      </c>
      <c r="C381" t="s">
        <v>27</v>
      </c>
      <c r="D381" t="s">
        <v>7</v>
      </c>
      <c r="E381">
        <v>5</v>
      </c>
      <c r="F381" s="2">
        <v>3.0576914429605644</v>
      </c>
      <c r="G381" s="2">
        <v>3.0576914429605644</v>
      </c>
    </row>
    <row r="382" spans="1:7" x14ac:dyDescent="0.25">
      <c r="A382" t="s">
        <v>4</v>
      </c>
      <c r="B382" t="s">
        <v>26</v>
      </c>
      <c r="C382" t="s">
        <v>27</v>
      </c>
      <c r="D382" t="s">
        <v>7</v>
      </c>
      <c r="E382">
        <v>10</v>
      </c>
      <c r="F382" s="2">
        <v>3.7846425948408946</v>
      </c>
      <c r="G382" s="2">
        <v>3.7846425948408946</v>
      </c>
    </row>
    <row r="383" spans="1:7" x14ac:dyDescent="0.25">
      <c r="A383" t="s">
        <v>4</v>
      </c>
      <c r="B383" t="s">
        <v>26</v>
      </c>
      <c r="C383" t="s">
        <v>27</v>
      </c>
      <c r="D383" t="s">
        <v>7</v>
      </c>
      <c r="E383">
        <v>15</v>
      </c>
      <c r="F383" s="2">
        <v>3.7471708859810837</v>
      </c>
      <c r="G383" s="2">
        <v>3.7471708859810837</v>
      </c>
    </row>
    <row r="384" spans="1:7" x14ac:dyDescent="0.25">
      <c r="A384" t="s">
        <v>4</v>
      </c>
      <c r="B384" t="s">
        <v>26</v>
      </c>
      <c r="C384" t="s">
        <v>27</v>
      </c>
      <c r="D384" t="s">
        <v>7</v>
      </c>
      <c r="E384">
        <v>20</v>
      </c>
      <c r="F384" s="2">
        <v>3.7096991771212733</v>
      </c>
      <c r="G384" s="2">
        <v>3.7096991771212733</v>
      </c>
    </row>
    <row r="385" spans="1:7" x14ac:dyDescent="0.25">
      <c r="A385" t="s">
        <v>4</v>
      </c>
      <c r="B385" t="s">
        <v>26</v>
      </c>
      <c r="C385" t="s">
        <v>27</v>
      </c>
      <c r="D385" t="s">
        <v>7</v>
      </c>
      <c r="E385">
        <v>25</v>
      </c>
      <c r="F385" s="2">
        <v>3.6032795239594102</v>
      </c>
      <c r="G385" s="2">
        <v>3.6032795239594102</v>
      </c>
    </row>
    <row r="386" spans="1:7" x14ac:dyDescent="0.25">
      <c r="A386" t="s">
        <v>4</v>
      </c>
      <c r="B386" t="s">
        <v>26</v>
      </c>
      <c r="C386" t="s">
        <v>27</v>
      </c>
      <c r="D386" t="s">
        <v>7</v>
      </c>
      <c r="E386">
        <v>30</v>
      </c>
      <c r="F386" s="2">
        <v>3.457389670798547</v>
      </c>
      <c r="G386" s="2">
        <v>3.457389670798547</v>
      </c>
    </row>
    <row r="387" spans="1:7" x14ac:dyDescent="0.25">
      <c r="A387" t="s">
        <v>4</v>
      </c>
      <c r="B387" t="s">
        <v>26</v>
      </c>
      <c r="C387" t="s">
        <v>27</v>
      </c>
      <c r="D387" t="s">
        <v>7</v>
      </c>
      <c r="E387">
        <v>35</v>
      </c>
      <c r="F387" s="2">
        <v>3.4002899239645492</v>
      </c>
      <c r="G387" s="2">
        <v>3.4002899239645492</v>
      </c>
    </row>
    <row r="388" spans="1:7" x14ac:dyDescent="0.25">
      <c r="A388" t="s">
        <v>4</v>
      </c>
      <c r="B388" t="s">
        <v>26</v>
      </c>
      <c r="C388" t="s">
        <v>27</v>
      </c>
      <c r="D388" t="s">
        <v>7</v>
      </c>
      <c r="E388">
        <v>40</v>
      </c>
      <c r="F388" s="2">
        <v>3.3911896518128812</v>
      </c>
      <c r="G388" s="2">
        <v>3.3911896518128812</v>
      </c>
    </row>
    <row r="389" spans="1:7" x14ac:dyDescent="0.25">
      <c r="A389" t="s">
        <v>4</v>
      </c>
      <c r="B389" t="s">
        <v>26</v>
      </c>
      <c r="C389" t="s">
        <v>27</v>
      </c>
      <c r="D389" t="s">
        <v>7</v>
      </c>
      <c r="E389">
        <v>45</v>
      </c>
      <c r="F389" s="2">
        <v>3.355799704556393</v>
      </c>
      <c r="G389" s="2">
        <v>3.355799704556393</v>
      </c>
    </row>
    <row r="390" spans="1:7" x14ac:dyDescent="0.25">
      <c r="A390" t="s">
        <v>4</v>
      </c>
      <c r="B390" t="s">
        <v>26</v>
      </c>
      <c r="C390" t="s">
        <v>27</v>
      </c>
      <c r="D390" t="s">
        <v>7</v>
      </c>
      <c r="E390">
        <v>50</v>
      </c>
      <c r="F390" s="2">
        <v>3.297510379663354</v>
      </c>
      <c r="G390" s="2">
        <v>3.297510379663354</v>
      </c>
    </row>
    <row r="391" spans="1:7" x14ac:dyDescent="0.25">
      <c r="A391" t="s">
        <v>4</v>
      </c>
      <c r="B391" t="s">
        <v>26</v>
      </c>
      <c r="C391" t="s">
        <v>27</v>
      </c>
      <c r="D391" t="s">
        <v>7</v>
      </c>
      <c r="E391">
        <v>55</v>
      </c>
      <c r="F391" s="2">
        <v>3.2511817214366792</v>
      </c>
      <c r="G391" s="2">
        <v>3.2511817214366792</v>
      </c>
    </row>
    <row r="392" spans="1:7" x14ac:dyDescent="0.25">
      <c r="A392" t="s">
        <v>4</v>
      </c>
      <c r="B392" t="s">
        <v>26</v>
      </c>
      <c r="C392" t="s">
        <v>27</v>
      </c>
      <c r="D392" t="s">
        <v>7</v>
      </c>
      <c r="E392">
        <v>60</v>
      </c>
      <c r="F392" s="2">
        <v>3.2225669619437323</v>
      </c>
      <c r="G392" s="2">
        <v>3.2225669619437323</v>
      </c>
    </row>
    <row r="393" spans="1:7" x14ac:dyDescent="0.25">
      <c r="A393" t="s">
        <v>4</v>
      </c>
      <c r="B393" t="s">
        <v>26</v>
      </c>
      <c r="C393" t="s">
        <v>27</v>
      </c>
      <c r="D393" t="s">
        <v>7</v>
      </c>
      <c r="E393">
        <v>65</v>
      </c>
      <c r="F393" s="2">
        <v>3.1972014974847829</v>
      </c>
      <c r="G393" s="2">
        <v>3.1972014974847829</v>
      </c>
    </row>
    <row r="394" spans="1:7" x14ac:dyDescent="0.25">
      <c r="A394" t="s">
        <v>4</v>
      </c>
      <c r="B394" t="s">
        <v>26</v>
      </c>
      <c r="C394" t="s">
        <v>27</v>
      </c>
      <c r="D394" t="s">
        <v>7</v>
      </c>
      <c r="E394">
        <v>70</v>
      </c>
      <c r="F394" s="2">
        <v>3.1583297467554852</v>
      </c>
      <c r="G394" s="2">
        <v>3.1583297467554852</v>
      </c>
    </row>
    <row r="395" spans="1:7" x14ac:dyDescent="0.25">
      <c r="A395" t="s">
        <v>4</v>
      </c>
      <c r="B395" t="s">
        <v>26</v>
      </c>
      <c r="C395" t="s">
        <v>27</v>
      </c>
      <c r="D395" t="s">
        <v>7</v>
      </c>
      <c r="E395">
        <v>75</v>
      </c>
      <c r="F395" s="2">
        <v>3.0996597568835522</v>
      </c>
      <c r="G395" s="2">
        <v>3.0996597568835522</v>
      </c>
    </row>
    <row r="396" spans="1:7" x14ac:dyDescent="0.25">
      <c r="A396" t="s">
        <v>4</v>
      </c>
      <c r="B396" t="s">
        <v>26</v>
      </c>
      <c r="C396" t="s">
        <v>27</v>
      </c>
      <c r="D396" t="s">
        <v>7</v>
      </c>
      <c r="E396">
        <v>80</v>
      </c>
      <c r="F396" s="2">
        <v>3.033334832201688</v>
      </c>
      <c r="G396" s="2">
        <v>3.033334832201688</v>
      </c>
    </row>
    <row r="397" spans="1:7" x14ac:dyDescent="0.25">
      <c r="A397" t="s">
        <v>4</v>
      </c>
      <c r="B397" t="s">
        <v>26</v>
      </c>
      <c r="C397" t="s">
        <v>27</v>
      </c>
      <c r="D397" t="s">
        <v>7</v>
      </c>
      <c r="E397">
        <v>85</v>
      </c>
      <c r="F397" s="2">
        <v>3.0012634578540256</v>
      </c>
      <c r="G397" s="2">
        <v>3.0012634578540256</v>
      </c>
    </row>
    <row r="398" spans="1:7" x14ac:dyDescent="0.25">
      <c r="A398" t="s">
        <v>4</v>
      </c>
      <c r="B398" t="s">
        <v>26</v>
      </c>
      <c r="C398" t="s">
        <v>27</v>
      </c>
      <c r="D398" t="s">
        <v>7</v>
      </c>
      <c r="E398">
        <v>90</v>
      </c>
      <c r="F398" s="2">
        <v>2.9860788438062595</v>
      </c>
      <c r="G398" s="2">
        <v>2.9860788438062595</v>
      </c>
    </row>
    <row r="399" spans="1:7" x14ac:dyDescent="0.25">
      <c r="A399" t="s">
        <v>4</v>
      </c>
      <c r="B399" t="s">
        <v>26</v>
      </c>
      <c r="C399" t="s">
        <v>27</v>
      </c>
      <c r="D399" t="s">
        <v>8</v>
      </c>
      <c r="E399">
        <v>5</v>
      </c>
      <c r="F399" s="2">
        <v>5.2160618732856676</v>
      </c>
      <c r="G399" s="2">
        <v>5.2160618732856676</v>
      </c>
    </row>
    <row r="400" spans="1:7" x14ac:dyDescent="0.25">
      <c r="A400" t="s">
        <v>4</v>
      </c>
      <c r="B400" t="s">
        <v>26</v>
      </c>
      <c r="C400" t="s">
        <v>27</v>
      </c>
      <c r="D400" t="s">
        <v>8</v>
      </c>
      <c r="E400">
        <v>10</v>
      </c>
      <c r="F400" s="2">
        <v>4.3242352024221713</v>
      </c>
      <c r="G400" s="2">
        <v>4.3242352024221713</v>
      </c>
    </row>
    <row r="401" spans="1:7" x14ac:dyDescent="0.25">
      <c r="A401" t="s">
        <v>4</v>
      </c>
      <c r="B401" t="s">
        <v>26</v>
      </c>
      <c r="C401" t="s">
        <v>27</v>
      </c>
      <c r="D401" t="s">
        <v>8</v>
      </c>
      <c r="E401">
        <v>15</v>
      </c>
      <c r="F401" s="2">
        <v>3.9420237720521003</v>
      </c>
      <c r="G401" s="2">
        <v>3.9420237720521003</v>
      </c>
    </row>
    <row r="402" spans="1:7" x14ac:dyDescent="0.25">
      <c r="A402" t="s">
        <v>4</v>
      </c>
      <c r="B402" t="s">
        <v>26</v>
      </c>
      <c r="C402" t="s">
        <v>27</v>
      </c>
      <c r="D402" t="s">
        <v>8</v>
      </c>
      <c r="E402">
        <v>20</v>
      </c>
      <c r="F402" s="2">
        <v>3.7958841074988383</v>
      </c>
      <c r="G402" s="2">
        <v>3.7958841074988383</v>
      </c>
    </row>
    <row r="403" spans="1:7" x14ac:dyDescent="0.25">
      <c r="A403" t="s">
        <v>4</v>
      </c>
      <c r="B403" t="s">
        <v>26</v>
      </c>
      <c r="C403" t="s">
        <v>27</v>
      </c>
      <c r="D403" t="s">
        <v>8</v>
      </c>
      <c r="E403">
        <v>25</v>
      </c>
      <c r="F403" s="2">
        <v>3.6392523644648289</v>
      </c>
      <c r="G403" s="2">
        <v>3.6392523644648289</v>
      </c>
    </row>
    <row r="404" spans="1:7" x14ac:dyDescent="0.25">
      <c r="A404" t="s">
        <v>4</v>
      </c>
      <c r="B404" t="s">
        <v>26</v>
      </c>
      <c r="C404" t="s">
        <v>27</v>
      </c>
      <c r="D404" t="s">
        <v>8</v>
      </c>
      <c r="E404">
        <v>30</v>
      </c>
      <c r="F404" s="2">
        <v>3.4723783543424709</v>
      </c>
      <c r="G404" s="2">
        <v>3.4723783543424709</v>
      </c>
    </row>
    <row r="405" spans="1:7" x14ac:dyDescent="0.25">
      <c r="A405" t="s">
        <v>4</v>
      </c>
      <c r="B405" t="s">
        <v>26</v>
      </c>
      <c r="C405" t="s">
        <v>27</v>
      </c>
      <c r="D405" t="s">
        <v>8</v>
      </c>
      <c r="E405">
        <v>35</v>
      </c>
      <c r="F405" s="2">
        <v>3.4109961264959239</v>
      </c>
      <c r="G405" s="2">
        <v>3.4109961264959239</v>
      </c>
    </row>
    <row r="406" spans="1:7" x14ac:dyDescent="0.25">
      <c r="A406" t="s">
        <v>4</v>
      </c>
      <c r="B406" t="s">
        <v>26</v>
      </c>
      <c r="C406" t="s">
        <v>27</v>
      </c>
      <c r="D406" t="s">
        <v>8</v>
      </c>
      <c r="E406">
        <v>40</v>
      </c>
      <c r="F406" s="2">
        <v>3.3949368226988614</v>
      </c>
      <c r="G406" s="2">
        <v>3.3949368226988614</v>
      </c>
    </row>
    <row r="407" spans="1:7" x14ac:dyDescent="0.25">
      <c r="A407" t="s">
        <v>4</v>
      </c>
      <c r="B407" t="s">
        <v>26</v>
      </c>
      <c r="C407" t="s">
        <v>27</v>
      </c>
      <c r="D407" t="s">
        <v>8</v>
      </c>
      <c r="E407">
        <v>45</v>
      </c>
      <c r="F407" s="2">
        <v>3.3591305231217095</v>
      </c>
      <c r="G407" s="2">
        <v>3.3591305231217095</v>
      </c>
    </row>
    <row r="408" spans="1:7" x14ac:dyDescent="0.25">
      <c r="A408" t="s">
        <v>4</v>
      </c>
      <c r="B408" t="s">
        <v>26</v>
      </c>
      <c r="C408" t="s">
        <v>27</v>
      </c>
      <c r="D408" t="s">
        <v>8</v>
      </c>
      <c r="E408">
        <v>50</v>
      </c>
      <c r="F408" s="2">
        <v>3.2990092480177458</v>
      </c>
      <c r="G408" s="2">
        <v>3.2990092480177458</v>
      </c>
    </row>
    <row r="409" spans="1:7" x14ac:dyDescent="0.25">
      <c r="A409" t="s">
        <v>4</v>
      </c>
      <c r="B409" t="s">
        <v>26</v>
      </c>
      <c r="C409" t="s">
        <v>27</v>
      </c>
      <c r="D409" t="s">
        <v>8</v>
      </c>
      <c r="E409">
        <v>55</v>
      </c>
      <c r="F409" s="2">
        <v>3.2511817214366792</v>
      </c>
      <c r="G409" s="2">
        <v>3.2511817214366792</v>
      </c>
    </row>
    <row r="410" spans="1:7" x14ac:dyDescent="0.25">
      <c r="A410" t="s">
        <v>4</v>
      </c>
      <c r="B410" t="s">
        <v>26</v>
      </c>
      <c r="C410" t="s">
        <v>27</v>
      </c>
      <c r="D410" t="s">
        <v>8</v>
      </c>
      <c r="E410">
        <v>60</v>
      </c>
      <c r="F410" s="2">
        <v>3.2238160189057261</v>
      </c>
      <c r="G410" s="2">
        <v>3.2238160189057261</v>
      </c>
    </row>
    <row r="411" spans="1:7" x14ac:dyDescent="0.25">
      <c r="A411" t="s">
        <v>4</v>
      </c>
      <c r="B411" t="s">
        <v>26</v>
      </c>
      <c r="C411" t="s">
        <v>27</v>
      </c>
      <c r="D411" t="s">
        <v>8</v>
      </c>
      <c r="E411">
        <v>65</v>
      </c>
      <c r="F411" s="2">
        <v>3.1972014974847829</v>
      </c>
      <c r="G411" s="2">
        <v>3.1972014974847829</v>
      </c>
    </row>
    <row r="412" spans="1:7" x14ac:dyDescent="0.25">
      <c r="A412" t="s">
        <v>4</v>
      </c>
      <c r="B412" t="s">
        <v>26</v>
      </c>
      <c r="C412" t="s">
        <v>27</v>
      </c>
      <c r="D412" t="s">
        <v>8</v>
      </c>
      <c r="E412">
        <v>70</v>
      </c>
      <c r="F412" s="2">
        <v>3.1594003670086224</v>
      </c>
      <c r="G412" s="2">
        <v>3.1594003670086224</v>
      </c>
    </row>
    <row r="413" spans="1:7" x14ac:dyDescent="0.25">
      <c r="A413" t="s">
        <v>4</v>
      </c>
      <c r="B413" t="s">
        <v>26</v>
      </c>
      <c r="C413" t="s">
        <v>27</v>
      </c>
      <c r="D413" t="s">
        <v>8</v>
      </c>
      <c r="E413">
        <v>75</v>
      </c>
      <c r="F413" s="2">
        <v>3.0996597568835522</v>
      </c>
      <c r="G413" s="2">
        <v>3.0996597568835522</v>
      </c>
    </row>
    <row r="414" spans="1:7" x14ac:dyDescent="0.25">
      <c r="A414" t="s">
        <v>4</v>
      </c>
      <c r="B414" t="s">
        <v>26</v>
      </c>
      <c r="C414" t="s">
        <v>27</v>
      </c>
      <c r="D414" t="s">
        <v>8</v>
      </c>
      <c r="E414">
        <v>80</v>
      </c>
      <c r="F414" s="2">
        <v>3.033334832201688</v>
      </c>
      <c r="G414" s="2">
        <v>3.033334832201688</v>
      </c>
    </row>
    <row r="415" spans="1:7" x14ac:dyDescent="0.25">
      <c r="A415" t="s">
        <v>4</v>
      </c>
      <c r="B415" t="s">
        <v>26</v>
      </c>
      <c r="C415" t="s">
        <v>27</v>
      </c>
      <c r="D415" t="s">
        <v>8</v>
      </c>
      <c r="E415">
        <v>85</v>
      </c>
      <c r="F415" s="2">
        <v>3.0012634578540256</v>
      </c>
      <c r="G415" s="2">
        <v>3.0012634578540256</v>
      </c>
    </row>
    <row r="416" spans="1:7" x14ac:dyDescent="0.25">
      <c r="A416" t="s">
        <v>4</v>
      </c>
      <c r="B416" t="s">
        <v>26</v>
      </c>
      <c r="C416" t="s">
        <v>27</v>
      </c>
      <c r="D416" t="s">
        <v>8</v>
      </c>
      <c r="E416">
        <v>90</v>
      </c>
      <c r="F416" s="2">
        <v>2.9860788438062595</v>
      </c>
      <c r="G416" s="2">
        <v>2.9860788438062595</v>
      </c>
    </row>
    <row r="417" spans="1:7" x14ac:dyDescent="0.25">
      <c r="A417" t="s">
        <v>4</v>
      </c>
      <c r="B417" t="s">
        <v>26</v>
      </c>
      <c r="C417" t="s">
        <v>28</v>
      </c>
      <c r="D417" t="s">
        <v>7</v>
      </c>
      <c r="E417">
        <v>5</v>
      </c>
      <c r="F417" s="2">
        <v>4.3616186551376046</v>
      </c>
      <c r="G417" s="2">
        <v>4.3616186551376046</v>
      </c>
    </row>
    <row r="418" spans="1:7" x14ac:dyDescent="0.25">
      <c r="A418" t="s">
        <v>4</v>
      </c>
      <c r="B418" t="s">
        <v>26</v>
      </c>
      <c r="C418" t="s">
        <v>28</v>
      </c>
      <c r="D418" t="s">
        <v>7</v>
      </c>
      <c r="E418">
        <v>15</v>
      </c>
      <c r="F418" s="2">
        <v>3.7720756983148815</v>
      </c>
      <c r="G418" s="2">
        <v>3.7720756983148815</v>
      </c>
    </row>
    <row r="419" spans="1:7" x14ac:dyDescent="0.25">
      <c r="A419" t="s">
        <v>4</v>
      </c>
      <c r="B419" t="s">
        <v>26</v>
      </c>
      <c r="C419" t="s">
        <v>28</v>
      </c>
      <c r="D419" t="s">
        <v>7</v>
      </c>
      <c r="E419">
        <v>25</v>
      </c>
      <c r="F419" s="2">
        <v>3.8040509095323851</v>
      </c>
      <c r="G419" s="2">
        <v>3.8040509095323851</v>
      </c>
    </row>
    <row r="420" spans="1:7" x14ac:dyDescent="0.25">
      <c r="A420" t="s">
        <v>4</v>
      </c>
      <c r="B420" t="s">
        <v>26</v>
      </c>
      <c r="C420" t="s">
        <v>28</v>
      </c>
      <c r="D420" t="s">
        <v>7</v>
      </c>
      <c r="E420">
        <v>35</v>
      </c>
      <c r="F420" s="2">
        <v>3.757801050449924</v>
      </c>
      <c r="G420" s="2">
        <v>3.757801050449924</v>
      </c>
    </row>
    <row r="421" spans="1:7" x14ac:dyDescent="0.25">
      <c r="A421" t="s">
        <v>4</v>
      </c>
      <c r="B421" t="s">
        <v>26</v>
      </c>
      <c r="C421" t="s">
        <v>28</v>
      </c>
      <c r="D421" t="s">
        <v>7</v>
      </c>
      <c r="E421">
        <v>45</v>
      </c>
      <c r="F421" s="2">
        <v>3.6305187736540581</v>
      </c>
      <c r="G421" s="2">
        <v>3.6305187736540581</v>
      </c>
    </row>
    <row r="422" spans="1:7" x14ac:dyDescent="0.25">
      <c r="A422" t="s">
        <v>4</v>
      </c>
      <c r="B422" t="s">
        <v>26</v>
      </c>
      <c r="C422" t="s">
        <v>28</v>
      </c>
      <c r="D422" t="s">
        <v>7</v>
      </c>
      <c r="E422">
        <v>55</v>
      </c>
      <c r="F422" s="2">
        <v>3.4691287397626809</v>
      </c>
      <c r="G422" s="2">
        <v>3.4691287397626809</v>
      </c>
    </row>
    <row r="423" spans="1:7" x14ac:dyDescent="0.25">
      <c r="A423" t="s">
        <v>4</v>
      </c>
      <c r="B423" t="s">
        <v>26</v>
      </c>
      <c r="C423" t="s">
        <v>28</v>
      </c>
      <c r="D423" t="s">
        <v>7</v>
      </c>
      <c r="E423">
        <v>65</v>
      </c>
      <c r="F423" s="2">
        <v>3.3239615603388089</v>
      </c>
      <c r="G423" s="2">
        <v>3.3239615603388089</v>
      </c>
    </row>
    <row r="424" spans="1:7" x14ac:dyDescent="0.25">
      <c r="A424" t="s">
        <v>4</v>
      </c>
      <c r="B424" t="s">
        <v>26</v>
      </c>
      <c r="C424" t="s">
        <v>28</v>
      </c>
      <c r="D424" t="s">
        <v>7</v>
      </c>
      <c r="E424">
        <v>75</v>
      </c>
      <c r="F424" s="2">
        <v>3.1435629528208251</v>
      </c>
      <c r="G424" s="2">
        <v>3.1435629528208251</v>
      </c>
    </row>
    <row r="425" spans="1:7" x14ac:dyDescent="0.25">
      <c r="A425" t="s">
        <v>4</v>
      </c>
      <c r="B425" t="s">
        <v>26</v>
      </c>
      <c r="C425" t="s">
        <v>28</v>
      </c>
      <c r="D425" t="s">
        <v>7</v>
      </c>
      <c r="E425">
        <v>85</v>
      </c>
      <c r="F425" s="2">
        <v>2.9756343159671346</v>
      </c>
      <c r="G425" s="2">
        <v>2.9756343159671346</v>
      </c>
    </row>
    <row r="426" spans="1:7" x14ac:dyDescent="0.25">
      <c r="A426" t="s">
        <v>4</v>
      </c>
      <c r="B426" t="s">
        <v>26</v>
      </c>
      <c r="C426" t="s">
        <v>28</v>
      </c>
      <c r="D426" t="s">
        <v>7</v>
      </c>
      <c r="E426">
        <v>95</v>
      </c>
      <c r="F426" s="2">
        <v>2.8193932127802128</v>
      </c>
      <c r="G426" s="2">
        <v>2.8193932127802128</v>
      </c>
    </row>
    <row r="427" spans="1:7" x14ac:dyDescent="0.25">
      <c r="A427" t="s">
        <v>4</v>
      </c>
      <c r="B427" t="s">
        <v>26</v>
      </c>
      <c r="C427" t="s">
        <v>28</v>
      </c>
      <c r="D427" t="s">
        <v>7</v>
      </c>
      <c r="E427">
        <v>105</v>
      </c>
      <c r="F427" s="2">
        <v>2.6700728831402025</v>
      </c>
      <c r="G427" s="2">
        <v>2.6700728831402025</v>
      </c>
    </row>
    <row r="428" spans="1:7" x14ac:dyDescent="0.25">
      <c r="A428" t="s">
        <v>4</v>
      </c>
      <c r="B428" t="s">
        <v>26</v>
      </c>
      <c r="C428" t="s">
        <v>28</v>
      </c>
      <c r="D428" t="s">
        <v>7</v>
      </c>
      <c r="E428">
        <v>115</v>
      </c>
      <c r="F428" s="2">
        <v>2.5284745826884665</v>
      </c>
      <c r="G428" s="2">
        <v>2.5284745826884665</v>
      </c>
    </row>
    <row r="429" spans="1:7" x14ac:dyDescent="0.25">
      <c r="A429" t="s">
        <v>4</v>
      </c>
      <c r="B429" t="s">
        <v>26</v>
      </c>
      <c r="C429" t="s">
        <v>28</v>
      </c>
      <c r="D429" t="s">
        <v>7</v>
      </c>
      <c r="E429">
        <v>125</v>
      </c>
      <c r="F429" s="2">
        <v>2.3915459539991621</v>
      </c>
      <c r="G429" s="2">
        <v>2.3915459539991621</v>
      </c>
    </row>
    <row r="430" spans="1:7" x14ac:dyDescent="0.25">
      <c r="A430" t="s">
        <v>4</v>
      </c>
      <c r="B430" t="s">
        <v>26</v>
      </c>
      <c r="C430" t="s">
        <v>28</v>
      </c>
      <c r="D430" t="s">
        <v>8</v>
      </c>
      <c r="E430">
        <v>5</v>
      </c>
      <c r="F430" s="2">
        <v>14.703601033298934</v>
      </c>
      <c r="G430" s="2">
        <v>14.703601033298934</v>
      </c>
    </row>
    <row r="431" spans="1:7" x14ac:dyDescent="0.25">
      <c r="A431" t="s">
        <v>4</v>
      </c>
      <c r="B431" t="s">
        <v>26</v>
      </c>
      <c r="C431" t="s">
        <v>28</v>
      </c>
      <c r="D431" t="s">
        <v>8</v>
      </c>
      <c r="E431">
        <v>15</v>
      </c>
      <c r="F431" s="2">
        <v>5.3008904846517737</v>
      </c>
      <c r="G431" s="2">
        <v>5.3008904846517737</v>
      </c>
    </row>
    <row r="432" spans="1:7" x14ac:dyDescent="0.25">
      <c r="A432" t="s">
        <v>4</v>
      </c>
      <c r="B432" t="s">
        <v>26</v>
      </c>
      <c r="C432" t="s">
        <v>28</v>
      </c>
      <c r="D432" t="s">
        <v>8</v>
      </c>
      <c r="E432">
        <v>25</v>
      </c>
      <c r="F432" s="2">
        <v>4.2477069651752482</v>
      </c>
      <c r="G432" s="2">
        <v>4.2477069651752482</v>
      </c>
    </row>
    <row r="433" spans="1:7" x14ac:dyDescent="0.25">
      <c r="A433" t="s">
        <v>4</v>
      </c>
      <c r="B433" t="s">
        <v>26</v>
      </c>
      <c r="C433" t="s">
        <v>28</v>
      </c>
      <c r="D433" t="s">
        <v>8</v>
      </c>
      <c r="E433">
        <v>35</v>
      </c>
      <c r="F433" s="2">
        <v>3.9205320361104339</v>
      </c>
      <c r="G433" s="2">
        <v>3.9205320361104339</v>
      </c>
    </row>
    <row r="434" spans="1:7" x14ac:dyDescent="0.25">
      <c r="A434" t="s">
        <v>4</v>
      </c>
      <c r="B434" t="s">
        <v>26</v>
      </c>
      <c r="C434" t="s">
        <v>28</v>
      </c>
      <c r="D434" t="s">
        <v>8</v>
      </c>
      <c r="E434">
        <v>45</v>
      </c>
      <c r="F434" s="2">
        <v>3.6987991726081013</v>
      </c>
      <c r="G434" s="2">
        <v>3.6987991726081013</v>
      </c>
    </row>
    <row r="435" spans="1:7" x14ac:dyDescent="0.25">
      <c r="A435" t="s">
        <v>4</v>
      </c>
      <c r="B435" t="s">
        <v>26</v>
      </c>
      <c r="C435" t="s">
        <v>28</v>
      </c>
      <c r="D435" t="s">
        <v>8</v>
      </c>
      <c r="E435">
        <v>55</v>
      </c>
      <c r="F435" s="2">
        <v>3.5004680803025634</v>
      </c>
      <c r="G435" s="2">
        <v>3.5004680803025634</v>
      </c>
    </row>
    <row r="436" spans="1:7" x14ac:dyDescent="0.25">
      <c r="A436" t="s">
        <v>4</v>
      </c>
      <c r="B436" t="s">
        <v>26</v>
      </c>
      <c r="C436" t="s">
        <v>28</v>
      </c>
      <c r="D436" t="s">
        <v>8</v>
      </c>
      <c r="E436">
        <v>65</v>
      </c>
      <c r="F436" s="2">
        <v>3.3377969882694591</v>
      </c>
      <c r="G436" s="2">
        <v>3.3377969882694591</v>
      </c>
    </row>
    <row r="437" spans="1:7" x14ac:dyDescent="0.25">
      <c r="A437" t="s">
        <v>4</v>
      </c>
      <c r="B437" t="s">
        <v>26</v>
      </c>
      <c r="C437" t="s">
        <v>28</v>
      </c>
      <c r="D437" t="s">
        <v>8</v>
      </c>
      <c r="E437">
        <v>75</v>
      </c>
      <c r="F437" s="2">
        <v>3.1515567556252013</v>
      </c>
      <c r="G437" s="2">
        <v>3.1515567556252013</v>
      </c>
    </row>
    <row r="438" spans="1:7" x14ac:dyDescent="0.25">
      <c r="A438" t="s">
        <v>4</v>
      </c>
      <c r="B438" t="s">
        <v>26</v>
      </c>
      <c r="C438" t="s">
        <v>28</v>
      </c>
      <c r="D438" t="s">
        <v>8</v>
      </c>
      <c r="E438">
        <v>85</v>
      </c>
      <c r="F438" s="2">
        <v>2.9800426631019006</v>
      </c>
      <c r="G438" s="2">
        <v>2.9800426631019006</v>
      </c>
    </row>
    <row r="439" spans="1:7" x14ac:dyDescent="0.25">
      <c r="A439" t="s">
        <v>4</v>
      </c>
      <c r="B439" t="s">
        <v>26</v>
      </c>
      <c r="C439" t="s">
        <v>28</v>
      </c>
      <c r="D439" t="s">
        <v>8</v>
      </c>
      <c r="E439">
        <v>95</v>
      </c>
      <c r="F439" s="2">
        <v>2.8209709370179188</v>
      </c>
      <c r="G439" s="2">
        <v>2.8209709370179188</v>
      </c>
    </row>
    <row r="440" spans="1:7" x14ac:dyDescent="0.25">
      <c r="A440" t="s">
        <v>4</v>
      </c>
      <c r="B440" t="s">
        <v>26</v>
      </c>
      <c r="C440" t="s">
        <v>28</v>
      </c>
      <c r="D440" t="s">
        <v>8</v>
      </c>
      <c r="E440">
        <v>105</v>
      </c>
      <c r="F440" s="2">
        <v>2.6707866155334505</v>
      </c>
      <c r="G440" s="2">
        <v>2.6707866155334505</v>
      </c>
    </row>
    <row r="441" spans="1:7" x14ac:dyDescent="0.25">
      <c r="A441" t="s">
        <v>4</v>
      </c>
      <c r="B441" t="s">
        <v>26</v>
      </c>
      <c r="C441" t="s">
        <v>28</v>
      </c>
      <c r="D441" t="s">
        <v>8</v>
      </c>
      <c r="E441">
        <v>115</v>
      </c>
      <c r="F441" s="2">
        <v>2.5284745826884665</v>
      </c>
      <c r="G441" s="2">
        <v>2.5284745826884665</v>
      </c>
    </row>
    <row r="442" spans="1:7" x14ac:dyDescent="0.25">
      <c r="A442" t="s">
        <v>4</v>
      </c>
      <c r="B442" t="s">
        <v>26</v>
      </c>
      <c r="C442" t="s">
        <v>28</v>
      </c>
      <c r="D442" t="s">
        <v>8</v>
      </c>
      <c r="E442">
        <v>125</v>
      </c>
      <c r="F442" s="2">
        <v>2.39214548920949</v>
      </c>
      <c r="G442" s="2">
        <v>2.39214548920949</v>
      </c>
    </row>
    <row r="443" spans="1:7" x14ac:dyDescent="0.25">
      <c r="A443" t="s">
        <v>4</v>
      </c>
      <c r="B443" t="s">
        <v>22</v>
      </c>
      <c r="C443" t="s">
        <v>22</v>
      </c>
      <c r="D443" t="s">
        <v>14</v>
      </c>
      <c r="E443" t="s">
        <v>14</v>
      </c>
      <c r="F443" s="2">
        <v>0.57587135290744007</v>
      </c>
      <c r="G443" s="2">
        <v>1.8460100205352292</v>
      </c>
    </row>
    <row r="444" spans="1:7" x14ac:dyDescent="0.25">
      <c r="A444" t="s">
        <v>14</v>
      </c>
      <c r="B444" t="s">
        <v>14</v>
      </c>
      <c r="C444" t="s">
        <v>14</v>
      </c>
      <c r="D444" t="s">
        <v>14</v>
      </c>
      <c r="E444" t="s">
        <v>14</v>
      </c>
      <c r="F444" s="2"/>
      <c r="G44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1"/>
  <sheetViews>
    <sheetView topLeftCell="A54" workbookViewId="0">
      <selection activeCell="E106" sqref="E106"/>
    </sheetView>
  </sheetViews>
  <sheetFormatPr defaultRowHeight="15" x14ac:dyDescent="0.25"/>
  <cols>
    <col min="7" max="8" width="0" hidden="1" customWidth="1"/>
  </cols>
  <sheetData>
    <row r="1" spans="1:18" hidden="1" x14ac:dyDescent="0.25">
      <c r="A1" t="s">
        <v>29</v>
      </c>
      <c r="B1" t="s">
        <v>30</v>
      </c>
      <c r="C1" t="s">
        <v>31</v>
      </c>
      <c r="D1" t="s">
        <v>32</v>
      </c>
      <c r="E1" t="s">
        <v>33</v>
      </c>
      <c r="F1" t="s">
        <v>34</v>
      </c>
      <c r="G1" t="s">
        <v>2</v>
      </c>
      <c r="H1" t="s">
        <v>3</v>
      </c>
    </row>
    <row r="2" spans="1:18" hidden="1" x14ac:dyDescent="0.25">
      <c r="A2" t="s">
        <v>4</v>
      </c>
      <c r="B2" t="s">
        <v>5</v>
      </c>
      <c r="C2" t="s">
        <v>6</v>
      </c>
      <c r="D2" t="s">
        <v>7</v>
      </c>
      <c r="E2">
        <v>5</v>
      </c>
      <c r="F2" s="2">
        <f>AVERAGE(G2:H2)</f>
        <v>4.6613862603017004</v>
      </c>
      <c r="G2" s="2">
        <v>4.6613862603017004</v>
      </c>
      <c r="H2" s="2">
        <v>4.6613862603017004</v>
      </c>
      <c r="Q2">
        <v>45</v>
      </c>
      <c r="R2">
        <f>-0.0000000074*Q2^5 + 0.0000025383*Q2^4 - 0.0003087136*Q2^3 + 0.0150844229*Q2^2 - 0.2102038384*Q2 + 5.13746326</f>
        <v>7.1358284169999999</v>
      </c>
    </row>
    <row r="3" spans="1:18" hidden="1" x14ac:dyDescent="0.25">
      <c r="A3" t="s">
        <v>4</v>
      </c>
      <c r="B3" t="s">
        <v>5</v>
      </c>
      <c r="C3" t="s">
        <v>6</v>
      </c>
      <c r="D3" t="s">
        <v>7</v>
      </c>
      <c r="E3">
        <v>15</v>
      </c>
      <c r="F3" s="2">
        <f t="shared" ref="F3:F66" si="0">AVERAGE(G3:H3)</f>
        <v>3.7520911913039408</v>
      </c>
      <c r="G3" s="2">
        <v>3.7520911913039408</v>
      </c>
      <c r="H3" s="2">
        <v>3.7520911913039408</v>
      </c>
    </row>
    <row r="4" spans="1:18" hidden="1" x14ac:dyDescent="0.25">
      <c r="A4" t="s">
        <v>4</v>
      </c>
      <c r="B4" t="s">
        <v>5</v>
      </c>
      <c r="C4" t="s">
        <v>6</v>
      </c>
      <c r="D4" t="s">
        <v>7</v>
      </c>
      <c r="E4">
        <v>25</v>
      </c>
      <c r="F4" s="2">
        <f t="shared" si="0"/>
        <v>5.8244845683383959</v>
      </c>
      <c r="G4" s="2">
        <v>5.8244845683383959</v>
      </c>
      <c r="H4" s="2">
        <v>5.8244845683383959</v>
      </c>
    </row>
    <row r="5" spans="1:18" hidden="1" x14ac:dyDescent="0.25">
      <c r="A5" t="s">
        <v>4</v>
      </c>
      <c r="B5" t="s">
        <v>5</v>
      </c>
      <c r="C5" t="s">
        <v>6</v>
      </c>
      <c r="D5" t="s">
        <v>7</v>
      </c>
      <c r="E5">
        <v>35</v>
      </c>
      <c r="F5" s="2">
        <f t="shared" si="0"/>
        <v>6.800442242865504</v>
      </c>
      <c r="G5" s="2">
        <v>6.800442242865504</v>
      </c>
      <c r="H5" s="2">
        <v>6.800442242865504</v>
      </c>
    </row>
    <row r="6" spans="1:18" hidden="1" x14ac:dyDescent="0.25">
      <c r="A6" t="s">
        <v>4</v>
      </c>
      <c r="B6" t="s">
        <v>5</v>
      </c>
      <c r="C6" t="s">
        <v>6</v>
      </c>
      <c r="D6" t="s">
        <v>7</v>
      </c>
      <c r="E6">
        <v>45</v>
      </c>
      <c r="F6" s="2">
        <f t="shared" si="0"/>
        <v>7.0811769842096579</v>
      </c>
      <c r="G6" s="2">
        <v>7.0811769842096579</v>
      </c>
      <c r="H6" s="2">
        <v>7.0811769842096579</v>
      </c>
    </row>
    <row r="7" spans="1:18" hidden="1" x14ac:dyDescent="0.25">
      <c r="A7" t="s">
        <v>4</v>
      </c>
      <c r="B7" t="s">
        <v>5</v>
      </c>
      <c r="C7" t="s">
        <v>6</v>
      </c>
      <c r="D7" t="s">
        <v>7</v>
      </c>
      <c r="E7">
        <v>55</v>
      </c>
      <c r="F7" s="2">
        <f t="shared" si="0"/>
        <v>7.0826909620135181</v>
      </c>
      <c r="G7" s="2">
        <v>7.0826909620135181</v>
      </c>
      <c r="H7" s="2">
        <v>7.0826909620135181</v>
      </c>
    </row>
    <row r="8" spans="1:18" hidden="1" x14ac:dyDescent="0.25">
      <c r="A8" t="s">
        <v>4</v>
      </c>
      <c r="B8" t="s">
        <v>5</v>
      </c>
      <c r="C8" t="s">
        <v>6</v>
      </c>
      <c r="D8" t="s">
        <v>7</v>
      </c>
      <c r="E8">
        <v>65</v>
      </c>
      <c r="F8" s="2">
        <f t="shared" si="0"/>
        <v>6.9499966304968215</v>
      </c>
      <c r="G8" s="2">
        <v>6.9499966304968215</v>
      </c>
      <c r="H8" s="2">
        <v>6.9499966304968215</v>
      </c>
    </row>
    <row r="9" spans="1:18" hidden="1" x14ac:dyDescent="0.25">
      <c r="A9" t="s">
        <v>4</v>
      </c>
      <c r="B9" t="s">
        <v>5</v>
      </c>
      <c r="C9" t="s">
        <v>6</v>
      </c>
      <c r="D9" t="s">
        <v>7</v>
      </c>
      <c r="E9">
        <v>75</v>
      </c>
      <c r="F9" s="2">
        <f t="shared" si="0"/>
        <v>6.7507664682954536</v>
      </c>
      <c r="G9" s="2">
        <v>6.7507664682954536</v>
      </c>
      <c r="H9" s="2">
        <v>6.7507664682954536</v>
      </c>
    </row>
    <row r="10" spans="1:18" hidden="1" x14ac:dyDescent="0.25">
      <c r="A10" t="s">
        <v>4</v>
      </c>
      <c r="B10" t="s">
        <v>5</v>
      </c>
      <c r="C10" t="s">
        <v>6</v>
      </c>
      <c r="D10" t="s">
        <v>7</v>
      </c>
      <c r="E10">
        <v>85</v>
      </c>
      <c r="F10" s="2">
        <f t="shared" si="0"/>
        <v>6.5243537594538665</v>
      </c>
      <c r="G10" s="2">
        <v>6.5243537594538665</v>
      </c>
      <c r="H10" s="2">
        <v>6.5243537594538665</v>
      </c>
    </row>
    <row r="11" spans="1:18" hidden="1" x14ac:dyDescent="0.25">
      <c r="A11" t="s">
        <v>4</v>
      </c>
      <c r="B11" t="s">
        <v>5</v>
      </c>
      <c r="C11" t="s">
        <v>6</v>
      </c>
      <c r="D11" t="s">
        <v>7</v>
      </c>
      <c r="E11">
        <v>95</v>
      </c>
      <c r="F11" s="2">
        <f t="shared" si="0"/>
        <v>6.2872310872574984</v>
      </c>
      <c r="G11" s="2">
        <v>6.2872310872574984</v>
      </c>
      <c r="H11" s="2">
        <v>6.2872310872574984</v>
      </c>
    </row>
    <row r="12" spans="1:18" hidden="1" x14ac:dyDescent="0.25">
      <c r="A12" t="s">
        <v>4</v>
      </c>
      <c r="B12" t="s">
        <v>5</v>
      </c>
      <c r="C12" t="s">
        <v>6</v>
      </c>
      <c r="D12" t="s">
        <v>7</v>
      </c>
      <c r="E12">
        <v>105</v>
      </c>
      <c r="F12" s="2">
        <f t="shared" si="0"/>
        <v>6.0503094975620142</v>
      </c>
      <c r="G12" s="2">
        <v>6.0503094975620142</v>
      </c>
      <c r="H12" s="2">
        <v>6.0503094975620142</v>
      </c>
    </row>
    <row r="13" spans="1:18" hidden="1" x14ac:dyDescent="0.25">
      <c r="A13" t="s">
        <v>4</v>
      </c>
      <c r="B13" t="s">
        <v>5</v>
      </c>
      <c r="C13" t="s">
        <v>6</v>
      </c>
      <c r="D13" t="s">
        <v>7</v>
      </c>
      <c r="E13">
        <v>115</v>
      </c>
      <c r="F13" s="2">
        <f t="shared" si="0"/>
        <v>5.8180982150109859</v>
      </c>
      <c r="G13" s="2">
        <v>5.8180982150109859</v>
      </c>
      <c r="H13" s="2">
        <v>5.8180982150109859</v>
      </c>
    </row>
    <row r="14" spans="1:18" hidden="1" x14ac:dyDescent="0.25">
      <c r="A14" t="s">
        <v>4</v>
      </c>
      <c r="B14" t="s">
        <v>5</v>
      </c>
      <c r="C14" t="s">
        <v>6</v>
      </c>
      <c r="D14" t="s">
        <v>7</v>
      </c>
      <c r="E14">
        <v>125</v>
      </c>
      <c r="F14" s="2">
        <f t="shared" si="0"/>
        <v>5.593663512362042</v>
      </c>
      <c r="G14" s="2">
        <v>5.593663512362042</v>
      </c>
      <c r="H14" s="2">
        <v>5.593663512362042</v>
      </c>
    </row>
    <row r="15" spans="1:18" hidden="1" x14ac:dyDescent="0.25">
      <c r="A15" t="s">
        <v>4</v>
      </c>
      <c r="B15" t="s">
        <v>5</v>
      </c>
      <c r="C15" t="s">
        <v>6</v>
      </c>
      <c r="D15" t="s">
        <v>8</v>
      </c>
      <c r="E15">
        <v>5</v>
      </c>
      <c r="F15" s="2">
        <f t="shared" si="0"/>
        <v>21.65820947310597</v>
      </c>
      <c r="G15" s="2">
        <v>21.65820947310597</v>
      </c>
      <c r="H15" s="2">
        <v>21.65820947310597</v>
      </c>
      <c r="Q15">
        <v>5</v>
      </c>
      <c r="R15">
        <f>(-2.99102895971615E-08*Q15^5)+(0.0000109354307793382*Q15^4)-(0.00148837877707579*Q15^3)+(0.0922730277447495*Q15^2)-(2.54470076535767*Q15)+31.572818264258</f>
        <v>20.976833958536012</v>
      </c>
    </row>
    <row r="16" spans="1:18" hidden="1" x14ac:dyDescent="0.25">
      <c r="A16" t="s">
        <v>4</v>
      </c>
      <c r="B16" t="s">
        <v>5</v>
      </c>
      <c r="C16" t="s">
        <v>6</v>
      </c>
      <c r="D16" t="s">
        <v>8</v>
      </c>
      <c r="E16">
        <v>15</v>
      </c>
      <c r="F16" s="2">
        <f t="shared" si="0"/>
        <v>7.6540661851899312</v>
      </c>
      <c r="G16" s="2">
        <v>7.6540661851899312</v>
      </c>
      <c r="H16" s="2">
        <v>7.6540661851899312</v>
      </c>
    </row>
    <row r="17" spans="1:18" hidden="1" x14ac:dyDescent="0.25">
      <c r="A17" t="s">
        <v>4</v>
      </c>
      <c r="B17" t="s">
        <v>5</v>
      </c>
      <c r="C17" t="s">
        <v>6</v>
      </c>
      <c r="D17" t="s">
        <v>8</v>
      </c>
      <c r="E17">
        <v>25</v>
      </c>
      <c r="F17" s="2">
        <f t="shared" si="0"/>
        <v>7.4672110446376445</v>
      </c>
      <c r="G17" s="2">
        <v>7.4672110446376445</v>
      </c>
      <c r="H17" s="2">
        <v>7.4672110446376445</v>
      </c>
    </row>
    <row r="18" spans="1:18" hidden="1" x14ac:dyDescent="0.25">
      <c r="A18" t="s">
        <v>4</v>
      </c>
      <c r="B18" t="s">
        <v>5</v>
      </c>
      <c r="C18" t="s">
        <v>6</v>
      </c>
      <c r="D18" t="s">
        <v>8</v>
      </c>
      <c r="E18">
        <v>35</v>
      </c>
      <c r="F18" s="2">
        <f t="shared" si="0"/>
        <v>7.6333679457857446</v>
      </c>
      <c r="G18" s="2">
        <v>7.6333679457857446</v>
      </c>
      <c r="H18" s="2">
        <v>7.6333679457857446</v>
      </c>
    </row>
    <row r="19" spans="1:18" hidden="1" x14ac:dyDescent="0.25">
      <c r="A19" t="s">
        <v>4</v>
      </c>
      <c r="B19" t="s">
        <v>5</v>
      </c>
      <c r="C19" t="s">
        <v>6</v>
      </c>
      <c r="D19" t="s">
        <v>8</v>
      </c>
      <c r="E19">
        <v>45</v>
      </c>
      <c r="F19" s="2">
        <f t="shared" si="0"/>
        <v>7.5441513966297622</v>
      </c>
      <c r="G19" s="2">
        <v>7.5441513966297622</v>
      </c>
      <c r="H19" s="2">
        <v>7.5441513966297622</v>
      </c>
    </row>
    <row r="20" spans="1:18" hidden="1" x14ac:dyDescent="0.25">
      <c r="A20" t="s">
        <v>4</v>
      </c>
      <c r="B20" t="s">
        <v>5</v>
      </c>
      <c r="C20" t="s">
        <v>6</v>
      </c>
      <c r="D20" t="s">
        <v>8</v>
      </c>
      <c r="E20">
        <v>55</v>
      </c>
      <c r="F20" s="2">
        <f t="shared" si="0"/>
        <v>7.3592947067785701</v>
      </c>
      <c r="G20" s="2">
        <v>7.3592947067785701</v>
      </c>
      <c r="H20" s="2">
        <v>7.3592947067785701</v>
      </c>
    </row>
    <row r="21" spans="1:18" hidden="1" x14ac:dyDescent="0.25">
      <c r="A21" t="s">
        <v>4</v>
      </c>
      <c r="B21" t="s">
        <v>5</v>
      </c>
      <c r="C21" t="s">
        <v>6</v>
      </c>
      <c r="D21" t="s">
        <v>8</v>
      </c>
      <c r="E21">
        <v>65</v>
      </c>
      <c r="F21" s="2">
        <f t="shared" si="0"/>
        <v>7.1194806226472922</v>
      </c>
      <c r="G21" s="2">
        <v>7.1194806226472922</v>
      </c>
      <c r="H21" s="2">
        <v>7.1194806226472922</v>
      </c>
    </row>
    <row r="22" spans="1:18" hidden="1" x14ac:dyDescent="0.25">
      <c r="A22" t="s">
        <v>4</v>
      </c>
      <c r="B22" t="s">
        <v>5</v>
      </c>
      <c r="C22" t="s">
        <v>6</v>
      </c>
      <c r="D22" t="s">
        <v>8</v>
      </c>
      <c r="E22">
        <v>75</v>
      </c>
      <c r="F22" s="2">
        <f t="shared" si="0"/>
        <v>6.858682806154528</v>
      </c>
      <c r="G22" s="2">
        <v>6.858682806154528</v>
      </c>
      <c r="H22" s="2">
        <v>6.858682806154528</v>
      </c>
    </row>
    <row r="23" spans="1:18" hidden="1" x14ac:dyDescent="0.25">
      <c r="A23" t="s">
        <v>4</v>
      </c>
      <c r="B23" t="s">
        <v>5</v>
      </c>
      <c r="C23" t="s">
        <v>6</v>
      </c>
      <c r="D23" t="s">
        <v>8</v>
      </c>
      <c r="E23">
        <v>85</v>
      </c>
      <c r="F23" s="2">
        <f t="shared" si="0"/>
        <v>6.5948873136101245</v>
      </c>
      <c r="G23" s="2">
        <v>6.5948873136101245</v>
      </c>
      <c r="H23" s="2">
        <v>6.5948873136101245</v>
      </c>
    </row>
    <row r="24" spans="1:18" hidden="1" x14ac:dyDescent="0.25">
      <c r="A24" t="s">
        <v>4</v>
      </c>
      <c r="B24" t="s">
        <v>5</v>
      </c>
      <c r="C24" t="s">
        <v>6</v>
      </c>
      <c r="D24" t="s">
        <v>8</v>
      </c>
      <c r="E24">
        <v>95</v>
      </c>
      <c r="F24" s="2">
        <f t="shared" si="0"/>
        <v>6.3345628143886703</v>
      </c>
      <c r="G24" s="2">
        <v>6.3345628143886703</v>
      </c>
      <c r="H24" s="2">
        <v>6.3345628143886703</v>
      </c>
    </row>
    <row r="25" spans="1:18" hidden="1" x14ac:dyDescent="0.25">
      <c r="A25" t="s">
        <v>4</v>
      </c>
      <c r="B25" t="s">
        <v>5</v>
      </c>
      <c r="C25" t="s">
        <v>6</v>
      </c>
      <c r="D25" t="s">
        <v>8</v>
      </c>
      <c r="E25">
        <v>105</v>
      </c>
      <c r="F25" s="2">
        <f t="shared" si="0"/>
        <v>6.0824274552581681</v>
      </c>
      <c r="G25" s="2">
        <v>6.0824274552581681</v>
      </c>
      <c r="H25" s="2">
        <v>6.0824274552581681</v>
      </c>
    </row>
    <row r="26" spans="1:18" hidden="1" x14ac:dyDescent="0.25">
      <c r="A26" t="s">
        <v>4</v>
      </c>
      <c r="B26" t="s">
        <v>5</v>
      </c>
      <c r="C26" t="s">
        <v>6</v>
      </c>
      <c r="D26" t="s">
        <v>8</v>
      </c>
      <c r="E26">
        <v>115</v>
      </c>
      <c r="F26" s="2">
        <f t="shared" si="0"/>
        <v>5.8402549510448543</v>
      </c>
      <c r="G26" s="2">
        <v>5.8402549510448543</v>
      </c>
      <c r="H26" s="2">
        <v>5.8402549510448543</v>
      </c>
    </row>
    <row r="27" spans="1:18" hidden="1" x14ac:dyDescent="0.25">
      <c r="A27" t="s">
        <v>4</v>
      </c>
      <c r="B27" t="s">
        <v>5</v>
      </c>
      <c r="C27" t="s">
        <v>6</v>
      </c>
      <c r="D27" t="s">
        <v>8</v>
      </c>
      <c r="E27">
        <v>125</v>
      </c>
      <c r="F27" s="2">
        <f t="shared" si="0"/>
        <v>5.6086518926202453</v>
      </c>
      <c r="G27" s="2">
        <v>5.6086518926202453</v>
      </c>
      <c r="H27" s="2">
        <v>5.6086518926202453</v>
      </c>
    </row>
    <row r="28" spans="1:18" hidden="1" x14ac:dyDescent="0.25">
      <c r="A28" t="s">
        <v>4</v>
      </c>
      <c r="B28" t="s">
        <v>5</v>
      </c>
      <c r="C28" t="s">
        <v>9</v>
      </c>
      <c r="D28" t="s">
        <v>7</v>
      </c>
      <c r="E28">
        <v>5</v>
      </c>
      <c r="F28" s="2">
        <f t="shared" si="0"/>
        <v>4.1367929512645318</v>
      </c>
      <c r="G28" s="2">
        <v>4.1367929512645318</v>
      </c>
      <c r="H28" s="2">
        <v>4.1367929512645318</v>
      </c>
      <c r="Q28">
        <v>120</v>
      </c>
      <c r="R28">
        <f>-4.42947513413846E-09*Q28^5 + 1.64037435927926E-06*Q28^4 - 0.00022310051708187*Q28^3 + 0.0132739688871086*Q28^2 - 0.304061332629916*Q28 + 5.26047957043873</f>
        <v>4.3290895940945378</v>
      </c>
    </row>
    <row r="29" spans="1:18" hidden="1" x14ac:dyDescent="0.25">
      <c r="A29" t="s">
        <v>4</v>
      </c>
      <c r="B29" t="s">
        <v>5</v>
      </c>
      <c r="C29" t="s">
        <v>9</v>
      </c>
      <c r="D29" t="s">
        <v>7</v>
      </c>
      <c r="E29">
        <v>15</v>
      </c>
      <c r="F29" s="2">
        <f t="shared" si="0"/>
        <v>2.757861967509688</v>
      </c>
      <c r="G29" s="2">
        <v>2.757861967509688</v>
      </c>
      <c r="H29" s="2">
        <v>2.757861967509688</v>
      </c>
    </row>
    <row r="30" spans="1:18" hidden="1" x14ac:dyDescent="0.25">
      <c r="A30" t="s">
        <v>4</v>
      </c>
      <c r="B30" t="s">
        <v>5</v>
      </c>
      <c r="C30" t="s">
        <v>9</v>
      </c>
      <c r="D30" t="s">
        <v>7</v>
      </c>
      <c r="E30">
        <v>25</v>
      </c>
      <c r="F30" s="2">
        <f t="shared" si="0"/>
        <v>3.1695428119350471</v>
      </c>
      <c r="G30" s="2">
        <v>3.1695428119350471</v>
      </c>
      <c r="H30" s="2">
        <v>3.1695428119350471</v>
      </c>
    </row>
    <row r="31" spans="1:18" hidden="1" x14ac:dyDescent="0.25">
      <c r="A31" t="s">
        <v>4</v>
      </c>
      <c r="B31" t="s">
        <v>5</v>
      </c>
      <c r="C31" t="s">
        <v>9</v>
      </c>
      <c r="D31" t="s">
        <v>7</v>
      </c>
      <c r="E31">
        <v>35</v>
      </c>
      <c r="F31" s="2">
        <f t="shared" si="0"/>
        <v>3.7056985857428315</v>
      </c>
      <c r="G31" s="2">
        <v>3.7056985857428315</v>
      </c>
      <c r="H31" s="2">
        <v>3.7056985857428315</v>
      </c>
    </row>
    <row r="32" spans="1:18" hidden="1" x14ac:dyDescent="0.25">
      <c r="A32" t="s">
        <v>4</v>
      </c>
      <c r="B32" t="s">
        <v>5</v>
      </c>
      <c r="C32" t="s">
        <v>9</v>
      </c>
      <c r="D32" t="s">
        <v>7</v>
      </c>
      <c r="E32">
        <v>45</v>
      </c>
      <c r="F32" s="2">
        <f t="shared" si="0"/>
        <v>4.0690676775052363</v>
      </c>
      <c r="G32" s="2">
        <v>4.0690676775052363</v>
      </c>
      <c r="H32" s="2">
        <v>4.0690676775052363</v>
      </c>
    </row>
    <row r="33" spans="1:18" hidden="1" x14ac:dyDescent="0.25">
      <c r="A33" t="s">
        <v>4</v>
      </c>
      <c r="B33" t="s">
        <v>5</v>
      </c>
      <c r="C33" t="s">
        <v>9</v>
      </c>
      <c r="D33" t="s">
        <v>7</v>
      </c>
      <c r="E33">
        <v>55</v>
      </c>
      <c r="F33" s="2">
        <f t="shared" si="0"/>
        <v>4.2430741930954383</v>
      </c>
      <c r="G33" s="2">
        <v>4.2430741930954383</v>
      </c>
      <c r="H33" s="2">
        <v>4.2430741930954383</v>
      </c>
    </row>
    <row r="34" spans="1:18" hidden="1" x14ac:dyDescent="0.25">
      <c r="A34" t="s">
        <v>4</v>
      </c>
      <c r="B34" t="s">
        <v>5</v>
      </c>
      <c r="C34" t="s">
        <v>9</v>
      </c>
      <c r="D34" t="s">
        <v>7</v>
      </c>
      <c r="E34">
        <v>65</v>
      </c>
      <c r="F34" s="2">
        <f t="shared" si="0"/>
        <v>4.33663802137393</v>
      </c>
      <c r="G34" s="2">
        <v>4.33663802137393</v>
      </c>
      <c r="H34" s="2">
        <v>4.33663802137393</v>
      </c>
    </row>
    <row r="35" spans="1:18" hidden="1" x14ac:dyDescent="0.25">
      <c r="A35" t="s">
        <v>4</v>
      </c>
      <c r="B35" t="s">
        <v>5</v>
      </c>
      <c r="C35" t="s">
        <v>9</v>
      </c>
      <c r="D35" t="s">
        <v>7</v>
      </c>
      <c r="E35">
        <v>75</v>
      </c>
      <c r="F35" s="2">
        <f t="shared" si="0"/>
        <v>4.3726101339936214</v>
      </c>
      <c r="G35" s="2">
        <v>4.3726101339936214</v>
      </c>
      <c r="H35" s="2">
        <v>4.3726101339936214</v>
      </c>
    </row>
    <row r="36" spans="1:18" hidden="1" x14ac:dyDescent="0.25">
      <c r="A36" t="s">
        <v>4</v>
      </c>
      <c r="B36" t="s">
        <v>5</v>
      </c>
      <c r="C36" t="s">
        <v>9</v>
      </c>
      <c r="D36" t="s">
        <v>7</v>
      </c>
      <c r="E36">
        <v>85</v>
      </c>
      <c r="F36" s="2">
        <f t="shared" si="0"/>
        <v>4.3672025615083081</v>
      </c>
      <c r="G36" s="2">
        <v>4.3672025615083081</v>
      </c>
      <c r="H36" s="2">
        <v>4.3672025615083081</v>
      </c>
    </row>
    <row r="37" spans="1:18" hidden="1" x14ac:dyDescent="0.25">
      <c r="A37" t="s">
        <v>4</v>
      </c>
      <c r="B37" t="s">
        <v>5</v>
      </c>
      <c r="C37" t="s">
        <v>9</v>
      </c>
      <c r="D37" t="s">
        <v>7</v>
      </c>
      <c r="E37">
        <v>95</v>
      </c>
      <c r="F37" s="2">
        <f t="shared" si="0"/>
        <v>4.331378940581577</v>
      </c>
      <c r="G37" s="2">
        <v>4.331378940581577</v>
      </c>
      <c r="H37" s="2">
        <v>4.331378940581577</v>
      </c>
    </row>
    <row r="38" spans="1:18" hidden="1" x14ac:dyDescent="0.25">
      <c r="A38" t="s">
        <v>4</v>
      </c>
      <c r="B38" t="s">
        <v>5</v>
      </c>
      <c r="C38" t="s">
        <v>9</v>
      </c>
      <c r="D38" t="s">
        <v>7</v>
      </c>
      <c r="E38">
        <v>105</v>
      </c>
      <c r="F38" s="2">
        <f t="shared" si="0"/>
        <v>4.2738295707681191</v>
      </c>
      <c r="G38" s="2">
        <v>4.2738295707681191</v>
      </c>
      <c r="H38" s="2">
        <v>4.2738295707681191</v>
      </c>
    </row>
    <row r="39" spans="1:18" hidden="1" x14ac:dyDescent="0.25">
      <c r="A39" t="s">
        <v>4</v>
      </c>
      <c r="B39" t="s">
        <v>5</v>
      </c>
      <c r="C39" t="s">
        <v>9</v>
      </c>
      <c r="D39" t="s">
        <v>7</v>
      </c>
      <c r="E39">
        <v>115</v>
      </c>
      <c r="F39" s="2">
        <f t="shared" si="0"/>
        <v>4.1984842555156936</v>
      </c>
      <c r="G39" s="2">
        <v>4.1984842555156936</v>
      </c>
      <c r="H39" s="2">
        <v>4.1984842555156936</v>
      </c>
    </row>
    <row r="40" spans="1:18" hidden="1" x14ac:dyDescent="0.25">
      <c r="A40" t="s">
        <v>4</v>
      </c>
      <c r="B40" t="s">
        <v>5</v>
      </c>
      <c r="C40" t="s">
        <v>9</v>
      </c>
      <c r="D40" t="s">
        <v>7</v>
      </c>
      <c r="E40">
        <v>125</v>
      </c>
      <c r="F40" s="2">
        <f t="shared" si="0"/>
        <v>4.282480007374283</v>
      </c>
      <c r="G40" s="2">
        <v>4.282480007374283</v>
      </c>
      <c r="H40" s="2">
        <v>4.282480007374283</v>
      </c>
    </row>
    <row r="41" spans="1:18" hidden="1" x14ac:dyDescent="0.25">
      <c r="A41" t="s">
        <v>4</v>
      </c>
      <c r="B41" t="s">
        <v>5</v>
      </c>
      <c r="C41" t="s">
        <v>9</v>
      </c>
      <c r="D41" t="s">
        <v>8</v>
      </c>
      <c r="E41">
        <v>5</v>
      </c>
      <c r="F41" s="2">
        <f t="shared" si="0"/>
        <v>17.45396881067952</v>
      </c>
      <c r="G41" s="2">
        <v>17.45396881067952</v>
      </c>
      <c r="H41" s="2">
        <v>17.45396881067952</v>
      </c>
    </row>
    <row r="42" spans="1:18" ht="17.25" hidden="1" x14ac:dyDescent="0.25">
      <c r="A42" t="s">
        <v>4</v>
      </c>
      <c r="B42" t="s">
        <v>5</v>
      </c>
      <c r="C42" t="s">
        <v>9</v>
      </c>
      <c r="D42" t="s">
        <v>8</v>
      </c>
      <c r="E42">
        <v>15</v>
      </c>
      <c r="F42" s="2">
        <f t="shared" si="0"/>
        <v>5.6930864347414669</v>
      </c>
      <c r="G42" s="2">
        <v>5.6930864347414669</v>
      </c>
      <c r="H42" s="2">
        <v>5.6930864347414669</v>
      </c>
      <c r="Q42">
        <v>105</v>
      </c>
      <c r="R42">
        <f xml:space="preserve"> 4.38737916318807E-10*Q42^6 - 1.93389671758458E-07*Q42^5 + 0.0000337067510811195*Q42^4 - 0.00294548286333594*Q42^3 + 0.134507060479997*Q42^2 - 3.00413036069014*Q42 + 29.3415770112677</f>
        <v>3.9143364942630647</v>
      </c>
    </row>
    <row r="43" spans="1:18" hidden="1" x14ac:dyDescent="0.25">
      <c r="A43" t="s">
        <v>4</v>
      </c>
      <c r="B43" t="s">
        <v>5</v>
      </c>
      <c r="C43" t="s">
        <v>9</v>
      </c>
      <c r="D43" t="s">
        <v>8</v>
      </c>
      <c r="E43">
        <v>25</v>
      </c>
      <c r="F43" s="2">
        <f t="shared" si="0"/>
        <v>4.2027418244006327</v>
      </c>
      <c r="G43" s="2">
        <v>4.2027418244006327</v>
      </c>
      <c r="H43" s="2">
        <v>4.2027418244006327</v>
      </c>
    </row>
    <row r="44" spans="1:18" hidden="1" x14ac:dyDescent="0.25">
      <c r="A44" t="s">
        <v>4</v>
      </c>
      <c r="B44" t="s">
        <v>5</v>
      </c>
      <c r="C44" t="s">
        <v>9</v>
      </c>
      <c r="D44" t="s">
        <v>8</v>
      </c>
      <c r="E44">
        <v>35</v>
      </c>
      <c r="F44" s="2">
        <f t="shared" si="0"/>
        <v>3.9986857331710732</v>
      </c>
      <c r="G44" s="2">
        <v>3.9986857331710732</v>
      </c>
      <c r="H44" s="2">
        <v>3.9986857331710732</v>
      </c>
    </row>
    <row r="45" spans="1:18" hidden="1" x14ac:dyDescent="0.25">
      <c r="A45" t="s">
        <v>4</v>
      </c>
      <c r="B45" t="s">
        <v>5</v>
      </c>
      <c r="C45" t="s">
        <v>9</v>
      </c>
      <c r="D45" t="s">
        <v>8</v>
      </c>
      <c r="E45">
        <v>45</v>
      </c>
      <c r="F45" s="2">
        <f t="shared" si="0"/>
        <v>3.9977340899800762</v>
      </c>
      <c r="G45" s="2">
        <v>3.9977340899800762</v>
      </c>
      <c r="H45" s="2">
        <v>3.9977340899800762</v>
      </c>
    </row>
    <row r="46" spans="1:18" hidden="1" x14ac:dyDescent="0.25">
      <c r="A46" t="s">
        <v>4</v>
      </c>
      <c r="B46" t="s">
        <v>5</v>
      </c>
      <c r="C46" t="s">
        <v>9</v>
      </c>
      <c r="D46" t="s">
        <v>8</v>
      </c>
      <c r="E46">
        <v>55</v>
      </c>
      <c r="F46" s="2">
        <f t="shared" si="0"/>
        <v>3.9882717287059566</v>
      </c>
      <c r="G46" s="2">
        <v>3.9882717287059566</v>
      </c>
      <c r="H46" s="2">
        <v>3.9882717287059566</v>
      </c>
    </row>
    <row r="47" spans="1:18" hidden="1" x14ac:dyDescent="0.25">
      <c r="A47" t="s">
        <v>4</v>
      </c>
      <c r="B47" t="s">
        <v>5</v>
      </c>
      <c r="C47" t="s">
        <v>9</v>
      </c>
      <c r="D47" t="s">
        <v>8</v>
      </c>
      <c r="E47">
        <v>65</v>
      </c>
      <c r="F47" s="2">
        <f t="shared" si="0"/>
        <v>3.9650030544589541</v>
      </c>
      <c r="G47" s="2">
        <v>3.9650030544589541</v>
      </c>
      <c r="H47" s="2">
        <v>3.9650030544589541</v>
      </c>
    </row>
    <row r="48" spans="1:18" hidden="1" x14ac:dyDescent="0.25">
      <c r="A48" t="s">
        <v>4</v>
      </c>
      <c r="B48" t="s">
        <v>5</v>
      </c>
      <c r="C48" t="s">
        <v>9</v>
      </c>
      <c r="D48" t="s">
        <v>8</v>
      </c>
      <c r="E48">
        <v>75</v>
      </c>
      <c r="F48" s="2">
        <f t="shared" si="0"/>
        <v>3.9299533037013052</v>
      </c>
      <c r="G48" s="2">
        <v>3.9299533037013052</v>
      </c>
      <c r="H48" s="2">
        <v>3.9299533037013052</v>
      </c>
    </row>
    <row r="49" spans="1:18" hidden="1" x14ac:dyDescent="0.25">
      <c r="A49" t="s">
        <v>4</v>
      </c>
      <c r="B49" t="s">
        <v>5</v>
      </c>
      <c r="C49" t="s">
        <v>9</v>
      </c>
      <c r="D49" t="s">
        <v>8</v>
      </c>
      <c r="E49">
        <v>85</v>
      </c>
      <c r="F49" s="2">
        <f t="shared" si="0"/>
        <v>3.8806679827346198</v>
      </c>
      <c r="G49" s="2">
        <v>3.8806679827346198</v>
      </c>
      <c r="H49" s="2">
        <v>3.8806679827346198</v>
      </c>
    </row>
    <row r="50" spans="1:18" hidden="1" x14ac:dyDescent="0.25">
      <c r="A50" t="s">
        <v>4</v>
      </c>
      <c r="B50" t="s">
        <v>5</v>
      </c>
      <c r="C50" t="s">
        <v>9</v>
      </c>
      <c r="D50" t="s">
        <v>8</v>
      </c>
      <c r="E50">
        <v>95</v>
      </c>
      <c r="F50" s="2">
        <f t="shared" si="0"/>
        <v>3.8192759484262453</v>
      </c>
      <c r="G50" s="2">
        <v>3.8192759484262453</v>
      </c>
      <c r="H50" s="2">
        <v>3.8192759484262453</v>
      </c>
    </row>
    <row r="51" spans="1:18" hidden="1" x14ac:dyDescent="0.25">
      <c r="A51" t="s">
        <v>4</v>
      </c>
      <c r="B51" t="s">
        <v>5</v>
      </c>
      <c r="C51" t="s">
        <v>9</v>
      </c>
      <c r="D51" t="s">
        <v>8</v>
      </c>
      <c r="E51">
        <v>105</v>
      </c>
      <c r="F51" s="2">
        <f t="shared" si="0"/>
        <v>3.748522529337702</v>
      </c>
      <c r="G51" s="2">
        <v>3.748522529337702</v>
      </c>
      <c r="H51" s="2">
        <v>3.748522529337702</v>
      </c>
    </row>
    <row r="52" spans="1:18" hidden="1" x14ac:dyDescent="0.25">
      <c r="A52" t="s">
        <v>4</v>
      </c>
      <c r="B52" t="s">
        <v>5</v>
      </c>
      <c r="C52" t="s">
        <v>9</v>
      </c>
      <c r="D52" t="s">
        <v>8</v>
      </c>
      <c r="E52">
        <v>115</v>
      </c>
      <c r="F52" s="2">
        <f t="shared" si="0"/>
        <v>3.6682431510189115</v>
      </c>
      <c r="G52" s="2">
        <v>3.6682431510189115</v>
      </c>
      <c r="H52" s="2">
        <v>3.6682431510189115</v>
      </c>
    </row>
    <row r="53" spans="1:18" hidden="1" x14ac:dyDescent="0.25">
      <c r="A53" t="s">
        <v>4</v>
      </c>
      <c r="B53" t="s">
        <v>5</v>
      </c>
      <c r="C53" t="s">
        <v>9</v>
      </c>
      <c r="D53" t="s">
        <v>8</v>
      </c>
      <c r="E53">
        <v>125</v>
      </c>
      <c r="F53" s="2">
        <f t="shared" si="0"/>
        <v>3.5822228817109538</v>
      </c>
      <c r="G53" s="2">
        <v>3.5822228817109538</v>
      </c>
      <c r="H53" s="2">
        <v>3.5822228817109538</v>
      </c>
    </row>
    <row r="54" spans="1:18" x14ac:dyDescent="0.25">
      <c r="A54" t="s">
        <v>4</v>
      </c>
      <c r="B54" t="s">
        <v>5</v>
      </c>
      <c r="C54" t="s">
        <v>10</v>
      </c>
      <c r="D54" t="s">
        <v>7</v>
      </c>
      <c r="E54">
        <v>5</v>
      </c>
      <c r="F54" s="2">
        <f t="shared" si="0"/>
        <v>4.5864443590106774</v>
      </c>
      <c r="G54" s="2">
        <v>4.5864443590106774</v>
      </c>
      <c r="H54" s="2">
        <v>4.5864443590106774</v>
      </c>
    </row>
    <row r="55" spans="1:18" x14ac:dyDescent="0.25">
      <c r="A55" t="s">
        <v>4</v>
      </c>
      <c r="B55" t="s">
        <v>5</v>
      </c>
      <c r="C55" t="s">
        <v>10</v>
      </c>
      <c r="D55" t="s">
        <v>7</v>
      </c>
      <c r="E55">
        <v>15</v>
      </c>
      <c r="F55" s="2">
        <f t="shared" si="0"/>
        <v>4.0968239372426529</v>
      </c>
      <c r="G55" s="2">
        <v>4.0968239372426529</v>
      </c>
      <c r="H55" s="2">
        <v>4.0968239372426529</v>
      </c>
      <c r="Q55">
        <v>5</v>
      </c>
      <c r="R55">
        <f xml:space="preserve"> -8.13238821545907E-09*Q55^5 + 0.0000028002569329126*Q55^4 - 0.000341842407892466*Q55^3 + 0.0165846321719372*Q55^2 - 0.186059539205608*Q55 + 4.90091728171241</f>
        <v>4.3442298358661384</v>
      </c>
    </row>
    <row r="56" spans="1:18" x14ac:dyDescent="0.25">
      <c r="A56" t="s">
        <v>4</v>
      </c>
      <c r="B56" t="s">
        <v>5</v>
      </c>
      <c r="C56" t="s">
        <v>10</v>
      </c>
      <c r="D56" t="s">
        <v>7</v>
      </c>
      <c r="E56">
        <v>25</v>
      </c>
      <c r="F56" s="2">
        <f t="shared" si="0"/>
        <v>6.7207897077790442</v>
      </c>
      <c r="G56" s="2">
        <v>6.7207897077790442</v>
      </c>
      <c r="H56" s="2">
        <v>6.7207897077790442</v>
      </c>
    </row>
    <row r="57" spans="1:18" x14ac:dyDescent="0.25">
      <c r="A57" t="s">
        <v>4</v>
      </c>
      <c r="B57" t="s">
        <v>5</v>
      </c>
      <c r="C57" t="s">
        <v>10</v>
      </c>
      <c r="D57" t="s">
        <v>7</v>
      </c>
      <c r="E57">
        <v>35</v>
      </c>
      <c r="F57" s="2">
        <f t="shared" si="0"/>
        <v>8.1579612548229132</v>
      </c>
      <c r="G57" s="2">
        <v>8.1579612548229132</v>
      </c>
      <c r="H57" s="2">
        <v>8.1579612548229132</v>
      </c>
    </row>
    <row r="58" spans="1:18" x14ac:dyDescent="0.25">
      <c r="A58" t="s">
        <v>4</v>
      </c>
      <c r="B58" t="s">
        <v>5</v>
      </c>
      <c r="C58" t="s">
        <v>10</v>
      </c>
      <c r="D58" t="s">
        <v>7</v>
      </c>
      <c r="E58">
        <v>45</v>
      </c>
      <c r="F58" s="2">
        <f t="shared" si="0"/>
        <v>8.9430668873955472</v>
      </c>
      <c r="G58" s="2">
        <v>8.9430668873955472</v>
      </c>
      <c r="H58" s="2">
        <v>8.9430668873955472</v>
      </c>
    </row>
    <row r="59" spans="1:18" x14ac:dyDescent="0.25">
      <c r="A59" t="s">
        <v>4</v>
      </c>
      <c r="B59" t="s">
        <v>5</v>
      </c>
      <c r="C59" t="s">
        <v>10</v>
      </c>
      <c r="D59" t="s">
        <v>7</v>
      </c>
      <c r="E59">
        <v>55</v>
      </c>
      <c r="F59" s="2">
        <f t="shared" si="0"/>
        <v>9.211040958678602</v>
      </c>
      <c r="G59" s="2">
        <v>9.211040958678602</v>
      </c>
      <c r="H59" s="2">
        <v>9.211040958678602</v>
      </c>
    </row>
    <row r="60" spans="1:18" x14ac:dyDescent="0.25">
      <c r="A60" t="s">
        <v>4</v>
      </c>
      <c r="B60" t="s">
        <v>5</v>
      </c>
      <c r="C60" t="s">
        <v>10</v>
      </c>
      <c r="D60" t="s">
        <v>7</v>
      </c>
      <c r="E60">
        <v>65</v>
      </c>
      <c r="F60" s="2">
        <f t="shared" si="0"/>
        <v>9.318160711293185</v>
      </c>
      <c r="G60" s="2">
        <v>9.318160711293185</v>
      </c>
      <c r="H60" s="2">
        <v>9.318160711293185</v>
      </c>
    </row>
    <row r="61" spans="1:18" x14ac:dyDescent="0.25">
      <c r="A61" t="s">
        <v>4</v>
      </c>
      <c r="B61" t="s">
        <v>5</v>
      </c>
      <c r="C61" t="s">
        <v>10</v>
      </c>
      <c r="D61" t="s">
        <v>7</v>
      </c>
      <c r="E61">
        <v>75</v>
      </c>
      <c r="F61" s="2">
        <f t="shared" si="0"/>
        <v>9.3327647741088722</v>
      </c>
      <c r="G61" s="2">
        <v>9.3327647741088722</v>
      </c>
      <c r="H61" s="2">
        <v>9.3327647741088722</v>
      </c>
    </row>
    <row r="62" spans="1:18" x14ac:dyDescent="0.25">
      <c r="A62" t="s">
        <v>4</v>
      </c>
      <c r="B62" t="s">
        <v>5</v>
      </c>
      <c r="C62" t="s">
        <v>10</v>
      </c>
      <c r="D62" t="s">
        <v>7</v>
      </c>
      <c r="E62">
        <v>85</v>
      </c>
      <c r="F62" s="2">
        <f t="shared" si="0"/>
        <v>9.2751623715479283</v>
      </c>
      <c r="G62" s="2">
        <v>9.2751623715479283</v>
      </c>
      <c r="H62" s="2">
        <v>9.2751623715479283</v>
      </c>
    </row>
    <row r="63" spans="1:18" x14ac:dyDescent="0.25">
      <c r="A63" t="s">
        <v>4</v>
      </c>
      <c r="B63" t="s">
        <v>5</v>
      </c>
      <c r="C63" t="s">
        <v>10</v>
      </c>
      <c r="D63" t="s">
        <v>7</v>
      </c>
      <c r="E63">
        <v>95</v>
      </c>
      <c r="F63" s="2">
        <f t="shared" si="0"/>
        <v>9.1618446483574125</v>
      </c>
      <c r="G63" s="2">
        <v>9.1618446483574125</v>
      </c>
      <c r="H63" s="2">
        <v>9.1618446483574125</v>
      </c>
    </row>
    <row r="64" spans="1:18" x14ac:dyDescent="0.25">
      <c r="A64" t="s">
        <v>4</v>
      </c>
      <c r="B64" t="s">
        <v>5</v>
      </c>
      <c r="C64" t="s">
        <v>10</v>
      </c>
      <c r="D64" t="s">
        <v>7</v>
      </c>
      <c r="E64">
        <v>105</v>
      </c>
      <c r="F64" s="2">
        <f t="shared" si="0"/>
        <v>9.0258598450122971</v>
      </c>
      <c r="G64" s="2">
        <v>9.0258598450122971</v>
      </c>
      <c r="H64" s="2">
        <v>9.0258598450122971</v>
      </c>
    </row>
    <row r="65" spans="1:18" x14ac:dyDescent="0.25">
      <c r="A65" t="s">
        <v>4</v>
      </c>
      <c r="B65" t="s">
        <v>5</v>
      </c>
      <c r="C65" t="s">
        <v>10</v>
      </c>
      <c r="D65" t="s">
        <v>7</v>
      </c>
      <c r="E65">
        <v>115</v>
      </c>
      <c r="F65" s="2">
        <f t="shared" si="0"/>
        <v>8.8744244502710128</v>
      </c>
      <c r="G65" s="2">
        <v>8.8744244502710128</v>
      </c>
      <c r="H65" s="2">
        <v>8.8744244502710128</v>
      </c>
    </row>
    <row r="66" spans="1:18" x14ac:dyDescent="0.25">
      <c r="A66" t="s">
        <v>4</v>
      </c>
      <c r="B66" t="s">
        <v>5</v>
      </c>
      <c r="C66" t="s">
        <v>10</v>
      </c>
      <c r="D66" t="s">
        <v>7</v>
      </c>
      <c r="E66">
        <v>125</v>
      </c>
      <c r="F66" s="2">
        <f t="shared" si="0"/>
        <v>8.7124456764893026</v>
      </c>
      <c r="G66" s="2">
        <v>8.7124456764893026</v>
      </c>
      <c r="H66" s="2">
        <v>8.7124456764893026</v>
      </c>
      <c r="Q66">
        <v>100</v>
      </c>
      <c r="R66">
        <f xml:space="preserve"> -3.1284156198036E-08*Q66^5 + 0.0000114330383914331*Q66^4 - 0.0015537181615741*Q66^3 + 0.0957638374212286*Q66^2 - 2.57272697743019*Q66 + 31.6888134746173</f>
        <v>8.7986055327342676</v>
      </c>
    </row>
    <row r="67" spans="1:18" x14ac:dyDescent="0.25">
      <c r="A67" t="s">
        <v>4</v>
      </c>
      <c r="B67" t="s">
        <v>5</v>
      </c>
      <c r="C67" t="s">
        <v>10</v>
      </c>
      <c r="D67" t="s">
        <v>8</v>
      </c>
      <c r="E67">
        <v>5</v>
      </c>
      <c r="F67" s="2">
        <f t="shared" ref="F67:F130" si="1">AVERAGE(G67:H67)</f>
        <v>21.733151374396996</v>
      </c>
      <c r="G67" s="2">
        <v>21.733151374396996</v>
      </c>
      <c r="H67" s="2">
        <v>21.733151374396996</v>
      </c>
    </row>
    <row r="68" spans="1:18" x14ac:dyDescent="0.25">
      <c r="A68" t="s">
        <v>4</v>
      </c>
      <c r="B68" t="s">
        <v>5</v>
      </c>
      <c r="C68" t="s">
        <v>10</v>
      </c>
      <c r="D68" t="s">
        <v>8</v>
      </c>
      <c r="E68">
        <v>15</v>
      </c>
      <c r="F68" s="2">
        <f t="shared" si="1"/>
        <v>7.8838880158157405</v>
      </c>
      <c r="G68" s="2">
        <v>7.8838880158157405</v>
      </c>
      <c r="H68" s="2">
        <v>7.8838880158157405</v>
      </c>
    </row>
    <row r="69" spans="1:18" x14ac:dyDescent="0.25">
      <c r="A69" t="s">
        <v>4</v>
      </c>
      <c r="B69" t="s">
        <v>5</v>
      </c>
      <c r="C69" t="s">
        <v>10</v>
      </c>
      <c r="D69" t="s">
        <v>8</v>
      </c>
      <c r="E69">
        <v>25</v>
      </c>
      <c r="F69" s="2">
        <f t="shared" si="1"/>
        <v>8.2555998462192175</v>
      </c>
      <c r="G69" s="2">
        <v>8.2555998462192175</v>
      </c>
      <c r="H69" s="2">
        <v>8.2555998462192175</v>
      </c>
    </row>
    <row r="70" spans="1:18" x14ac:dyDescent="0.25">
      <c r="A70" t="s">
        <v>4</v>
      </c>
      <c r="B70" t="s">
        <v>5</v>
      </c>
      <c r="C70" t="s">
        <v>10</v>
      </c>
      <c r="D70" t="s">
        <v>8</v>
      </c>
      <c r="E70">
        <v>35</v>
      </c>
      <c r="F70" s="2">
        <f t="shared" si="1"/>
        <v>8.9159450564521272</v>
      </c>
      <c r="G70" s="2">
        <v>8.9159450564521272</v>
      </c>
      <c r="H70" s="2">
        <v>8.9159450564521272</v>
      </c>
    </row>
    <row r="71" spans="1:18" x14ac:dyDescent="0.25">
      <c r="A71" t="s">
        <v>4</v>
      </c>
      <c r="B71" t="s">
        <v>5</v>
      </c>
      <c r="C71" t="s">
        <v>10</v>
      </c>
      <c r="D71" t="s">
        <v>8</v>
      </c>
      <c r="E71">
        <v>45</v>
      </c>
      <c r="F71" s="2">
        <f t="shared" si="1"/>
        <v>9.3560800322883004</v>
      </c>
      <c r="G71" s="2">
        <v>9.3560800322883004</v>
      </c>
      <c r="H71" s="2">
        <v>9.3560800322883004</v>
      </c>
    </row>
    <row r="72" spans="1:18" x14ac:dyDescent="0.25">
      <c r="A72" t="s">
        <v>4</v>
      </c>
      <c r="B72" t="s">
        <v>5</v>
      </c>
      <c r="C72" t="s">
        <v>10</v>
      </c>
      <c r="D72" t="s">
        <v>8</v>
      </c>
      <c r="E72">
        <v>55</v>
      </c>
      <c r="F72" s="2">
        <f t="shared" si="1"/>
        <v>9.450855042809879</v>
      </c>
      <c r="G72" s="2">
        <v>9.450855042809879</v>
      </c>
      <c r="H72" s="2">
        <v>9.450855042809879</v>
      </c>
    </row>
    <row r="73" spans="1:18" x14ac:dyDescent="0.25">
      <c r="A73" t="s">
        <v>4</v>
      </c>
      <c r="B73" t="s">
        <v>5</v>
      </c>
      <c r="C73" t="s">
        <v>10</v>
      </c>
      <c r="D73" t="s">
        <v>8</v>
      </c>
      <c r="E73">
        <v>65</v>
      </c>
      <c r="F73" s="2">
        <f t="shared" si="1"/>
        <v>9.4634327045650153</v>
      </c>
      <c r="G73" s="2">
        <v>9.4634327045650153</v>
      </c>
      <c r="H73" s="2">
        <v>9.4634327045650153</v>
      </c>
    </row>
    <row r="74" spans="1:18" x14ac:dyDescent="0.25">
      <c r="A74" t="s">
        <v>4</v>
      </c>
      <c r="B74" t="s">
        <v>5</v>
      </c>
      <c r="C74" t="s">
        <v>10</v>
      </c>
      <c r="D74" t="s">
        <v>8</v>
      </c>
      <c r="E74">
        <v>75</v>
      </c>
      <c r="F74" s="2">
        <f t="shared" si="1"/>
        <v>9.4226950556581013</v>
      </c>
      <c r="G74" s="2">
        <v>9.4226950556581013</v>
      </c>
      <c r="H74" s="2">
        <v>9.4226950556581013</v>
      </c>
    </row>
    <row r="75" spans="1:18" x14ac:dyDescent="0.25">
      <c r="A75" t="s">
        <v>4</v>
      </c>
      <c r="B75" t="s">
        <v>5</v>
      </c>
      <c r="C75" t="s">
        <v>10</v>
      </c>
      <c r="D75" t="s">
        <v>8</v>
      </c>
      <c r="E75">
        <v>85</v>
      </c>
      <c r="F75" s="2">
        <f t="shared" si="1"/>
        <v>9.3315892148729347</v>
      </c>
      <c r="G75" s="2">
        <v>9.3315892148729347</v>
      </c>
      <c r="H75" s="2">
        <v>9.3315892148729347</v>
      </c>
    </row>
    <row r="76" spans="1:18" x14ac:dyDescent="0.25">
      <c r="A76" t="s">
        <v>4</v>
      </c>
      <c r="B76" t="s">
        <v>5</v>
      </c>
      <c r="C76" t="s">
        <v>10</v>
      </c>
      <c r="D76" t="s">
        <v>8</v>
      </c>
      <c r="E76">
        <v>95</v>
      </c>
      <c r="F76" s="2">
        <f t="shared" si="1"/>
        <v>9.1981323058246467</v>
      </c>
      <c r="G76" s="2">
        <v>9.1981323058246467</v>
      </c>
      <c r="H76" s="2">
        <v>9.1981323058246467</v>
      </c>
    </row>
    <row r="77" spans="1:18" x14ac:dyDescent="0.25">
      <c r="A77" t="s">
        <v>4</v>
      </c>
      <c r="B77" t="s">
        <v>5</v>
      </c>
      <c r="C77" t="s">
        <v>10</v>
      </c>
      <c r="D77" t="s">
        <v>8</v>
      </c>
      <c r="E77">
        <v>105</v>
      </c>
      <c r="F77" s="2">
        <f t="shared" si="1"/>
        <v>9.0501267463827233</v>
      </c>
      <c r="G77" s="2">
        <v>9.0501267463827233</v>
      </c>
      <c r="H77" s="2">
        <v>9.0501267463827233</v>
      </c>
    </row>
    <row r="78" spans="1:18" x14ac:dyDescent="0.25">
      <c r="A78" t="s">
        <v>4</v>
      </c>
      <c r="B78" t="s">
        <v>5</v>
      </c>
      <c r="C78" t="s">
        <v>10</v>
      </c>
      <c r="D78" t="s">
        <v>8</v>
      </c>
      <c r="E78">
        <v>115</v>
      </c>
      <c r="F78" s="2">
        <f t="shared" si="1"/>
        <v>8.8913678366498559</v>
      </c>
      <c r="G78" s="2">
        <v>8.8913678366498559</v>
      </c>
      <c r="H78" s="2">
        <v>8.8913678366498559</v>
      </c>
      <c r="Q78">
        <v>125</v>
      </c>
    </row>
    <row r="79" spans="1:18" x14ac:dyDescent="0.25">
      <c r="A79" t="s">
        <v>4</v>
      </c>
      <c r="B79" t="s">
        <v>5</v>
      </c>
      <c r="C79" t="s">
        <v>10</v>
      </c>
      <c r="D79" t="s">
        <v>8</v>
      </c>
      <c r="E79">
        <v>125</v>
      </c>
      <c r="F79" s="2">
        <f t="shared" si="1"/>
        <v>8.7232373102752092</v>
      </c>
      <c r="G79" s="2">
        <v>8.7232373102752092</v>
      </c>
      <c r="H79" s="2">
        <v>8.7232373102752092</v>
      </c>
      <c r="Q79">
        <v>125</v>
      </c>
      <c r="R79">
        <f>-4.07085291429353E-09*Q78^5+1.48144752839479E-06*Q78^4-0.00019854333947369*Q78^3+0.0117463485197728*Q78^2-0.281964495402971*Q78+3.97550417552993</f>
        <v>1.9356316017303028</v>
      </c>
    </row>
    <row r="80" spans="1:18" x14ac:dyDescent="0.25">
      <c r="A80" t="s">
        <v>4</v>
      </c>
      <c r="B80" t="s">
        <v>5</v>
      </c>
      <c r="C80" t="s">
        <v>11</v>
      </c>
      <c r="D80" t="s">
        <v>7</v>
      </c>
      <c r="E80">
        <v>5</v>
      </c>
      <c r="F80" s="2">
        <f t="shared" si="1"/>
        <v>2.907745770091736</v>
      </c>
      <c r="G80" s="2">
        <v>2.907745770091736</v>
      </c>
      <c r="H80" s="2">
        <v>2.907745770091736</v>
      </c>
    </row>
    <row r="81" spans="1:18" x14ac:dyDescent="0.25">
      <c r="A81" t="s">
        <v>4</v>
      </c>
      <c r="B81" t="s">
        <v>5</v>
      </c>
      <c r="C81" t="s">
        <v>11</v>
      </c>
      <c r="D81" t="s">
        <v>7</v>
      </c>
      <c r="E81">
        <v>15</v>
      </c>
      <c r="F81" s="2">
        <f t="shared" si="1"/>
        <v>1.5887683073697116</v>
      </c>
      <c r="G81" s="2">
        <v>1.5887683073697116</v>
      </c>
      <c r="H81" s="2">
        <v>1.5887683073697116</v>
      </c>
    </row>
    <row r="82" spans="1:18" x14ac:dyDescent="0.25">
      <c r="A82" t="s">
        <v>4</v>
      </c>
      <c r="B82" t="s">
        <v>5</v>
      </c>
      <c r="C82" t="s">
        <v>11</v>
      </c>
      <c r="D82" t="s">
        <v>7</v>
      </c>
      <c r="E82">
        <v>25</v>
      </c>
      <c r="F82" s="2">
        <f t="shared" si="1"/>
        <v>1.7866149267780154</v>
      </c>
      <c r="G82" s="2">
        <v>1.7866149267780154</v>
      </c>
      <c r="H82" s="2">
        <v>1.7866149267780154</v>
      </c>
    </row>
    <row r="83" spans="1:18" x14ac:dyDescent="0.25">
      <c r="A83" t="s">
        <v>4</v>
      </c>
      <c r="B83" t="s">
        <v>5</v>
      </c>
      <c r="C83" t="s">
        <v>11</v>
      </c>
      <c r="D83" t="s">
        <v>7</v>
      </c>
      <c r="E83">
        <v>35</v>
      </c>
      <c r="F83" s="2">
        <f t="shared" si="1"/>
        <v>2.1240676023055984</v>
      </c>
      <c r="G83" s="2">
        <v>2.1240676023055984</v>
      </c>
      <c r="H83" s="2">
        <v>2.1240676023055984</v>
      </c>
    </row>
    <row r="84" spans="1:18" x14ac:dyDescent="0.25">
      <c r="A84" t="s">
        <v>4</v>
      </c>
      <c r="B84" t="s">
        <v>5</v>
      </c>
      <c r="C84" t="s">
        <v>11</v>
      </c>
      <c r="D84" t="s">
        <v>7</v>
      </c>
      <c r="E84">
        <v>45</v>
      </c>
      <c r="F84" s="2">
        <f t="shared" si="1"/>
        <v>2.3281950667744833</v>
      </c>
      <c r="G84" s="2">
        <v>2.3281950667744833</v>
      </c>
      <c r="H84" s="2">
        <v>2.3281950667744833</v>
      </c>
    </row>
    <row r="85" spans="1:18" x14ac:dyDescent="0.25">
      <c r="A85" t="s">
        <v>4</v>
      </c>
      <c r="B85" t="s">
        <v>5</v>
      </c>
      <c r="C85" t="s">
        <v>11</v>
      </c>
      <c r="D85" t="s">
        <v>7</v>
      </c>
      <c r="E85">
        <v>55</v>
      </c>
      <c r="F85" s="2">
        <f t="shared" si="1"/>
        <v>2.38451504107804</v>
      </c>
      <c r="G85" s="2">
        <v>2.38451504107804</v>
      </c>
      <c r="H85" s="2">
        <v>2.38451504107804</v>
      </c>
    </row>
    <row r="86" spans="1:18" x14ac:dyDescent="0.25">
      <c r="A86" t="s">
        <v>4</v>
      </c>
      <c r="B86" t="s">
        <v>5</v>
      </c>
      <c r="C86" t="s">
        <v>11</v>
      </c>
      <c r="D86" t="s">
        <v>7</v>
      </c>
      <c r="E86">
        <v>65</v>
      </c>
      <c r="F86" s="2">
        <f t="shared" si="1"/>
        <v>2.3796936040719046</v>
      </c>
      <c r="G86" s="2">
        <v>2.3796936040719046</v>
      </c>
      <c r="H86" s="2">
        <v>2.3796936040719046</v>
      </c>
    </row>
    <row r="87" spans="1:18" x14ac:dyDescent="0.25">
      <c r="A87" t="s">
        <v>4</v>
      </c>
      <c r="B87" t="s">
        <v>5</v>
      </c>
      <c r="C87" t="s">
        <v>11</v>
      </c>
      <c r="D87" t="s">
        <v>7</v>
      </c>
      <c r="E87">
        <v>75</v>
      </c>
      <c r="F87" s="2">
        <f t="shared" si="1"/>
        <v>2.3441826723832349</v>
      </c>
      <c r="G87" s="2">
        <v>2.3441826723832349</v>
      </c>
      <c r="H87" s="2">
        <v>2.3441826723832349</v>
      </c>
    </row>
    <row r="88" spans="1:18" x14ac:dyDescent="0.25">
      <c r="A88" t="s">
        <v>4</v>
      </c>
      <c r="B88" t="s">
        <v>5</v>
      </c>
      <c r="C88" t="s">
        <v>11</v>
      </c>
      <c r="D88" t="s">
        <v>7</v>
      </c>
      <c r="E88">
        <v>85</v>
      </c>
      <c r="F88" s="2">
        <f t="shared" si="1"/>
        <v>2.2870504935166656</v>
      </c>
      <c r="G88" s="2">
        <v>2.2870504935166656</v>
      </c>
      <c r="H88" s="2">
        <v>2.2870504935166656</v>
      </c>
    </row>
    <row r="89" spans="1:18" x14ac:dyDescent="0.25">
      <c r="A89" t="s">
        <v>4</v>
      </c>
      <c r="B89" t="s">
        <v>5</v>
      </c>
      <c r="C89" t="s">
        <v>11</v>
      </c>
      <c r="D89" t="s">
        <v>7</v>
      </c>
      <c r="E89">
        <v>95</v>
      </c>
      <c r="F89" s="2">
        <f t="shared" si="1"/>
        <v>2.2182802782143138</v>
      </c>
      <c r="G89" s="2">
        <v>2.2182802782143138</v>
      </c>
      <c r="H89" s="2">
        <v>2.2182802782143138</v>
      </c>
    </row>
    <row r="90" spans="1:18" x14ac:dyDescent="0.25">
      <c r="A90" t="s">
        <v>4</v>
      </c>
      <c r="B90" t="s">
        <v>5</v>
      </c>
      <c r="C90" t="s">
        <v>11</v>
      </c>
      <c r="D90" t="s">
        <v>7</v>
      </c>
      <c r="E90">
        <v>105</v>
      </c>
      <c r="F90" s="2">
        <f t="shared" si="1"/>
        <v>2.1411971797435467</v>
      </c>
      <c r="G90" s="2">
        <v>2.1411971797435467</v>
      </c>
      <c r="H90" s="2">
        <v>2.1411971797435467</v>
      </c>
    </row>
    <row r="91" spans="1:18" x14ac:dyDescent="0.25">
      <c r="A91" t="s">
        <v>4</v>
      </c>
      <c r="B91" t="s">
        <v>5</v>
      </c>
      <c r="C91" t="s">
        <v>11</v>
      </c>
      <c r="D91" t="s">
        <v>7</v>
      </c>
      <c r="E91">
        <v>115</v>
      </c>
      <c r="F91" s="2">
        <f t="shared" si="1"/>
        <v>2.060576451149724</v>
      </c>
      <c r="G91" s="2">
        <v>2.060576451149724</v>
      </c>
      <c r="H91" s="2">
        <v>2.060576451149724</v>
      </c>
    </row>
    <row r="92" spans="1:18" x14ac:dyDescent="0.25">
      <c r="A92" t="s">
        <v>4</v>
      </c>
      <c r="B92" t="s">
        <v>5</v>
      </c>
      <c r="C92" t="s">
        <v>11</v>
      </c>
      <c r="D92" t="s">
        <v>7</v>
      </c>
      <c r="E92">
        <v>125</v>
      </c>
      <c r="F92" s="2">
        <f t="shared" si="1"/>
        <v>1.9808643349243498</v>
      </c>
      <c r="G92" s="2">
        <v>1.9808643349243498</v>
      </c>
      <c r="H92" s="2">
        <v>1.9808643349243498</v>
      </c>
    </row>
    <row r="93" spans="1:18" x14ac:dyDescent="0.25">
      <c r="A93" t="s">
        <v>4</v>
      </c>
      <c r="B93" t="s">
        <v>5</v>
      </c>
      <c r="C93" t="s">
        <v>11</v>
      </c>
      <c r="D93" t="s">
        <v>8</v>
      </c>
      <c r="E93">
        <v>5</v>
      </c>
      <c r="F93" s="2">
        <f t="shared" si="1"/>
        <v>12.515297515601031</v>
      </c>
      <c r="G93" s="2">
        <v>12.515297515601031</v>
      </c>
      <c r="H93" s="2">
        <v>12.515297515601031</v>
      </c>
      <c r="Q93">
        <v>125</v>
      </c>
      <c r="R93">
        <f xml:space="preserve"> -1.579342939736E-08*Q93^5 + 5.87462880719094E-06*Q93^4  - 0.000820569386294244*Q93^3  + 0.0530253275429893*Q93^2 - 1.56276643116794*Q93  + 18.7970718908479</f>
        <v>1.5557613831131896</v>
      </c>
    </row>
    <row r="94" spans="1:18" x14ac:dyDescent="0.25">
      <c r="A94" t="s">
        <v>4</v>
      </c>
      <c r="B94" t="s">
        <v>5</v>
      </c>
      <c r="C94" t="s">
        <v>11</v>
      </c>
      <c r="D94" t="s">
        <v>8</v>
      </c>
      <c r="E94">
        <v>15</v>
      </c>
      <c r="F94" s="2">
        <f t="shared" si="1"/>
        <v>3.9119672473914591</v>
      </c>
      <c r="G94" s="2">
        <v>3.9119672473914591</v>
      </c>
      <c r="H94" s="2">
        <v>3.9119672473914591</v>
      </c>
    </row>
    <row r="95" spans="1:18" x14ac:dyDescent="0.25">
      <c r="A95" t="s">
        <v>4</v>
      </c>
      <c r="B95" t="s">
        <v>5</v>
      </c>
      <c r="C95" t="s">
        <v>11</v>
      </c>
      <c r="D95" t="s">
        <v>8</v>
      </c>
      <c r="E95">
        <v>25</v>
      </c>
      <c r="F95" s="2">
        <f t="shared" si="1"/>
        <v>2.6499456296506132</v>
      </c>
      <c r="G95" s="2">
        <v>2.6499456296506132</v>
      </c>
      <c r="H95" s="2">
        <v>2.6499456296506132</v>
      </c>
    </row>
    <row r="96" spans="1:18" x14ac:dyDescent="0.25">
      <c r="A96" t="s">
        <v>4</v>
      </c>
      <c r="B96" t="s">
        <v>5</v>
      </c>
      <c r="C96" t="s">
        <v>11</v>
      </c>
      <c r="D96" t="s">
        <v>8</v>
      </c>
      <c r="E96">
        <v>35</v>
      </c>
      <c r="F96" s="2">
        <f t="shared" si="1"/>
        <v>2.3488933061786703</v>
      </c>
      <c r="G96" s="2">
        <v>2.3488933061786703</v>
      </c>
      <c r="H96" s="2">
        <v>2.3488933061786703</v>
      </c>
    </row>
    <row r="97" spans="1:8" x14ac:dyDescent="0.25">
      <c r="A97" t="s">
        <v>4</v>
      </c>
      <c r="B97" t="s">
        <v>5</v>
      </c>
      <c r="C97" t="s">
        <v>11</v>
      </c>
      <c r="D97" t="s">
        <v>8</v>
      </c>
      <c r="E97">
        <v>45</v>
      </c>
      <c r="F97" s="2">
        <f t="shared" si="1"/>
        <v>2.2632454189889288</v>
      </c>
      <c r="G97" s="2">
        <v>2.2632454189889288</v>
      </c>
      <c r="H97" s="2">
        <v>2.2632454189889288</v>
      </c>
    </row>
    <row r="98" spans="1:8" x14ac:dyDescent="0.25">
      <c r="A98" t="s">
        <v>4</v>
      </c>
      <c r="B98" t="s">
        <v>5</v>
      </c>
      <c r="C98" t="s">
        <v>11</v>
      </c>
      <c r="D98" t="s">
        <v>8</v>
      </c>
      <c r="E98">
        <v>55</v>
      </c>
      <c r="F98" s="2">
        <f t="shared" si="1"/>
        <v>2.1842157776274851</v>
      </c>
      <c r="G98" s="2">
        <v>2.1842157776274851</v>
      </c>
      <c r="H98" s="2">
        <v>2.1842157776274851</v>
      </c>
    </row>
    <row r="99" spans="1:8" x14ac:dyDescent="0.25">
      <c r="A99" t="s">
        <v>4</v>
      </c>
      <c r="B99" t="s">
        <v>5</v>
      </c>
      <c r="C99" t="s">
        <v>11</v>
      </c>
      <c r="D99" t="s">
        <v>8</v>
      </c>
      <c r="E99">
        <v>65</v>
      </c>
      <c r="F99" s="2">
        <f t="shared" si="1"/>
        <v>2.1179734257170972</v>
      </c>
      <c r="G99" s="2">
        <v>2.1179734257170972</v>
      </c>
      <c r="H99" s="2">
        <v>2.1179734257170972</v>
      </c>
    </row>
    <row r="100" spans="1:8" x14ac:dyDescent="0.25">
      <c r="A100" t="s">
        <v>4</v>
      </c>
      <c r="B100" t="s">
        <v>5</v>
      </c>
      <c r="C100" t="s">
        <v>11</v>
      </c>
      <c r="D100" t="s">
        <v>8</v>
      </c>
      <c r="E100">
        <v>75</v>
      </c>
      <c r="F100" s="2">
        <f t="shared" si="1"/>
        <v>2.0544073207246081</v>
      </c>
      <c r="G100" s="2">
        <v>2.0544073207246081</v>
      </c>
      <c r="H100" s="2">
        <v>2.0544073207246081</v>
      </c>
    </row>
    <row r="101" spans="1:8" x14ac:dyDescent="0.25">
      <c r="A101" t="s">
        <v>4</v>
      </c>
      <c r="B101" t="s">
        <v>5</v>
      </c>
      <c r="C101" t="s">
        <v>11</v>
      </c>
      <c r="D101" t="s">
        <v>8</v>
      </c>
      <c r="E101">
        <v>85</v>
      </c>
      <c r="F101" s="2">
        <f t="shared" si="1"/>
        <v>1.9908095660603822</v>
      </c>
      <c r="G101" s="2">
        <v>1.9908095660603822</v>
      </c>
      <c r="H101" s="2">
        <v>1.9908095660603822</v>
      </c>
    </row>
    <row r="102" spans="1:8" x14ac:dyDescent="0.25">
      <c r="A102" t="s">
        <v>4</v>
      </c>
      <c r="B102" t="s">
        <v>5</v>
      </c>
      <c r="C102" t="s">
        <v>11</v>
      </c>
      <c r="D102" t="s">
        <v>8</v>
      </c>
      <c r="E102">
        <v>95</v>
      </c>
      <c r="F102" s="2">
        <f t="shared" si="1"/>
        <v>1.9264012942387465</v>
      </c>
      <c r="G102" s="2">
        <v>1.9264012942387465</v>
      </c>
      <c r="H102" s="2">
        <v>1.9264012942387465</v>
      </c>
    </row>
    <row r="103" spans="1:8" x14ac:dyDescent="0.25">
      <c r="A103" t="s">
        <v>4</v>
      </c>
      <c r="B103" t="s">
        <v>5</v>
      </c>
      <c r="C103" t="s">
        <v>11</v>
      </c>
      <c r="D103" t="s">
        <v>8</v>
      </c>
      <c r="E103">
        <v>105</v>
      </c>
      <c r="F103" s="2">
        <f t="shared" si="1"/>
        <v>1.8592728844106463</v>
      </c>
      <c r="G103" s="2">
        <v>1.8592728844106463</v>
      </c>
      <c r="H103" s="2">
        <v>1.8592728844106463</v>
      </c>
    </row>
    <row r="104" spans="1:8" x14ac:dyDescent="0.25">
      <c r="A104" t="s">
        <v>4</v>
      </c>
      <c r="B104" t="s">
        <v>5</v>
      </c>
      <c r="C104" t="s">
        <v>11</v>
      </c>
      <c r="D104" t="s">
        <v>8</v>
      </c>
      <c r="E104">
        <v>115</v>
      </c>
      <c r="F104" s="2">
        <f t="shared" si="1"/>
        <v>1.792740612622673</v>
      </c>
      <c r="G104" s="2">
        <v>1.792740612622673</v>
      </c>
      <c r="H104" s="2">
        <v>1.792740612622673</v>
      </c>
    </row>
    <row r="105" spans="1:8" x14ac:dyDescent="0.25">
      <c r="A105" t="s">
        <v>4</v>
      </c>
      <c r="B105" t="s">
        <v>5</v>
      </c>
      <c r="C105" t="s">
        <v>11</v>
      </c>
      <c r="D105" t="s">
        <v>8</v>
      </c>
      <c r="E105">
        <v>125</v>
      </c>
      <c r="F105" s="2">
        <f t="shared" si="1"/>
        <v>1.7254623353245395</v>
      </c>
      <c r="G105" s="2">
        <v>1.7254623353245395</v>
      </c>
      <c r="H105" s="2">
        <v>1.7254623353245395</v>
      </c>
    </row>
    <row r="106" spans="1:8" x14ac:dyDescent="0.25">
      <c r="A106" t="s">
        <v>4</v>
      </c>
      <c r="B106" t="s">
        <v>5</v>
      </c>
      <c r="C106" t="s">
        <v>12</v>
      </c>
      <c r="D106" t="s">
        <v>7</v>
      </c>
      <c r="E106">
        <v>5</v>
      </c>
      <c r="F106" s="2">
        <f t="shared" si="1"/>
        <v>4.4365605564286277</v>
      </c>
      <c r="G106" s="2">
        <v>4.4365605564286277</v>
      </c>
      <c r="H106" s="2">
        <v>4.4365605564286277</v>
      </c>
    </row>
    <row r="107" spans="1:8" x14ac:dyDescent="0.25">
      <c r="A107" t="s">
        <v>4</v>
      </c>
      <c r="B107" t="s">
        <v>5</v>
      </c>
      <c r="C107" t="s">
        <v>12</v>
      </c>
      <c r="D107" t="s">
        <v>7</v>
      </c>
      <c r="E107">
        <v>15</v>
      </c>
      <c r="F107" s="2">
        <f t="shared" si="1"/>
        <v>2.7378774604987481</v>
      </c>
      <c r="G107" s="2">
        <v>2.7378774604987481</v>
      </c>
      <c r="H107" s="2">
        <v>2.7378774604987481</v>
      </c>
    </row>
    <row r="108" spans="1:8" x14ac:dyDescent="0.25">
      <c r="A108" t="s">
        <v>4</v>
      </c>
      <c r="B108" t="s">
        <v>5</v>
      </c>
      <c r="C108" t="s">
        <v>12</v>
      </c>
      <c r="D108" t="s">
        <v>7</v>
      </c>
      <c r="E108">
        <v>25</v>
      </c>
      <c r="F108" s="2">
        <f t="shared" si="1"/>
        <v>2.5780014044112298</v>
      </c>
      <c r="G108" s="2">
        <v>2.5780014044112298</v>
      </c>
      <c r="H108" s="2">
        <v>2.5780014044112298</v>
      </c>
    </row>
    <row r="109" spans="1:8" x14ac:dyDescent="0.25">
      <c r="A109" t="s">
        <v>4</v>
      </c>
      <c r="B109" t="s">
        <v>5</v>
      </c>
      <c r="C109" t="s">
        <v>12</v>
      </c>
      <c r="D109" t="s">
        <v>7</v>
      </c>
      <c r="E109">
        <v>35</v>
      </c>
      <c r="F109" s="2">
        <f t="shared" si="1"/>
        <v>2.3339049259204661</v>
      </c>
      <c r="G109" s="2">
        <v>2.3339049259204661</v>
      </c>
      <c r="H109" s="2">
        <v>2.3339049259204661</v>
      </c>
    </row>
    <row r="110" spans="1:8" x14ac:dyDescent="0.25">
      <c r="A110" t="s">
        <v>4</v>
      </c>
      <c r="B110" t="s">
        <v>5</v>
      </c>
      <c r="C110" t="s">
        <v>12</v>
      </c>
      <c r="D110" t="s">
        <v>7</v>
      </c>
      <c r="E110">
        <v>45</v>
      </c>
      <c r="F110" s="2">
        <f t="shared" si="1"/>
        <v>2.3115413109320335</v>
      </c>
      <c r="G110" s="2">
        <v>2.3115413109320335</v>
      </c>
      <c r="H110" s="2">
        <v>2.3115413109320335</v>
      </c>
    </row>
    <row r="111" spans="1:8" x14ac:dyDescent="0.25">
      <c r="A111" t="s">
        <v>4</v>
      </c>
      <c r="B111" t="s">
        <v>5</v>
      </c>
      <c r="C111" t="s">
        <v>12</v>
      </c>
      <c r="D111" t="s">
        <v>7</v>
      </c>
      <c r="E111">
        <v>55</v>
      </c>
      <c r="F111" s="2">
        <f t="shared" si="1"/>
        <v>2.38451504107804</v>
      </c>
      <c r="G111" s="2">
        <v>2.38451504107804</v>
      </c>
      <c r="H111" s="2">
        <v>2.38451504107804</v>
      </c>
    </row>
    <row r="112" spans="1:8" x14ac:dyDescent="0.25">
      <c r="A112" t="s">
        <v>4</v>
      </c>
      <c r="B112" t="s">
        <v>5</v>
      </c>
      <c r="C112" t="s">
        <v>12</v>
      </c>
      <c r="D112" t="s">
        <v>7</v>
      </c>
      <c r="E112">
        <v>65</v>
      </c>
      <c r="F112" s="2">
        <f t="shared" si="1"/>
        <v>2.5065183601028687</v>
      </c>
      <c r="G112" s="2">
        <v>2.5065183601028687</v>
      </c>
      <c r="H112" s="2">
        <v>2.5065183601028687</v>
      </c>
    </row>
    <row r="113" spans="1:8" x14ac:dyDescent="0.25">
      <c r="A113" t="s">
        <v>4</v>
      </c>
      <c r="B113" t="s">
        <v>5</v>
      </c>
      <c r="C113" t="s">
        <v>12</v>
      </c>
      <c r="D113" t="s">
        <v>7</v>
      </c>
      <c r="E113">
        <v>75</v>
      </c>
      <c r="F113" s="2">
        <f t="shared" si="1"/>
        <v>2.647947178949519</v>
      </c>
      <c r="G113" s="2">
        <v>2.647947178949519</v>
      </c>
      <c r="H113" s="2">
        <v>2.647947178949519</v>
      </c>
    </row>
    <row r="114" spans="1:8" x14ac:dyDescent="0.25">
      <c r="A114" t="s">
        <v>4</v>
      </c>
      <c r="B114" t="s">
        <v>5</v>
      </c>
      <c r="C114" t="s">
        <v>12</v>
      </c>
      <c r="D114" t="s">
        <v>7</v>
      </c>
      <c r="E114">
        <v>85</v>
      </c>
      <c r="F114" s="2">
        <f t="shared" si="1"/>
        <v>2.7948920834417237</v>
      </c>
      <c r="G114" s="2">
        <v>2.7948920834417237</v>
      </c>
      <c r="H114" s="2">
        <v>2.7948920834417237</v>
      </c>
    </row>
    <row r="115" spans="1:8" x14ac:dyDescent="0.25">
      <c r="A115" t="s">
        <v>4</v>
      </c>
      <c r="B115" t="s">
        <v>5</v>
      </c>
      <c r="C115" t="s">
        <v>12</v>
      </c>
      <c r="D115" t="s">
        <v>7</v>
      </c>
      <c r="E115">
        <v>95</v>
      </c>
      <c r="F115" s="2">
        <f t="shared" si="1"/>
        <v>2.9377225306081458</v>
      </c>
      <c r="G115" s="2">
        <v>2.9377225306081458</v>
      </c>
      <c r="H115" s="2">
        <v>2.9377225306081458</v>
      </c>
    </row>
    <row r="116" spans="1:8" x14ac:dyDescent="0.25">
      <c r="A116" t="s">
        <v>4</v>
      </c>
      <c r="B116" t="s">
        <v>5</v>
      </c>
      <c r="C116" t="s">
        <v>12</v>
      </c>
      <c r="D116" t="s">
        <v>7</v>
      </c>
      <c r="E116">
        <v>105</v>
      </c>
      <c r="F116" s="2">
        <f t="shared" si="1"/>
        <v>3.0719042205387415</v>
      </c>
      <c r="G116" s="2">
        <v>3.0719042205387415</v>
      </c>
      <c r="H116" s="2">
        <v>3.0719042205387415</v>
      </c>
    </row>
    <row r="117" spans="1:8" x14ac:dyDescent="0.25">
      <c r="A117" t="s">
        <v>4</v>
      </c>
      <c r="B117" t="s">
        <v>5</v>
      </c>
      <c r="C117" t="s">
        <v>12</v>
      </c>
      <c r="D117" t="s">
        <v>7</v>
      </c>
      <c r="E117">
        <v>115</v>
      </c>
      <c r="F117" s="2">
        <f t="shared" si="1"/>
        <v>3.1957833385320202</v>
      </c>
      <c r="G117" s="2">
        <v>3.1957833385320202</v>
      </c>
      <c r="H117" s="2">
        <v>3.1957833385320202</v>
      </c>
    </row>
    <row r="118" spans="1:8" x14ac:dyDescent="0.25">
      <c r="A118" t="s">
        <v>4</v>
      </c>
      <c r="B118" t="s">
        <v>5</v>
      </c>
      <c r="C118" t="s">
        <v>12</v>
      </c>
      <c r="D118" t="s">
        <v>7</v>
      </c>
      <c r="E118">
        <v>125</v>
      </c>
      <c r="F118" s="2">
        <f t="shared" si="1"/>
        <v>3.3082352905909689</v>
      </c>
      <c r="G118" s="2">
        <v>3.3082352905909689</v>
      </c>
      <c r="H118" s="2">
        <v>3.3082352905909689</v>
      </c>
    </row>
    <row r="119" spans="1:8" x14ac:dyDescent="0.25">
      <c r="A119" t="s">
        <v>4</v>
      </c>
      <c r="B119" t="s">
        <v>5</v>
      </c>
      <c r="C119" t="s">
        <v>12</v>
      </c>
      <c r="D119" t="s">
        <v>8</v>
      </c>
      <c r="E119">
        <v>5</v>
      </c>
      <c r="F119" s="2">
        <f t="shared" si="1"/>
        <v>16.607125326090948</v>
      </c>
      <c r="G119" s="2">
        <v>16.607125326090948</v>
      </c>
      <c r="H119" s="2">
        <v>16.607125326090948</v>
      </c>
    </row>
    <row r="120" spans="1:8" x14ac:dyDescent="0.25">
      <c r="A120" t="s">
        <v>4</v>
      </c>
      <c r="B120" t="s">
        <v>5</v>
      </c>
      <c r="C120" t="s">
        <v>12</v>
      </c>
      <c r="D120" t="s">
        <v>8</v>
      </c>
      <c r="E120">
        <v>15</v>
      </c>
      <c r="F120" s="2">
        <f t="shared" si="1"/>
        <v>5.4857471745029658</v>
      </c>
      <c r="G120" s="2">
        <v>5.4857471745029658</v>
      </c>
      <c r="H120" s="2">
        <v>5.4857471745029658</v>
      </c>
    </row>
    <row r="121" spans="1:8" x14ac:dyDescent="0.25">
      <c r="A121" t="s">
        <v>4</v>
      </c>
      <c r="B121" t="s">
        <v>5</v>
      </c>
      <c r="C121" t="s">
        <v>12</v>
      </c>
      <c r="D121" t="s">
        <v>8</v>
      </c>
      <c r="E121">
        <v>25</v>
      </c>
      <c r="F121" s="2">
        <f t="shared" si="1"/>
        <v>3.6991322477249509</v>
      </c>
      <c r="G121" s="2">
        <v>3.6991322477249509</v>
      </c>
      <c r="H121" s="2">
        <v>3.6991322477249509</v>
      </c>
    </row>
    <row r="122" spans="1:8" x14ac:dyDescent="0.25">
      <c r="A122" t="s">
        <v>4</v>
      </c>
      <c r="B122" t="s">
        <v>5</v>
      </c>
      <c r="C122" t="s">
        <v>12</v>
      </c>
      <c r="D122" t="s">
        <v>8</v>
      </c>
      <c r="E122">
        <v>35</v>
      </c>
      <c r="F122" s="2">
        <f t="shared" si="1"/>
        <v>2.8820514039348137</v>
      </c>
      <c r="G122" s="2">
        <v>2.8820514039348137</v>
      </c>
      <c r="H122" s="2">
        <v>2.8820514039348137</v>
      </c>
    </row>
    <row r="123" spans="1:8" x14ac:dyDescent="0.25">
      <c r="A123" t="s">
        <v>4</v>
      </c>
      <c r="B123" t="s">
        <v>5</v>
      </c>
      <c r="C123" t="s">
        <v>12</v>
      </c>
      <c r="D123" t="s">
        <v>8</v>
      </c>
      <c r="E123">
        <v>45</v>
      </c>
      <c r="F123" s="2">
        <f t="shared" si="1"/>
        <v>2.6013166625906594</v>
      </c>
      <c r="G123" s="2">
        <v>2.6013166625906594</v>
      </c>
      <c r="H123" s="2">
        <v>2.6013166625906594</v>
      </c>
    </row>
    <row r="124" spans="1:8" x14ac:dyDescent="0.25">
      <c r="A124" t="s">
        <v>4</v>
      </c>
      <c r="B124" t="s">
        <v>5</v>
      </c>
      <c r="C124" t="s">
        <v>12</v>
      </c>
      <c r="D124" t="s">
        <v>8</v>
      </c>
      <c r="E124">
        <v>55</v>
      </c>
      <c r="F124" s="2">
        <f t="shared" si="1"/>
        <v>2.54802464389482</v>
      </c>
      <c r="G124" s="2">
        <v>2.54802464389482</v>
      </c>
      <c r="H124" s="2">
        <v>2.54802464389482</v>
      </c>
    </row>
    <row r="125" spans="1:8" x14ac:dyDescent="0.25">
      <c r="A125" t="s">
        <v>4</v>
      </c>
      <c r="B125" t="s">
        <v>5</v>
      </c>
      <c r="C125" t="s">
        <v>12</v>
      </c>
      <c r="D125" t="s">
        <v>8</v>
      </c>
      <c r="E125">
        <v>65</v>
      </c>
      <c r="F125" s="2">
        <f t="shared" si="1"/>
        <v>2.6010604509623141</v>
      </c>
      <c r="G125" s="2">
        <v>2.6010604509623141</v>
      </c>
      <c r="H125" s="2">
        <v>2.6010604509623141</v>
      </c>
    </row>
    <row r="126" spans="1:8" x14ac:dyDescent="0.25">
      <c r="A126" t="s">
        <v>4</v>
      </c>
      <c r="B126" t="s">
        <v>5</v>
      </c>
      <c r="C126" t="s">
        <v>12</v>
      </c>
      <c r="D126" t="s">
        <v>8</v>
      </c>
      <c r="E126">
        <v>75</v>
      </c>
      <c r="F126" s="2">
        <f t="shared" si="1"/>
        <v>2.7039037985801504</v>
      </c>
      <c r="G126" s="2">
        <v>2.7039037985801504</v>
      </c>
      <c r="H126" s="2">
        <v>2.7039037985801504</v>
      </c>
    </row>
    <row r="127" spans="1:8" x14ac:dyDescent="0.25">
      <c r="A127" t="s">
        <v>4</v>
      </c>
      <c r="B127" t="s">
        <v>5</v>
      </c>
      <c r="C127" t="s">
        <v>12</v>
      </c>
      <c r="D127" t="s">
        <v>8</v>
      </c>
      <c r="E127">
        <v>85</v>
      </c>
      <c r="F127" s="2">
        <f t="shared" si="1"/>
        <v>2.828395521665946</v>
      </c>
      <c r="G127" s="2">
        <v>2.828395521665946</v>
      </c>
      <c r="H127" s="2">
        <v>2.828395521665946</v>
      </c>
    </row>
    <row r="128" spans="1:8" x14ac:dyDescent="0.25">
      <c r="A128" t="s">
        <v>4</v>
      </c>
      <c r="B128" t="s">
        <v>5</v>
      </c>
      <c r="C128" t="s">
        <v>12</v>
      </c>
      <c r="D128" t="s">
        <v>8</v>
      </c>
      <c r="E128">
        <v>95</v>
      </c>
      <c r="F128" s="2">
        <f t="shared" si="1"/>
        <v>2.9582329456983207</v>
      </c>
      <c r="G128" s="2">
        <v>2.9582329456983207</v>
      </c>
      <c r="H128" s="2">
        <v>2.9582329456983207</v>
      </c>
    </row>
    <row r="129" spans="1:8" x14ac:dyDescent="0.25">
      <c r="A129" t="s">
        <v>4</v>
      </c>
      <c r="B129" t="s">
        <v>5</v>
      </c>
      <c r="C129" t="s">
        <v>12</v>
      </c>
      <c r="D129" t="s">
        <v>8</v>
      </c>
      <c r="E129">
        <v>105</v>
      </c>
      <c r="F129" s="2">
        <f t="shared" si="1"/>
        <v>3.0861788684036986</v>
      </c>
      <c r="G129" s="2">
        <v>3.0861788684036986</v>
      </c>
      <c r="H129" s="2">
        <v>3.0861788684036986</v>
      </c>
    </row>
    <row r="130" spans="1:8" x14ac:dyDescent="0.25">
      <c r="A130" t="s">
        <v>4</v>
      </c>
      <c r="B130" t="s">
        <v>5</v>
      </c>
      <c r="C130" t="s">
        <v>12</v>
      </c>
      <c r="D130" t="s">
        <v>8</v>
      </c>
      <c r="E130">
        <v>115</v>
      </c>
      <c r="F130" s="2">
        <f t="shared" si="1"/>
        <v>3.2049067004283187</v>
      </c>
      <c r="G130" s="2">
        <v>3.2049067004283187</v>
      </c>
      <c r="H130" s="2">
        <v>3.2049067004283187</v>
      </c>
    </row>
    <row r="131" spans="1:8" x14ac:dyDescent="0.25">
      <c r="A131" t="s">
        <v>4</v>
      </c>
      <c r="B131" t="s">
        <v>5</v>
      </c>
      <c r="C131" t="s">
        <v>12</v>
      </c>
      <c r="D131" t="s">
        <v>8</v>
      </c>
      <c r="E131">
        <v>125</v>
      </c>
      <c r="F131" s="2">
        <f t="shared" ref="F131:F194" si="2">AVERAGE(G131:H131)</f>
        <v>3.3142306426942509</v>
      </c>
      <c r="G131" s="2">
        <v>3.3142306426942509</v>
      </c>
      <c r="H131" s="2">
        <v>3.3142306426942509</v>
      </c>
    </row>
    <row r="132" spans="1:8" x14ac:dyDescent="0.25">
      <c r="A132" t="s">
        <v>4</v>
      </c>
      <c r="B132" t="s">
        <v>5</v>
      </c>
      <c r="C132" t="s">
        <v>13</v>
      </c>
      <c r="D132" t="s">
        <v>7</v>
      </c>
      <c r="E132">
        <v>5</v>
      </c>
      <c r="F132" s="2">
        <f t="shared" si="2"/>
        <v>3.2674668962886524</v>
      </c>
      <c r="G132" s="2">
        <v>3.2674668962886524</v>
      </c>
      <c r="H132" s="2">
        <v>3.2674668962886524</v>
      </c>
    </row>
    <row r="133" spans="1:8" x14ac:dyDescent="0.25">
      <c r="A133" t="s">
        <v>4</v>
      </c>
      <c r="B133" t="s">
        <v>5</v>
      </c>
      <c r="C133" t="s">
        <v>13</v>
      </c>
      <c r="D133" t="s">
        <v>7</v>
      </c>
      <c r="E133">
        <v>15</v>
      </c>
      <c r="F133" s="2">
        <f t="shared" si="2"/>
        <v>1.8185901379955189</v>
      </c>
      <c r="G133" s="2">
        <v>1.8185901379955189</v>
      </c>
      <c r="H133" s="2">
        <v>1.8185901379955189</v>
      </c>
    </row>
    <row r="134" spans="1:8" x14ac:dyDescent="0.25">
      <c r="A134" t="s">
        <v>4</v>
      </c>
      <c r="B134" t="s">
        <v>5</v>
      </c>
      <c r="C134" t="s">
        <v>13</v>
      </c>
      <c r="D134" t="s">
        <v>7</v>
      </c>
      <c r="E134">
        <v>25</v>
      </c>
      <c r="F134" s="2">
        <f t="shared" si="2"/>
        <v>1.9065219688436539</v>
      </c>
      <c r="G134" s="2">
        <v>1.9065219688436539</v>
      </c>
      <c r="H134" s="2">
        <v>1.9065219688436539</v>
      </c>
    </row>
    <row r="135" spans="1:8" x14ac:dyDescent="0.25">
      <c r="A135" t="s">
        <v>4</v>
      </c>
      <c r="B135" t="s">
        <v>5</v>
      </c>
      <c r="C135" t="s">
        <v>13</v>
      </c>
      <c r="D135" t="s">
        <v>7</v>
      </c>
      <c r="E135">
        <v>35</v>
      </c>
      <c r="F135" s="2">
        <f t="shared" si="2"/>
        <v>2.2097154894953404</v>
      </c>
      <c r="G135" s="2">
        <v>2.2097154894953404</v>
      </c>
      <c r="H135" s="2">
        <v>2.2097154894953404</v>
      </c>
    </row>
    <row r="136" spans="1:8" x14ac:dyDescent="0.25">
      <c r="A136" t="s">
        <v>4</v>
      </c>
      <c r="B136" t="s">
        <v>5</v>
      </c>
      <c r="C136" t="s">
        <v>13</v>
      </c>
      <c r="D136" t="s">
        <v>7</v>
      </c>
      <c r="E136">
        <v>45</v>
      </c>
      <c r="F136" s="2">
        <f t="shared" si="2"/>
        <v>2.3681640807963622</v>
      </c>
      <c r="G136" s="2">
        <v>2.3681640807963622</v>
      </c>
      <c r="H136" s="2">
        <v>2.3681640807963622</v>
      </c>
    </row>
    <row r="137" spans="1:8" x14ac:dyDescent="0.25">
      <c r="A137" t="s">
        <v>4</v>
      </c>
      <c r="B137" t="s">
        <v>5</v>
      </c>
      <c r="C137" t="s">
        <v>13</v>
      </c>
      <c r="D137" t="s">
        <v>7</v>
      </c>
      <c r="E137">
        <v>55</v>
      </c>
      <c r="F137" s="2">
        <f t="shared" si="2"/>
        <v>2.4308427618761281</v>
      </c>
      <c r="G137" s="2">
        <v>2.4308427618761281</v>
      </c>
      <c r="H137" s="2">
        <v>2.4308427618761281</v>
      </c>
    </row>
    <row r="138" spans="1:8" x14ac:dyDescent="0.25">
      <c r="A138" t="s">
        <v>4</v>
      </c>
      <c r="B138" t="s">
        <v>5</v>
      </c>
      <c r="C138" t="s">
        <v>13</v>
      </c>
      <c r="D138" t="s">
        <v>7</v>
      </c>
      <c r="E138">
        <v>65</v>
      </c>
      <c r="F138" s="2">
        <f t="shared" si="2"/>
        <v>2.4304235064842903</v>
      </c>
      <c r="G138" s="2">
        <v>2.4304235064842903</v>
      </c>
      <c r="H138" s="2">
        <v>2.4304235064842903</v>
      </c>
    </row>
    <row r="139" spans="1:8" x14ac:dyDescent="0.25">
      <c r="A139" t="s">
        <v>4</v>
      </c>
      <c r="B139" t="s">
        <v>5</v>
      </c>
      <c r="C139" t="s">
        <v>13</v>
      </c>
      <c r="D139" t="s">
        <v>7</v>
      </c>
      <c r="E139">
        <v>75</v>
      </c>
      <c r="F139" s="2">
        <f t="shared" si="2"/>
        <v>2.3901470385083963</v>
      </c>
      <c r="G139" s="2">
        <v>2.3901470385083963</v>
      </c>
      <c r="H139" s="2">
        <v>2.3901470385083963</v>
      </c>
    </row>
    <row r="140" spans="1:8" x14ac:dyDescent="0.25">
      <c r="A140" t="s">
        <v>4</v>
      </c>
      <c r="B140" t="s">
        <v>5</v>
      </c>
      <c r="C140" t="s">
        <v>13</v>
      </c>
      <c r="D140" t="s">
        <v>7</v>
      </c>
      <c r="E140">
        <v>85</v>
      </c>
      <c r="F140" s="2">
        <f t="shared" si="2"/>
        <v>2.3205539317408883</v>
      </c>
      <c r="G140" s="2">
        <v>2.3205539317408883</v>
      </c>
      <c r="H140" s="2">
        <v>2.3205539317408883</v>
      </c>
    </row>
    <row r="141" spans="1:8" x14ac:dyDescent="0.25">
      <c r="A141" t="s">
        <v>4</v>
      </c>
      <c r="B141" t="s">
        <v>5</v>
      </c>
      <c r="C141" t="s">
        <v>13</v>
      </c>
      <c r="D141" t="s">
        <v>7</v>
      </c>
      <c r="E141">
        <v>95</v>
      </c>
      <c r="F141" s="2">
        <f t="shared" si="2"/>
        <v>2.2340575205913717</v>
      </c>
      <c r="G141" s="2">
        <v>2.2340575205913717</v>
      </c>
      <c r="H141" s="2">
        <v>2.2340575205913717</v>
      </c>
    </row>
    <row r="142" spans="1:8" x14ac:dyDescent="0.25">
      <c r="A142" t="s">
        <v>4</v>
      </c>
      <c r="B142" t="s">
        <v>5</v>
      </c>
      <c r="C142" t="s">
        <v>13</v>
      </c>
      <c r="D142" t="s">
        <v>7</v>
      </c>
      <c r="E142">
        <v>105</v>
      </c>
      <c r="F142" s="2">
        <f t="shared" si="2"/>
        <v>2.1354873205975635</v>
      </c>
      <c r="G142" s="2">
        <v>2.1354873205975635</v>
      </c>
      <c r="H142" s="2">
        <v>2.1354873205975635</v>
      </c>
    </row>
    <row r="143" spans="1:8" x14ac:dyDescent="0.25">
      <c r="A143" t="s">
        <v>4</v>
      </c>
      <c r="B143" t="s">
        <v>5</v>
      </c>
      <c r="C143" t="s">
        <v>13</v>
      </c>
      <c r="D143" t="s">
        <v>7</v>
      </c>
      <c r="E143">
        <v>115</v>
      </c>
      <c r="F143" s="2">
        <f t="shared" si="2"/>
        <v>2.0292963532195571</v>
      </c>
      <c r="G143" s="2">
        <v>2.0292963532195571</v>
      </c>
      <c r="H143" s="2">
        <v>2.0292963532195571</v>
      </c>
    </row>
    <row r="144" spans="1:8" x14ac:dyDescent="0.25">
      <c r="A144" t="s">
        <v>4</v>
      </c>
      <c r="B144" t="s">
        <v>5</v>
      </c>
      <c r="C144" t="s">
        <v>13</v>
      </c>
      <c r="D144" t="s">
        <v>7</v>
      </c>
      <c r="E144">
        <v>125</v>
      </c>
      <c r="F144" s="2">
        <f t="shared" si="2"/>
        <v>1.9209108138915301</v>
      </c>
      <c r="G144" s="2">
        <v>1.9209108138915301</v>
      </c>
      <c r="H144" s="2">
        <v>1.9209108138915301</v>
      </c>
    </row>
    <row r="145" spans="1:8" x14ac:dyDescent="0.25">
      <c r="A145" t="s">
        <v>4</v>
      </c>
      <c r="B145" t="s">
        <v>5</v>
      </c>
      <c r="C145" t="s">
        <v>13</v>
      </c>
      <c r="D145" t="s">
        <v>8</v>
      </c>
      <c r="E145">
        <v>5</v>
      </c>
      <c r="F145" s="2">
        <f t="shared" si="2"/>
        <v>12.710146458957695</v>
      </c>
      <c r="G145" s="2">
        <v>12.710146458957695</v>
      </c>
      <c r="H145" s="2">
        <v>12.710146458957695</v>
      </c>
    </row>
    <row r="146" spans="1:8" x14ac:dyDescent="0.25">
      <c r="A146" t="s">
        <v>4</v>
      </c>
      <c r="B146" t="s">
        <v>5</v>
      </c>
      <c r="C146" t="s">
        <v>13</v>
      </c>
      <c r="D146" t="s">
        <v>8</v>
      </c>
      <c r="E146">
        <v>15</v>
      </c>
      <c r="F146" s="2">
        <f t="shared" si="2"/>
        <v>3.9919052754352187</v>
      </c>
      <c r="G146" s="2">
        <v>3.9919052754352187</v>
      </c>
      <c r="H146" s="2">
        <v>3.9919052754352187</v>
      </c>
    </row>
    <row r="147" spans="1:8" x14ac:dyDescent="0.25">
      <c r="A147" t="s">
        <v>4</v>
      </c>
      <c r="B147" t="s">
        <v>5</v>
      </c>
      <c r="C147" t="s">
        <v>13</v>
      </c>
      <c r="D147" t="s">
        <v>8</v>
      </c>
      <c r="E147">
        <v>25</v>
      </c>
      <c r="F147" s="2">
        <f t="shared" si="2"/>
        <v>2.7158945027867145</v>
      </c>
      <c r="G147" s="2">
        <v>2.7158945027867145</v>
      </c>
      <c r="H147" s="2">
        <v>2.7158945027867145</v>
      </c>
    </row>
    <row r="148" spans="1:8" x14ac:dyDescent="0.25">
      <c r="A148" t="s">
        <v>4</v>
      </c>
      <c r="B148" t="s">
        <v>5</v>
      </c>
      <c r="C148" t="s">
        <v>13</v>
      </c>
      <c r="D148" t="s">
        <v>8</v>
      </c>
      <c r="E148">
        <v>35</v>
      </c>
      <c r="F148" s="2">
        <f t="shared" si="2"/>
        <v>2.4216940102899511</v>
      </c>
      <c r="G148" s="2">
        <v>2.4216940102899511</v>
      </c>
      <c r="H148" s="2">
        <v>2.4216940102899511</v>
      </c>
    </row>
    <row r="149" spans="1:8" x14ac:dyDescent="0.25">
      <c r="A149" t="s">
        <v>4</v>
      </c>
      <c r="B149" t="s">
        <v>5</v>
      </c>
      <c r="C149" t="s">
        <v>13</v>
      </c>
      <c r="D149" t="s">
        <v>8</v>
      </c>
      <c r="E149">
        <v>45</v>
      </c>
      <c r="F149" s="2">
        <f t="shared" si="2"/>
        <v>2.3248643156059932</v>
      </c>
      <c r="G149" s="2">
        <v>2.3248643156059932</v>
      </c>
      <c r="H149" s="2">
        <v>2.3248643156059932</v>
      </c>
    </row>
    <row r="150" spans="1:8" x14ac:dyDescent="0.25">
      <c r="A150" t="s">
        <v>4</v>
      </c>
      <c r="B150" t="s">
        <v>5</v>
      </c>
      <c r="C150" t="s">
        <v>13</v>
      </c>
      <c r="D150" t="s">
        <v>8</v>
      </c>
      <c r="E150">
        <v>55</v>
      </c>
      <c r="F150" s="2">
        <f t="shared" si="2"/>
        <v>2.2509821987776704</v>
      </c>
      <c r="G150" s="2">
        <v>2.2509821987776704</v>
      </c>
      <c r="H150" s="2">
        <v>2.2509821987776704</v>
      </c>
    </row>
    <row r="151" spans="1:8" x14ac:dyDescent="0.25">
      <c r="A151" t="s">
        <v>4</v>
      </c>
      <c r="B151" t="s">
        <v>5</v>
      </c>
      <c r="C151" t="s">
        <v>13</v>
      </c>
      <c r="D151" t="s">
        <v>8</v>
      </c>
      <c r="E151">
        <v>65</v>
      </c>
      <c r="F151" s="2">
        <f t="shared" si="2"/>
        <v>2.1848446607152421</v>
      </c>
      <c r="G151" s="2">
        <v>2.1848446607152421</v>
      </c>
      <c r="H151" s="2">
        <v>2.1848446607152421</v>
      </c>
    </row>
    <row r="152" spans="1:8" x14ac:dyDescent="0.25">
      <c r="A152" t="s">
        <v>4</v>
      </c>
      <c r="B152" t="s">
        <v>5</v>
      </c>
      <c r="C152" t="s">
        <v>13</v>
      </c>
      <c r="D152" t="s">
        <v>8</v>
      </c>
      <c r="E152">
        <v>75</v>
      </c>
      <c r="F152" s="2">
        <f t="shared" si="2"/>
        <v>2.1183577431596152</v>
      </c>
      <c r="G152" s="2">
        <v>2.1183577431596152</v>
      </c>
      <c r="H152" s="2">
        <v>2.1183577431596152</v>
      </c>
    </row>
    <row r="153" spans="1:8" x14ac:dyDescent="0.25">
      <c r="A153" t="s">
        <v>4</v>
      </c>
      <c r="B153" t="s">
        <v>5</v>
      </c>
      <c r="C153" t="s">
        <v>13</v>
      </c>
      <c r="D153" t="s">
        <v>8</v>
      </c>
      <c r="E153">
        <v>85</v>
      </c>
      <c r="F153" s="2">
        <f t="shared" si="2"/>
        <v>2.0463547399584354</v>
      </c>
      <c r="G153" s="2">
        <v>2.0463547399584354</v>
      </c>
      <c r="H153" s="2">
        <v>2.0463547399584354</v>
      </c>
    </row>
    <row r="154" spans="1:8" x14ac:dyDescent="0.25">
      <c r="A154" t="s">
        <v>4</v>
      </c>
      <c r="B154" t="s">
        <v>5</v>
      </c>
      <c r="C154" t="s">
        <v>13</v>
      </c>
      <c r="D154" t="s">
        <v>8</v>
      </c>
      <c r="E154">
        <v>95</v>
      </c>
      <c r="F154" s="2">
        <f t="shared" si="2"/>
        <v>1.9705775728945081</v>
      </c>
      <c r="G154" s="2">
        <v>1.9705775728945081</v>
      </c>
      <c r="H154" s="2">
        <v>1.9705775728945081</v>
      </c>
    </row>
    <row r="155" spans="1:8" x14ac:dyDescent="0.25">
      <c r="A155" t="s">
        <v>4</v>
      </c>
      <c r="B155" t="s">
        <v>5</v>
      </c>
      <c r="C155" t="s">
        <v>13</v>
      </c>
      <c r="D155" t="s">
        <v>8</v>
      </c>
      <c r="E155">
        <v>105</v>
      </c>
      <c r="F155" s="2">
        <f t="shared" si="2"/>
        <v>1.8935320392865429</v>
      </c>
      <c r="G155" s="2">
        <v>1.8935320392865429</v>
      </c>
      <c r="H155" s="2">
        <v>1.8935320392865429</v>
      </c>
    </row>
    <row r="156" spans="1:8" x14ac:dyDescent="0.25">
      <c r="A156" t="s">
        <v>4</v>
      </c>
      <c r="B156" t="s">
        <v>5</v>
      </c>
      <c r="C156" t="s">
        <v>13</v>
      </c>
      <c r="D156" t="s">
        <v>8</v>
      </c>
      <c r="E156">
        <v>115</v>
      </c>
      <c r="F156" s="2">
        <f t="shared" si="2"/>
        <v>1.8142456799496625</v>
      </c>
      <c r="G156" s="2">
        <v>1.8142456799496625</v>
      </c>
      <c r="H156" s="2">
        <v>1.8142456799496625</v>
      </c>
    </row>
    <row r="157" spans="1:8" x14ac:dyDescent="0.25">
      <c r="A157" t="s">
        <v>4</v>
      </c>
      <c r="B157" t="s">
        <v>5</v>
      </c>
      <c r="C157" t="s">
        <v>13</v>
      </c>
      <c r="D157" t="s">
        <v>8</v>
      </c>
      <c r="E157">
        <v>125</v>
      </c>
      <c r="F157" s="2">
        <f t="shared" si="2"/>
        <v>1.7344553634794626</v>
      </c>
      <c r="G157" s="2">
        <v>1.7344553634794626</v>
      </c>
      <c r="H157" s="2">
        <v>1.7344553634794626</v>
      </c>
    </row>
    <row r="158" spans="1:8" x14ac:dyDescent="0.25">
      <c r="A158" t="s">
        <v>4</v>
      </c>
      <c r="B158" t="s">
        <v>5</v>
      </c>
      <c r="C158" t="s">
        <v>13</v>
      </c>
      <c r="D158" t="s">
        <v>14</v>
      </c>
      <c r="E158">
        <v>30</v>
      </c>
      <c r="F158" s="2">
        <f t="shared" si="2"/>
        <v>3.8203703703703704</v>
      </c>
      <c r="G158" s="2">
        <v>2.57037037037037</v>
      </c>
      <c r="H158" s="2">
        <v>5.0703703703703704</v>
      </c>
    </row>
    <row r="159" spans="1:8" x14ac:dyDescent="0.25">
      <c r="A159" t="s">
        <v>4</v>
      </c>
      <c r="B159" t="s">
        <v>5</v>
      </c>
      <c r="C159" t="s">
        <v>13</v>
      </c>
      <c r="D159" t="s">
        <v>14</v>
      </c>
      <c r="E159">
        <v>60</v>
      </c>
      <c r="F159" s="2">
        <f t="shared" si="2"/>
        <v>5.0092592592592586</v>
      </c>
      <c r="G159" s="2">
        <v>2.6407407407407404</v>
      </c>
      <c r="H159" s="2">
        <v>7.3777777777777773</v>
      </c>
    </row>
    <row r="160" spans="1:8" x14ac:dyDescent="0.25">
      <c r="A160" t="s">
        <v>4</v>
      </c>
      <c r="B160" t="s">
        <v>5</v>
      </c>
      <c r="C160" t="s">
        <v>13</v>
      </c>
      <c r="D160" t="s">
        <v>14</v>
      </c>
      <c r="E160">
        <v>90</v>
      </c>
      <c r="F160" s="2">
        <f t="shared" si="2"/>
        <v>5.4388888888888891</v>
      </c>
      <c r="G160" s="2">
        <v>2.6407407407407404</v>
      </c>
      <c r="H160" s="2">
        <v>8.2370370370370374</v>
      </c>
    </row>
    <row r="161" spans="1:8" x14ac:dyDescent="0.25">
      <c r="A161" t="s">
        <v>4</v>
      </c>
      <c r="B161" t="s">
        <v>5</v>
      </c>
      <c r="C161" t="s">
        <v>13</v>
      </c>
      <c r="D161" t="s">
        <v>14</v>
      </c>
      <c r="E161">
        <v>120</v>
      </c>
      <c r="F161" s="2">
        <f t="shared" si="2"/>
        <v>4.9129629629629621</v>
      </c>
      <c r="G161" s="2">
        <v>2.6407407407407404</v>
      </c>
      <c r="H161" s="2">
        <v>7.1851851851851842</v>
      </c>
    </row>
    <row r="162" spans="1:8" x14ac:dyDescent="0.25">
      <c r="A162" t="s">
        <v>4</v>
      </c>
      <c r="B162" t="s">
        <v>5</v>
      </c>
      <c r="C162" t="s">
        <v>15</v>
      </c>
      <c r="D162" t="s">
        <v>7</v>
      </c>
      <c r="E162">
        <v>5</v>
      </c>
      <c r="F162" s="2">
        <f t="shared" si="2"/>
        <v>3.9269556276496642</v>
      </c>
      <c r="G162" s="2">
        <v>3.9269556276496642</v>
      </c>
      <c r="H162" s="2">
        <v>3.9269556276496642</v>
      </c>
    </row>
    <row r="163" spans="1:8" x14ac:dyDescent="0.25">
      <c r="A163" t="s">
        <v>4</v>
      </c>
      <c r="B163" t="s">
        <v>5</v>
      </c>
      <c r="C163" t="s">
        <v>15</v>
      </c>
      <c r="D163" t="s">
        <v>7</v>
      </c>
      <c r="E163">
        <v>15</v>
      </c>
      <c r="F163" s="2">
        <f t="shared" si="2"/>
        <v>3.247482389277712</v>
      </c>
      <c r="G163" s="2">
        <v>3.247482389277712</v>
      </c>
      <c r="H163" s="2">
        <v>3.247482389277712</v>
      </c>
    </row>
    <row r="164" spans="1:8" x14ac:dyDescent="0.25">
      <c r="A164" t="s">
        <v>4</v>
      </c>
      <c r="B164" t="s">
        <v>5</v>
      </c>
      <c r="C164" t="s">
        <v>15</v>
      </c>
      <c r="D164" t="s">
        <v>7</v>
      </c>
      <c r="E164">
        <v>25</v>
      </c>
      <c r="F164" s="2">
        <f t="shared" si="2"/>
        <v>3.2674668962886519</v>
      </c>
      <c r="G164" s="2">
        <v>3.2674668962886519</v>
      </c>
      <c r="H164" s="2">
        <v>3.2674668962886519</v>
      </c>
    </row>
    <row r="165" spans="1:8" x14ac:dyDescent="0.25">
      <c r="A165" t="s">
        <v>4</v>
      </c>
      <c r="B165" t="s">
        <v>5</v>
      </c>
      <c r="C165" t="s">
        <v>15</v>
      </c>
      <c r="D165" t="s">
        <v>7</v>
      </c>
      <c r="E165">
        <v>35</v>
      </c>
      <c r="F165" s="2">
        <f t="shared" si="2"/>
        <v>3.2953024596253182</v>
      </c>
      <c r="G165" s="2">
        <v>3.2953024596253182</v>
      </c>
      <c r="H165" s="2">
        <v>3.2953024596253182</v>
      </c>
    </row>
    <row r="166" spans="1:8" x14ac:dyDescent="0.25">
      <c r="A166" t="s">
        <v>4</v>
      </c>
      <c r="B166" t="s">
        <v>5</v>
      </c>
      <c r="C166" t="s">
        <v>15</v>
      </c>
      <c r="D166" t="s">
        <v>7</v>
      </c>
      <c r="E166">
        <v>45</v>
      </c>
      <c r="F166" s="2">
        <f t="shared" si="2"/>
        <v>3.2025172485030975</v>
      </c>
      <c r="G166" s="2">
        <v>3.2025172485030975</v>
      </c>
      <c r="H166" s="2">
        <v>3.2025172485030975</v>
      </c>
    </row>
    <row r="167" spans="1:8" x14ac:dyDescent="0.25">
      <c r="A167" t="s">
        <v>4</v>
      </c>
      <c r="B167" t="s">
        <v>5</v>
      </c>
      <c r="C167" t="s">
        <v>15</v>
      </c>
      <c r="D167" t="s">
        <v>7</v>
      </c>
      <c r="E167">
        <v>55</v>
      </c>
      <c r="F167" s="2">
        <f t="shared" si="2"/>
        <v>3.0658050528146235</v>
      </c>
      <c r="G167" s="2">
        <v>3.0658050528146235</v>
      </c>
      <c r="H167" s="2">
        <v>3.0658050528146235</v>
      </c>
    </row>
    <row r="168" spans="1:8" x14ac:dyDescent="0.25">
      <c r="A168" t="s">
        <v>4</v>
      </c>
      <c r="B168" t="s">
        <v>5</v>
      </c>
      <c r="C168" t="s">
        <v>15</v>
      </c>
      <c r="D168" t="s">
        <v>7</v>
      </c>
      <c r="E168">
        <v>65</v>
      </c>
      <c r="F168" s="2">
        <f t="shared" si="2"/>
        <v>2.9135105317295071</v>
      </c>
      <c r="G168" s="2">
        <v>2.9135105317295071</v>
      </c>
      <c r="H168" s="2">
        <v>2.9135105317295071</v>
      </c>
    </row>
    <row r="169" spans="1:8" x14ac:dyDescent="0.25">
      <c r="A169" t="s">
        <v>4</v>
      </c>
      <c r="B169" t="s">
        <v>5</v>
      </c>
      <c r="C169" t="s">
        <v>15</v>
      </c>
      <c r="D169" t="s">
        <v>7</v>
      </c>
      <c r="E169">
        <v>75</v>
      </c>
      <c r="F169" s="2">
        <f t="shared" si="2"/>
        <v>2.767854221015158</v>
      </c>
      <c r="G169" s="2">
        <v>2.767854221015158</v>
      </c>
      <c r="H169" s="2">
        <v>2.767854221015158</v>
      </c>
    </row>
    <row r="170" spans="1:8" x14ac:dyDescent="0.25">
      <c r="A170" t="s">
        <v>4</v>
      </c>
      <c r="B170" t="s">
        <v>5</v>
      </c>
      <c r="C170" t="s">
        <v>15</v>
      </c>
      <c r="D170" t="s">
        <v>7</v>
      </c>
      <c r="E170">
        <v>85</v>
      </c>
      <c r="F170" s="2">
        <f t="shared" si="2"/>
        <v>2.63266490888233</v>
      </c>
      <c r="G170" s="2">
        <v>2.63266490888233</v>
      </c>
      <c r="H170" s="2">
        <v>2.63266490888233</v>
      </c>
    </row>
    <row r="171" spans="1:8" x14ac:dyDescent="0.25">
      <c r="A171" t="s">
        <v>4</v>
      </c>
      <c r="B171" t="s">
        <v>5</v>
      </c>
      <c r="C171" t="s">
        <v>15</v>
      </c>
      <c r="D171" t="s">
        <v>7</v>
      </c>
      <c r="E171">
        <v>95</v>
      </c>
      <c r="F171" s="2">
        <f t="shared" si="2"/>
        <v>2.5070038137144701</v>
      </c>
      <c r="G171" s="2">
        <v>2.5070038137144701</v>
      </c>
      <c r="H171" s="2">
        <v>2.5070038137144701</v>
      </c>
    </row>
    <row r="172" spans="1:8" x14ac:dyDescent="0.25">
      <c r="A172" t="s">
        <v>4</v>
      </c>
      <c r="B172" t="s">
        <v>5</v>
      </c>
      <c r="C172" t="s">
        <v>15</v>
      </c>
      <c r="D172" t="s">
        <v>7</v>
      </c>
      <c r="E172">
        <v>105</v>
      </c>
      <c r="F172" s="2">
        <f t="shared" si="2"/>
        <v>2.3917172497735413</v>
      </c>
      <c r="G172" s="2">
        <v>2.3917172497735413</v>
      </c>
      <c r="H172" s="2">
        <v>2.3917172497735413</v>
      </c>
    </row>
    <row r="173" spans="1:8" x14ac:dyDescent="0.25">
      <c r="A173" t="s">
        <v>4</v>
      </c>
      <c r="B173" t="s">
        <v>5</v>
      </c>
      <c r="C173" t="s">
        <v>15</v>
      </c>
      <c r="D173" t="s">
        <v>7</v>
      </c>
      <c r="E173">
        <v>115</v>
      </c>
      <c r="F173" s="2">
        <f t="shared" si="2"/>
        <v>2.2840988176090402</v>
      </c>
      <c r="G173" s="2">
        <v>2.2840988176090402</v>
      </c>
      <c r="H173" s="2">
        <v>2.2840988176090402</v>
      </c>
    </row>
    <row r="174" spans="1:8" x14ac:dyDescent="0.25">
      <c r="A174" t="s">
        <v>4</v>
      </c>
      <c r="B174" t="s">
        <v>5</v>
      </c>
      <c r="C174" t="s">
        <v>15</v>
      </c>
      <c r="D174" t="s">
        <v>7</v>
      </c>
      <c r="E174">
        <v>125</v>
      </c>
      <c r="F174" s="2">
        <f t="shared" si="2"/>
        <v>2.1853058416462634</v>
      </c>
      <c r="G174" s="2">
        <v>2.1853058416462634</v>
      </c>
      <c r="H174" s="2">
        <v>2.1853058416462634</v>
      </c>
    </row>
    <row r="175" spans="1:8" x14ac:dyDescent="0.25">
      <c r="A175" t="s">
        <v>4</v>
      </c>
      <c r="B175" t="s">
        <v>5</v>
      </c>
      <c r="C175" t="s">
        <v>15</v>
      </c>
      <c r="D175" t="s">
        <v>8</v>
      </c>
      <c r="E175">
        <v>5</v>
      </c>
      <c r="F175" s="2">
        <f t="shared" si="2"/>
        <v>13.624437654708187</v>
      </c>
      <c r="G175" s="2">
        <v>13.624437654708187</v>
      </c>
      <c r="H175" s="2">
        <v>13.624437654708187</v>
      </c>
    </row>
    <row r="176" spans="1:8" x14ac:dyDescent="0.25">
      <c r="A176" t="s">
        <v>4</v>
      </c>
      <c r="B176" t="s">
        <v>5</v>
      </c>
      <c r="C176" t="s">
        <v>15</v>
      </c>
      <c r="D176" t="s">
        <v>8</v>
      </c>
      <c r="E176">
        <v>15</v>
      </c>
      <c r="F176" s="2">
        <f t="shared" si="2"/>
        <v>4.6014327392688816</v>
      </c>
      <c r="G176" s="2">
        <v>4.6014327392688816</v>
      </c>
      <c r="H176" s="2">
        <v>4.6014327392688816</v>
      </c>
    </row>
    <row r="177" spans="1:8" x14ac:dyDescent="0.25">
      <c r="A177" t="s">
        <v>4</v>
      </c>
      <c r="B177" t="s">
        <v>5</v>
      </c>
      <c r="C177" t="s">
        <v>15</v>
      </c>
      <c r="D177" t="s">
        <v>8</v>
      </c>
      <c r="E177">
        <v>25</v>
      </c>
      <c r="F177" s="2">
        <f t="shared" si="2"/>
        <v>3.6361810506404906</v>
      </c>
      <c r="G177" s="2">
        <v>3.6361810506404906</v>
      </c>
      <c r="H177" s="2">
        <v>3.6361810506404906</v>
      </c>
    </row>
    <row r="178" spans="1:8" x14ac:dyDescent="0.25">
      <c r="A178" t="s">
        <v>4</v>
      </c>
      <c r="B178" t="s">
        <v>5</v>
      </c>
      <c r="C178" t="s">
        <v>15</v>
      </c>
      <c r="D178" t="s">
        <v>8</v>
      </c>
      <c r="E178">
        <v>35</v>
      </c>
      <c r="F178" s="2">
        <f t="shared" si="2"/>
        <v>3.4280566847694178</v>
      </c>
      <c r="G178" s="2">
        <v>3.4280566847694178</v>
      </c>
      <c r="H178" s="2">
        <v>3.4280566847694178</v>
      </c>
    </row>
    <row r="179" spans="1:8" x14ac:dyDescent="0.25">
      <c r="A179" t="s">
        <v>4</v>
      </c>
      <c r="B179" t="s">
        <v>5</v>
      </c>
      <c r="C179" t="s">
        <v>15</v>
      </c>
      <c r="D179" t="s">
        <v>8</v>
      </c>
      <c r="E179">
        <v>45</v>
      </c>
      <c r="F179" s="2">
        <f t="shared" si="2"/>
        <v>3.257474642783182</v>
      </c>
      <c r="G179" s="2">
        <v>3.257474642783182</v>
      </c>
      <c r="H179" s="2">
        <v>3.257474642783182</v>
      </c>
    </row>
    <row r="180" spans="1:8" x14ac:dyDescent="0.25">
      <c r="A180" t="s">
        <v>4</v>
      </c>
      <c r="B180" t="s">
        <v>5</v>
      </c>
      <c r="C180" t="s">
        <v>15</v>
      </c>
      <c r="D180" t="s">
        <v>8</v>
      </c>
      <c r="E180">
        <v>55</v>
      </c>
      <c r="F180" s="2">
        <f t="shared" si="2"/>
        <v>3.0903314932371408</v>
      </c>
      <c r="G180" s="2">
        <v>3.0903314932371408</v>
      </c>
      <c r="H180" s="2">
        <v>3.0903314932371408</v>
      </c>
    </row>
    <row r="181" spans="1:8" x14ac:dyDescent="0.25">
      <c r="A181" t="s">
        <v>4</v>
      </c>
      <c r="B181" t="s">
        <v>5</v>
      </c>
      <c r="C181" t="s">
        <v>15</v>
      </c>
      <c r="D181" t="s">
        <v>8</v>
      </c>
      <c r="E181">
        <v>65</v>
      </c>
      <c r="F181" s="2">
        <f t="shared" si="2"/>
        <v>2.9250400550050495</v>
      </c>
      <c r="G181" s="2">
        <v>2.9250400550050495</v>
      </c>
      <c r="H181" s="2">
        <v>2.9250400550050495</v>
      </c>
    </row>
    <row r="182" spans="1:8" x14ac:dyDescent="0.25">
      <c r="A182" t="s">
        <v>4</v>
      </c>
      <c r="B182" t="s">
        <v>5</v>
      </c>
      <c r="C182" t="s">
        <v>15</v>
      </c>
      <c r="D182" t="s">
        <v>8</v>
      </c>
      <c r="E182">
        <v>75</v>
      </c>
      <c r="F182" s="2">
        <f t="shared" si="2"/>
        <v>2.77384957311844</v>
      </c>
      <c r="G182" s="2">
        <v>2.77384957311844</v>
      </c>
      <c r="H182" s="2">
        <v>2.77384957311844</v>
      </c>
    </row>
    <row r="183" spans="1:8" x14ac:dyDescent="0.25">
      <c r="A183" t="s">
        <v>4</v>
      </c>
      <c r="B183" t="s">
        <v>5</v>
      </c>
      <c r="C183" t="s">
        <v>15</v>
      </c>
      <c r="D183" t="s">
        <v>8</v>
      </c>
      <c r="E183">
        <v>85</v>
      </c>
      <c r="F183" s="2">
        <f t="shared" si="2"/>
        <v>2.6361915865901429</v>
      </c>
      <c r="G183" s="2">
        <v>2.6361915865901429</v>
      </c>
      <c r="H183" s="2">
        <v>2.6361915865901429</v>
      </c>
    </row>
    <row r="184" spans="1:8" x14ac:dyDescent="0.25">
      <c r="A184" t="s">
        <v>4</v>
      </c>
      <c r="B184" t="s">
        <v>5</v>
      </c>
      <c r="C184" t="s">
        <v>15</v>
      </c>
      <c r="D184" t="s">
        <v>8</v>
      </c>
      <c r="E184">
        <v>95</v>
      </c>
      <c r="F184" s="2">
        <f t="shared" si="2"/>
        <v>2.5085815379521765</v>
      </c>
      <c r="G184" s="2">
        <v>2.5085815379521765</v>
      </c>
      <c r="H184" s="2">
        <v>2.5085815379521765</v>
      </c>
    </row>
    <row r="185" spans="1:8" x14ac:dyDescent="0.25">
      <c r="A185" t="s">
        <v>4</v>
      </c>
      <c r="B185" t="s">
        <v>5</v>
      </c>
      <c r="C185" t="s">
        <v>15</v>
      </c>
      <c r="D185" t="s">
        <v>8</v>
      </c>
      <c r="E185">
        <v>105</v>
      </c>
      <c r="F185" s="2">
        <f t="shared" si="2"/>
        <v>2.3924309821667897</v>
      </c>
      <c r="G185" s="2">
        <v>2.3924309821667897</v>
      </c>
      <c r="H185" s="2">
        <v>2.3924309821667897</v>
      </c>
    </row>
    <row r="186" spans="1:8" x14ac:dyDescent="0.25">
      <c r="A186" t="s">
        <v>4</v>
      </c>
      <c r="B186" t="s">
        <v>5</v>
      </c>
      <c r="C186" t="s">
        <v>15</v>
      </c>
      <c r="D186" t="s">
        <v>8</v>
      </c>
      <c r="E186">
        <v>115</v>
      </c>
      <c r="F186" s="2">
        <f t="shared" si="2"/>
        <v>2.284750486315918</v>
      </c>
      <c r="G186" s="2">
        <v>2.284750486315918</v>
      </c>
      <c r="H186" s="2">
        <v>2.284750486315918</v>
      </c>
    </row>
    <row r="187" spans="1:8" x14ac:dyDescent="0.25">
      <c r="A187" t="s">
        <v>4</v>
      </c>
      <c r="B187" t="s">
        <v>5</v>
      </c>
      <c r="C187" t="s">
        <v>15</v>
      </c>
      <c r="D187" t="s">
        <v>8</v>
      </c>
      <c r="E187">
        <v>125</v>
      </c>
      <c r="F187" s="2">
        <f t="shared" si="2"/>
        <v>2.1853058416462634</v>
      </c>
      <c r="G187" s="2">
        <v>2.1853058416462634</v>
      </c>
      <c r="H187" s="2">
        <v>2.1853058416462634</v>
      </c>
    </row>
    <row r="188" spans="1:8" x14ac:dyDescent="0.25">
      <c r="A188" t="s">
        <v>4</v>
      </c>
      <c r="B188" t="s">
        <v>5</v>
      </c>
      <c r="C188" t="s">
        <v>16</v>
      </c>
      <c r="D188" t="s">
        <v>7</v>
      </c>
      <c r="E188">
        <v>5</v>
      </c>
      <c r="F188" s="2">
        <f t="shared" si="2"/>
        <v>2.9227341503499416</v>
      </c>
      <c r="G188" s="2">
        <v>2.9227341503499416</v>
      </c>
      <c r="H188" s="2">
        <v>2.9227341503499416</v>
      </c>
    </row>
    <row r="189" spans="1:8" x14ac:dyDescent="0.25">
      <c r="A189" t="s">
        <v>4</v>
      </c>
      <c r="B189" t="s">
        <v>5</v>
      </c>
      <c r="C189" t="s">
        <v>16</v>
      </c>
      <c r="D189" t="s">
        <v>7</v>
      </c>
      <c r="E189">
        <v>15</v>
      </c>
      <c r="F189" s="2">
        <f t="shared" si="2"/>
        <v>3.017660558651905</v>
      </c>
      <c r="G189" s="2">
        <v>3.017660558651905</v>
      </c>
      <c r="H189" s="2">
        <v>3.017660558651905</v>
      </c>
    </row>
    <row r="190" spans="1:8" x14ac:dyDescent="0.25">
      <c r="A190" t="s">
        <v>4</v>
      </c>
      <c r="B190" t="s">
        <v>5</v>
      </c>
      <c r="C190" t="s">
        <v>16</v>
      </c>
      <c r="D190" t="s">
        <v>7</v>
      </c>
      <c r="E190">
        <v>25</v>
      </c>
      <c r="F190" s="2">
        <f t="shared" si="2"/>
        <v>3.4533228114903922</v>
      </c>
      <c r="G190" s="2">
        <v>3.4533228114903922</v>
      </c>
      <c r="H190" s="2">
        <v>3.4533228114903922</v>
      </c>
    </row>
    <row r="191" spans="1:8" x14ac:dyDescent="0.25">
      <c r="A191" t="s">
        <v>4</v>
      </c>
      <c r="B191" t="s">
        <v>5</v>
      </c>
      <c r="C191" t="s">
        <v>16</v>
      </c>
      <c r="D191" t="s">
        <v>7</v>
      </c>
      <c r="E191">
        <v>35</v>
      </c>
      <c r="F191" s="2">
        <f t="shared" si="2"/>
        <v>3.4944337973414683</v>
      </c>
      <c r="G191" s="2">
        <v>3.4944337973414683</v>
      </c>
      <c r="H191" s="2">
        <v>3.4944337973414683</v>
      </c>
    </row>
    <row r="192" spans="1:8" x14ac:dyDescent="0.25">
      <c r="A192" t="s">
        <v>4</v>
      </c>
      <c r="B192" t="s">
        <v>5</v>
      </c>
      <c r="C192" t="s">
        <v>16</v>
      </c>
      <c r="D192" t="s">
        <v>7</v>
      </c>
      <c r="E192">
        <v>45</v>
      </c>
      <c r="F192" s="2">
        <f t="shared" si="2"/>
        <v>3.3857085627700458</v>
      </c>
      <c r="G192" s="2">
        <v>3.3857085627700458</v>
      </c>
      <c r="H192" s="2">
        <v>3.3857085627700458</v>
      </c>
    </row>
    <row r="193" spans="1:8" x14ac:dyDescent="0.25">
      <c r="A193" t="s">
        <v>4</v>
      </c>
      <c r="B193" t="s">
        <v>5</v>
      </c>
      <c r="C193" t="s">
        <v>16</v>
      </c>
      <c r="D193" t="s">
        <v>7</v>
      </c>
      <c r="E193">
        <v>55</v>
      </c>
      <c r="F193" s="2">
        <f t="shared" si="2"/>
        <v>3.2197765954670912</v>
      </c>
      <c r="G193" s="2">
        <v>3.2197765954670912</v>
      </c>
      <c r="H193" s="2">
        <v>3.2197765954670912</v>
      </c>
    </row>
    <row r="194" spans="1:8" x14ac:dyDescent="0.25">
      <c r="A194" t="s">
        <v>4</v>
      </c>
      <c r="B194" t="s">
        <v>5</v>
      </c>
      <c r="C194" t="s">
        <v>16</v>
      </c>
      <c r="D194" t="s">
        <v>7</v>
      </c>
      <c r="E194">
        <v>65</v>
      </c>
      <c r="F194" s="2">
        <f t="shared" si="2"/>
        <v>3.0530177633635676</v>
      </c>
      <c r="G194" s="2">
        <v>3.0530177633635676</v>
      </c>
      <c r="H194" s="2">
        <v>3.0530177633635676</v>
      </c>
    </row>
    <row r="195" spans="1:8" x14ac:dyDescent="0.25">
      <c r="A195" t="s">
        <v>4</v>
      </c>
      <c r="B195" t="s">
        <v>5</v>
      </c>
      <c r="C195" t="s">
        <v>16</v>
      </c>
      <c r="D195" t="s">
        <v>7</v>
      </c>
      <c r="E195">
        <v>75</v>
      </c>
      <c r="F195" s="2">
        <f t="shared" ref="F195:F258" si="3">AVERAGE(G195:H195)</f>
        <v>2.8987527419368133</v>
      </c>
      <c r="G195" s="2">
        <v>2.8987527419368133</v>
      </c>
      <c r="H195" s="2">
        <v>2.8987527419368133</v>
      </c>
    </row>
    <row r="196" spans="1:8" x14ac:dyDescent="0.25">
      <c r="A196" t="s">
        <v>4</v>
      </c>
      <c r="B196" t="s">
        <v>5</v>
      </c>
      <c r="C196" t="s">
        <v>16</v>
      </c>
      <c r="D196" t="s">
        <v>7</v>
      </c>
      <c r="E196">
        <v>85</v>
      </c>
      <c r="F196" s="2">
        <f t="shared" si="3"/>
        <v>2.7578619675096876</v>
      </c>
      <c r="G196" s="2">
        <v>2.7578619675096876</v>
      </c>
      <c r="H196" s="2">
        <v>2.7578619675096876</v>
      </c>
    </row>
    <row r="197" spans="1:8" x14ac:dyDescent="0.25">
      <c r="A197" t="s">
        <v>4</v>
      </c>
      <c r="B197" t="s">
        <v>5</v>
      </c>
      <c r="C197" t="s">
        <v>16</v>
      </c>
      <c r="D197" t="s">
        <v>7</v>
      </c>
      <c r="E197">
        <v>95</v>
      </c>
      <c r="F197" s="2">
        <f t="shared" si="3"/>
        <v>2.6276997178989623</v>
      </c>
      <c r="G197" s="2">
        <v>2.6276997178989623</v>
      </c>
      <c r="H197" s="2">
        <v>2.6276997178989623</v>
      </c>
    </row>
    <row r="198" spans="1:8" x14ac:dyDescent="0.25">
      <c r="A198" t="s">
        <v>4</v>
      </c>
      <c r="B198" t="s">
        <v>5</v>
      </c>
      <c r="C198" t="s">
        <v>16</v>
      </c>
      <c r="D198" t="s">
        <v>7</v>
      </c>
      <c r="E198">
        <v>105</v>
      </c>
      <c r="F198" s="2">
        <f t="shared" si="3"/>
        <v>2.5087693622661886</v>
      </c>
      <c r="G198" s="2">
        <v>2.5087693622661886</v>
      </c>
      <c r="H198" s="2">
        <v>2.5087693622661886</v>
      </c>
    </row>
    <row r="199" spans="1:8" x14ac:dyDescent="0.25">
      <c r="A199" t="s">
        <v>4</v>
      </c>
      <c r="B199" t="s">
        <v>5</v>
      </c>
      <c r="C199" t="s">
        <v>16</v>
      </c>
      <c r="D199" t="s">
        <v>7</v>
      </c>
      <c r="E199">
        <v>115</v>
      </c>
      <c r="F199" s="2">
        <f t="shared" si="3"/>
        <v>2.3981408413127721</v>
      </c>
      <c r="G199" s="2">
        <v>2.3981408413127721</v>
      </c>
      <c r="H199" s="2">
        <v>2.3981408413127721</v>
      </c>
    </row>
    <row r="200" spans="1:8" x14ac:dyDescent="0.25">
      <c r="A200" t="s">
        <v>4</v>
      </c>
      <c r="B200" t="s">
        <v>5</v>
      </c>
      <c r="C200" t="s">
        <v>16</v>
      </c>
      <c r="D200" t="s">
        <v>7</v>
      </c>
      <c r="E200">
        <v>125</v>
      </c>
      <c r="F200" s="2">
        <f t="shared" si="3"/>
        <v>2.2962198555569793</v>
      </c>
      <c r="G200" s="2">
        <v>2.2962198555569793</v>
      </c>
      <c r="H200" s="2">
        <v>2.2962198555569793</v>
      </c>
    </row>
    <row r="201" spans="1:8" x14ac:dyDescent="0.25">
      <c r="A201" t="s">
        <v>4</v>
      </c>
      <c r="B201" t="s">
        <v>5</v>
      </c>
      <c r="C201" t="s">
        <v>16</v>
      </c>
      <c r="D201" t="s">
        <v>8</v>
      </c>
      <c r="E201">
        <v>5</v>
      </c>
      <c r="F201" s="2">
        <f t="shared" si="3"/>
        <v>10.386947518935944</v>
      </c>
      <c r="G201" s="2">
        <v>10.386947518935944</v>
      </c>
      <c r="H201" s="2">
        <v>10.386947518935944</v>
      </c>
    </row>
    <row r="202" spans="1:8" x14ac:dyDescent="0.25">
      <c r="A202" t="s">
        <v>4</v>
      </c>
      <c r="B202" t="s">
        <v>5</v>
      </c>
      <c r="C202" t="s">
        <v>16</v>
      </c>
      <c r="D202" t="s">
        <v>8</v>
      </c>
      <c r="E202">
        <v>15</v>
      </c>
      <c r="F202" s="2">
        <f t="shared" si="3"/>
        <v>4.2417116130719661</v>
      </c>
      <c r="G202" s="2">
        <v>4.2417116130719661</v>
      </c>
      <c r="H202" s="2">
        <v>4.2417116130719661</v>
      </c>
    </row>
    <row r="203" spans="1:8" x14ac:dyDescent="0.25">
      <c r="A203" t="s">
        <v>4</v>
      </c>
      <c r="B203" t="s">
        <v>5</v>
      </c>
      <c r="C203" t="s">
        <v>16</v>
      </c>
      <c r="D203" t="s">
        <v>8</v>
      </c>
      <c r="E203">
        <v>25</v>
      </c>
      <c r="F203" s="2">
        <f t="shared" si="3"/>
        <v>3.8370253461004351</v>
      </c>
      <c r="G203" s="2">
        <v>3.8370253461004351</v>
      </c>
      <c r="H203" s="2">
        <v>3.8370253461004351</v>
      </c>
    </row>
    <row r="204" spans="1:8" x14ac:dyDescent="0.25">
      <c r="A204" t="s">
        <v>4</v>
      </c>
      <c r="B204" t="s">
        <v>5</v>
      </c>
      <c r="C204" t="s">
        <v>16</v>
      </c>
      <c r="D204" t="s">
        <v>8</v>
      </c>
      <c r="E204">
        <v>35</v>
      </c>
      <c r="F204" s="2">
        <f t="shared" si="3"/>
        <v>3.6421764027437726</v>
      </c>
      <c r="G204" s="2">
        <v>3.6421764027437726</v>
      </c>
      <c r="H204" s="2">
        <v>3.6421764027437726</v>
      </c>
    </row>
    <row r="205" spans="1:8" x14ac:dyDescent="0.25">
      <c r="A205" t="s">
        <v>4</v>
      </c>
      <c r="B205" t="s">
        <v>5</v>
      </c>
      <c r="C205" t="s">
        <v>16</v>
      </c>
      <c r="D205" t="s">
        <v>8</v>
      </c>
      <c r="E205">
        <v>45</v>
      </c>
      <c r="F205" s="2">
        <f t="shared" si="3"/>
        <v>3.4489928349713557</v>
      </c>
      <c r="G205" s="2">
        <v>3.4489928349713557</v>
      </c>
      <c r="H205" s="2">
        <v>3.4489928349713557</v>
      </c>
    </row>
    <row r="206" spans="1:8" x14ac:dyDescent="0.25">
      <c r="A206" t="s">
        <v>4</v>
      </c>
      <c r="B206" t="s">
        <v>5</v>
      </c>
      <c r="C206" t="s">
        <v>16</v>
      </c>
      <c r="D206" t="s">
        <v>8</v>
      </c>
      <c r="E206">
        <v>55</v>
      </c>
      <c r="F206" s="2">
        <f t="shared" si="3"/>
        <v>3.2483907759600279</v>
      </c>
      <c r="G206" s="2">
        <v>3.2483907759600279</v>
      </c>
      <c r="H206" s="2">
        <v>3.2483907759600279</v>
      </c>
    </row>
    <row r="207" spans="1:8" x14ac:dyDescent="0.25">
      <c r="A207" t="s">
        <v>4</v>
      </c>
      <c r="B207" t="s">
        <v>5</v>
      </c>
      <c r="C207" t="s">
        <v>16</v>
      </c>
      <c r="D207" t="s">
        <v>8</v>
      </c>
      <c r="E207">
        <v>65</v>
      </c>
      <c r="F207" s="2">
        <f t="shared" si="3"/>
        <v>3.0680061436217727</v>
      </c>
      <c r="G207" s="2">
        <v>3.0680061436217727</v>
      </c>
      <c r="H207" s="2">
        <v>3.0680061436217727</v>
      </c>
    </row>
    <row r="208" spans="1:8" x14ac:dyDescent="0.25">
      <c r="A208" t="s">
        <v>4</v>
      </c>
      <c r="B208" t="s">
        <v>5</v>
      </c>
      <c r="C208" t="s">
        <v>16</v>
      </c>
      <c r="D208" t="s">
        <v>8</v>
      </c>
      <c r="E208">
        <v>75</v>
      </c>
      <c r="F208" s="2">
        <f t="shared" si="3"/>
        <v>2.9057473193906422</v>
      </c>
      <c r="G208" s="2">
        <v>2.9057473193906422</v>
      </c>
      <c r="H208" s="2">
        <v>2.9057473193906422</v>
      </c>
    </row>
    <row r="209" spans="1:8" x14ac:dyDescent="0.25">
      <c r="A209" t="s">
        <v>4</v>
      </c>
      <c r="B209" t="s">
        <v>5</v>
      </c>
      <c r="C209" t="s">
        <v>16</v>
      </c>
      <c r="D209" t="s">
        <v>8</v>
      </c>
      <c r="E209">
        <v>85</v>
      </c>
      <c r="F209" s="2">
        <f t="shared" si="3"/>
        <v>2.7613886452175009</v>
      </c>
      <c r="G209" s="2">
        <v>2.7613886452175009</v>
      </c>
      <c r="H209" s="2">
        <v>2.7613886452175009</v>
      </c>
    </row>
    <row r="210" spans="1:8" x14ac:dyDescent="0.25">
      <c r="A210" t="s">
        <v>4</v>
      </c>
      <c r="B210" t="s">
        <v>5</v>
      </c>
      <c r="C210" t="s">
        <v>16</v>
      </c>
      <c r="D210" t="s">
        <v>8</v>
      </c>
      <c r="E210">
        <v>95</v>
      </c>
      <c r="F210" s="2">
        <f t="shared" si="3"/>
        <v>2.6300663042555206</v>
      </c>
      <c r="G210" s="2">
        <v>2.6300663042555206</v>
      </c>
      <c r="H210" s="2">
        <v>2.6300663042555206</v>
      </c>
    </row>
    <row r="211" spans="1:8" x14ac:dyDescent="0.25">
      <c r="A211" t="s">
        <v>4</v>
      </c>
      <c r="B211" t="s">
        <v>5</v>
      </c>
      <c r="C211" t="s">
        <v>16</v>
      </c>
      <c r="D211" t="s">
        <v>8</v>
      </c>
      <c r="E211">
        <v>105</v>
      </c>
      <c r="F211" s="2">
        <f t="shared" si="3"/>
        <v>2.5094830946594366</v>
      </c>
      <c r="G211" s="2">
        <v>2.5094830946594366</v>
      </c>
      <c r="H211" s="2">
        <v>2.5094830946594366</v>
      </c>
    </row>
    <row r="212" spans="1:8" x14ac:dyDescent="0.25">
      <c r="A212" t="s">
        <v>4</v>
      </c>
      <c r="B212" t="s">
        <v>5</v>
      </c>
      <c r="C212" t="s">
        <v>16</v>
      </c>
      <c r="D212" t="s">
        <v>8</v>
      </c>
      <c r="E212">
        <v>115</v>
      </c>
      <c r="F212" s="2">
        <f t="shared" si="3"/>
        <v>2.3987925100196508</v>
      </c>
      <c r="G212" s="2">
        <v>2.3987925100196508</v>
      </c>
      <c r="H212" s="2">
        <v>2.3987925100196508</v>
      </c>
    </row>
    <row r="213" spans="1:8" x14ac:dyDescent="0.25">
      <c r="A213" t="s">
        <v>4</v>
      </c>
      <c r="B213" t="s">
        <v>5</v>
      </c>
      <c r="C213" t="s">
        <v>16</v>
      </c>
      <c r="D213" t="s">
        <v>8</v>
      </c>
      <c r="E213">
        <v>125</v>
      </c>
      <c r="F213" s="2">
        <f t="shared" si="3"/>
        <v>2.2968193907673076</v>
      </c>
      <c r="G213" s="2">
        <v>2.2968193907673076</v>
      </c>
      <c r="H213" s="2">
        <v>2.2968193907673076</v>
      </c>
    </row>
    <row r="214" spans="1:8" x14ac:dyDescent="0.25">
      <c r="A214" t="s">
        <v>4</v>
      </c>
      <c r="B214" t="s">
        <v>5</v>
      </c>
      <c r="C214" t="s">
        <v>17</v>
      </c>
      <c r="D214" t="s">
        <v>14</v>
      </c>
      <c r="E214">
        <v>30</v>
      </c>
      <c r="F214" s="2">
        <f t="shared" si="3"/>
        <v>11.603703703703703</v>
      </c>
      <c r="G214" s="2">
        <v>10.014814814814814</v>
      </c>
      <c r="H214" s="2">
        <v>13.192592592592591</v>
      </c>
    </row>
    <row r="215" spans="1:8" x14ac:dyDescent="0.25">
      <c r="A215" t="s">
        <v>4</v>
      </c>
      <c r="B215" t="s">
        <v>5</v>
      </c>
      <c r="C215" t="s">
        <v>17</v>
      </c>
      <c r="D215" t="s">
        <v>14</v>
      </c>
      <c r="E215">
        <v>60</v>
      </c>
      <c r="F215" s="2">
        <f t="shared" si="3"/>
        <v>10.562962962962963</v>
      </c>
      <c r="G215" s="2">
        <v>9.7074074074074073</v>
      </c>
      <c r="H215" s="2">
        <v>11.418518518518518</v>
      </c>
    </row>
    <row r="216" spans="1:8" x14ac:dyDescent="0.25">
      <c r="A216" t="s">
        <v>4</v>
      </c>
      <c r="B216" t="s">
        <v>5</v>
      </c>
      <c r="C216" t="s">
        <v>17</v>
      </c>
      <c r="D216" t="s">
        <v>14</v>
      </c>
      <c r="E216">
        <v>90</v>
      </c>
      <c r="F216" s="2">
        <f t="shared" si="3"/>
        <v>8.9574074074074073</v>
      </c>
      <c r="G216" s="2">
        <v>6.9185185185185185</v>
      </c>
      <c r="H216" s="2">
        <v>10.996296296296295</v>
      </c>
    </row>
    <row r="217" spans="1:8" x14ac:dyDescent="0.25">
      <c r="A217" t="s">
        <v>4</v>
      </c>
      <c r="B217" t="s">
        <v>5</v>
      </c>
      <c r="C217" t="s">
        <v>17</v>
      </c>
      <c r="D217" t="s">
        <v>14</v>
      </c>
      <c r="E217">
        <v>160</v>
      </c>
      <c r="F217" s="2">
        <f t="shared" si="3"/>
        <v>7.4314814814814811</v>
      </c>
      <c r="G217" s="2">
        <v>3.9444444444444442</v>
      </c>
      <c r="H217" s="2">
        <v>10.918518518518518</v>
      </c>
    </row>
    <row r="218" spans="1:8" x14ac:dyDescent="0.25">
      <c r="A218" t="s">
        <v>4</v>
      </c>
      <c r="B218" t="s">
        <v>18</v>
      </c>
      <c r="C218" t="s">
        <v>19</v>
      </c>
      <c r="D218" t="s">
        <v>7</v>
      </c>
      <c r="E218">
        <v>5</v>
      </c>
      <c r="F218" s="2">
        <f t="shared" si="3"/>
        <v>4.8262584431419544</v>
      </c>
      <c r="G218" s="2">
        <v>4.8262584431419544</v>
      </c>
      <c r="H218" s="2">
        <v>4.8262584431419544</v>
      </c>
    </row>
    <row r="219" spans="1:8" x14ac:dyDescent="0.25">
      <c r="A219" t="s">
        <v>4</v>
      </c>
      <c r="B219" t="s">
        <v>18</v>
      </c>
      <c r="C219" t="s">
        <v>19</v>
      </c>
      <c r="D219" t="s">
        <v>7</v>
      </c>
      <c r="E219">
        <v>15</v>
      </c>
      <c r="F219" s="2">
        <f t="shared" si="3"/>
        <v>4.5164985844723882</v>
      </c>
      <c r="G219" s="2">
        <v>4.5164985844723882</v>
      </c>
      <c r="H219" s="2">
        <v>4.5164985844723882</v>
      </c>
    </row>
    <row r="220" spans="1:8" x14ac:dyDescent="0.25">
      <c r="A220" t="s">
        <v>4</v>
      </c>
      <c r="B220" t="s">
        <v>18</v>
      </c>
      <c r="C220" t="s">
        <v>19</v>
      </c>
      <c r="D220" t="s">
        <v>7</v>
      </c>
      <c r="E220">
        <v>25</v>
      </c>
      <c r="F220" s="2">
        <f t="shared" si="3"/>
        <v>7.6620599879943061</v>
      </c>
      <c r="G220" s="2">
        <v>7.6620599879943061</v>
      </c>
      <c r="H220" s="2">
        <v>7.6620599879943061</v>
      </c>
    </row>
    <row r="221" spans="1:8" x14ac:dyDescent="0.25">
      <c r="A221" t="s">
        <v>4</v>
      </c>
      <c r="B221" t="s">
        <v>18</v>
      </c>
      <c r="C221" t="s">
        <v>19</v>
      </c>
      <c r="D221" t="s">
        <v>7</v>
      </c>
      <c r="E221">
        <v>35</v>
      </c>
      <c r="F221" s="2">
        <f t="shared" si="3"/>
        <v>8.303562663045474</v>
      </c>
      <c r="G221" s="2">
        <v>8.303562663045474</v>
      </c>
      <c r="H221" s="2">
        <v>8.303562663045474</v>
      </c>
    </row>
    <row r="222" spans="1:8" x14ac:dyDescent="0.25">
      <c r="A222" t="s">
        <v>4</v>
      </c>
      <c r="B222" t="s">
        <v>18</v>
      </c>
      <c r="C222" t="s">
        <v>19</v>
      </c>
      <c r="D222" t="s">
        <v>7</v>
      </c>
      <c r="E222">
        <v>45</v>
      </c>
      <c r="F222" s="2">
        <f t="shared" si="3"/>
        <v>8.3568546817413125</v>
      </c>
      <c r="G222" s="2">
        <v>8.3568546817413125</v>
      </c>
      <c r="H222" s="2">
        <v>8.3568546817413125</v>
      </c>
    </row>
    <row r="223" spans="1:8" x14ac:dyDescent="0.25">
      <c r="A223" t="s">
        <v>4</v>
      </c>
      <c r="B223" t="s">
        <v>18</v>
      </c>
      <c r="C223" t="s">
        <v>19</v>
      </c>
      <c r="D223" t="s">
        <v>7</v>
      </c>
      <c r="E223">
        <v>55</v>
      </c>
      <c r="F223" s="2">
        <f t="shared" si="3"/>
        <v>8.1591291805573185</v>
      </c>
      <c r="G223" s="2">
        <v>8.1591291805573185</v>
      </c>
      <c r="H223" s="2">
        <v>8.1591291805573185</v>
      </c>
    </row>
    <row r="224" spans="1:8" x14ac:dyDescent="0.25">
      <c r="A224" t="s">
        <v>4</v>
      </c>
      <c r="B224" t="s">
        <v>18</v>
      </c>
      <c r="C224" t="s">
        <v>19</v>
      </c>
      <c r="D224" t="s">
        <v>7</v>
      </c>
      <c r="E224">
        <v>65</v>
      </c>
      <c r="F224" s="2">
        <f t="shared" si="3"/>
        <v>7.9046411577117155</v>
      </c>
      <c r="G224" s="2">
        <v>7.9046411577117155</v>
      </c>
      <c r="H224" s="2">
        <v>7.9046411577117155</v>
      </c>
    </row>
    <row r="225" spans="1:8" x14ac:dyDescent="0.25">
      <c r="A225" t="s">
        <v>4</v>
      </c>
      <c r="B225" t="s">
        <v>18</v>
      </c>
      <c r="C225" t="s">
        <v>19</v>
      </c>
      <c r="D225" t="s">
        <v>7</v>
      </c>
      <c r="E225">
        <v>75</v>
      </c>
      <c r="F225" s="2">
        <f t="shared" si="3"/>
        <v>7.6420754809833671</v>
      </c>
      <c r="G225" s="2">
        <v>7.6420754809833671</v>
      </c>
      <c r="H225" s="2">
        <v>7.6420754809833671</v>
      </c>
    </row>
    <row r="226" spans="1:8" x14ac:dyDescent="0.25">
      <c r="A226" t="s">
        <v>4</v>
      </c>
      <c r="B226" t="s">
        <v>18</v>
      </c>
      <c r="C226" t="s">
        <v>19</v>
      </c>
      <c r="D226" t="s">
        <v>7</v>
      </c>
      <c r="E226">
        <v>85</v>
      </c>
      <c r="F226" s="2">
        <f t="shared" si="3"/>
        <v>7.3813364424524011</v>
      </c>
      <c r="G226" s="2">
        <v>7.3813364424524011</v>
      </c>
      <c r="H226" s="2">
        <v>7.3813364424524011</v>
      </c>
    </row>
    <row r="227" spans="1:8" x14ac:dyDescent="0.25">
      <c r="A227" t="s">
        <v>4</v>
      </c>
      <c r="B227" t="s">
        <v>18</v>
      </c>
      <c r="C227" t="s">
        <v>19</v>
      </c>
      <c r="D227" t="s">
        <v>7</v>
      </c>
      <c r="E227">
        <v>95</v>
      </c>
      <c r="F227" s="2">
        <f t="shared" si="3"/>
        <v>7.1313135544300845</v>
      </c>
      <c r="G227" s="2">
        <v>7.1313135544300845</v>
      </c>
      <c r="H227" s="2">
        <v>7.1313135544300845</v>
      </c>
    </row>
    <row r="228" spans="1:8" x14ac:dyDescent="0.25">
      <c r="A228" t="s">
        <v>4</v>
      </c>
      <c r="B228" t="s">
        <v>18</v>
      </c>
      <c r="C228" t="s">
        <v>19</v>
      </c>
      <c r="D228" t="s">
        <v>7</v>
      </c>
      <c r="E228">
        <v>105</v>
      </c>
      <c r="F228" s="2">
        <f t="shared" si="3"/>
        <v>6.8946549187742194</v>
      </c>
      <c r="G228" s="2">
        <v>6.8946549187742194</v>
      </c>
      <c r="H228" s="2">
        <v>6.8946549187742194</v>
      </c>
    </row>
    <row r="229" spans="1:8" x14ac:dyDescent="0.25">
      <c r="A229" t="s">
        <v>4</v>
      </c>
      <c r="B229" t="s">
        <v>18</v>
      </c>
      <c r="C229" t="s">
        <v>19</v>
      </c>
      <c r="D229" t="s">
        <v>7</v>
      </c>
      <c r="E229">
        <v>115</v>
      </c>
      <c r="F229" s="2">
        <f t="shared" si="3"/>
        <v>6.6704808836080263</v>
      </c>
      <c r="G229" s="2">
        <v>6.6704808836080263</v>
      </c>
      <c r="H229" s="2">
        <v>6.6704808836080263</v>
      </c>
    </row>
    <row r="230" spans="1:8" x14ac:dyDescent="0.25">
      <c r="A230" t="s">
        <v>4</v>
      </c>
      <c r="B230" t="s">
        <v>18</v>
      </c>
      <c r="C230" t="s">
        <v>19</v>
      </c>
      <c r="D230" t="s">
        <v>7</v>
      </c>
      <c r="E230">
        <v>125</v>
      </c>
      <c r="F230" s="2">
        <f t="shared" si="3"/>
        <v>6.459392356075953</v>
      </c>
      <c r="G230" s="2">
        <v>6.459392356075953</v>
      </c>
      <c r="H230" s="2">
        <v>6.459392356075953</v>
      </c>
    </row>
    <row r="231" spans="1:8" x14ac:dyDescent="0.25">
      <c r="A231" t="s">
        <v>4</v>
      </c>
      <c r="B231" t="s">
        <v>18</v>
      </c>
      <c r="C231" t="s">
        <v>19</v>
      </c>
      <c r="D231" t="s">
        <v>8</v>
      </c>
      <c r="E231">
        <v>5</v>
      </c>
      <c r="F231" s="2">
        <f t="shared" si="3"/>
        <v>11.840820403981812</v>
      </c>
      <c r="G231" s="2">
        <v>11.840820403981812</v>
      </c>
      <c r="H231" s="2">
        <v>11.840820403981812</v>
      </c>
    </row>
    <row r="232" spans="1:8" x14ac:dyDescent="0.25">
      <c r="A232" t="s">
        <v>4</v>
      </c>
      <c r="B232" t="s">
        <v>18</v>
      </c>
      <c r="C232" t="s">
        <v>19</v>
      </c>
      <c r="D232" t="s">
        <v>8</v>
      </c>
      <c r="E232">
        <v>15</v>
      </c>
      <c r="F232" s="2">
        <f t="shared" si="3"/>
        <v>5.4557704139865573</v>
      </c>
      <c r="G232" s="2">
        <v>5.4557704139865573</v>
      </c>
      <c r="H232" s="2">
        <v>5.4557704139865573</v>
      </c>
    </row>
    <row r="233" spans="1:8" x14ac:dyDescent="0.25">
      <c r="A233" t="s">
        <v>4</v>
      </c>
      <c r="B233" t="s">
        <v>18</v>
      </c>
      <c r="C233" t="s">
        <v>19</v>
      </c>
      <c r="D233" t="s">
        <v>8</v>
      </c>
      <c r="E233">
        <v>25</v>
      </c>
      <c r="F233" s="2">
        <f t="shared" si="3"/>
        <v>7.9078694242288652</v>
      </c>
      <c r="G233" s="2">
        <v>7.9078694242288652</v>
      </c>
      <c r="H233" s="2">
        <v>7.9078694242288652</v>
      </c>
    </row>
    <row r="234" spans="1:8" x14ac:dyDescent="0.25">
      <c r="A234" t="s">
        <v>4</v>
      </c>
      <c r="B234" t="s">
        <v>18</v>
      </c>
      <c r="C234" t="s">
        <v>19</v>
      </c>
      <c r="D234" t="s">
        <v>8</v>
      </c>
      <c r="E234">
        <v>35</v>
      </c>
      <c r="F234" s="2">
        <f t="shared" si="3"/>
        <v>8.3806457615162397</v>
      </c>
      <c r="G234" s="2">
        <v>8.3806457615162397</v>
      </c>
      <c r="H234" s="2">
        <v>8.3806457615162397</v>
      </c>
    </row>
    <row r="235" spans="1:8" x14ac:dyDescent="0.25">
      <c r="A235" t="s">
        <v>4</v>
      </c>
      <c r="B235" t="s">
        <v>18</v>
      </c>
      <c r="C235" t="s">
        <v>19</v>
      </c>
      <c r="D235" t="s">
        <v>8</v>
      </c>
      <c r="E235">
        <v>45</v>
      </c>
      <c r="F235" s="2">
        <f t="shared" si="3"/>
        <v>8.3835006910892318</v>
      </c>
      <c r="G235" s="2">
        <v>8.3835006910892318</v>
      </c>
      <c r="H235" s="2">
        <v>8.3835006910892318</v>
      </c>
    </row>
    <row r="236" spans="1:8" x14ac:dyDescent="0.25">
      <c r="A236" t="s">
        <v>4</v>
      </c>
      <c r="B236" t="s">
        <v>18</v>
      </c>
      <c r="C236" t="s">
        <v>19</v>
      </c>
      <c r="D236" t="s">
        <v>8</v>
      </c>
      <c r="E236">
        <v>55</v>
      </c>
      <c r="F236" s="2">
        <f t="shared" si="3"/>
        <v>8.1673046606981572</v>
      </c>
      <c r="G236" s="2">
        <v>8.1673046606981572</v>
      </c>
      <c r="H236" s="2">
        <v>8.1673046606981572</v>
      </c>
    </row>
    <row r="237" spans="1:8" x14ac:dyDescent="0.25">
      <c r="A237" t="s">
        <v>4</v>
      </c>
      <c r="B237" t="s">
        <v>18</v>
      </c>
      <c r="C237" t="s">
        <v>19</v>
      </c>
      <c r="D237" t="s">
        <v>8</v>
      </c>
      <c r="E237">
        <v>65</v>
      </c>
      <c r="F237" s="2">
        <f t="shared" si="3"/>
        <v>7.9092529670219314</v>
      </c>
      <c r="G237" s="2">
        <v>7.9092529670219314</v>
      </c>
      <c r="H237" s="2">
        <v>7.9092529670219314</v>
      </c>
    </row>
    <row r="238" spans="1:8" x14ac:dyDescent="0.25">
      <c r="A238" t="s">
        <v>4</v>
      </c>
      <c r="B238" t="s">
        <v>18</v>
      </c>
      <c r="C238" t="s">
        <v>19</v>
      </c>
      <c r="D238" t="s">
        <v>8</v>
      </c>
      <c r="E238">
        <v>75</v>
      </c>
      <c r="F238" s="2">
        <f t="shared" si="3"/>
        <v>7.6420754809833671</v>
      </c>
      <c r="G238" s="2">
        <v>7.6420754809833671</v>
      </c>
      <c r="H238" s="2">
        <v>7.6420754809833671</v>
      </c>
    </row>
    <row r="239" spans="1:8" x14ac:dyDescent="0.25">
      <c r="A239" t="s">
        <v>4</v>
      </c>
      <c r="B239" t="s">
        <v>18</v>
      </c>
      <c r="C239" t="s">
        <v>19</v>
      </c>
      <c r="D239" t="s">
        <v>8</v>
      </c>
      <c r="E239">
        <v>85</v>
      </c>
      <c r="F239" s="2">
        <f t="shared" si="3"/>
        <v>7.3813364424524011</v>
      </c>
      <c r="G239" s="2">
        <v>7.3813364424524011</v>
      </c>
      <c r="H239" s="2">
        <v>7.3813364424524011</v>
      </c>
    </row>
    <row r="240" spans="1:8" x14ac:dyDescent="0.25">
      <c r="A240" t="s">
        <v>4</v>
      </c>
      <c r="B240" t="s">
        <v>18</v>
      </c>
      <c r="C240" t="s">
        <v>19</v>
      </c>
      <c r="D240" t="s">
        <v>8</v>
      </c>
      <c r="E240">
        <v>95</v>
      </c>
      <c r="F240" s="2">
        <f t="shared" si="3"/>
        <v>7.1313135544300845</v>
      </c>
      <c r="G240" s="2">
        <v>7.1313135544300845</v>
      </c>
      <c r="H240" s="2">
        <v>7.1313135544300845</v>
      </c>
    </row>
    <row r="241" spans="1:8" x14ac:dyDescent="0.25">
      <c r="A241" t="s">
        <v>4</v>
      </c>
      <c r="B241" t="s">
        <v>18</v>
      </c>
      <c r="C241" t="s">
        <v>19</v>
      </c>
      <c r="D241" t="s">
        <v>8</v>
      </c>
      <c r="E241">
        <v>105</v>
      </c>
      <c r="F241" s="2">
        <f t="shared" si="3"/>
        <v>6.8946549187742194</v>
      </c>
      <c r="G241" s="2">
        <v>6.8946549187742194</v>
      </c>
      <c r="H241" s="2">
        <v>6.8946549187742194</v>
      </c>
    </row>
    <row r="242" spans="1:8" x14ac:dyDescent="0.25">
      <c r="A242" t="s">
        <v>4</v>
      </c>
      <c r="B242" t="s">
        <v>18</v>
      </c>
      <c r="C242" t="s">
        <v>19</v>
      </c>
      <c r="D242" t="s">
        <v>8</v>
      </c>
      <c r="E242">
        <v>115</v>
      </c>
      <c r="F242" s="2">
        <f t="shared" si="3"/>
        <v>6.6704808836080263</v>
      </c>
      <c r="G242" s="2">
        <v>6.6704808836080263</v>
      </c>
      <c r="H242" s="2">
        <v>6.6704808836080263</v>
      </c>
    </row>
    <row r="243" spans="1:8" x14ac:dyDescent="0.25">
      <c r="A243" t="s">
        <v>4</v>
      </c>
      <c r="B243" t="s">
        <v>18</v>
      </c>
      <c r="C243" t="s">
        <v>19</v>
      </c>
      <c r="D243" t="s">
        <v>8</v>
      </c>
      <c r="E243">
        <v>125</v>
      </c>
      <c r="F243" s="2">
        <f t="shared" si="3"/>
        <v>6.459392356075953</v>
      </c>
      <c r="G243" s="2">
        <v>6.459392356075953</v>
      </c>
      <c r="H243" s="2">
        <v>6.459392356075953</v>
      </c>
    </row>
    <row r="244" spans="1:8" x14ac:dyDescent="0.25">
      <c r="A244" t="s">
        <v>4</v>
      </c>
      <c r="B244" t="s">
        <v>18</v>
      </c>
      <c r="C244" t="s">
        <v>20</v>
      </c>
      <c r="D244" t="s">
        <v>7</v>
      </c>
      <c r="E244">
        <v>5</v>
      </c>
      <c r="F244" s="2">
        <f t="shared" si="3"/>
        <v>3.3873739383542909</v>
      </c>
      <c r="G244" s="2">
        <v>3.3873739383542909</v>
      </c>
      <c r="H244" s="2">
        <v>3.3873739383542909</v>
      </c>
    </row>
    <row r="245" spans="1:8" x14ac:dyDescent="0.25">
      <c r="A245" t="s">
        <v>4</v>
      </c>
      <c r="B245" t="s">
        <v>18</v>
      </c>
      <c r="C245" t="s">
        <v>20</v>
      </c>
      <c r="D245" t="s">
        <v>7</v>
      </c>
      <c r="E245">
        <v>15</v>
      </c>
      <c r="F245" s="2">
        <f t="shared" si="3"/>
        <v>2.0783887291377359</v>
      </c>
      <c r="G245" s="2">
        <v>2.0783887291377359</v>
      </c>
      <c r="H245" s="2">
        <v>2.0783887291377359</v>
      </c>
    </row>
    <row r="246" spans="1:8" x14ac:dyDescent="0.25">
      <c r="A246" t="s">
        <v>4</v>
      </c>
      <c r="B246" t="s">
        <v>18</v>
      </c>
      <c r="C246" t="s">
        <v>20</v>
      </c>
      <c r="D246" t="s">
        <v>7</v>
      </c>
      <c r="E246">
        <v>25</v>
      </c>
      <c r="F246" s="2">
        <f t="shared" si="3"/>
        <v>1.7266614057451961</v>
      </c>
      <c r="G246" s="2">
        <v>1.7266614057451961</v>
      </c>
      <c r="H246" s="2">
        <v>1.7266614057451961</v>
      </c>
    </row>
    <row r="247" spans="1:8" x14ac:dyDescent="0.25">
      <c r="A247" t="s">
        <v>4</v>
      </c>
      <c r="B247" t="s">
        <v>18</v>
      </c>
      <c r="C247" t="s">
        <v>20</v>
      </c>
      <c r="D247" t="s">
        <v>7</v>
      </c>
      <c r="E247">
        <v>35</v>
      </c>
      <c r="F247" s="2">
        <f t="shared" si="3"/>
        <v>2.4538119679861041</v>
      </c>
      <c r="G247" s="2">
        <v>2.4538119679861041</v>
      </c>
      <c r="H247" s="2">
        <v>2.4538119679861041</v>
      </c>
    </row>
    <row r="248" spans="1:8" x14ac:dyDescent="0.25">
      <c r="A248" t="s">
        <v>4</v>
      </c>
      <c r="B248" t="s">
        <v>18</v>
      </c>
      <c r="C248" t="s">
        <v>20</v>
      </c>
      <c r="D248" t="s">
        <v>7</v>
      </c>
      <c r="E248">
        <v>45</v>
      </c>
      <c r="F248" s="2">
        <f t="shared" si="3"/>
        <v>3.247482389277712</v>
      </c>
      <c r="G248" s="2">
        <v>3.247482389277712</v>
      </c>
      <c r="H248" s="2">
        <v>3.247482389277712</v>
      </c>
    </row>
    <row r="249" spans="1:8" x14ac:dyDescent="0.25">
      <c r="A249" t="s">
        <v>4</v>
      </c>
      <c r="B249" t="s">
        <v>18</v>
      </c>
      <c r="C249" t="s">
        <v>20</v>
      </c>
      <c r="D249" t="s">
        <v>7</v>
      </c>
      <c r="E249">
        <v>55</v>
      </c>
      <c r="F249" s="2">
        <f t="shared" si="3"/>
        <v>3.6871415435183876</v>
      </c>
      <c r="G249" s="2">
        <v>3.6871415435183876</v>
      </c>
      <c r="H249" s="2">
        <v>3.6871415435183876</v>
      </c>
    </row>
    <row r="250" spans="1:8" x14ac:dyDescent="0.25">
      <c r="A250" t="s">
        <v>4</v>
      </c>
      <c r="B250" t="s">
        <v>18</v>
      </c>
      <c r="C250" t="s">
        <v>20</v>
      </c>
      <c r="D250" t="s">
        <v>7</v>
      </c>
      <c r="E250">
        <v>65</v>
      </c>
      <c r="F250" s="2">
        <f t="shared" si="3"/>
        <v>3.8001308716187006</v>
      </c>
      <c r="G250" s="2">
        <v>3.8001308716187006</v>
      </c>
      <c r="H250" s="2">
        <v>3.8001308716187006</v>
      </c>
    </row>
    <row r="251" spans="1:8" x14ac:dyDescent="0.25">
      <c r="A251" t="s">
        <v>4</v>
      </c>
      <c r="B251" t="s">
        <v>18</v>
      </c>
      <c r="C251" t="s">
        <v>20</v>
      </c>
      <c r="D251" t="s">
        <v>7</v>
      </c>
      <c r="E251">
        <v>75</v>
      </c>
      <c r="F251" s="2">
        <f t="shared" si="3"/>
        <v>3.7810687264698037</v>
      </c>
      <c r="G251" s="2">
        <v>3.7810687264698037</v>
      </c>
      <c r="H251" s="2">
        <v>3.7810687264698037</v>
      </c>
    </row>
    <row r="252" spans="1:8" x14ac:dyDescent="0.25">
      <c r="A252" t="s">
        <v>4</v>
      </c>
      <c r="B252" t="s">
        <v>18</v>
      </c>
      <c r="C252" t="s">
        <v>20</v>
      </c>
      <c r="D252" t="s">
        <v>7</v>
      </c>
      <c r="E252">
        <v>85</v>
      </c>
      <c r="F252" s="2">
        <f t="shared" si="3"/>
        <v>3.6889048823722934</v>
      </c>
      <c r="G252" s="2">
        <v>3.6889048823722934</v>
      </c>
      <c r="H252" s="2">
        <v>3.6889048823722934</v>
      </c>
    </row>
    <row r="253" spans="1:8" x14ac:dyDescent="0.25">
      <c r="A253" t="s">
        <v>4</v>
      </c>
      <c r="B253" t="s">
        <v>18</v>
      </c>
      <c r="C253" t="s">
        <v>20</v>
      </c>
      <c r="D253" t="s">
        <v>7</v>
      </c>
      <c r="E253">
        <v>95</v>
      </c>
      <c r="F253" s="2">
        <f t="shared" si="3"/>
        <v>3.5625013287396312</v>
      </c>
      <c r="G253" s="2">
        <v>3.5625013287396312</v>
      </c>
      <c r="H253" s="2">
        <v>3.5625013287396312</v>
      </c>
    </row>
    <row r="254" spans="1:8" x14ac:dyDescent="0.25">
      <c r="A254" t="s">
        <v>4</v>
      </c>
      <c r="B254" t="s">
        <v>18</v>
      </c>
      <c r="C254" t="s">
        <v>20</v>
      </c>
      <c r="D254" t="s">
        <v>7</v>
      </c>
      <c r="E254">
        <v>105</v>
      </c>
      <c r="F254" s="2">
        <f t="shared" si="3"/>
        <v>3.4202056284436915</v>
      </c>
      <c r="G254" s="2">
        <v>3.4202056284436915</v>
      </c>
      <c r="H254" s="2">
        <v>3.4202056284436915</v>
      </c>
    </row>
    <row r="255" spans="1:8" x14ac:dyDescent="0.25">
      <c r="A255" t="s">
        <v>4</v>
      </c>
      <c r="B255" t="s">
        <v>18</v>
      </c>
      <c r="C255" t="s">
        <v>20</v>
      </c>
      <c r="D255" t="s">
        <v>7</v>
      </c>
      <c r="E255">
        <v>115</v>
      </c>
      <c r="F255" s="2">
        <f t="shared" si="3"/>
        <v>3.2713769085299225</v>
      </c>
      <c r="G255" s="2">
        <v>3.2713769085299225</v>
      </c>
      <c r="H255" s="2">
        <v>3.2713769085299225</v>
      </c>
    </row>
    <row r="256" spans="1:8" x14ac:dyDescent="0.25">
      <c r="A256" t="s">
        <v>4</v>
      </c>
      <c r="B256" t="s">
        <v>18</v>
      </c>
      <c r="C256" t="s">
        <v>20</v>
      </c>
      <c r="D256" t="s">
        <v>7</v>
      </c>
      <c r="E256">
        <v>125</v>
      </c>
      <c r="F256" s="2">
        <f t="shared" si="3"/>
        <v>3.1247775162305422</v>
      </c>
      <c r="G256" s="2">
        <v>3.1247775162305422</v>
      </c>
      <c r="H256" s="2">
        <v>3.1247775162305422</v>
      </c>
    </row>
    <row r="257" spans="1:8" x14ac:dyDescent="0.25">
      <c r="A257" t="s">
        <v>4</v>
      </c>
      <c r="B257" t="s">
        <v>18</v>
      </c>
      <c r="C257" t="s">
        <v>20</v>
      </c>
      <c r="D257" t="s">
        <v>8</v>
      </c>
      <c r="E257">
        <v>5</v>
      </c>
      <c r="F257" s="2">
        <f t="shared" si="3"/>
        <v>13.429588711351522</v>
      </c>
      <c r="G257" s="2">
        <v>13.429588711351522</v>
      </c>
      <c r="H257" s="2">
        <v>13.429588711351522</v>
      </c>
    </row>
    <row r="258" spans="1:8" x14ac:dyDescent="0.25">
      <c r="A258" t="s">
        <v>4</v>
      </c>
      <c r="B258" t="s">
        <v>18</v>
      </c>
      <c r="C258" t="s">
        <v>20</v>
      </c>
      <c r="D258" t="s">
        <v>8</v>
      </c>
      <c r="E258">
        <v>15</v>
      </c>
      <c r="F258" s="2">
        <f t="shared" si="3"/>
        <v>3.9469401346606037</v>
      </c>
      <c r="G258" s="2">
        <v>3.9469401346606037</v>
      </c>
      <c r="H258" s="2">
        <v>3.9469401346606037</v>
      </c>
    </row>
    <row r="259" spans="1:8" x14ac:dyDescent="0.25">
      <c r="A259" t="s">
        <v>4</v>
      </c>
      <c r="B259" t="s">
        <v>18</v>
      </c>
      <c r="C259" t="s">
        <v>20</v>
      </c>
      <c r="D259" t="s">
        <v>8</v>
      </c>
      <c r="E259">
        <v>25</v>
      </c>
      <c r="F259" s="2">
        <f t="shared" ref="F259:F322" si="4">AVERAGE(G259:H259)</f>
        <v>2.3681640807963626</v>
      </c>
      <c r="G259" s="2">
        <v>2.3681640807963626</v>
      </c>
      <c r="H259" s="2">
        <v>2.3681640807963626</v>
      </c>
    </row>
    <row r="260" spans="1:8" x14ac:dyDescent="0.25">
      <c r="A260" t="s">
        <v>4</v>
      </c>
      <c r="B260" t="s">
        <v>18</v>
      </c>
      <c r="C260" t="s">
        <v>20</v>
      </c>
      <c r="D260" t="s">
        <v>8</v>
      </c>
      <c r="E260">
        <v>35</v>
      </c>
      <c r="F260" s="2">
        <f t="shared" si="4"/>
        <v>2.7150380239148171</v>
      </c>
      <c r="G260" s="2">
        <v>2.7150380239148171</v>
      </c>
      <c r="H260" s="2">
        <v>2.7150380239148171</v>
      </c>
    </row>
    <row r="261" spans="1:8" x14ac:dyDescent="0.25">
      <c r="A261" t="s">
        <v>4</v>
      </c>
      <c r="B261" t="s">
        <v>18</v>
      </c>
      <c r="C261" t="s">
        <v>20</v>
      </c>
      <c r="D261" t="s">
        <v>8</v>
      </c>
      <c r="E261">
        <v>45</v>
      </c>
      <c r="F261" s="2">
        <f t="shared" si="4"/>
        <v>3.3673894313433506</v>
      </c>
      <c r="G261" s="2">
        <v>3.3673894313433506</v>
      </c>
      <c r="H261" s="2">
        <v>3.3673894313433506</v>
      </c>
    </row>
    <row r="262" spans="1:8" x14ac:dyDescent="0.25">
      <c r="A262" t="s">
        <v>4</v>
      </c>
      <c r="B262" t="s">
        <v>18</v>
      </c>
      <c r="C262" t="s">
        <v>20</v>
      </c>
      <c r="D262" t="s">
        <v>8</v>
      </c>
      <c r="E262">
        <v>55</v>
      </c>
      <c r="F262" s="2">
        <f t="shared" si="4"/>
        <v>3.7470950645512069</v>
      </c>
      <c r="G262" s="2">
        <v>3.7470950645512069</v>
      </c>
      <c r="H262" s="2">
        <v>3.7470950645512069</v>
      </c>
    </row>
    <row r="263" spans="1:8" x14ac:dyDescent="0.25">
      <c r="A263" t="s">
        <v>4</v>
      </c>
      <c r="B263" t="s">
        <v>18</v>
      </c>
      <c r="C263" t="s">
        <v>20</v>
      </c>
      <c r="D263" t="s">
        <v>8</v>
      </c>
      <c r="E263">
        <v>65</v>
      </c>
      <c r="F263" s="2">
        <f t="shared" si="4"/>
        <v>3.8301076321351095</v>
      </c>
      <c r="G263" s="2">
        <v>3.8301076321351095</v>
      </c>
      <c r="H263" s="2">
        <v>3.8301076321351095</v>
      </c>
    </row>
    <row r="264" spans="1:8" x14ac:dyDescent="0.25">
      <c r="A264" t="s">
        <v>4</v>
      </c>
      <c r="B264" t="s">
        <v>18</v>
      </c>
      <c r="C264" t="s">
        <v>20</v>
      </c>
      <c r="D264" t="s">
        <v>8</v>
      </c>
      <c r="E264">
        <v>75</v>
      </c>
      <c r="F264" s="2">
        <f t="shared" si="4"/>
        <v>3.795057881377462</v>
      </c>
      <c r="G264" s="2">
        <v>3.795057881377462</v>
      </c>
      <c r="H264" s="2">
        <v>3.795057881377462</v>
      </c>
    </row>
    <row r="265" spans="1:8" x14ac:dyDescent="0.25">
      <c r="A265" t="s">
        <v>4</v>
      </c>
      <c r="B265" t="s">
        <v>18</v>
      </c>
      <c r="C265" t="s">
        <v>20</v>
      </c>
      <c r="D265" t="s">
        <v>8</v>
      </c>
      <c r="E265">
        <v>85</v>
      </c>
      <c r="F265" s="2">
        <f t="shared" si="4"/>
        <v>3.6977215766418259</v>
      </c>
      <c r="G265" s="2">
        <v>3.6977215766418259</v>
      </c>
      <c r="H265" s="2">
        <v>3.6977215766418259</v>
      </c>
    </row>
    <row r="266" spans="1:8" x14ac:dyDescent="0.25">
      <c r="A266" t="s">
        <v>4</v>
      </c>
      <c r="B266" t="s">
        <v>18</v>
      </c>
      <c r="C266" t="s">
        <v>20</v>
      </c>
      <c r="D266" t="s">
        <v>8</v>
      </c>
      <c r="E266">
        <v>95</v>
      </c>
      <c r="F266" s="2">
        <f t="shared" si="4"/>
        <v>3.5672345014527482</v>
      </c>
      <c r="G266" s="2">
        <v>3.5672345014527482</v>
      </c>
      <c r="H266" s="2">
        <v>3.5672345014527482</v>
      </c>
    </row>
    <row r="267" spans="1:8" x14ac:dyDescent="0.25">
      <c r="A267" t="s">
        <v>4</v>
      </c>
      <c r="B267" t="s">
        <v>18</v>
      </c>
      <c r="C267" t="s">
        <v>20</v>
      </c>
      <c r="D267" t="s">
        <v>8</v>
      </c>
      <c r="E267">
        <v>105</v>
      </c>
      <c r="F267" s="2">
        <f t="shared" si="4"/>
        <v>3.4216330932301875</v>
      </c>
      <c r="G267" s="2">
        <v>3.4216330932301875</v>
      </c>
      <c r="H267" s="2">
        <v>3.4216330932301875</v>
      </c>
    </row>
    <row r="268" spans="1:8" x14ac:dyDescent="0.25">
      <c r="A268" t="s">
        <v>4</v>
      </c>
      <c r="B268" t="s">
        <v>18</v>
      </c>
      <c r="C268" t="s">
        <v>20</v>
      </c>
      <c r="D268" t="s">
        <v>8</v>
      </c>
      <c r="E268">
        <v>115</v>
      </c>
      <c r="F268" s="2">
        <f t="shared" si="4"/>
        <v>3.2726802459436795</v>
      </c>
      <c r="G268" s="2">
        <v>3.2726802459436795</v>
      </c>
      <c r="H268" s="2">
        <v>3.2726802459436795</v>
      </c>
    </row>
    <row r="269" spans="1:8" x14ac:dyDescent="0.25">
      <c r="A269" t="s">
        <v>4</v>
      </c>
      <c r="B269" t="s">
        <v>18</v>
      </c>
      <c r="C269" t="s">
        <v>20</v>
      </c>
      <c r="D269" t="s">
        <v>8</v>
      </c>
      <c r="E269">
        <v>125</v>
      </c>
      <c r="F269" s="2">
        <f t="shared" si="4"/>
        <v>3.1259765866511984</v>
      </c>
      <c r="G269" s="2">
        <v>3.1259765866511984</v>
      </c>
      <c r="H269" s="2">
        <v>3.1259765866511984</v>
      </c>
    </row>
    <row r="270" spans="1:8" x14ac:dyDescent="0.25">
      <c r="A270" t="s">
        <v>4</v>
      </c>
      <c r="B270" t="s">
        <v>18</v>
      </c>
      <c r="C270" t="s">
        <v>21</v>
      </c>
      <c r="D270" t="s">
        <v>7</v>
      </c>
      <c r="E270">
        <v>5</v>
      </c>
      <c r="F270" s="2">
        <f t="shared" si="4"/>
        <v>3.2075458268278201</v>
      </c>
      <c r="G270" s="2">
        <v>3.2075458268278201</v>
      </c>
      <c r="H270" s="2">
        <v>3.2075458268278201</v>
      </c>
    </row>
    <row r="271" spans="1:8" x14ac:dyDescent="0.25">
      <c r="A271" t="s">
        <v>4</v>
      </c>
      <c r="B271" t="s">
        <v>18</v>
      </c>
      <c r="C271" t="s">
        <v>21</v>
      </c>
      <c r="D271" t="s">
        <v>7</v>
      </c>
      <c r="E271">
        <v>15</v>
      </c>
      <c r="F271" s="2">
        <f t="shared" si="4"/>
        <v>2.4681115863753011</v>
      </c>
      <c r="G271" s="2">
        <v>2.4681115863753011</v>
      </c>
      <c r="H271" s="2">
        <v>2.4681115863753011</v>
      </c>
    </row>
    <row r="272" spans="1:8" x14ac:dyDescent="0.25">
      <c r="A272" t="s">
        <v>4</v>
      </c>
      <c r="B272" t="s">
        <v>18</v>
      </c>
      <c r="C272" t="s">
        <v>21</v>
      </c>
      <c r="D272" t="s">
        <v>7</v>
      </c>
      <c r="E272">
        <v>25</v>
      </c>
      <c r="F272" s="2">
        <f t="shared" si="4"/>
        <v>2.4641146445350173</v>
      </c>
      <c r="G272" s="2">
        <v>2.4641146445350173</v>
      </c>
      <c r="H272" s="2">
        <v>2.4641146445350173</v>
      </c>
    </row>
    <row r="273" spans="1:8" x14ac:dyDescent="0.25">
      <c r="A273" t="s">
        <v>4</v>
      </c>
      <c r="B273" t="s">
        <v>18</v>
      </c>
      <c r="C273" t="s">
        <v>21</v>
      </c>
      <c r="D273" t="s">
        <v>7</v>
      </c>
      <c r="E273">
        <v>35</v>
      </c>
      <c r="F273" s="2">
        <f t="shared" si="4"/>
        <v>2.4067299795423702</v>
      </c>
      <c r="G273" s="2">
        <v>2.4067299795423702</v>
      </c>
      <c r="H273" s="2">
        <v>2.4067299795423702</v>
      </c>
    </row>
    <row r="274" spans="1:8" x14ac:dyDescent="0.25">
      <c r="A274" t="s">
        <v>4</v>
      </c>
      <c r="B274" t="s">
        <v>18</v>
      </c>
      <c r="C274" t="s">
        <v>21</v>
      </c>
      <c r="D274" t="s">
        <v>7</v>
      </c>
      <c r="E274">
        <v>45</v>
      </c>
      <c r="F274" s="2">
        <f t="shared" si="4"/>
        <v>2.3215570522315585</v>
      </c>
      <c r="G274" s="2">
        <v>2.3215570522315585</v>
      </c>
      <c r="H274" s="2">
        <v>2.3215570522315585</v>
      </c>
    </row>
    <row r="275" spans="1:8" x14ac:dyDescent="0.25">
      <c r="A275" t="s">
        <v>4</v>
      </c>
      <c r="B275" t="s">
        <v>18</v>
      </c>
      <c r="C275" t="s">
        <v>21</v>
      </c>
      <c r="D275" t="s">
        <v>7</v>
      </c>
      <c r="E275">
        <v>55</v>
      </c>
      <c r="F275" s="2">
        <f t="shared" si="4"/>
        <v>2.2319286594494354</v>
      </c>
      <c r="G275" s="2">
        <v>2.2319286594494354</v>
      </c>
      <c r="H275" s="2">
        <v>2.2319286594494354</v>
      </c>
    </row>
    <row r="276" spans="1:8" x14ac:dyDescent="0.25">
      <c r="A276" t="s">
        <v>4</v>
      </c>
      <c r="B276" t="s">
        <v>18</v>
      </c>
      <c r="C276" t="s">
        <v>21</v>
      </c>
      <c r="D276" t="s">
        <v>7</v>
      </c>
      <c r="E276">
        <v>65</v>
      </c>
      <c r="F276" s="2">
        <f t="shared" si="4"/>
        <v>2.160654521738079</v>
      </c>
      <c r="G276" s="2">
        <v>2.160654521738079</v>
      </c>
      <c r="H276" s="2">
        <v>2.160654521738079</v>
      </c>
    </row>
    <row r="277" spans="1:8" x14ac:dyDescent="0.25">
      <c r="A277" t="s">
        <v>4</v>
      </c>
      <c r="B277" t="s">
        <v>18</v>
      </c>
      <c r="C277" t="s">
        <v>21</v>
      </c>
      <c r="D277" t="s">
        <v>7</v>
      </c>
      <c r="E277">
        <v>75</v>
      </c>
      <c r="F277" s="2">
        <f t="shared" si="4"/>
        <v>2.06641893142677</v>
      </c>
      <c r="G277" s="2">
        <v>2.06641893142677</v>
      </c>
      <c r="H277" s="2">
        <v>2.06641893142677</v>
      </c>
    </row>
    <row r="278" spans="1:8" x14ac:dyDescent="0.25">
      <c r="A278" t="s">
        <v>4</v>
      </c>
      <c r="B278" t="s">
        <v>18</v>
      </c>
      <c r="C278" t="s">
        <v>21</v>
      </c>
      <c r="D278" t="s">
        <v>7</v>
      </c>
      <c r="E278">
        <v>85</v>
      </c>
      <c r="F278" s="2">
        <f t="shared" si="4"/>
        <v>1.9855396377174961</v>
      </c>
      <c r="G278" s="2">
        <v>1.9855396377174961</v>
      </c>
      <c r="H278" s="2">
        <v>1.9855396377174961</v>
      </c>
    </row>
    <row r="279" spans="1:8" x14ac:dyDescent="0.25">
      <c r="A279" t="s">
        <v>4</v>
      </c>
      <c r="B279" t="s">
        <v>18</v>
      </c>
      <c r="C279" t="s">
        <v>21</v>
      </c>
      <c r="D279" t="s">
        <v>7</v>
      </c>
      <c r="E279">
        <v>95</v>
      </c>
      <c r="F279" s="2">
        <f t="shared" si="4"/>
        <v>1.9153766029360426</v>
      </c>
      <c r="G279" s="2">
        <v>1.9153766029360426</v>
      </c>
      <c r="H279" s="2">
        <v>1.9153766029360426</v>
      </c>
    </row>
    <row r="280" spans="1:8" x14ac:dyDescent="0.25">
      <c r="A280" t="s">
        <v>4</v>
      </c>
      <c r="B280" t="s">
        <v>18</v>
      </c>
      <c r="C280" t="s">
        <v>21</v>
      </c>
      <c r="D280" t="s">
        <v>7</v>
      </c>
      <c r="E280">
        <v>105</v>
      </c>
      <c r="F280" s="2">
        <f t="shared" si="4"/>
        <v>1.8557229972746625</v>
      </c>
      <c r="G280" s="2">
        <v>1.8557229972746625</v>
      </c>
      <c r="H280" s="2">
        <v>1.8557229972746625</v>
      </c>
    </row>
    <row r="281" spans="1:8" x14ac:dyDescent="0.25">
      <c r="A281" t="s">
        <v>4</v>
      </c>
      <c r="B281" t="s">
        <v>18</v>
      </c>
      <c r="C281" t="s">
        <v>21</v>
      </c>
      <c r="D281" t="s">
        <v>7</v>
      </c>
      <c r="E281">
        <v>115</v>
      </c>
      <c r="F281" s="2">
        <f t="shared" si="4"/>
        <v>1.8051588442030613</v>
      </c>
      <c r="G281" s="2">
        <v>1.8051588442030613</v>
      </c>
      <c r="H281" s="2">
        <v>1.8051588442030613</v>
      </c>
    </row>
    <row r="282" spans="1:8" x14ac:dyDescent="0.25">
      <c r="A282" t="s">
        <v>4</v>
      </c>
      <c r="B282" t="s">
        <v>18</v>
      </c>
      <c r="C282" t="s">
        <v>21</v>
      </c>
      <c r="D282" t="s">
        <v>7</v>
      </c>
      <c r="E282">
        <v>125</v>
      </c>
      <c r="F282" s="2">
        <f t="shared" si="4"/>
        <v>1.7626513515651947</v>
      </c>
      <c r="G282" s="2">
        <v>1.7626513515651947</v>
      </c>
      <c r="H282" s="2">
        <v>1.7626513515651947</v>
      </c>
    </row>
    <row r="283" spans="1:8" x14ac:dyDescent="0.25">
      <c r="A283" t="s">
        <v>4</v>
      </c>
      <c r="B283" t="s">
        <v>18</v>
      </c>
      <c r="C283" t="s">
        <v>21</v>
      </c>
      <c r="D283" t="s">
        <v>8</v>
      </c>
      <c r="E283">
        <v>5</v>
      </c>
      <c r="F283" s="2">
        <f t="shared" si="4"/>
        <v>8.4984834851176601</v>
      </c>
      <c r="G283" s="2">
        <v>8.4984834851176601</v>
      </c>
      <c r="H283" s="2">
        <v>8.4984834851176601</v>
      </c>
    </row>
    <row r="284" spans="1:8" x14ac:dyDescent="0.25">
      <c r="A284" t="s">
        <v>4</v>
      </c>
      <c r="B284" t="s">
        <v>18</v>
      </c>
      <c r="C284" t="s">
        <v>21</v>
      </c>
      <c r="D284" t="s">
        <v>8</v>
      </c>
      <c r="E284">
        <v>10</v>
      </c>
      <c r="F284" s="2">
        <f t="shared" si="4"/>
        <v>4.7214353163361658</v>
      </c>
      <c r="G284" s="2">
        <v>4.7214353163361658</v>
      </c>
      <c r="H284" s="2">
        <v>4.7214353163361658</v>
      </c>
    </row>
    <row r="285" spans="1:8" x14ac:dyDescent="0.25">
      <c r="A285" t="s">
        <v>4</v>
      </c>
      <c r="B285" t="s">
        <v>18</v>
      </c>
      <c r="C285" t="s">
        <v>21</v>
      </c>
      <c r="D285" t="s">
        <v>8</v>
      </c>
      <c r="E285">
        <v>15</v>
      </c>
      <c r="F285" s="2">
        <f t="shared" si="4"/>
        <v>3.6572055243836314</v>
      </c>
      <c r="G285" s="2">
        <v>3.6572055243836314</v>
      </c>
      <c r="H285" s="2">
        <v>3.6572055243836314</v>
      </c>
    </row>
    <row r="286" spans="1:8" x14ac:dyDescent="0.25">
      <c r="A286" t="s">
        <v>4</v>
      </c>
      <c r="B286" t="s">
        <v>18</v>
      </c>
      <c r="C286" t="s">
        <v>21</v>
      </c>
      <c r="D286" t="s">
        <v>8</v>
      </c>
      <c r="E286">
        <v>20</v>
      </c>
      <c r="F286" s="2">
        <f t="shared" si="4"/>
        <v>3.7696539112969698</v>
      </c>
      <c r="G286" s="2">
        <v>3.7696539112969698</v>
      </c>
      <c r="H286" s="2">
        <v>3.7696539112969698</v>
      </c>
    </row>
    <row r="287" spans="1:8" x14ac:dyDescent="0.25">
      <c r="A287" t="s">
        <v>4</v>
      </c>
      <c r="B287" t="s">
        <v>18</v>
      </c>
      <c r="C287" t="s">
        <v>21</v>
      </c>
      <c r="D287" t="s">
        <v>8</v>
      </c>
      <c r="E287">
        <v>25</v>
      </c>
      <c r="F287" s="2">
        <f t="shared" si="4"/>
        <v>3.1206171640445861</v>
      </c>
      <c r="G287" s="2">
        <v>3.1206171640445861</v>
      </c>
      <c r="H287" s="2">
        <v>3.1206171640445861</v>
      </c>
    </row>
    <row r="288" spans="1:8" x14ac:dyDescent="0.25">
      <c r="A288" t="s">
        <v>4</v>
      </c>
      <c r="B288" t="s">
        <v>18</v>
      </c>
      <c r="C288" t="s">
        <v>21</v>
      </c>
      <c r="D288" t="s">
        <v>8</v>
      </c>
      <c r="E288">
        <v>30</v>
      </c>
      <c r="F288" s="2">
        <f t="shared" si="4"/>
        <v>3.4823708100384207</v>
      </c>
      <c r="G288" s="2">
        <v>3.4823708100384207</v>
      </c>
      <c r="H288" s="2">
        <v>3.4823708100384207</v>
      </c>
    </row>
    <row r="289" spans="1:8" x14ac:dyDescent="0.25">
      <c r="A289" t="s">
        <v>4</v>
      </c>
      <c r="B289" t="s">
        <v>18</v>
      </c>
      <c r="C289" t="s">
        <v>21</v>
      </c>
      <c r="D289" t="s">
        <v>8</v>
      </c>
      <c r="E289">
        <v>35</v>
      </c>
      <c r="F289" s="2">
        <f t="shared" si="4"/>
        <v>2.9484633510380758</v>
      </c>
      <c r="G289" s="2">
        <v>2.9484633510380758</v>
      </c>
      <c r="H289" s="2">
        <v>2.9484633510380758</v>
      </c>
    </row>
    <row r="290" spans="1:8" x14ac:dyDescent="0.25">
      <c r="A290" t="s">
        <v>4</v>
      </c>
      <c r="B290" t="s">
        <v>18</v>
      </c>
      <c r="C290" t="s">
        <v>21</v>
      </c>
      <c r="D290" t="s">
        <v>8</v>
      </c>
      <c r="E290">
        <v>40</v>
      </c>
      <c r="F290" s="2">
        <f t="shared" si="4"/>
        <v>3.4324085315586728</v>
      </c>
      <c r="G290" s="2">
        <v>3.4324085315586728</v>
      </c>
      <c r="H290" s="2">
        <v>3.4324085315586728</v>
      </c>
    </row>
    <row r="291" spans="1:8" x14ac:dyDescent="0.25">
      <c r="A291" t="s">
        <v>4</v>
      </c>
      <c r="B291" t="s">
        <v>18</v>
      </c>
      <c r="C291" t="s">
        <v>21</v>
      </c>
      <c r="D291" t="s">
        <v>8</v>
      </c>
      <c r="E291">
        <v>45</v>
      </c>
      <c r="F291" s="2">
        <f t="shared" si="4"/>
        <v>2.8894614828243714</v>
      </c>
      <c r="G291" s="2">
        <v>2.8894614828243714</v>
      </c>
      <c r="H291" s="2">
        <v>2.8894614828243714</v>
      </c>
    </row>
    <row r="292" spans="1:8" x14ac:dyDescent="0.25">
      <c r="A292" t="s">
        <v>4</v>
      </c>
      <c r="B292" t="s">
        <v>18</v>
      </c>
      <c r="C292" t="s">
        <v>21</v>
      </c>
      <c r="D292" t="s">
        <v>8</v>
      </c>
      <c r="E292">
        <v>50</v>
      </c>
      <c r="F292" s="2">
        <f t="shared" si="4"/>
        <v>3.474376845481661</v>
      </c>
      <c r="G292" s="2">
        <v>3.474376845481661</v>
      </c>
      <c r="H292" s="2">
        <v>3.474376845481661</v>
      </c>
    </row>
    <row r="293" spans="1:8" x14ac:dyDescent="0.25">
      <c r="A293" t="s">
        <v>4</v>
      </c>
      <c r="B293" t="s">
        <v>18</v>
      </c>
      <c r="C293" t="s">
        <v>21</v>
      </c>
      <c r="D293" t="s">
        <v>8</v>
      </c>
      <c r="E293">
        <v>55</v>
      </c>
      <c r="F293" s="2">
        <f t="shared" si="4"/>
        <v>2.8355637688482567</v>
      </c>
      <c r="G293" s="2">
        <v>2.8355637688482567</v>
      </c>
      <c r="H293" s="2">
        <v>2.8355637688482567</v>
      </c>
    </row>
    <row r="294" spans="1:8" x14ac:dyDescent="0.25">
      <c r="A294" t="s">
        <v>4</v>
      </c>
      <c r="B294" t="s">
        <v>18</v>
      </c>
      <c r="C294" t="s">
        <v>21</v>
      </c>
      <c r="D294" t="s">
        <v>8</v>
      </c>
      <c r="E294">
        <v>60</v>
      </c>
      <c r="F294" s="2">
        <f t="shared" si="4"/>
        <v>3.384944367002912</v>
      </c>
      <c r="G294" s="2">
        <v>3.384944367002912</v>
      </c>
      <c r="H294" s="2">
        <v>3.384944367002912</v>
      </c>
    </row>
    <row r="295" spans="1:8" x14ac:dyDescent="0.25">
      <c r="A295" t="s">
        <v>4</v>
      </c>
      <c r="B295" t="s">
        <v>18</v>
      </c>
      <c r="C295" t="s">
        <v>21</v>
      </c>
      <c r="D295" t="s">
        <v>8</v>
      </c>
      <c r="E295">
        <v>65</v>
      </c>
      <c r="F295" s="2">
        <f t="shared" si="4"/>
        <v>2.7475191079359069</v>
      </c>
      <c r="G295" s="2">
        <v>2.7475191079359069</v>
      </c>
      <c r="H295" s="2">
        <v>2.7475191079359069</v>
      </c>
    </row>
    <row r="296" spans="1:8" x14ac:dyDescent="0.25">
      <c r="A296" t="s">
        <v>4</v>
      </c>
      <c r="B296" t="s">
        <v>18</v>
      </c>
      <c r="C296" t="s">
        <v>21</v>
      </c>
      <c r="D296" t="s">
        <v>8</v>
      </c>
      <c r="E296">
        <v>70</v>
      </c>
      <c r="F296" s="2">
        <f t="shared" si="4"/>
        <v>3.2760979746006047</v>
      </c>
      <c r="G296" s="2">
        <v>3.2760979746006047</v>
      </c>
      <c r="H296" s="2">
        <v>3.2760979746006047</v>
      </c>
    </row>
    <row r="297" spans="1:8" x14ac:dyDescent="0.25">
      <c r="A297" t="s">
        <v>4</v>
      </c>
      <c r="B297" t="s">
        <v>18</v>
      </c>
      <c r="C297" t="s">
        <v>21</v>
      </c>
      <c r="D297" t="s">
        <v>8</v>
      </c>
      <c r="E297">
        <v>75</v>
      </c>
      <c r="F297" s="2">
        <f t="shared" si="4"/>
        <v>3.197585822703858</v>
      </c>
      <c r="G297" s="2">
        <v>3.197585822703858</v>
      </c>
      <c r="H297" s="2">
        <v>3.197585822703858</v>
      </c>
    </row>
    <row r="298" spans="1:8" x14ac:dyDescent="0.25">
      <c r="A298" t="s">
        <v>4</v>
      </c>
      <c r="B298" t="s">
        <v>18</v>
      </c>
      <c r="C298" t="s">
        <v>21</v>
      </c>
      <c r="D298" t="s">
        <v>8</v>
      </c>
      <c r="E298">
        <v>80</v>
      </c>
      <c r="F298" s="2">
        <f t="shared" si="4"/>
        <v>3.1438763733381294</v>
      </c>
      <c r="G298" s="2">
        <v>3.1438763733381294</v>
      </c>
      <c r="H298" s="2">
        <v>3.1438763733381294</v>
      </c>
    </row>
    <row r="299" spans="1:8" x14ac:dyDescent="0.25">
      <c r="A299" t="s">
        <v>4</v>
      </c>
      <c r="B299" t="s">
        <v>18</v>
      </c>
      <c r="C299" t="s">
        <v>21</v>
      </c>
      <c r="D299" t="s">
        <v>8</v>
      </c>
      <c r="E299">
        <v>85</v>
      </c>
      <c r="F299" s="2">
        <f t="shared" si="4"/>
        <v>3.0806153119100954</v>
      </c>
      <c r="G299" s="2">
        <v>3.0806153119100954</v>
      </c>
      <c r="H299" s="2">
        <v>3.0806153119100954</v>
      </c>
    </row>
    <row r="300" spans="1:8" x14ac:dyDescent="0.25">
      <c r="A300" t="s">
        <v>4</v>
      </c>
      <c r="B300" t="s">
        <v>18</v>
      </c>
      <c r="C300" t="s">
        <v>21</v>
      </c>
      <c r="D300" t="s">
        <v>8</v>
      </c>
      <c r="E300">
        <v>90</v>
      </c>
      <c r="F300" s="2">
        <f t="shared" si="4"/>
        <v>3.0127253923287918</v>
      </c>
      <c r="G300" s="2">
        <v>3.0127253923287918</v>
      </c>
      <c r="H300" s="2">
        <v>3.0127253923287918</v>
      </c>
    </row>
    <row r="301" spans="1:8" x14ac:dyDescent="0.25">
      <c r="A301" t="s">
        <v>4</v>
      </c>
      <c r="B301" t="s">
        <v>18</v>
      </c>
      <c r="C301" t="s">
        <v>21</v>
      </c>
      <c r="D301" t="s">
        <v>8</v>
      </c>
      <c r="E301">
        <v>115</v>
      </c>
      <c r="F301" s="2">
        <f t="shared" si="4"/>
        <v>1.8051223180533638</v>
      </c>
      <c r="G301" s="2">
        <v>1.8051223180533638</v>
      </c>
      <c r="H301" s="2">
        <v>1.8051223180533638</v>
      </c>
    </row>
    <row r="302" spans="1:8" x14ac:dyDescent="0.25">
      <c r="A302" t="s">
        <v>4</v>
      </c>
      <c r="B302" t="s">
        <v>18</v>
      </c>
      <c r="C302" t="s">
        <v>22</v>
      </c>
      <c r="D302" t="s">
        <v>14</v>
      </c>
      <c r="E302" t="s">
        <v>14</v>
      </c>
      <c r="F302" s="2">
        <f t="shared" si="4"/>
        <v>3.1475598542230134</v>
      </c>
      <c r="G302" s="2">
        <v>2.0983732361486758</v>
      </c>
      <c r="H302" s="2">
        <v>4.1967464722973515</v>
      </c>
    </row>
    <row r="303" spans="1:8" x14ac:dyDescent="0.25">
      <c r="A303" t="s">
        <v>4</v>
      </c>
      <c r="B303" t="s">
        <v>18</v>
      </c>
      <c r="C303" t="s">
        <v>23</v>
      </c>
      <c r="D303" t="s">
        <v>7</v>
      </c>
      <c r="E303">
        <v>5</v>
      </c>
      <c r="F303" s="2">
        <f t="shared" si="4"/>
        <v>6.2801313281878217</v>
      </c>
      <c r="G303" s="2">
        <v>6.2801313281878217</v>
      </c>
      <c r="H303" s="2">
        <v>6.2801313281878217</v>
      </c>
    </row>
    <row r="304" spans="1:8" x14ac:dyDescent="0.25">
      <c r="A304" t="s">
        <v>4</v>
      </c>
      <c r="B304" t="s">
        <v>18</v>
      </c>
      <c r="C304" t="s">
        <v>23</v>
      </c>
      <c r="D304" t="s">
        <v>7</v>
      </c>
      <c r="E304">
        <v>15</v>
      </c>
      <c r="F304" s="2">
        <f t="shared" si="4"/>
        <v>3.0426411924155796</v>
      </c>
      <c r="G304" s="2">
        <v>3.0426411924155796</v>
      </c>
      <c r="H304" s="2">
        <v>3.0426411924155796</v>
      </c>
    </row>
    <row r="305" spans="1:8" x14ac:dyDescent="0.25">
      <c r="A305" t="s">
        <v>4</v>
      </c>
      <c r="B305" t="s">
        <v>18</v>
      </c>
      <c r="C305" t="s">
        <v>23</v>
      </c>
      <c r="D305" t="s">
        <v>7</v>
      </c>
      <c r="E305">
        <v>25</v>
      </c>
      <c r="F305" s="2">
        <f t="shared" si="4"/>
        <v>2.7668549956646107</v>
      </c>
      <c r="G305" s="2">
        <v>2.7668549956646107</v>
      </c>
      <c r="H305" s="2">
        <v>2.7668549956646107</v>
      </c>
    </row>
    <row r="306" spans="1:8" x14ac:dyDescent="0.25">
      <c r="A306" t="s">
        <v>4</v>
      </c>
      <c r="B306" t="s">
        <v>18</v>
      </c>
      <c r="C306" t="s">
        <v>23</v>
      </c>
      <c r="D306" t="s">
        <v>7</v>
      </c>
      <c r="E306">
        <v>35</v>
      </c>
      <c r="F306" s="2">
        <f t="shared" si="4"/>
        <v>2.6936260521173816</v>
      </c>
      <c r="G306" s="2">
        <v>2.6936260521173816</v>
      </c>
      <c r="H306" s="2">
        <v>2.6936260521173816</v>
      </c>
    </row>
    <row r="307" spans="1:8" x14ac:dyDescent="0.25">
      <c r="A307" t="s">
        <v>4</v>
      </c>
      <c r="B307" t="s">
        <v>18</v>
      </c>
      <c r="C307" t="s">
        <v>23</v>
      </c>
      <c r="D307" t="s">
        <v>7</v>
      </c>
      <c r="E307">
        <v>45</v>
      </c>
      <c r="F307" s="2">
        <f t="shared" si="4"/>
        <v>2.6096435405118843</v>
      </c>
      <c r="G307" s="2">
        <v>2.6096435405118843</v>
      </c>
      <c r="H307" s="2">
        <v>2.6096435405118843</v>
      </c>
    </row>
    <row r="308" spans="1:8" x14ac:dyDescent="0.25">
      <c r="A308" t="s">
        <v>4</v>
      </c>
      <c r="B308" t="s">
        <v>18</v>
      </c>
      <c r="C308" t="s">
        <v>23</v>
      </c>
      <c r="D308" t="s">
        <v>7</v>
      </c>
      <c r="E308">
        <v>55</v>
      </c>
      <c r="F308" s="2">
        <f t="shared" si="4"/>
        <v>2.5262233635192493</v>
      </c>
      <c r="G308" s="2">
        <v>2.5262233635192493</v>
      </c>
      <c r="H308" s="2">
        <v>2.5262233635192493</v>
      </c>
    </row>
    <row r="309" spans="1:8" x14ac:dyDescent="0.25">
      <c r="A309" t="s">
        <v>4</v>
      </c>
      <c r="B309" t="s">
        <v>18</v>
      </c>
      <c r="C309" t="s">
        <v>23</v>
      </c>
      <c r="D309" t="s">
        <v>7</v>
      </c>
      <c r="E309">
        <v>65</v>
      </c>
      <c r="F309" s="2">
        <f t="shared" si="4"/>
        <v>2.4465648390700494</v>
      </c>
      <c r="G309" s="2">
        <v>2.4465648390700494</v>
      </c>
      <c r="H309" s="2">
        <v>2.4465648390700494</v>
      </c>
    </row>
    <row r="310" spans="1:8" x14ac:dyDescent="0.25">
      <c r="A310" t="s">
        <v>4</v>
      </c>
      <c r="B310" t="s">
        <v>18</v>
      </c>
      <c r="C310" t="s">
        <v>23</v>
      </c>
      <c r="D310" t="s">
        <v>7</v>
      </c>
      <c r="E310">
        <v>75</v>
      </c>
      <c r="F310" s="2">
        <f t="shared" si="4"/>
        <v>2.3731602075490974</v>
      </c>
      <c r="G310" s="2">
        <v>2.3731602075490974</v>
      </c>
      <c r="H310" s="2">
        <v>2.3731602075490974</v>
      </c>
    </row>
    <row r="311" spans="1:8" x14ac:dyDescent="0.25">
      <c r="A311" t="s">
        <v>4</v>
      </c>
      <c r="B311" t="s">
        <v>18</v>
      </c>
      <c r="C311" t="s">
        <v>23</v>
      </c>
      <c r="D311" t="s">
        <v>7</v>
      </c>
      <c r="E311">
        <v>85</v>
      </c>
      <c r="F311" s="2">
        <f t="shared" si="4"/>
        <v>2.3055655514826832</v>
      </c>
      <c r="G311" s="2">
        <v>2.3055655514826832</v>
      </c>
      <c r="H311" s="2">
        <v>2.3055655514826832</v>
      </c>
    </row>
    <row r="312" spans="1:8" x14ac:dyDescent="0.25">
      <c r="A312" t="s">
        <v>4</v>
      </c>
      <c r="B312" t="s">
        <v>18</v>
      </c>
      <c r="C312" t="s">
        <v>23</v>
      </c>
      <c r="D312" t="s">
        <v>7</v>
      </c>
      <c r="E312">
        <v>95</v>
      </c>
      <c r="F312" s="2">
        <f t="shared" si="4"/>
        <v>2.2411572796610479</v>
      </c>
      <c r="G312" s="2">
        <v>2.2411572796610479</v>
      </c>
      <c r="H312" s="2">
        <v>2.2411572796610479</v>
      </c>
    </row>
    <row r="313" spans="1:8" x14ac:dyDescent="0.25">
      <c r="A313" t="s">
        <v>4</v>
      </c>
      <c r="B313" t="s">
        <v>18</v>
      </c>
      <c r="C313" t="s">
        <v>23</v>
      </c>
      <c r="D313" t="s">
        <v>7</v>
      </c>
      <c r="E313">
        <v>105</v>
      </c>
      <c r="F313" s="2">
        <f t="shared" si="4"/>
        <v>2.1811661937654261</v>
      </c>
      <c r="G313" s="2">
        <v>2.1811661937654261</v>
      </c>
      <c r="H313" s="2">
        <v>2.1811661937654261</v>
      </c>
    </row>
    <row r="314" spans="1:8" x14ac:dyDescent="0.25">
      <c r="A314" t="s">
        <v>4</v>
      </c>
      <c r="B314" t="s">
        <v>18</v>
      </c>
      <c r="C314" t="s">
        <v>23</v>
      </c>
      <c r="D314" t="s">
        <v>7</v>
      </c>
      <c r="E314">
        <v>115</v>
      </c>
      <c r="F314" s="2">
        <f t="shared" si="4"/>
        <v>2.4346342888979664</v>
      </c>
      <c r="G314" s="2">
        <v>2.4346342888979664</v>
      </c>
      <c r="H314" s="2">
        <v>2.4346342888979664</v>
      </c>
    </row>
    <row r="315" spans="1:8" x14ac:dyDescent="0.25">
      <c r="A315" t="s">
        <v>4</v>
      </c>
      <c r="B315" t="s">
        <v>18</v>
      </c>
      <c r="C315" t="s">
        <v>23</v>
      </c>
      <c r="D315" t="s">
        <v>7</v>
      </c>
      <c r="E315">
        <v>125</v>
      </c>
      <c r="F315" s="2">
        <f t="shared" si="4"/>
        <v>2.0683964756322659</v>
      </c>
      <c r="G315" s="2">
        <v>2.0683964756322659</v>
      </c>
      <c r="H315" s="2">
        <v>2.0683964756322659</v>
      </c>
    </row>
    <row r="316" spans="1:8" x14ac:dyDescent="0.25">
      <c r="A316" t="s">
        <v>4</v>
      </c>
      <c r="B316" t="s">
        <v>18</v>
      </c>
      <c r="C316" t="s">
        <v>23</v>
      </c>
      <c r="D316" t="s">
        <v>8</v>
      </c>
      <c r="E316">
        <v>5</v>
      </c>
      <c r="F316" s="2">
        <f t="shared" si="4"/>
        <v>8.4834232261439304</v>
      </c>
      <c r="G316" s="2">
        <v>8.4834232261439304</v>
      </c>
      <c r="H316" s="2">
        <v>8.4834232261439304</v>
      </c>
    </row>
    <row r="317" spans="1:8" x14ac:dyDescent="0.25">
      <c r="A317" t="s">
        <v>4</v>
      </c>
      <c r="B317" t="s">
        <v>18</v>
      </c>
      <c r="C317" t="s">
        <v>23</v>
      </c>
      <c r="D317" t="s">
        <v>8</v>
      </c>
      <c r="E317">
        <v>15</v>
      </c>
      <c r="F317" s="2">
        <f t="shared" si="4"/>
        <v>3.3374126708269412</v>
      </c>
      <c r="G317" s="2">
        <v>3.3374126708269412</v>
      </c>
      <c r="H317" s="2">
        <v>3.3374126708269412</v>
      </c>
    </row>
    <row r="318" spans="1:8" x14ac:dyDescent="0.25">
      <c r="A318" t="s">
        <v>4</v>
      </c>
      <c r="B318" t="s">
        <v>18</v>
      </c>
      <c r="C318" t="s">
        <v>23</v>
      </c>
      <c r="D318" t="s">
        <v>8</v>
      </c>
      <c r="E318">
        <v>25</v>
      </c>
      <c r="F318" s="2">
        <f t="shared" si="4"/>
        <v>2.8387992209039945</v>
      </c>
      <c r="G318" s="2">
        <v>2.8387992209039945</v>
      </c>
      <c r="H318" s="2">
        <v>2.8387992209039945</v>
      </c>
    </row>
    <row r="319" spans="1:8" x14ac:dyDescent="0.25">
      <c r="A319" t="s">
        <v>4</v>
      </c>
      <c r="B319" t="s">
        <v>18</v>
      </c>
      <c r="C319" t="s">
        <v>23</v>
      </c>
      <c r="D319" t="s">
        <v>8</v>
      </c>
      <c r="E319">
        <v>35</v>
      </c>
      <c r="F319" s="2">
        <f t="shared" si="4"/>
        <v>2.7150380239148171</v>
      </c>
      <c r="G319" s="2">
        <v>2.7150380239148171</v>
      </c>
      <c r="H319" s="2">
        <v>2.7150380239148171</v>
      </c>
    </row>
    <row r="320" spans="1:8" x14ac:dyDescent="0.25">
      <c r="A320" t="s">
        <v>4</v>
      </c>
      <c r="B320" t="s">
        <v>18</v>
      </c>
      <c r="C320" t="s">
        <v>23</v>
      </c>
      <c r="D320" t="s">
        <v>8</v>
      </c>
      <c r="E320">
        <v>45</v>
      </c>
      <c r="F320" s="2">
        <f t="shared" si="4"/>
        <v>2.6163050428488646</v>
      </c>
      <c r="G320" s="2">
        <v>2.6163050428488646</v>
      </c>
      <c r="H320" s="2">
        <v>2.6163050428488646</v>
      </c>
    </row>
    <row r="321" spans="1:8" x14ac:dyDescent="0.25">
      <c r="A321" t="s">
        <v>4</v>
      </c>
      <c r="B321" t="s">
        <v>18</v>
      </c>
      <c r="C321" t="s">
        <v>23</v>
      </c>
      <c r="D321" t="s">
        <v>8</v>
      </c>
      <c r="E321">
        <v>55</v>
      </c>
      <c r="F321" s="2">
        <f t="shared" si="4"/>
        <v>2.5275859435427224</v>
      </c>
      <c r="G321" s="2">
        <v>2.5275859435427224</v>
      </c>
      <c r="H321" s="2">
        <v>2.5275859435427224</v>
      </c>
    </row>
    <row r="322" spans="1:8" x14ac:dyDescent="0.25">
      <c r="A322" t="s">
        <v>4</v>
      </c>
      <c r="B322" t="s">
        <v>18</v>
      </c>
      <c r="C322" t="s">
        <v>23</v>
      </c>
      <c r="D322" t="s">
        <v>8</v>
      </c>
      <c r="E322">
        <v>65</v>
      </c>
      <c r="F322" s="2">
        <f t="shared" si="4"/>
        <v>2.591836832341881</v>
      </c>
      <c r="G322" s="2">
        <v>2.591836832341881</v>
      </c>
      <c r="H322" s="2">
        <v>2.591836832341881</v>
      </c>
    </row>
    <row r="323" spans="1:8" x14ac:dyDescent="0.25">
      <c r="A323" t="s">
        <v>4</v>
      </c>
      <c r="B323" t="s">
        <v>18</v>
      </c>
      <c r="C323" t="s">
        <v>23</v>
      </c>
      <c r="D323" t="s">
        <v>8</v>
      </c>
      <c r="E323">
        <v>75</v>
      </c>
      <c r="F323" s="2">
        <f t="shared" ref="F323:F386" si="5">AVERAGE(G323:H323)</f>
        <v>2.5400308410904442</v>
      </c>
      <c r="G323" s="2">
        <v>2.5400308410904442</v>
      </c>
      <c r="H323" s="2">
        <v>2.5400308410904442</v>
      </c>
    </row>
    <row r="324" spans="1:8" x14ac:dyDescent="0.25">
      <c r="A324" t="s">
        <v>4</v>
      </c>
      <c r="B324" t="s">
        <v>18</v>
      </c>
      <c r="C324" t="s">
        <v>23</v>
      </c>
      <c r="D324" t="s">
        <v>8</v>
      </c>
      <c r="E324">
        <v>85</v>
      </c>
      <c r="F324" s="2">
        <f t="shared" si="5"/>
        <v>2.5021778336932528</v>
      </c>
      <c r="G324" s="2">
        <v>2.5021778336932528</v>
      </c>
      <c r="H324" s="2">
        <v>2.5021778336932528</v>
      </c>
    </row>
    <row r="325" spans="1:8" x14ac:dyDescent="0.25">
      <c r="A325" t="s">
        <v>4</v>
      </c>
      <c r="B325" t="s">
        <v>18</v>
      </c>
      <c r="C325" t="s">
        <v>23</v>
      </c>
      <c r="D325" t="s">
        <v>8</v>
      </c>
      <c r="E325">
        <v>95</v>
      </c>
      <c r="F325" s="2">
        <f t="shared" si="5"/>
        <v>2.4722938804849433</v>
      </c>
      <c r="G325" s="2">
        <v>2.4722938804849433</v>
      </c>
      <c r="H325" s="2">
        <v>2.4722938804849433</v>
      </c>
    </row>
    <row r="326" spans="1:8" x14ac:dyDescent="0.25">
      <c r="A326" t="s">
        <v>4</v>
      </c>
      <c r="B326" t="s">
        <v>18</v>
      </c>
      <c r="C326" t="s">
        <v>23</v>
      </c>
      <c r="D326" t="s">
        <v>8</v>
      </c>
      <c r="E326">
        <v>115</v>
      </c>
      <c r="F326" s="2">
        <f t="shared" si="5"/>
        <v>1.8129423425359055</v>
      </c>
      <c r="G326" s="2">
        <v>1.8129423425359055</v>
      </c>
      <c r="H326" s="2">
        <v>1.8129423425359055</v>
      </c>
    </row>
    <row r="327" spans="1:8" x14ac:dyDescent="0.25">
      <c r="A327" t="s">
        <v>4</v>
      </c>
      <c r="B327" t="s">
        <v>18</v>
      </c>
      <c r="C327" t="s">
        <v>24</v>
      </c>
      <c r="D327" t="s">
        <v>7</v>
      </c>
      <c r="E327">
        <v>5</v>
      </c>
      <c r="F327" s="2">
        <f t="shared" si="5"/>
        <v>3.2974436568050618</v>
      </c>
      <c r="G327" s="2">
        <v>3.2974436568050618</v>
      </c>
      <c r="H327" s="2">
        <v>3.2974436568050618</v>
      </c>
    </row>
    <row r="328" spans="1:8" x14ac:dyDescent="0.25">
      <c r="A328" t="s">
        <v>4</v>
      </c>
      <c r="B328" t="s">
        <v>18</v>
      </c>
      <c r="C328" t="s">
        <v>24</v>
      </c>
      <c r="D328" t="s">
        <v>7</v>
      </c>
      <c r="E328">
        <v>15</v>
      </c>
      <c r="F328" s="2">
        <f t="shared" si="5"/>
        <v>3.377381684848821</v>
      </c>
      <c r="G328" s="2">
        <v>3.377381684848821</v>
      </c>
      <c r="H328" s="2">
        <v>3.377381684848821</v>
      </c>
    </row>
    <row r="329" spans="1:8" x14ac:dyDescent="0.25">
      <c r="A329" t="s">
        <v>4</v>
      </c>
      <c r="B329" t="s">
        <v>18</v>
      </c>
      <c r="C329" t="s">
        <v>24</v>
      </c>
      <c r="D329" t="s">
        <v>7</v>
      </c>
      <c r="E329">
        <v>25</v>
      </c>
      <c r="F329" s="2">
        <f t="shared" si="5"/>
        <v>3.3873739383542905</v>
      </c>
      <c r="G329" s="2">
        <v>3.3873739383542905</v>
      </c>
      <c r="H329" s="2">
        <v>3.3873739383542905</v>
      </c>
    </row>
    <row r="330" spans="1:8" x14ac:dyDescent="0.25">
      <c r="A330" t="s">
        <v>4</v>
      </c>
      <c r="B330" t="s">
        <v>18</v>
      </c>
      <c r="C330" t="s">
        <v>24</v>
      </c>
      <c r="D330" t="s">
        <v>7</v>
      </c>
      <c r="E330">
        <v>35</v>
      </c>
      <c r="F330" s="2">
        <f t="shared" si="5"/>
        <v>3.3088633750970273</v>
      </c>
      <c r="G330" s="2">
        <v>3.3088633750970273</v>
      </c>
      <c r="H330" s="2">
        <v>3.3088633750970273</v>
      </c>
    </row>
    <row r="331" spans="1:8" x14ac:dyDescent="0.25">
      <c r="A331" t="s">
        <v>4</v>
      </c>
      <c r="B331" t="s">
        <v>18</v>
      </c>
      <c r="C331" t="s">
        <v>24</v>
      </c>
      <c r="D331" t="s">
        <v>7</v>
      </c>
      <c r="E331">
        <v>45</v>
      </c>
      <c r="F331" s="2">
        <f t="shared" si="5"/>
        <v>3.2208363799297928</v>
      </c>
      <c r="G331" s="2">
        <v>3.2208363799297928</v>
      </c>
      <c r="H331" s="2">
        <v>3.2208363799297928</v>
      </c>
    </row>
    <row r="332" spans="1:8" x14ac:dyDescent="0.25">
      <c r="A332" t="s">
        <v>4</v>
      </c>
      <c r="B332" t="s">
        <v>18</v>
      </c>
      <c r="C332" t="s">
        <v>24</v>
      </c>
      <c r="D332" t="s">
        <v>7</v>
      </c>
      <c r="E332">
        <v>55</v>
      </c>
      <c r="F332" s="2">
        <f t="shared" si="5"/>
        <v>3.1303005072590202</v>
      </c>
      <c r="G332" s="2">
        <v>3.1303005072590202</v>
      </c>
      <c r="H332" s="2">
        <v>3.1303005072590202</v>
      </c>
    </row>
    <row r="333" spans="1:8" x14ac:dyDescent="0.25">
      <c r="A333" t="s">
        <v>4</v>
      </c>
      <c r="B333" t="s">
        <v>18</v>
      </c>
      <c r="C333" t="s">
        <v>24</v>
      </c>
      <c r="D333" t="s">
        <v>7</v>
      </c>
      <c r="E333">
        <v>65</v>
      </c>
      <c r="F333" s="2">
        <f t="shared" si="5"/>
        <v>3.4657746966279777</v>
      </c>
      <c r="G333" s="2">
        <v>3.4657746966279777</v>
      </c>
      <c r="H333" s="2">
        <v>3.4657746966279777</v>
      </c>
    </row>
    <row r="334" spans="1:8" x14ac:dyDescent="0.25">
      <c r="A334" t="s">
        <v>4</v>
      </c>
      <c r="B334" t="s">
        <v>18</v>
      </c>
      <c r="C334" t="s">
        <v>24</v>
      </c>
      <c r="D334" t="s">
        <v>7</v>
      </c>
      <c r="E334">
        <v>75</v>
      </c>
      <c r="F334" s="2">
        <f t="shared" si="5"/>
        <v>2.9443840329451256</v>
      </c>
      <c r="G334" s="2">
        <v>2.9443840329451256</v>
      </c>
      <c r="H334" s="2">
        <v>2.9443840329451256</v>
      </c>
    </row>
    <row r="335" spans="1:8" x14ac:dyDescent="0.25">
      <c r="A335" t="s">
        <v>4</v>
      </c>
      <c r="B335" t="s">
        <v>18</v>
      </c>
      <c r="C335" t="s">
        <v>24</v>
      </c>
      <c r="D335" t="s">
        <v>7</v>
      </c>
      <c r="E335">
        <v>85</v>
      </c>
      <c r="F335" s="2">
        <f t="shared" si="5"/>
        <v>2.8660134172159499</v>
      </c>
      <c r="G335" s="2">
        <v>2.8660134172159499</v>
      </c>
      <c r="H335" s="2">
        <v>2.8660134172159499</v>
      </c>
    </row>
    <row r="336" spans="1:8" x14ac:dyDescent="0.25">
      <c r="A336" t="s">
        <v>4</v>
      </c>
      <c r="B336" t="s">
        <v>18</v>
      </c>
      <c r="C336" t="s">
        <v>24</v>
      </c>
      <c r="D336" t="s">
        <v>7</v>
      </c>
      <c r="E336">
        <v>95</v>
      </c>
      <c r="F336" s="2">
        <f t="shared" si="5"/>
        <v>2.7936237168976858</v>
      </c>
      <c r="G336" s="2">
        <v>2.7936237168976858</v>
      </c>
      <c r="H336" s="2">
        <v>2.7936237168976858</v>
      </c>
    </row>
    <row r="337" spans="1:8" x14ac:dyDescent="0.25">
      <c r="A337" t="s">
        <v>4</v>
      </c>
      <c r="B337" t="s">
        <v>18</v>
      </c>
      <c r="C337" t="s">
        <v>24</v>
      </c>
      <c r="D337" t="s">
        <v>7</v>
      </c>
      <c r="E337">
        <v>105</v>
      </c>
      <c r="F337" s="2">
        <f t="shared" si="5"/>
        <v>2.7255060990157851</v>
      </c>
      <c r="G337" s="2">
        <v>2.7255060990157851</v>
      </c>
      <c r="H337" s="2">
        <v>2.7255060990157851</v>
      </c>
    </row>
    <row r="338" spans="1:8" x14ac:dyDescent="0.25">
      <c r="A338" t="s">
        <v>4</v>
      </c>
      <c r="B338" t="s">
        <v>18</v>
      </c>
      <c r="C338" t="s">
        <v>24</v>
      </c>
      <c r="D338" t="s">
        <v>7</v>
      </c>
      <c r="E338">
        <v>115</v>
      </c>
      <c r="F338" s="2">
        <f t="shared" si="5"/>
        <v>2.6588083240641605</v>
      </c>
      <c r="G338" s="2">
        <v>2.6588083240641605</v>
      </c>
      <c r="H338" s="2">
        <v>2.6588083240641605</v>
      </c>
    </row>
    <row r="339" spans="1:8" x14ac:dyDescent="0.25">
      <c r="A339" t="s">
        <v>4</v>
      </c>
      <c r="B339" t="s">
        <v>18</v>
      </c>
      <c r="C339" t="s">
        <v>24</v>
      </c>
      <c r="D339" t="s">
        <v>7</v>
      </c>
      <c r="E339">
        <v>125</v>
      </c>
      <c r="F339" s="2">
        <f t="shared" si="5"/>
        <v>2.5915908691786691</v>
      </c>
      <c r="G339" s="2">
        <v>2.5915908691786691</v>
      </c>
      <c r="H339" s="2">
        <v>2.5915908691786691</v>
      </c>
    </row>
    <row r="340" spans="1:8" x14ac:dyDescent="0.25">
      <c r="A340" t="s">
        <v>4</v>
      </c>
      <c r="B340" t="s">
        <v>18</v>
      </c>
      <c r="C340" t="s">
        <v>24</v>
      </c>
      <c r="D340" t="s">
        <v>8</v>
      </c>
      <c r="E340">
        <v>5</v>
      </c>
      <c r="F340" s="2">
        <f t="shared" si="5"/>
        <v>10.102168294030053</v>
      </c>
      <c r="G340" s="2">
        <v>10.102168294030053</v>
      </c>
      <c r="H340" s="2">
        <v>10.102168294030053</v>
      </c>
    </row>
    <row r="341" spans="1:8" x14ac:dyDescent="0.25">
      <c r="A341" t="s">
        <v>4</v>
      </c>
      <c r="B341" t="s">
        <v>18</v>
      </c>
      <c r="C341" t="s">
        <v>24</v>
      </c>
      <c r="D341" t="s">
        <v>8</v>
      </c>
      <c r="E341">
        <v>15</v>
      </c>
      <c r="F341" s="2">
        <f t="shared" si="5"/>
        <v>4.3233150166999694</v>
      </c>
      <c r="G341" s="2">
        <v>4.3233150166999694</v>
      </c>
      <c r="H341" s="2">
        <v>4.3233150166999694</v>
      </c>
    </row>
    <row r="342" spans="1:8" x14ac:dyDescent="0.25">
      <c r="A342" t="s">
        <v>4</v>
      </c>
      <c r="B342" t="s">
        <v>18</v>
      </c>
      <c r="C342" t="s">
        <v>24</v>
      </c>
      <c r="D342" t="s">
        <v>8</v>
      </c>
      <c r="E342">
        <v>25</v>
      </c>
      <c r="F342" s="2">
        <f t="shared" si="5"/>
        <v>3.6271880224855679</v>
      </c>
      <c r="G342" s="2">
        <v>3.6271880224855679</v>
      </c>
      <c r="H342" s="2">
        <v>3.6271880224855679</v>
      </c>
    </row>
    <row r="343" spans="1:8" x14ac:dyDescent="0.25">
      <c r="A343" t="s">
        <v>4</v>
      </c>
      <c r="B343" t="s">
        <v>18</v>
      </c>
      <c r="C343" t="s">
        <v>24</v>
      </c>
      <c r="D343" t="s">
        <v>8</v>
      </c>
      <c r="E343">
        <v>35</v>
      </c>
      <c r="F343" s="2">
        <f t="shared" si="5"/>
        <v>3.3802366144218126</v>
      </c>
      <c r="G343" s="2">
        <v>3.3802366144218126</v>
      </c>
      <c r="H343" s="2">
        <v>3.3802366144218126</v>
      </c>
    </row>
    <row r="344" spans="1:8" x14ac:dyDescent="0.25">
      <c r="A344" t="s">
        <v>4</v>
      </c>
      <c r="B344" t="s">
        <v>18</v>
      </c>
      <c r="C344" t="s">
        <v>24</v>
      </c>
      <c r="D344" t="s">
        <v>8</v>
      </c>
      <c r="E344">
        <v>45</v>
      </c>
      <c r="F344" s="2">
        <f t="shared" si="5"/>
        <v>3.2430413877197259</v>
      </c>
      <c r="G344" s="2">
        <v>3.2430413877197259</v>
      </c>
      <c r="H344" s="2">
        <v>3.2430413877197259</v>
      </c>
    </row>
    <row r="345" spans="1:8" x14ac:dyDescent="0.25">
      <c r="A345" t="s">
        <v>4</v>
      </c>
      <c r="B345" t="s">
        <v>18</v>
      </c>
      <c r="C345" t="s">
        <v>24</v>
      </c>
      <c r="D345" t="s">
        <v>8</v>
      </c>
      <c r="E345">
        <v>55</v>
      </c>
      <c r="F345" s="2">
        <f t="shared" si="5"/>
        <v>3.1384759873998593</v>
      </c>
      <c r="G345" s="2">
        <v>3.1384759873998593</v>
      </c>
      <c r="H345" s="2">
        <v>3.1384759873998593</v>
      </c>
    </row>
    <row r="346" spans="1:8" x14ac:dyDescent="0.25">
      <c r="A346" t="s">
        <v>4</v>
      </c>
      <c r="B346" t="s">
        <v>18</v>
      </c>
      <c r="C346" t="s">
        <v>24</v>
      </c>
      <c r="D346" t="s">
        <v>8</v>
      </c>
      <c r="E346">
        <v>65</v>
      </c>
      <c r="F346" s="2">
        <f t="shared" si="5"/>
        <v>3.46923355361064</v>
      </c>
      <c r="G346" s="2">
        <v>3.46923355361064</v>
      </c>
      <c r="H346" s="2">
        <v>3.46923355361064</v>
      </c>
    </row>
    <row r="347" spans="1:8" x14ac:dyDescent="0.25">
      <c r="A347" t="s">
        <v>4</v>
      </c>
      <c r="B347" t="s">
        <v>18</v>
      </c>
      <c r="C347" t="s">
        <v>24</v>
      </c>
      <c r="D347" t="s">
        <v>8</v>
      </c>
      <c r="E347">
        <v>75</v>
      </c>
      <c r="F347" s="2">
        <f t="shared" si="5"/>
        <v>3.3673894313433514</v>
      </c>
      <c r="G347" s="2">
        <v>3.3673894313433514</v>
      </c>
      <c r="H347" s="2">
        <v>3.3673894313433514</v>
      </c>
    </row>
    <row r="348" spans="1:8" x14ac:dyDescent="0.25">
      <c r="A348" t="s">
        <v>4</v>
      </c>
      <c r="B348" t="s">
        <v>18</v>
      </c>
      <c r="C348" t="s">
        <v>24</v>
      </c>
      <c r="D348" t="s">
        <v>8</v>
      </c>
      <c r="E348">
        <v>85</v>
      </c>
      <c r="F348" s="2">
        <f t="shared" si="5"/>
        <v>2.8666011968339191</v>
      </c>
      <c r="G348" s="2">
        <v>2.8666011968339191</v>
      </c>
      <c r="H348" s="2">
        <v>2.8666011968339191</v>
      </c>
    </row>
    <row r="349" spans="1:8" x14ac:dyDescent="0.25">
      <c r="A349" t="s">
        <v>4</v>
      </c>
      <c r="B349" t="s">
        <v>18</v>
      </c>
      <c r="C349" t="s">
        <v>24</v>
      </c>
      <c r="D349" t="s">
        <v>8</v>
      </c>
      <c r="E349">
        <v>95</v>
      </c>
      <c r="F349" s="2">
        <f t="shared" si="5"/>
        <v>2.7941496249769209</v>
      </c>
      <c r="G349" s="2">
        <v>2.7941496249769209</v>
      </c>
      <c r="H349" s="2">
        <v>2.7941496249769209</v>
      </c>
    </row>
    <row r="350" spans="1:8" x14ac:dyDescent="0.25">
      <c r="A350" t="s">
        <v>4</v>
      </c>
      <c r="B350" t="s">
        <v>18</v>
      </c>
      <c r="C350" t="s">
        <v>24</v>
      </c>
      <c r="D350" t="s">
        <v>8</v>
      </c>
      <c r="E350">
        <v>105</v>
      </c>
      <c r="F350" s="2">
        <f t="shared" si="5"/>
        <v>3.1290028119985696</v>
      </c>
      <c r="G350" s="2">
        <v>3.1290028119985696</v>
      </c>
      <c r="H350" s="2">
        <v>3.1290028119985696</v>
      </c>
    </row>
    <row r="351" spans="1:8" x14ac:dyDescent="0.25">
      <c r="A351" t="s">
        <v>4</v>
      </c>
      <c r="B351" t="s">
        <v>18</v>
      </c>
      <c r="C351" t="s">
        <v>24</v>
      </c>
      <c r="D351" t="s">
        <v>8</v>
      </c>
      <c r="E351">
        <v>115</v>
      </c>
      <c r="F351" s="2">
        <f t="shared" si="5"/>
        <v>3.0608879162081766</v>
      </c>
      <c r="G351" s="2">
        <v>3.0608879162081766</v>
      </c>
      <c r="H351" s="2">
        <v>3.0608879162081766</v>
      </c>
    </row>
    <row r="352" spans="1:8" x14ac:dyDescent="0.25">
      <c r="A352" t="s">
        <v>4</v>
      </c>
      <c r="B352" t="s">
        <v>18</v>
      </c>
      <c r="C352" t="s">
        <v>24</v>
      </c>
      <c r="D352" t="s">
        <v>8</v>
      </c>
      <c r="E352">
        <v>125</v>
      </c>
      <c r="F352" s="2">
        <f t="shared" si="5"/>
        <v>2.9928797699583396</v>
      </c>
      <c r="G352" s="2">
        <v>2.9928797699583396</v>
      </c>
      <c r="H352" s="2">
        <v>2.9928797699583396</v>
      </c>
    </row>
    <row r="353" spans="1:8" x14ac:dyDescent="0.25">
      <c r="A353" t="s">
        <v>4</v>
      </c>
      <c r="B353" t="s">
        <v>18</v>
      </c>
      <c r="C353" t="s">
        <v>25</v>
      </c>
      <c r="D353" t="s">
        <v>7</v>
      </c>
      <c r="E353">
        <v>5</v>
      </c>
      <c r="F353" s="2">
        <f t="shared" si="5"/>
        <v>3.9569323881660736</v>
      </c>
      <c r="G353" s="2">
        <v>3.9569323881660736</v>
      </c>
      <c r="H353" s="2">
        <v>3.9569323881660736</v>
      </c>
    </row>
    <row r="354" spans="1:8" x14ac:dyDescent="0.25">
      <c r="A354" t="s">
        <v>4</v>
      </c>
      <c r="B354" t="s">
        <v>18</v>
      </c>
      <c r="C354" t="s">
        <v>25</v>
      </c>
      <c r="D354" t="s">
        <v>7</v>
      </c>
      <c r="E354">
        <v>15</v>
      </c>
      <c r="F354" s="2">
        <f t="shared" si="5"/>
        <v>3.4406659570501303</v>
      </c>
      <c r="G354" s="2">
        <v>3.4406659570501303</v>
      </c>
      <c r="H354" s="2">
        <v>3.4406659570501303</v>
      </c>
    </row>
    <row r="355" spans="1:8" x14ac:dyDescent="0.25">
      <c r="A355" t="s">
        <v>4</v>
      </c>
      <c r="B355" t="s">
        <v>18</v>
      </c>
      <c r="C355" t="s">
        <v>25</v>
      </c>
      <c r="D355" t="s">
        <v>7</v>
      </c>
      <c r="E355">
        <v>25</v>
      </c>
      <c r="F355" s="2">
        <f t="shared" si="5"/>
        <v>3.4333383044794523</v>
      </c>
      <c r="G355" s="2">
        <v>3.4333383044794523</v>
      </c>
      <c r="H355" s="2">
        <v>3.4333383044794523</v>
      </c>
    </row>
    <row r="356" spans="1:8" x14ac:dyDescent="0.25">
      <c r="A356" t="s">
        <v>4</v>
      </c>
      <c r="B356" t="s">
        <v>18</v>
      </c>
      <c r="C356" t="s">
        <v>25</v>
      </c>
      <c r="D356" t="s">
        <v>7</v>
      </c>
      <c r="E356">
        <v>35</v>
      </c>
      <c r="F356" s="2">
        <f t="shared" si="5"/>
        <v>3.3916563327137776</v>
      </c>
      <c r="G356" s="2">
        <v>3.3916563327137776</v>
      </c>
      <c r="H356" s="2">
        <v>3.3916563327137776</v>
      </c>
    </row>
    <row r="357" spans="1:8" x14ac:dyDescent="0.25">
      <c r="A357" t="s">
        <v>4</v>
      </c>
      <c r="B357" t="s">
        <v>18</v>
      </c>
      <c r="C357" t="s">
        <v>25</v>
      </c>
      <c r="D357" t="s">
        <v>7</v>
      </c>
      <c r="E357">
        <v>45</v>
      </c>
      <c r="F357" s="2">
        <f t="shared" si="5"/>
        <v>3.2541438916146923</v>
      </c>
      <c r="G357" s="2">
        <v>3.2541438916146923</v>
      </c>
      <c r="H357" s="2">
        <v>3.2541438916146923</v>
      </c>
    </row>
    <row r="358" spans="1:8" x14ac:dyDescent="0.25">
      <c r="A358" t="s">
        <v>4</v>
      </c>
      <c r="B358" t="s">
        <v>18</v>
      </c>
      <c r="C358" t="s">
        <v>25</v>
      </c>
      <c r="D358" t="s">
        <v>7</v>
      </c>
      <c r="E358">
        <v>55</v>
      </c>
      <c r="F358" s="2">
        <f t="shared" si="5"/>
        <v>3.1312088939413361</v>
      </c>
      <c r="G358" s="2">
        <v>3.1312088939413361</v>
      </c>
      <c r="H358" s="2">
        <v>3.1312088939413361</v>
      </c>
    </row>
    <row r="359" spans="1:8" x14ac:dyDescent="0.25">
      <c r="A359" t="s">
        <v>4</v>
      </c>
      <c r="B359" t="s">
        <v>18</v>
      </c>
      <c r="C359" t="s">
        <v>25</v>
      </c>
      <c r="D359" t="s">
        <v>7</v>
      </c>
      <c r="E359">
        <v>65</v>
      </c>
      <c r="F359" s="2">
        <f t="shared" si="5"/>
        <v>3.0215037330770849</v>
      </c>
      <c r="G359" s="2">
        <v>3.0215037330770849</v>
      </c>
      <c r="H359" s="2">
        <v>3.0215037330770849</v>
      </c>
    </row>
    <row r="360" spans="1:8" x14ac:dyDescent="0.25">
      <c r="A360" t="s">
        <v>4</v>
      </c>
      <c r="B360" t="s">
        <v>18</v>
      </c>
      <c r="C360" t="s">
        <v>25</v>
      </c>
      <c r="D360" t="s">
        <v>7</v>
      </c>
      <c r="E360">
        <v>75</v>
      </c>
      <c r="F360" s="2">
        <f t="shared" si="5"/>
        <v>2.9230672254667902</v>
      </c>
      <c r="G360" s="2">
        <v>2.9230672254667902</v>
      </c>
      <c r="H360" s="2">
        <v>2.9230672254667902</v>
      </c>
    </row>
    <row r="361" spans="1:8" x14ac:dyDescent="0.25">
      <c r="A361" t="s">
        <v>4</v>
      </c>
      <c r="B361" t="s">
        <v>18</v>
      </c>
      <c r="C361" t="s">
        <v>25</v>
      </c>
      <c r="D361" t="s">
        <v>7</v>
      </c>
      <c r="E361">
        <v>85</v>
      </c>
      <c r="F361" s="2">
        <f t="shared" si="5"/>
        <v>2.8342733178456339</v>
      </c>
      <c r="G361" s="2">
        <v>2.8342733178456339</v>
      </c>
      <c r="H361" s="2">
        <v>2.8342733178456339</v>
      </c>
    </row>
    <row r="362" spans="1:8" x14ac:dyDescent="0.25">
      <c r="A362" t="s">
        <v>4</v>
      </c>
      <c r="B362" t="s">
        <v>18</v>
      </c>
      <c r="C362" t="s">
        <v>25</v>
      </c>
      <c r="D362" t="s">
        <v>7</v>
      </c>
      <c r="E362">
        <v>95</v>
      </c>
      <c r="F362" s="2">
        <f t="shared" si="5"/>
        <v>2.7499733463211591</v>
      </c>
      <c r="G362" s="2">
        <v>2.7499733463211591</v>
      </c>
      <c r="H362" s="2">
        <v>2.7499733463211591</v>
      </c>
    </row>
    <row r="363" spans="1:8" x14ac:dyDescent="0.25">
      <c r="A363" t="s">
        <v>4</v>
      </c>
      <c r="B363" t="s">
        <v>18</v>
      </c>
      <c r="C363" t="s">
        <v>25</v>
      </c>
      <c r="D363" t="s">
        <v>7</v>
      </c>
      <c r="E363">
        <v>105</v>
      </c>
      <c r="F363" s="2">
        <f t="shared" si="5"/>
        <v>2.6722140803199466</v>
      </c>
      <c r="G363" s="2">
        <v>2.6722140803199466</v>
      </c>
      <c r="H363" s="2">
        <v>2.6722140803199466</v>
      </c>
    </row>
    <row r="364" spans="1:8" x14ac:dyDescent="0.25">
      <c r="A364" t="s">
        <v>4</v>
      </c>
      <c r="B364" t="s">
        <v>18</v>
      </c>
      <c r="C364" t="s">
        <v>25</v>
      </c>
      <c r="D364" t="s">
        <v>7</v>
      </c>
      <c r="E364">
        <v>115</v>
      </c>
      <c r="F364" s="2">
        <f t="shared" si="5"/>
        <v>2.5962481282038272</v>
      </c>
      <c r="G364" s="2">
        <v>2.5962481282038272</v>
      </c>
      <c r="H364" s="2">
        <v>2.5962481282038272</v>
      </c>
    </row>
    <row r="365" spans="1:8" x14ac:dyDescent="0.25">
      <c r="A365" t="s">
        <v>4</v>
      </c>
      <c r="B365" t="s">
        <v>18</v>
      </c>
      <c r="C365" t="s">
        <v>25</v>
      </c>
      <c r="D365" t="s">
        <v>7</v>
      </c>
      <c r="E365">
        <v>125</v>
      </c>
      <c r="F365" s="2">
        <f t="shared" si="5"/>
        <v>2.5208457143599428</v>
      </c>
      <c r="G365" s="2">
        <v>2.5208457143599428</v>
      </c>
      <c r="H365" s="2">
        <v>2.5208457143599428</v>
      </c>
    </row>
    <row r="366" spans="1:8" x14ac:dyDescent="0.25">
      <c r="A366" t="s">
        <v>4</v>
      </c>
      <c r="B366" t="s">
        <v>18</v>
      </c>
      <c r="C366" t="s">
        <v>25</v>
      </c>
      <c r="D366" t="s">
        <v>8</v>
      </c>
      <c r="E366">
        <v>5</v>
      </c>
      <c r="F366" s="2">
        <f t="shared" si="5"/>
        <v>13.029898571132732</v>
      </c>
      <c r="G366" s="2">
        <v>13.029898571132732</v>
      </c>
      <c r="H366" s="2">
        <v>13.029898571132732</v>
      </c>
    </row>
    <row r="367" spans="1:8" x14ac:dyDescent="0.25">
      <c r="A367" t="s">
        <v>4</v>
      </c>
      <c r="B367" t="s">
        <v>18</v>
      </c>
      <c r="C367" t="s">
        <v>25</v>
      </c>
      <c r="D367" t="s">
        <v>8</v>
      </c>
      <c r="E367">
        <v>15</v>
      </c>
      <c r="F367" s="2">
        <f t="shared" si="5"/>
        <v>4.6064288660216164</v>
      </c>
      <c r="G367" s="2">
        <v>4.6064288660216164</v>
      </c>
      <c r="H367" s="2">
        <v>4.6064288660216164</v>
      </c>
    </row>
    <row r="368" spans="1:8" x14ac:dyDescent="0.25">
      <c r="A368" t="s">
        <v>4</v>
      </c>
      <c r="B368" t="s">
        <v>18</v>
      </c>
      <c r="C368" t="s">
        <v>25</v>
      </c>
      <c r="D368" t="s">
        <v>8</v>
      </c>
      <c r="E368">
        <v>25</v>
      </c>
      <c r="F368" s="2">
        <f t="shared" si="5"/>
        <v>3.7071260505293266</v>
      </c>
      <c r="G368" s="2">
        <v>3.7071260505293266</v>
      </c>
      <c r="H368" s="2">
        <v>3.7071260505293266</v>
      </c>
    </row>
    <row r="369" spans="1:8" x14ac:dyDescent="0.25">
      <c r="A369" t="s">
        <v>4</v>
      </c>
      <c r="B369" t="s">
        <v>18</v>
      </c>
      <c r="C369" t="s">
        <v>25</v>
      </c>
      <c r="D369" t="s">
        <v>8</v>
      </c>
      <c r="E369">
        <v>35</v>
      </c>
      <c r="F369" s="2">
        <f t="shared" si="5"/>
        <v>3.4701668959710417</v>
      </c>
      <c r="G369" s="2">
        <v>3.4701668959710417</v>
      </c>
      <c r="H369" s="2">
        <v>3.4701668959710417</v>
      </c>
    </row>
    <row r="370" spans="1:8" x14ac:dyDescent="0.25">
      <c r="A370" t="s">
        <v>4</v>
      </c>
      <c r="B370" t="s">
        <v>18</v>
      </c>
      <c r="C370" t="s">
        <v>25</v>
      </c>
      <c r="D370" t="s">
        <v>8</v>
      </c>
      <c r="E370">
        <v>45</v>
      </c>
      <c r="F370" s="2">
        <f t="shared" si="5"/>
        <v>3.2785694001836183</v>
      </c>
      <c r="G370" s="2">
        <v>3.2785694001836183</v>
      </c>
      <c r="H370" s="2">
        <v>3.2785694001836183</v>
      </c>
    </row>
    <row r="371" spans="1:8" x14ac:dyDescent="0.25">
      <c r="A371" t="s">
        <v>4</v>
      </c>
      <c r="B371" t="s">
        <v>18</v>
      </c>
      <c r="C371" t="s">
        <v>25</v>
      </c>
      <c r="D371" t="s">
        <v>8</v>
      </c>
      <c r="E371">
        <v>55</v>
      </c>
      <c r="F371" s="2">
        <f t="shared" si="5"/>
        <v>3.1393843740821747</v>
      </c>
      <c r="G371" s="2">
        <v>3.1393843740821747</v>
      </c>
      <c r="H371" s="2">
        <v>3.1393843740821747</v>
      </c>
    </row>
    <row r="372" spans="1:8" x14ac:dyDescent="0.25">
      <c r="A372" t="s">
        <v>4</v>
      </c>
      <c r="B372" t="s">
        <v>18</v>
      </c>
      <c r="C372" t="s">
        <v>25</v>
      </c>
      <c r="D372" t="s">
        <v>8</v>
      </c>
      <c r="E372">
        <v>65</v>
      </c>
      <c r="F372" s="2">
        <f t="shared" si="5"/>
        <v>3.0245782726172301</v>
      </c>
      <c r="G372" s="2">
        <v>3.0245782726172301</v>
      </c>
      <c r="H372" s="2">
        <v>3.0245782726172301</v>
      </c>
    </row>
    <row r="373" spans="1:8" x14ac:dyDescent="0.25">
      <c r="A373" t="s">
        <v>4</v>
      </c>
      <c r="B373" t="s">
        <v>18</v>
      </c>
      <c r="C373" t="s">
        <v>25</v>
      </c>
      <c r="D373" t="s">
        <v>8</v>
      </c>
      <c r="E373">
        <v>75</v>
      </c>
      <c r="F373" s="2">
        <f t="shared" si="5"/>
        <v>2.9250656761678839</v>
      </c>
      <c r="G373" s="2">
        <v>2.9250656761678839</v>
      </c>
      <c r="H373" s="2">
        <v>2.9250656761678839</v>
      </c>
    </row>
    <row r="374" spans="1:8" x14ac:dyDescent="0.25">
      <c r="A374" t="s">
        <v>4</v>
      </c>
      <c r="B374" t="s">
        <v>18</v>
      </c>
      <c r="C374" t="s">
        <v>25</v>
      </c>
      <c r="D374" t="s">
        <v>8</v>
      </c>
      <c r="E374">
        <v>85</v>
      </c>
      <c r="F374" s="2">
        <f t="shared" si="5"/>
        <v>3.0549845643929245</v>
      </c>
      <c r="G374" s="2">
        <v>3.0549845643929245</v>
      </c>
      <c r="H374" s="2">
        <v>3.0549845643929245</v>
      </c>
    </row>
    <row r="375" spans="1:8" x14ac:dyDescent="0.25">
      <c r="A375" t="s">
        <v>4</v>
      </c>
      <c r="B375" t="s">
        <v>18</v>
      </c>
      <c r="C375" t="s">
        <v>25</v>
      </c>
      <c r="D375" t="s">
        <v>8</v>
      </c>
      <c r="E375">
        <v>95</v>
      </c>
      <c r="F375" s="2">
        <f t="shared" si="5"/>
        <v>2.7504992544003941</v>
      </c>
      <c r="G375" s="2">
        <v>2.7504992544003941</v>
      </c>
      <c r="H375" s="2">
        <v>2.7504992544003941</v>
      </c>
    </row>
    <row r="376" spans="1:8" x14ac:dyDescent="0.25">
      <c r="A376" t="s">
        <v>4</v>
      </c>
      <c r="B376" t="s">
        <v>18</v>
      </c>
      <c r="C376" t="s">
        <v>25</v>
      </c>
      <c r="D376" t="s">
        <v>8</v>
      </c>
      <c r="E376">
        <v>105</v>
      </c>
      <c r="F376" s="2">
        <f t="shared" si="5"/>
        <v>2.8192429533290033</v>
      </c>
      <c r="G376" s="2">
        <v>2.8192429533290033</v>
      </c>
      <c r="H376" s="2">
        <v>2.8192429533290033</v>
      </c>
    </row>
    <row r="377" spans="1:8" x14ac:dyDescent="0.25">
      <c r="A377" t="s">
        <v>4</v>
      </c>
      <c r="B377" t="s">
        <v>18</v>
      </c>
      <c r="C377" t="s">
        <v>25</v>
      </c>
      <c r="D377" t="s">
        <v>8</v>
      </c>
      <c r="E377">
        <v>115</v>
      </c>
      <c r="F377" s="2">
        <f t="shared" si="5"/>
        <v>2.712896826735073</v>
      </c>
      <c r="G377" s="2">
        <v>2.712896826735073</v>
      </c>
      <c r="H377" s="2">
        <v>2.712896826735073</v>
      </c>
    </row>
    <row r="378" spans="1:8" x14ac:dyDescent="0.25">
      <c r="A378" t="s">
        <v>4</v>
      </c>
      <c r="B378" t="s">
        <v>18</v>
      </c>
      <c r="C378" t="s">
        <v>25</v>
      </c>
      <c r="D378" t="s">
        <v>8</v>
      </c>
      <c r="E378">
        <v>125</v>
      </c>
      <c r="F378" s="2">
        <f t="shared" si="5"/>
        <v>2.6121749113999373</v>
      </c>
      <c r="G378" s="2">
        <v>2.6121749113999373</v>
      </c>
      <c r="H378" s="2">
        <v>2.6121749113999373</v>
      </c>
    </row>
    <row r="379" spans="1:8" x14ac:dyDescent="0.25">
      <c r="A379" t="s">
        <v>4</v>
      </c>
      <c r="B379" t="s">
        <v>26</v>
      </c>
      <c r="C379" t="s">
        <v>27</v>
      </c>
      <c r="D379" t="s">
        <v>7</v>
      </c>
      <c r="E379">
        <v>5</v>
      </c>
      <c r="F379" s="2">
        <f t="shared" si="5"/>
        <v>3.0576914429605644</v>
      </c>
      <c r="G379" s="2">
        <v>3.0576914429605644</v>
      </c>
      <c r="H379" s="2">
        <v>3.0576914429605644</v>
      </c>
    </row>
    <row r="380" spans="1:8" x14ac:dyDescent="0.25">
      <c r="A380" t="s">
        <v>4</v>
      </c>
      <c r="B380" t="s">
        <v>26</v>
      </c>
      <c r="C380" t="s">
        <v>27</v>
      </c>
      <c r="D380" t="s">
        <v>7</v>
      </c>
      <c r="E380">
        <v>10</v>
      </c>
      <c r="F380" s="2">
        <f t="shared" si="5"/>
        <v>3.7846425948408946</v>
      </c>
      <c r="G380" s="2">
        <v>3.7846425948408946</v>
      </c>
      <c r="H380" s="2">
        <v>3.7846425948408946</v>
      </c>
    </row>
    <row r="381" spans="1:8" x14ac:dyDescent="0.25">
      <c r="A381" t="s">
        <v>4</v>
      </c>
      <c r="B381" t="s">
        <v>26</v>
      </c>
      <c r="C381" t="s">
        <v>27</v>
      </c>
      <c r="D381" t="s">
        <v>7</v>
      </c>
      <c r="E381">
        <v>15</v>
      </c>
      <c r="F381" s="2">
        <f t="shared" si="5"/>
        <v>3.7471708859810837</v>
      </c>
      <c r="G381" s="2">
        <v>3.7471708859810837</v>
      </c>
      <c r="H381" s="2">
        <v>3.7471708859810837</v>
      </c>
    </row>
    <row r="382" spans="1:8" x14ac:dyDescent="0.25">
      <c r="A382" t="s">
        <v>4</v>
      </c>
      <c r="B382" t="s">
        <v>26</v>
      </c>
      <c r="C382" t="s">
        <v>27</v>
      </c>
      <c r="D382" t="s">
        <v>7</v>
      </c>
      <c r="E382">
        <v>20</v>
      </c>
      <c r="F382" s="2">
        <f t="shared" si="5"/>
        <v>3.7096991771212733</v>
      </c>
      <c r="G382" s="2">
        <v>3.7096991771212733</v>
      </c>
      <c r="H382" s="2">
        <v>3.7096991771212733</v>
      </c>
    </row>
    <row r="383" spans="1:8" x14ac:dyDescent="0.25">
      <c r="A383" t="s">
        <v>4</v>
      </c>
      <c r="B383" t="s">
        <v>26</v>
      </c>
      <c r="C383" t="s">
        <v>27</v>
      </c>
      <c r="D383" t="s">
        <v>7</v>
      </c>
      <c r="E383">
        <v>25</v>
      </c>
      <c r="F383" s="2">
        <f t="shared" si="5"/>
        <v>3.6032795239594102</v>
      </c>
      <c r="G383" s="2">
        <v>3.6032795239594102</v>
      </c>
      <c r="H383" s="2">
        <v>3.6032795239594102</v>
      </c>
    </row>
    <row r="384" spans="1:8" x14ac:dyDescent="0.25">
      <c r="A384" t="s">
        <v>4</v>
      </c>
      <c r="B384" t="s">
        <v>26</v>
      </c>
      <c r="C384" t="s">
        <v>27</v>
      </c>
      <c r="D384" t="s">
        <v>7</v>
      </c>
      <c r="E384">
        <v>30</v>
      </c>
      <c r="F384" s="2">
        <f t="shared" si="5"/>
        <v>3.457389670798547</v>
      </c>
      <c r="G384" s="2">
        <v>3.457389670798547</v>
      </c>
      <c r="H384" s="2">
        <v>3.457389670798547</v>
      </c>
    </row>
    <row r="385" spans="1:8" x14ac:dyDescent="0.25">
      <c r="A385" t="s">
        <v>4</v>
      </c>
      <c r="B385" t="s">
        <v>26</v>
      </c>
      <c r="C385" t="s">
        <v>27</v>
      </c>
      <c r="D385" t="s">
        <v>7</v>
      </c>
      <c r="E385">
        <v>35</v>
      </c>
      <c r="F385" s="2">
        <f t="shared" si="5"/>
        <v>3.4002899239645492</v>
      </c>
      <c r="G385" s="2">
        <v>3.4002899239645492</v>
      </c>
      <c r="H385" s="2">
        <v>3.4002899239645492</v>
      </c>
    </row>
    <row r="386" spans="1:8" x14ac:dyDescent="0.25">
      <c r="A386" t="s">
        <v>4</v>
      </c>
      <c r="B386" t="s">
        <v>26</v>
      </c>
      <c r="C386" t="s">
        <v>27</v>
      </c>
      <c r="D386" t="s">
        <v>7</v>
      </c>
      <c r="E386">
        <v>40</v>
      </c>
      <c r="F386" s="2">
        <f t="shared" si="5"/>
        <v>3.3911896518128812</v>
      </c>
      <c r="G386" s="2">
        <v>3.3911896518128812</v>
      </c>
      <c r="H386" s="2">
        <v>3.3911896518128812</v>
      </c>
    </row>
    <row r="387" spans="1:8" x14ac:dyDescent="0.25">
      <c r="A387" t="s">
        <v>4</v>
      </c>
      <c r="B387" t="s">
        <v>26</v>
      </c>
      <c r="C387" t="s">
        <v>27</v>
      </c>
      <c r="D387" t="s">
        <v>7</v>
      </c>
      <c r="E387">
        <v>45</v>
      </c>
      <c r="F387" s="2">
        <f t="shared" ref="F387:F441" si="6">AVERAGE(G387:H387)</f>
        <v>3.355799704556393</v>
      </c>
      <c r="G387" s="2">
        <v>3.355799704556393</v>
      </c>
      <c r="H387" s="2">
        <v>3.355799704556393</v>
      </c>
    </row>
    <row r="388" spans="1:8" x14ac:dyDescent="0.25">
      <c r="A388" t="s">
        <v>4</v>
      </c>
      <c r="B388" t="s">
        <v>26</v>
      </c>
      <c r="C388" t="s">
        <v>27</v>
      </c>
      <c r="D388" t="s">
        <v>7</v>
      </c>
      <c r="E388">
        <v>50</v>
      </c>
      <c r="F388" s="2">
        <f t="shared" si="6"/>
        <v>3.297510379663354</v>
      </c>
      <c r="G388" s="2">
        <v>3.297510379663354</v>
      </c>
      <c r="H388" s="2">
        <v>3.297510379663354</v>
      </c>
    </row>
    <row r="389" spans="1:8" x14ac:dyDescent="0.25">
      <c r="A389" t="s">
        <v>4</v>
      </c>
      <c r="B389" t="s">
        <v>26</v>
      </c>
      <c r="C389" t="s">
        <v>27</v>
      </c>
      <c r="D389" t="s">
        <v>7</v>
      </c>
      <c r="E389">
        <v>55</v>
      </c>
      <c r="F389" s="2">
        <f t="shared" si="6"/>
        <v>3.2511817214366792</v>
      </c>
      <c r="G389" s="2">
        <v>3.2511817214366792</v>
      </c>
      <c r="H389" s="2">
        <v>3.2511817214366792</v>
      </c>
    </row>
    <row r="390" spans="1:8" x14ac:dyDescent="0.25">
      <c r="A390" t="s">
        <v>4</v>
      </c>
      <c r="B390" t="s">
        <v>26</v>
      </c>
      <c r="C390" t="s">
        <v>27</v>
      </c>
      <c r="D390" t="s">
        <v>7</v>
      </c>
      <c r="E390">
        <v>60</v>
      </c>
      <c r="F390" s="2">
        <f t="shared" si="6"/>
        <v>3.2225669619437323</v>
      </c>
      <c r="G390" s="2">
        <v>3.2225669619437323</v>
      </c>
      <c r="H390" s="2">
        <v>3.2225669619437323</v>
      </c>
    </row>
    <row r="391" spans="1:8" x14ac:dyDescent="0.25">
      <c r="A391" t="s">
        <v>4</v>
      </c>
      <c r="B391" t="s">
        <v>26</v>
      </c>
      <c r="C391" t="s">
        <v>27</v>
      </c>
      <c r="D391" t="s">
        <v>7</v>
      </c>
      <c r="E391">
        <v>65</v>
      </c>
      <c r="F391" s="2">
        <f t="shared" si="6"/>
        <v>3.1972014974847829</v>
      </c>
      <c r="G391" s="2">
        <v>3.1972014974847829</v>
      </c>
      <c r="H391" s="2">
        <v>3.1972014974847829</v>
      </c>
    </row>
    <row r="392" spans="1:8" x14ac:dyDescent="0.25">
      <c r="A392" t="s">
        <v>4</v>
      </c>
      <c r="B392" t="s">
        <v>26</v>
      </c>
      <c r="C392" t="s">
        <v>27</v>
      </c>
      <c r="D392" t="s">
        <v>7</v>
      </c>
      <c r="E392">
        <v>70</v>
      </c>
      <c r="F392" s="2">
        <f t="shared" si="6"/>
        <v>3.1583297467554852</v>
      </c>
      <c r="G392" s="2">
        <v>3.1583297467554852</v>
      </c>
      <c r="H392" s="2">
        <v>3.1583297467554852</v>
      </c>
    </row>
    <row r="393" spans="1:8" x14ac:dyDescent="0.25">
      <c r="A393" t="s">
        <v>4</v>
      </c>
      <c r="B393" t="s">
        <v>26</v>
      </c>
      <c r="C393" t="s">
        <v>27</v>
      </c>
      <c r="D393" t="s">
        <v>7</v>
      </c>
      <c r="E393">
        <v>75</v>
      </c>
      <c r="F393" s="2">
        <f t="shared" si="6"/>
        <v>3.0996597568835522</v>
      </c>
      <c r="G393" s="2">
        <v>3.0996597568835522</v>
      </c>
      <c r="H393" s="2">
        <v>3.0996597568835522</v>
      </c>
    </row>
    <row r="394" spans="1:8" x14ac:dyDescent="0.25">
      <c r="A394" t="s">
        <v>4</v>
      </c>
      <c r="B394" t="s">
        <v>26</v>
      </c>
      <c r="C394" t="s">
        <v>27</v>
      </c>
      <c r="D394" t="s">
        <v>7</v>
      </c>
      <c r="E394">
        <v>80</v>
      </c>
      <c r="F394" s="2">
        <f t="shared" si="6"/>
        <v>3.033334832201688</v>
      </c>
      <c r="G394" s="2">
        <v>3.033334832201688</v>
      </c>
      <c r="H394" s="2">
        <v>3.033334832201688</v>
      </c>
    </row>
    <row r="395" spans="1:8" x14ac:dyDescent="0.25">
      <c r="A395" t="s">
        <v>4</v>
      </c>
      <c r="B395" t="s">
        <v>26</v>
      </c>
      <c r="C395" t="s">
        <v>27</v>
      </c>
      <c r="D395" t="s">
        <v>7</v>
      </c>
      <c r="E395">
        <v>85</v>
      </c>
      <c r="F395" s="2">
        <f t="shared" si="6"/>
        <v>3.0012634578540256</v>
      </c>
      <c r="G395" s="2">
        <v>3.0012634578540256</v>
      </c>
      <c r="H395" s="2">
        <v>3.0012634578540256</v>
      </c>
    </row>
    <row r="396" spans="1:8" x14ac:dyDescent="0.25">
      <c r="A396" t="s">
        <v>4</v>
      </c>
      <c r="B396" t="s">
        <v>26</v>
      </c>
      <c r="C396" t="s">
        <v>27</v>
      </c>
      <c r="D396" t="s">
        <v>7</v>
      </c>
      <c r="E396">
        <v>90</v>
      </c>
      <c r="F396" s="2">
        <f t="shared" si="6"/>
        <v>2.9860788438062595</v>
      </c>
      <c r="G396" s="2">
        <v>2.9860788438062595</v>
      </c>
      <c r="H396" s="2">
        <v>2.9860788438062595</v>
      </c>
    </row>
    <row r="397" spans="1:8" x14ac:dyDescent="0.25">
      <c r="A397" t="s">
        <v>4</v>
      </c>
      <c r="B397" t="s">
        <v>26</v>
      </c>
      <c r="C397" t="s">
        <v>27</v>
      </c>
      <c r="D397" t="s">
        <v>8</v>
      </c>
      <c r="E397">
        <v>5</v>
      </c>
      <c r="F397" s="2">
        <f t="shared" si="6"/>
        <v>5.2160618732856676</v>
      </c>
      <c r="G397" s="2">
        <v>5.2160618732856676</v>
      </c>
      <c r="H397" s="2">
        <v>5.2160618732856676</v>
      </c>
    </row>
    <row r="398" spans="1:8" x14ac:dyDescent="0.25">
      <c r="A398" t="s">
        <v>4</v>
      </c>
      <c r="B398" t="s">
        <v>26</v>
      </c>
      <c r="C398" t="s">
        <v>27</v>
      </c>
      <c r="D398" t="s">
        <v>8</v>
      </c>
      <c r="E398">
        <v>10</v>
      </c>
      <c r="F398" s="2">
        <f t="shared" si="6"/>
        <v>4.3242352024221713</v>
      </c>
      <c r="G398" s="2">
        <v>4.3242352024221713</v>
      </c>
      <c r="H398" s="2">
        <v>4.3242352024221713</v>
      </c>
    </row>
    <row r="399" spans="1:8" x14ac:dyDescent="0.25">
      <c r="A399" t="s">
        <v>4</v>
      </c>
      <c r="B399" t="s">
        <v>26</v>
      </c>
      <c r="C399" t="s">
        <v>27</v>
      </c>
      <c r="D399" t="s">
        <v>8</v>
      </c>
      <c r="E399">
        <v>15</v>
      </c>
      <c r="F399" s="2">
        <f t="shared" si="6"/>
        <v>3.9420237720521003</v>
      </c>
      <c r="G399" s="2">
        <v>3.9420237720521003</v>
      </c>
      <c r="H399" s="2">
        <v>3.9420237720521003</v>
      </c>
    </row>
    <row r="400" spans="1:8" x14ac:dyDescent="0.25">
      <c r="A400" t="s">
        <v>4</v>
      </c>
      <c r="B400" t="s">
        <v>26</v>
      </c>
      <c r="C400" t="s">
        <v>27</v>
      </c>
      <c r="D400" t="s">
        <v>8</v>
      </c>
      <c r="E400">
        <v>20</v>
      </c>
      <c r="F400" s="2">
        <f t="shared" si="6"/>
        <v>3.7958841074988383</v>
      </c>
      <c r="G400" s="2">
        <v>3.7958841074988383</v>
      </c>
      <c r="H400" s="2">
        <v>3.7958841074988383</v>
      </c>
    </row>
    <row r="401" spans="1:8" x14ac:dyDescent="0.25">
      <c r="A401" t="s">
        <v>4</v>
      </c>
      <c r="B401" t="s">
        <v>26</v>
      </c>
      <c r="C401" t="s">
        <v>27</v>
      </c>
      <c r="D401" t="s">
        <v>8</v>
      </c>
      <c r="E401">
        <v>25</v>
      </c>
      <c r="F401" s="2">
        <f t="shared" si="6"/>
        <v>3.6392523644648289</v>
      </c>
      <c r="G401" s="2">
        <v>3.6392523644648289</v>
      </c>
      <c r="H401" s="2">
        <v>3.6392523644648289</v>
      </c>
    </row>
    <row r="402" spans="1:8" x14ac:dyDescent="0.25">
      <c r="A402" t="s">
        <v>4</v>
      </c>
      <c r="B402" t="s">
        <v>26</v>
      </c>
      <c r="C402" t="s">
        <v>27</v>
      </c>
      <c r="D402" t="s">
        <v>8</v>
      </c>
      <c r="E402">
        <v>30</v>
      </c>
      <c r="F402" s="2">
        <f t="shared" si="6"/>
        <v>3.4723783543424709</v>
      </c>
      <c r="G402" s="2">
        <v>3.4723783543424709</v>
      </c>
      <c r="H402" s="2">
        <v>3.4723783543424709</v>
      </c>
    </row>
    <row r="403" spans="1:8" x14ac:dyDescent="0.25">
      <c r="A403" t="s">
        <v>4</v>
      </c>
      <c r="B403" t="s">
        <v>26</v>
      </c>
      <c r="C403" t="s">
        <v>27</v>
      </c>
      <c r="D403" t="s">
        <v>8</v>
      </c>
      <c r="E403">
        <v>35</v>
      </c>
      <c r="F403" s="2">
        <f t="shared" si="6"/>
        <v>3.4109961264959239</v>
      </c>
      <c r="G403" s="2">
        <v>3.4109961264959239</v>
      </c>
      <c r="H403" s="2">
        <v>3.4109961264959239</v>
      </c>
    </row>
    <row r="404" spans="1:8" x14ac:dyDescent="0.25">
      <c r="A404" t="s">
        <v>4</v>
      </c>
      <c r="B404" t="s">
        <v>26</v>
      </c>
      <c r="C404" t="s">
        <v>27</v>
      </c>
      <c r="D404" t="s">
        <v>8</v>
      </c>
      <c r="E404">
        <v>40</v>
      </c>
      <c r="F404" s="2">
        <f t="shared" si="6"/>
        <v>3.3949368226988614</v>
      </c>
      <c r="G404" s="2">
        <v>3.3949368226988614</v>
      </c>
      <c r="H404" s="2">
        <v>3.3949368226988614</v>
      </c>
    </row>
    <row r="405" spans="1:8" x14ac:dyDescent="0.25">
      <c r="A405" t="s">
        <v>4</v>
      </c>
      <c r="B405" t="s">
        <v>26</v>
      </c>
      <c r="C405" t="s">
        <v>27</v>
      </c>
      <c r="D405" t="s">
        <v>8</v>
      </c>
      <c r="E405">
        <v>45</v>
      </c>
      <c r="F405" s="2">
        <f t="shared" si="6"/>
        <v>3.3591305231217095</v>
      </c>
      <c r="G405" s="2">
        <v>3.3591305231217095</v>
      </c>
      <c r="H405" s="2">
        <v>3.3591305231217095</v>
      </c>
    </row>
    <row r="406" spans="1:8" x14ac:dyDescent="0.25">
      <c r="A406" t="s">
        <v>4</v>
      </c>
      <c r="B406" t="s">
        <v>26</v>
      </c>
      <c r="C406" t="s">
        <v>27</v>
      </c>
      <c r="D406" t="s">
        <v>8</v>
      </c>
      <c r="E406">
        <v>50</v>
      </c>
      <c r="F406" s="2">
        <f t="shared" si="6"/>
        <v>3.2990092480177458</v>
      </c>
      <c r="G406" s="2">
        <v>3.2990092480177458</v>
      </c>
      <c r="H406" s="2">
        <v>3.2990092480177458</v>
      </c>
    </row>
    <row r="407" spans="1:8" x14ac:dyDescent="0.25">
      <c r="A407" t="s">
        <v>4</v>
      </c>
      <c r="B407" t="s">
        <v>26</v>
      </c>
      <c r="C407" t="s">
        <v>27</v>
      </c>
      <c r="D407" t="s">
        <v>8</v>
      </c>
      <c r="E407">
        <v>55</v>
      </c>
      <c r="F407" s="2">
        <f t="shared" si="6"/>
        <v>3.2511817214366792</v>
      </c>
      <c r="G407" s="2">
        <v>3.2511817214366792</v>
      </c>
      <c r="H407" s="2">
        <v>3.2511817214366792</v>
      </c>
    </row>
    <row r="408" spans="1:8" x14ac:dyDescent="0.25">
      <c r="A408" t="s">
        <v>4</v>
      </c>
      <c r="B408" t="s">
        <v>26</v>
      </c>
      <c r="C408" t="s">
        <v>27</v>
      </c>
      <c r="D408" t="s">
        <v>8</v>
      </c>
      <c r="E408">
        <v>60</v>
      </c>
      <c r="F408" s="2">
        <f t="shared" si="6"/>
        <v>3.2238160189057261</v>
      </c>
      <c r="G408" s="2">
        <v>3.2238160189057261</v>
      </c>
      <c r="H408" s="2">
        <v>3.2238160189057261</v>
      </c>
    </row>
    <row r="409" spans="1:8" x14ac:dyDescent="0.25">
      <c r="A409" t="s">
        <v>4</v>
      </c>
      <c r="B409" t="s">
        <v>26</v>
      </c>
      <c r="C409" t="s">
        <v>27</v>
      </c>
      <c r="D409" t="s">
        <v>8</v>
      </c>
      <c r="E409">
        <v>65</v>
      </c>
      <c r="F409" s="2">
        <f t="shared" si="6"/>
        <v>3.1972014974847829</v>
      </c>
      <c r="G409" s="2">
        <v>3.1972014974847829</v>
      </c>
      <c r="H409" s="2">
        <v>3.1972014974847829</v>
      </c>
    </row>
    <row r="410" spans="1:8" x14ac:dyDescent="0.25">
      <c r="A410" t="s">
        <v>4</v>
      </c>
      <c r="B410" t="s">
        <v>26</v>
      </c>
      <c r="C410" t="s">
        <v>27</v>
      </c>
      <c r="D410" t="s">
        <v>8</v>
      </c>
      <c r="E410">
        <v>70</v>
      </c>
      <c r="F410" s="2">
        <f t="shared" si="6"/>
        <v>3.1594003670086224</v>
      </c>
      <c r="G410" s="2">
        <v>3.1594003670086224</v>
      </c>
      <c r="H410" s="2">
        <v>3.1594003670086224</v>
      </c>
    </row>
    <row r="411" spans="1:8" x14ac:dyDescent="0.25">
      <c r="A411" t="s">
        <v>4</v>
      </c>
      <c r="B411" t="s">
        <v>26</v>
      </c>
      <c r="C411" t="s">
        <v>27</v>
      </c>
      <c r="D411" t="s">
        <v>8</v>
      </c>
      <c r="E411">
        <v>75</v>
      </c>
      <c r="F411" s="2">
        <f t="shared" si="6"/>
        <v>3.0996597568835522</v>
      </c>
      <c r="G411" s="2">
        <v>3.0996597568835522</v>
      </c>
      <c r="H411" s="2">
        <v>3.0996597568835522</v>
      </c>
    </row>
    <row r="412" spans="1:8" x14ac:dyDescent="0.25">
      <c r="A412" t="s">
        <v>4</v>
      </c>
      <c r="B412" t="s">
        <v>26</v>
      </c>
      <c r="C412" t="s">
        <v>27</v>
      </c>
      <c r="D412" t="s">
        <v>8</v>
      </c>
      <c r="E412">
        <v>80</v>
      </c>
      <c r="F412" s="2">
        <f t="shared" si="6"/>
        <v>3.033334832201688</v>
      </c>
      <c r="G412" s="2">
        <v>3.033334832201688</v>
      </c>
      <c r="H412" s="2">
        <v>3.033334832201688</v>
      </c>
    </row>
    <row r="413" spans="1:8" x14ac:dyDescent="0.25">
      <c r="A413" t="s">
        <v>4</v>
      </c>
      <c r="B413" t="s">
        <v>26</v>
      </c>
      <c r="C413" t="s">
        <v>27</v>
      </c>
      <c r="D413" t="s">
        <v>8</v>
      </c>
      <c r="E413">
        <v>85</v>
      </c>
      <c r="F413" s="2">
        <f t="shared" si="6"/>
        <v>3.0012634578540256</v>
      </c>
      <c r="G413" s="2">
        <v>3.0012634578540256</v>
      </c>
      <c r="H413" s="2">
        <v>3.0012634578540256</v>
      </c>
    </row>
    <row r="414" spans="1:8" x14ac:dyDescent="0.25">
      <c r="A414" t="s">
        <v>4</v>
      </c>
      <c r="B414" t="s">
        <v>26</v>
      </c>
      <c r="C414" t="s">
        <v>27</v>
      </c>
      <c r="D414" t="s">
        <v>8</v>
      </c>
      <c r="E414">
        <v>90</v>
      </c>
      <c r="F414" s="2">
        <f t="shared" si="6"/>
        <v>2.9860788438062595</v>
      </c>
      <c r="G414" s="2">
        <v>2.9860788438062595</v>
      </c>
      <c r="H414" s="2">
        <v>2.9860788438062595</v>
      </c>
    </row>
    <row r="415" spans="1:8" x14ac:dyDescent="0.25">
      <c r="A415" t="s">
        <v>4</v>
      </c>
      <c r="B415" t="s">
        <v>26</v>
      </c>
      <c r="C415" t="s">
        <v>28</v>
      </c>
      <c r="D415" t="s">
        <v>7</v>
      </c>
      <c r="E415">
        <v>5</v>
      </c>
      <c r="F415" s="2">
        <f t="shared" si="6"/>
        <v>4.3616186551376046</v>
      </c>
      <c r="G415" s="2">
        <v>4.3616186551376046</v>
      </c>
      <c r="H415" s="2">
        <v>4.3616186551376046</v>
      </c>
    </row>
    <row r="416" spans="1:8" x14ac:dyDescent="0.25">
      <c r="A416" t="s">
        <v>4</v>
      </c>
      <c r="B416" t="s">
        <v>26</v>
      </c>
      <c r="C416" t="s">
        <v>28</v>
      </c>
      <c r="D416" t="s">
        <v>7</v>
      </c>
      <c r="E416">
        <v>15</v>
      </c>
      <c r="F416" s="2">
        <f t="shared" si="6"/>
        <v>3.7720756983148815</v>
      </c>
      <c r="G416" s="2">
        <v>3.7720756983148815</v>
      </c>
      <c r="H416" s="2">
        <v>3.7720756983148815</v>
      </c>
    </row>
    <row r="417" spans="1:8" x14ac:dyDescent="0.25">
      <c r="A417" t="s">
        <v>4</v>
      </c>
      <c r="B417" t="s">
        <v>26</v>
      </c>
      <c r="C417" t="s">
        <v>28</v>
      </c>
      <c r="D417" t="s">
        <v>7</v>
      </c>
      <c r="E417">
        <v>25</v>
      </c>
      <c r="F417" s="2">
        <f t="shared" si="6"/>
        <v>3.8040509095323851</v>
      </c>
      <c r="G417" s="2">
        <v>3.8040509095323851</v>
      </c>
      <c r="H417" s="2">
        <v>3.8040509095323851</v>
      </c>
    </row>
    <row r="418" spans="1:8" x14ac:dyDescent="0.25">
      <c r="A418" t="s">
        <v>4</v>
      </c>
      <c r="B418" t="s">
        <v>26</v>
      </c>
      <c r="C418" t="s">
        <v>28</v>
      </c>
      <c r="D418" t="s">
        <v>7</v>
      </c>
      <c r="E418">
        <v>35</v>
      </c>
      <c r="F418" s="2">
        <f t="shared" si="6"/>
        <v>3.757801050449924</v>
      </c>
      <c r="G418" s="2">
        <v>3.757801050449924</v>
      </c>
      <c r="H418" s="2">
        <v>3.757801050449924</v>
      </c>
    </row>
    <row r="419" spans="1:8" x14ac:dyDescent="0.25">
      <c r="A419" t="s">
        <v>4</v>
      </c>
      <c r="B419" t="s">
        <v>26</v>
      </c>
      <c r="C419" t="s">
        <v>28</v>
      </c>
      <c r="D419" t="s">
        <v>7</v>
      </c>
      <c r="E419">
        <v>45</v>
      </c>
      <c r="F419" s="2">
        <f t="shared" si="6"/>
        <v>3.6305187736540581</v>
      </c>
      <c r="G419" s="2">
        <v>3.6305187736540581</v>
      </c>
      <c r="H419" s="2">
        <v>3.6305187736540581</v>
      </c>
    </row>
    <row r="420" spans="1:8" x14ac:dyDescent="0.25">
      <c r="A420" t="s">
        <v>4</v>
      </c>
      <c r="B420" t="s">
        <v>26</v>
      </c>
      <c r="C420" t="s">
        <v>28</v>
      </c>
      <c r="D420" t="s">
        <v>7</v>
      </c>
      <c r="E420">
        <v>55</v>
      </c>
      <c r="F420" s="2">
        <f t="shared" si="6"/>
        <v>3.4691287397626809</v>
      </c>
      <c r="G420" s="2">
        <v>3.4691287397626809</v>
      </c>
      <c r="H420" s="2">
        <v>3.4691287397626809</v>
      </c>
    </row>
    <row r="421" spans="1:8" x14ac:dyDescent="0.25">
      <c r="A421" t="s">
        <v>4</v>
      </c>
      <c r="B421" t="s">
        <v>26</v>
      </c>
      <c r="C421" t="s">
        <v>28</v>
      </c>
      <c r="D421" t="s">
        <v>7</v>
      </c>
      <c r="E421">
        <v>65</v>
      </c>
      <c r="F421" s="2">
        <f t="shared" si="6"/>
        <v>3.3239615603388089</v>
      </c>
      <c r="G421" s="2">
        <v>3.3239615603388089</v>
      </c>
      <c r="H421" s="2">
        <v>3.3239615603388089</v>
      </c>
    </row>
    <row r="422" spans="1:8" x14ac:dyDescent="0.25">
      <c r="A422" t="s">
        <v>4</v>
      </c>
      <c r="B422" t="s">
        <v>26</v>
      </c>
      <c r="C422" t="s">
        <v>28</v>
      </c>
      <c r="D422" t="s">
        <v>7</v>
      </c>
      <c r="E422">
        <v>75</v>
      </c>
      <c r="F422" s="2">
        <f t="shared" si="6"/>
        <v>3.1435629528208251</v>
      </c>
      <c r="G422" s="2">
        <v>3.1435629528208251</v>
      </c>
      <c r="H422" s="2">
        <v>3.1435629528208251</v>
      </c>
    </row>
    <row r="423" spans="1:8" x14ac:dyDescent="0.25">
      <c r="A423" t="s">
        <v>4</v>
      </c>
      <c r="B423" t="s">
        <v>26</v>
      </c>
      <c r="C423" t="s">
        <v>28</v>
      </c>
      <c r="D423" t="s">
        <v>7</v>
      </c>
      <c r="E423">
        <v>85</v>
      </c>
      <c r="F423" s="2">
        <f t="shared" si="6"/>
        <v>2.9756343159671346</v>
      </c>
      <c r="G423" s="2">
        <v>2.9756343159671346</v>
      </c>
      <c r="H423" s="2">
        <v>2.9756343159671346</v>
      </c>
    </row>
    <row r="424" spans="1:8" x14ac:dyDescent="0.25">
      <c r="A424" t="s">
        <v>4</v>
      </c>
      <c r="B424" t="s">
        <v>26</v>
      </c>
      <c r="C424" t="s">
        <v>28</v>
      </c>
      <c r="D424" t="s">
        <v>7</v>
      </c>
      <c r="E424">
        <v>95</v>
      </c>
      <c r="F424" s="2">
        <f t="shared" si="6"/>
        <v>2.8193932127802128</v>
      </c>
      <c r="G424" s="2">
        <v>2.8193932127802128</v>
      </c>
      <c r="H424" s="2">
        <v>2.8193932127802128</v>
      </c>
    </row>
    <row r="425" spans="1:8" x14ac:dyDescent="0.25">
      <c r="A425" t="s">
        <v>4</v>
      </c>
      <c r="B425" t="s">
        <v>26</v>
      </c>
      <c r="C425" t="s">
        <v>28</v>
      </c>
      <c r="D425" t="s">
        <v>7</v>
      </c>
      <c r="E425">
        <v>105</v>
      </c>
      <c r="F425" s="2">
        <f t="shared" si="6"/>
        <v>2.6700728831402025</v>
      </c>
      <c r="G425" s="2">
        <v>2.6700728831402025</v>
      </c>
      <c r="H425" s="2">
        <v>2.6700728831402025</v>
      </c>
    </row>
    <row r="426" spans="1:8" x14ac:dyDescent="0.25">
      <c r="A426" t="s">
        <v>4</v>
      </c>
      <c r="B426" t="s">
        <v>26</v>
      </c>
      <c r="C426" t="s">
        <v>28</v>
      </c>
      <c r="D426" t="s">
        <v>7</v>
      </c>
      <c r="E426">
        <v>115</v>
      </c>
      <c r="F426" s="2">
        <f t="shared" si="6"/>
        <v>2.5284745826884665</v>
      </c>
      <c r="G426" s="2">
        <v>2.5284745826884665</v>
      </c>
      <c r="H426" s="2">
        <v>2.5284745826884665</v>
      </c>
    </row>
    <row r="427" spans="1:8" x14ac:dyDescent="0.25">
      <c r="A427" t="s">
        <v>4</v>
      </c>
      <c r="B427" t="s">
        <v>26</v>
      </c>
      <c r="C427" t="s">
        <v>28</v>
      </c>
      <c r="D427" t="s">
        <v>7</v>
      </c>
      <c r="E427">
        <v>125</v>
      </c>
      <c r="F427" s="2">
        <f t="shared" si="6"/>
        <v>2.3915459539991621</v>
      </c>
      <c r="G427" s="2">
        <v>2.3915459539991621</v>
      </c>
      <c r="H427" s="2">
        <v>2.3915459539991621</v>
      </c>
    </row>
    <row r="428" spans="1:8" x14ac:dyDescent="0.25">
      <c r="A428" t="s">
        <v>4</v>
      </c>
      <c r="B428" t="s">
        <v>26</v>
      </c>
      <c r="C428" t="s">
        <v>28</v>
      </c>
      <c r="D428" t="s">
        <v>8</v>
      </c>
      <c r="E428">
        <v>5</v>
      </c>
      <c r="F428" s="2">
        <f t="shared" si="6"/>
        <v>14.703601033298934</v>
      </c>
      <c r="G428" s="2">
        <v>14.703601033298934</v>
      </c>
      <c r="H428" s="2">
        <v>14.703601033298934</v>
      </c>
    </row>
    <row r="429" spans="1:8" x14ac:dyDescent="0.25">
      <c r="A429" t="s">
        <v>4</v>
      </c>
      <c r="B429" t="s">
        <v>26</v>
      </c>
      <c r="C429" t="s">
        <v>28</v>
      </c>
      <c r="D429" t="s">
        <v>8</v>
      </c>
      <c r="E429">
        <v>15</v>
      </c>
      <c r="F429" s="2">
        <f t="shared" si="6"/>
        <v>5.3008904846517737</v>
      </c>
      <c r="G429" s="2">
        <v>5.3008904846517737</v>
      </c>
      <c r="H429" s="2">
        <v>5.3008904846517737</v>
      </c>
    </row>
    <row r="430" spans="1:8" x14ac:dyDescent="0.25">
      <c r="A430" t="s">
        <v>4</v>
      </c>
      <c r="B430" t="s">
        <v>26</v>
      </c>
      <c r="C430" t="s">
        <v>28</v>
      </c>
      <c r="D430" t="s">
        <v>8</v>
      </c>
      <c r="E430">
        <v>25</v>
      </c>
      <c r="F430" s="2">
        <f t="shared" si="6"/>
        <v>4.2477069651752482</v>
      </c>
      <c r="G430" s="2">
        <v>4.2477069651752482</v>
      </c>
      <c r="H430" s="2">
        <v>4.2477069651752482</v>
      </c>
    </row>
    <row r="431" spans="1:8" x14ac:dyDescent="0.25">
      <c r="A431" t="s">
        <v>4</v>
      </c>
      <c r="B431" t="s">
        <v>26</v>
      </c>
      <c r="C431" t="s">
        <v>28</v>
      </c>
      <c r="D431" t="s">
        <v>8</v>
      </c>
      <c r="E431">
        <v>35</v>
      </c>
      <c r="F431" s="2">
        <f t="shared" si="6"/>
        <v>3.9205320361104339</v>
      </c>
      <c r="G431" s="2">
        <v>3.9205320361104339</v>
      </c>
      <c r="H431" s="2">
        <v>3.9205320361104339</v>
      </c>
    </row>
    <row r="432" spans="1:8" x14ac:dyDescent="0.25">
      <c r="A432" t="s">
        <v>4</v>
      </c>
      <c r="B432" t="s">
        <v>26</v>
      </c>
      <c r="C432" t="s">
        <v>28</v>
      </c>
      <c r="D432" t="s">
        <v>8</v>
      </c>
      <c r="E432">
        <v>45</v>
      </c>
      <c r="F432" s="2">
        <f t="shared" si="6"/>
        <v>3.6987991726081013</v>
      </c>
      <c r="G432" s="2">
        <v>3.6987991726081013</v>
      </c>
      <c r="H432" s="2">
        <v>3.6987991726081013</v>
      </c>
    </row>
    <row r="433" spans="1:8" x14ac:dyDescent="0.25">
      <c r="A433" t="s">
        <v>4</v>
      </c>
      <c r="B433" t="s">
        <v>26</v>
      </c>
      <c r="C433" t="s">
        <v>28</v>
      </c>
      <c r="D433" t="s">
        <v>8</v>
      </c>
      <c r="E433">
        <v>55</v>
      </c>
      <c r="F433" s="2">
        <f t="shared" si="6"/>
        <v>3.5004680803025634</v>
      </c>
      <c r="G433" s="2">
        <v>3.5004680803025634</v>
      </c>
      <c r="H433" s="2">
        <v>3.5004680803025634</v>
      </c>
    </row>
    <row r="434" spans="1:8" x14ac:dyDescent="0.25">
      <c r="A434" t="s">
        <v>4</v>
      </c>
      <c r="B434" t="s">
        <v>26</v>
      </c>
      <c r="C434" t="s">
        <v>28</v>
      </c>
      <c r="D434" t="s">
        <v>8</v>
      </c>
      <c r="E434">
        <v>65</v>
      </c>
      <c r="F434" s="2">
        <f t="shared" si="6"/>
        <v>3.3377969882694591</v>
      </c>
      <c r="G434" s="2">
        <v>3.3377969882694591</v>
      </c>
      <c r="H434" s="2">
        <v>3.3377969882694591</v>
      </c>
    </row>
    <row r="435" spans="1:8" x14ac:dyDescent="0.25">
      <c r="A435" t="s">
        <v>4</v>
      </c>
      <c r="B435" t="s">
        <v>26</v>
      </c>
      <c r="C435" t="s">
        <v>28</v>
      </c>
      <c r="D435" t="s">
        <v>8</v>
      </c>
      <c r="E435">
        <v>75</v>
      </c>
      <c r="F435" s="2">
        <f t="shared" si="6"/>
        <v>3.1515567556252013</v>
      </c>
      <c r="G435" s="2">
        <v>3.1515567556252013</v>
      </c>
      <c r="H435" s="2">
        <v>3.1515567556252013</v>
      </c>
    </row>
    <row r="436" spans="1:8" x14ac:dyDescent="0.25">
      <c r="A436" t="s">
        <v>4</v>
      </c>
      <c r="B436" t="s">
        <v>26</v>
      </c>
      <c r="C436" t="s">
        <v>28</v>
      </c>
      <c r="D436" t="s">
        <v>8</v>
      </c>
      <c r="E436">
        <v>85</v>
      </c>
      <c r="F436" s="2">
        <f t="shared" si="6"/>
        <v>2.9800426631019006</v>
      </c>
      <c r="G436" s="2">
        <v>2.9800426631019006</v>
      </c>
      <c r="H436" s="2">
        <v>2.9800426631019006</v>
      </c>
    </row>
    <row r="437" spans="1:8" x14ac:dyDescent="0.25">
      <c r="A437" t="s">
        <v>4</v>
      </c>
      <c r="B437" t="s">
        <v>26</v>
      </c>
      <c r="C437" t="s">
        <v>28</v>
      </c>
      <c r="D437" t="s">
        <v>8</v>
      </c>
      <c r="E437">
        <v>95</v>
      </c>
      <c r="F437" s="2">
        <f t="shared" si="6"/>
        <v>2.8209709370179188</v>
      </c>
      <c r="G437" s="2">
        <v>2.8209709370179188</v>
      </c>
      <c r="H437" s="2">
        <v>2.8209709370179188</v>
      </c>
    </row>
    <row r="438" spans="1:8" x14ac:dyDescent="0.25">
      <c r="A438" t="s">
        <v>4</v>
      </c>
      <c r="B438" t="s">
        <v>26</v>
      </c>
      <c r="C438" t="s">
        <v>28</v>
      </c>
      <c r="D438" t="s">
        <v>8</v>
      </c>
      <c r="E438">
        <v>105</v>
      </c>
      <c r="F438" s="2">
        <f t="shared" si="6"/>
        <v>2.6707866155334505</v>
      </c>
      <c r="G438" s="2">
        <v>2.6707866155334505</v>
      </c>
      <c r="H438" s="2">
        <v>2.6707866155334505</v>
      </c>
    </row>
    <row r="439" spans="1:8" x14ac:dyDescent="0.25">
      <c r="A439" t="s">
        <v>4</v>
      </c>
      <c r="B439" t="s">
        <v>26</v>
      </c>
      <c r="C439" t="s">
        <v>28</v>
      </c>
      <c r="D439" t="s">
        <v>8</v>
      </c>
      <c r="E439">
        <v>115</v>
      </c>
      <c r="F439" s="2">
        <f t="shared" si="6"/>
        <v>2.5284745826884665</v>
      </c>
      <c r="G439" s="2">
        <v>2.5284745826884665</v>
      </c>
      <c r="H439" s="2">
        <v>2.5284745826884665</v>
      </c>
    </row>
    <row r="440" spans="1:8" x14ac:dyDescent="0.25">
      <c r="A440" t="s">
        <v>4</v>
      </c>
      <c r="B440" t="s">
        <v>26</v>
      </c>
      <c r="C440" t="s">
        <v>28</v>
      </c>
      <c r="D440" t="s">
        <v>8</v>
      </c>
      <c r="E440">
        <v>125</v>
      </c>
      <c r="F440" s="2">
        <f t="shared" si="6"/>
        <v>2.39214548920949</v>
      </c>
      <c r="G440" s="2">
        <v>2.39214548920949</v>
      </c>
      <c r="H440" s="2">
        <v>2.39214548920949</v>
      </c>
    </row>
    <row r="441" spans="1:8" x14ac:dyDescent="0.25">
      <c r="A441" t="s">
        <v>4</v>
      </c>
      <c r="B441" t="s">
        <v>22</v>
      </c>
      <c r="C441" t="s">
        <v>22</v>
      </c>
      <c r="D441" t="s">
        <v>14</v>
      </c>
      <c r="E441" t="s">
        <v>14</v>
      </c>
      <c r="F441" s="2">
        <f t="shared" si="6"/>
        <v>1.2109406867213346</v>
      </c>
      <c r="G441" s="2">
        <v>0.57587135290744007</v>
      </c>
      <c r="H441" s="2">
        <v>1.8460100205352292</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0"/>
  <sheetViews>
    <sheetView topLeftCell="DK1" workbookViewId="0">
      <selection activeCell="DO8" sqref="DO8"/>
    </sheetView>
  </sheetViews>
  <sheetFormatPr defaultRowHeight="15" x14ac:dyDescent="0.25"/>
  <cols>
    <col min="4" max="4" width="13.5703125" customWidth="1"/>
  </cols>
  <sheetData>
    <row r="1" spans="1:129" x14ac:dyDescent="0.25">
      <c r="E1" t="s">
        <v>39</v>
      </c>
    </row>
    <row r="2" spans="1:129" x14ac:dyDescent="0.25">
      <c r="A2" t="s">
        <v>35</v>
      </c>
      <c r="B2" t="s">
        <v>36</v>
      </c>
      <c r="C2" t="s">
        <v>37</v>
      </c>
      <c r="D2" t="s">
        <v>32</v>
      </c>
      <c r="E2">
        <v>1</v>
      </c>
      <c r="F2">
        <v>2</v>
      </c>
      <c r="G2">
        <v>3</v>
      </c>
      <c r="H2">
        <v>4</v>
      </c>
      <c r="I2">
        <v>5</v>
      </c>
      <c r="J2">
        <v>6</v>
      </c>
      <c r="K2">
        <v>7</v>
      </c>
      <c r="L2">
        <v>8</v>
      </c>
      <c r="M2">
        <v>9</v>
      </c>
      <c r="N2">
        <v>10</v>
      </c>
      <c r="O2">
        <v>11</v>
      </c>
      <c r="P2">
        <v>12</v>
      </c>
      <c r="Q2">
        <v>13</v>
      </c>
      <c r="R2">
        <v>14</v>
      </c>
      <c r="S2">
        <v>15</v>
      </c>
      <c r="T2">
        <v>16</v>
      </c>
      <c r="U2">
        <v>17</v>
      </c>
      <c r="V2">
        <v>18</v>
      </c>
      <c r="W2">
        <v>19</v>
      </c>
      <c r="X2">
        <v>20</v>
      </c>
      <c r="Y2">
        <v>21</v>
      </c>
      <c r="Z2">
        <v>22</v>
      </c>
      <c r="AA2">
        <v>23</v>
      </c>
      <c r="AB2">
        <v>24</v>
      </c>
      <c r="AC2">
        <v>25</v>
      </c>
      <c r="AD2">
        <v>26</v>
      </c>
      <c r="AE2">
        <v>27</v>
      </c>
      <c r="AF2">
        <v>28</v>
      </c>
      <c r="AG2">
        <v>29</v>
      </c>
      <c r="AH2">
        <v>30</v>
      </c>
      <c r="AI2">
        <v>31</v>
      </c>
      <c r="AJ2">
        <v>32</v>
      </c>
      <c r="AK2">
        <v>33</v>
      </c>
      <c r="AL2">
        <v>34</v>
      </c>
      <c r="AM2">
        <v>35</v>
      </c>
      <c r="AN2">
        <v>36</v>
      </c>
      <c r="AO2">
        <v>37</v>
      </c>
      <c r="AP2">
        <v>38</v>
      </c>
      <c r="AQ2">
        <v>39</v>
      </c>
      <c r="AR2">
        <v>40</v>
      </c>
      <c r="AS2">
        <v>41</v>
      </c>
      <c r="AT2">
        <v>42</v>
      </c>
      <c r="AU2">
        <v>43</v>
      </c>
      <c r="AV2">
        <v>44</v>
      </c>
      <c r="AW2">
        <v>45</v>
      </c>
      <c r="AX2">
        <v>46</v>
      </c>
      <c r="AY2">
        <v>47</v>
      </c>
      <c r="AZ2">
        <v>48</v>
      </c>
      <c r="BA2">
        <v>49</v>
      </c>
      <c r="BB2">
        <v>50</v>
      </c>
      <c r="BC2">
        <v>51</v>
      </c>
      <c r="BD2">
        <v>52</v>
      </c>
      <c r="BE2">
        <v>53</v>
      </c>
      <c r="BF2">
        <v>54</v>
      </c>
      <c r="BG2">
        <v>55</v>
      </c>
      <c r="BH2">
        <v>56</v>
      </c>
      <c r="BI2">
        <v>57</v>
      </c>
      <c r="BJ2">
        <v>58</v>
      </c>
      <c r="BK2">
        <v>59</v>
      </c>
      <c r="BL2">
        <v>60</v>
      </c>
      <c r="BM2">
        <v>61</v>
      </c>
      <c r="BN2">
        <v>62</v>
      </c>
      <c r="BO2">
        <v>63</v>
      </c>
      <c r="BP2">
        <v>64</v>
      </c>
      <c r="BQ2">
        <v>65</v>
      </c>
      <c r="BR2">
        <v>66</v>
      </c>
      <c r="BS2">
        <v>67</v>
      </c>
      <c r="BT2">
        <v>68</v>
      </c>
      <c r="BU2">
        <v>69</v>
      </c>
      <c r="BV2">
        <v>70</v>
      </c>
      <c r="BW2">
        <v>71</v>
      </c>
      <c r="BX2">
        <v>72</v>
      </c>
      <c r="BY2">
        <v>73</v>
      </c>
      <c r="BZ2">
        <v>74</v>
      </c>
      <c r="CA2">
        <v>75</v>
      </c>
      <c r="CB2">
        <v>76</v>
      </c>
      <c r="CC2">
        <v>77</v>
      </c>
      <c r="CD2">
        <v>78</v>
      </c>
      <c r="CE2">
        <v>79</v>
      </c>
      <c r="CF2">
        <v>80</v>
      </c>
      <c r="CG2">
        <v>81</v>
      </c>
      <c r="CH2">
        <v>82</v>
      </c>
      <c r="CI2">
        <v>83</v>
      </c>
      <c r="CJ2">
        <v>84</v>
      </c>
      <c r="CK2">
        <v>85</v>
      </c>
      <c r="CL2">
        <v>86</v>
      </c>
      <c r="CM2">
        <v>87</v>
      </c>
      <c r="CN2">
        <v>88</v>
      </c>
      <c r="CO2">
        <v>89</v>
      </c>
      <c r="CP2">
        <v>90</v>
      </c>
      <c r="CQ2">
        <v>91</v>
      </c>
      <c r="CR2">
        <v>92</v>
      </c>
      <c r="CS2">
        <v>93</v>
      </c>
      <c r="CT2">
        <v>94</v>
      </c>
      <c r="CU2">
        <v>95</v>
      </c>
      <c r="CV2">
        <v>96</v>
      </c>
      <c r="CW2">
        <v>97</v>
      </c>
      <c r="CX2">
        <v>98</v>
      </c>
      <c r="CY2">
        <v>99</v>
      </c>
      <c r="CZ2">
        <v>100</v>
      </c>
      <c r="DA2">
        <v>101</v>
      </c>
      <c r="DB2">
        <v>102</v>
      </c>
      <c r="DC2">
        <v>103</v>
      </c>
      <c r="DD2">
        <v>104</v>
      </c>
      <c r="DE2">
        <v>105</v>
      </c>
      <c r="DF2">
        <v>106</v>
      </c>
      <c r="DG2">
        <v>107</v>
      </c>
      <c r="DH2">
        <v>108</v>
      </c>
      <c r="DI2">
        <v>109</v>
      </c>
      <c r="DJ2">
        <v>110</v>
      </c>
      <c r="DK2">
        <v>111</v>
      </c>
      <c r="DL2">
        <v>112</v>
      </c>
      <c r="DM2">
        <v>113</v>
      </c>
      <c r="DN2">
        <v>114</v>
      </c>
      <c r="DO2">
        <v>115</v>
      </c>
      <c r="DP2">
        <v>116</v>
      </c>
      <c r="DQ2">
        <v>117</v>
      </c>
      <c r="DR2">
        <v>118</v>
      </c>
      <c r="DS2">
        <v>119</v>
      </c>
      <c r="DT2">
        <v>120</v>
      </c>
      <c r="DU2">
        <v>121</v>
      </c>
      <c r="DV2">
        <v>122</v>
      </c>
      <c r="DW2">
        <v>123</v>
      </c>
      <c r="DX2">
        <v>124</v>
      </c>
      <c r="DY2">
        <v>125</v>
      </c>
    </row>
    <row r="3" spans="1:129" x14ac:dyDescent="0.25">
      <c r="A3" t="s">
        <v>38</v>
      </c>
      <c r="B3" t="s">
        <v>5</v>
      </c>
      <c r="C3" t="s">
        <v>6</v>
      </c>
      <c r="D3" t="s">
        <v>7</v>
      </c>
      <c r="E3">
        <f>-0.0000000074*E2^5 + 0.0000025383*E2^4 - 0.0003087136*E2^3 + 0.0150844229*E2^2 - 0.2102038384*E2 + 5.13746326</f>
        <v>4.9420376617999997</v>
      </c>
      <c r="F3">
        <f>E3+-0.0000000074*F2^5 + 0.0000025383*F2^4 - 0.0003087136*F2^3 + 0.0150844229*F2^2 - 0.2102038384*F2 + 5.13746326</f>
        <v>9.7170016038</v>
      </c>
      <c r="G3">
        <f t="shared" ref="G3:BR3" si="0">F3+-0.0000000074*G2^5 + 0.0000025383*G2^4 - 0.0003087136*G2^3 + 0.0150844229*G2^2 - 0.2102038384*G2 + 5.13746326</f>
        <v>14.3514816916</v>
      </c>
      <c r="H3">
        <f t="shared" si="0"/>
        <v>18.8703649212</v>
      </c>
      <c r="I3">
        <f t="shared" si="0"/>
        <v>23.296893674200003</v>
      </c>
      <c r="J3">
        <f t="shared" si="0"/>
        <v>27.652723085000005</v>
      </c>
      <c r="K3">
        <f t="shared" si="0"/>
        <v>31.957977520000011</v>
      </c>
      <c r="L3">
        <f t="shared" si="0"/>
        <v>36.231306168800003</v>
      </c>
      <c r="M3">
        <f t="shared" si="0"/>
        <v>40.489937747399999</v>
      </c>
      <c r="N3">
        <f t="shared" si="0"/>
        <v>44.749734313399991</v>
      </c>
      <c r="O3">
        <f t="shared" si="0"/>
        <v>49.025244193199981</v>
      </c>
      <c r="P3">
        <f t="shared" si="0"/>
        <v>53.329754021199975</v>
      </c>
      <c r="Q3">
        <f t="shared" si="0"/>
        <v>57.675339890999972</v>
      </c>
      <c r="R3">
        <f t="shared" si="0"/>
        <v>62.072917618599966</v>
      </c>
      <c r="S3">
        <f t="shared" si="0"/>
        <v>66.532292117599965</v>
      </c>
      <c r="T3">
        <f t="shared" si="0"/>
        <v>71.062205886399965</v>
      </c>
      <c r="U3">
        <f t="shared" si="0"/>
        <v>75.670386607399962</v>
      </c>
      <c r="V3">
        <f t="shared" si="0"/>
        <v>80.363593858199977</v>
      </c>
      <c r="W3">
        <f t="shared" si="0"/>
        <v>85.147664934799991</v>
      </c>
      <c r="X3">
        <f t="shared" si="0"/>
        <v>90.027559786799998</v>
      </c>
      <c r="Y3">
        <f t="shared" si="0"/>
        <v>95.007405064599993</v>
      </c>
      <c r="Z3">
        <f t="shared" si="0"/>
        <v>100.09053727860001</v>
      </c>
      <c r="AA3">
        <f t="shared" si="0"/>
        <v>105.2795450704</v>
      </c>
      <c r="AB3">
        <f t="shared" si="0"/>
        <v>110.57631059600001</v>
      </c>
      <c r="AC3">
        <f t="shared" si="0"/>
        <v>115.98205002100002</v>
      </c>
      <c r="AD3">
        <f t="shared" si="0"/>
        <v>121.49735312780001</v>
      </c>
      <c r="AE3">
        <f t="shared" si="0"/>
        <v>127.12222203480002</v>
      </c>
      <c r="AF3">
        <f t="shared" si="0"/>
        <v>132.85610902760001</v>
      </c>
      <c r="AG3">
        <f t="shared" si="0"/>
        <v>138.69795350219999</v>
      </c>
      <c r="AH3">
        <f t="shared" si="0"/>
        <v>144.6462180202</v>
      </c>
      <c r="AI3">
        <f t="shared" si="0"/>
        <v>150.698923476</v>
      </c>
      <c r="AJ3">
        <f t="shared" si="0"/>
        <v>156.85368337600002</v>
      </c>
      <c r="AK3">
        <f t="shared" si="0"/>
        <v>163.10773722979999</v>
      </c>
      <c r="AL3">
        <f t="shared" si="0"/>
        <v>169.45798305339997</v>
      </c>
      <c r="AM3">
        <f t="shared" si="0"/>
        <v>175.90100898439997</v>
      </c>
      <c r="AN3">
        <f t="shared" si="0"/>
        <v>182.43312400919999</v>
      </c>
      <c r="AO3">
        <f t="shared" si="0"/>
        <v>189.05038780219999</v>
      </c>
      <c r="AP3">
        <f t="shared" si="0"/>
        <v>195.748639677</v>
      </c>
      <c r="AQ3">
        <f t="shared" si="0"/>
        <v>202.5235266496</v>
      </c>
      <c r="AR3">
        <f t="shared" si="0"/>
        <v>209.37053061360001</v>
      </c>
      <c r="AS3">
        <f t="shared" si="0"/>
        <v>216.28499462740001</v>
      </c>
      <c r="AT3">
        <f t="shared" si="0"/>
        <v>223.26214831339999</v>
      </c>
      <c r="AU3">
        <f t="shared" si="0"/>
        <v>230.2971323692</v>
      </c>
      <c r="AV3">
        <f t="shared" si="0"/>
        <v>237.38502219079999</v>
      </c>
      <c r="AW3">
        <f t="shared" si="0"/>
        <v>244.52085060780001</v>
      </c>
      <c r="AX3">
        <f t="shared" si="0"/>
        <v>251.69962973060001</v>
      </c>
      <c r="AY3">
        <f t="shared" si="0"/>
        <v>258.9163719096</v>
      </c>
      <c r="AZ3">
        <f t="shared" si="0"/>
        <v>266.16610980639996</v>
      </c>
      <c r="BA3">
        <f t="shared" si="0"/>
        <v>273.44391557699993</v>
      </c>
      <c r="BB3">
        <f t="shared" si="0"/>
        <v>280.74491916699992</v>
      </c>
      <c r="BC3">
        <f t="shared" si="0"/>
        <v>288.06432571879992</v>
      </c>
      <c r="BD3">
        <f t="shared" si="0"/>
        <v>295.39743209079995</v>
      </c>
      <c r="BE3">
        <f t="shared" si="0"/>
        <v>302.7396424886</v>
      </c>
      <c r="BF3">
        <f t="shared" si="0"/>
        <v>310.08648320820004</v>
      </c>
      <c r="BG3">
        <f t="shared" si="0"/>
        <v>317.43361649120004</v>
      </c>
      <c r="BH3">
        <f t="shared" si="0"/>
        <v>324.77685349200004</v>
      </c>
      <c r="BI3">
        <f t="shared" si="0"/>
        <v>332.11216635700004</v>
      </c>
      <c r="BJ3">
        <f t="shared" si="0"/>
        <v>339.43569941580006</v>
      </c>
      <c r="BK3">
        <f t="shared" si="0"/>
        <v>346.74377948440002</v>
      </c>
      <c r="BL3">
        <f t="shared" si="0"/>
        <v>354.03292528040004</v>
      </c>
      <c r="BM3">
        <f t="shared" si="0"/>
        <v>361.29985595019997</v>
      </c>
      <c r="BN3">
        <f t="shared" si="0"/>
        <v>368.54149870819992</v>
      </c>
      <c r="BO3">
        <f t="shared" si="0"/>
        <v>375.75499558799993</v>
      </c>
      <c r="BP3">
        <f t="shared" si="0"/>
        <v>382.93770930559992</v>
      </c>
      <c r="BQ3">
        <f t="shared" si="0"/>
        <v>390.08722823459988</v>
      </c>
      <c r="BR3">
        <f t="shared" si="0"/>
        <v>397.20137049339985</v>
      </c>
      <c r="BS3">
        <f t="shared" ref="BS3:DY3" si="1">BR3+-0.0000000074*BS2^5 + 0.0000025383*BS2^4 - 0.0003087136*BS2^3 + 0.0150844229*BS2^2 - 0.2102038384*BS2 + 5.13746326</f>
        <v>404.27818714439985</v>
      </c>
      <c r="BT3">
        <f t="shared" si="1"/>
        <v>411.31596450519987</v>
      </c>
      <c r="BU3">
        <f t="shared" si="1"/>
        <v>418.31322557179988</v>
      </c>
      <c r="BV3">
        <f t="shared" si="1"/>
        <v>425.26873055379986</v>
      </c>
      <c r="BW3">
        <f t="shared" si="1"/>
        <v>432.18147652159979</v>
      </c>
      <c r="BX3">
        <f t="shared" si="1"/>
        <v>439.05069616559979</v>
      </c>
      <c r="BY3">
        <f t="shared" si="1"/>
        <v>445.87585566739983</v>
      </c>
      <c r="BZ3">
        <f t="shared" si="1"/>
        <v>452.65665168299984</v>
      </c>
      <c r="CA3">
        <f t="shared" si="1"/>
        <v>459.39300743799981</v>
      </c>
      <c r="CB3">
        <f t="shared" si="1"/>
        <v>466.08506793479978</v>
      </c>
      <c r="CC3">
        <f t="shared" si="1"/>
        <v>472.73319427179973</v>
      </c>
      <c r="CD3">
        <f t="shared" si="1"/>
        <v>479.33795707459979</v>
      </c>
      <c r="CE3">
        <f t="shared" si="1"/>
        <v>485.90012903919973</v>
      </c>
      <c r="CF3">
        <f t="shared" si="1"/>
        <v>492.42067658719975</v>
      </c>
      <c r="CG3">
        <f t="shared" si="1"/>
        <v>498.90075063299969</v>
      </c>
      <c r="CH3">
        <f t="shared" si="1"/>
        <v>505.34167646299971</v>
      </c>
      <c r="CI3">
        <f t="shared" si="1"/>
        <v>511.74494272679965</v>
      </c>
      <c r="CJ3">
        <f t="shared" si="1"/>
        <v>518.11218954039953</v>
      </c>
      <c r="CK3">
        <f t="shared" si="1"/>
        <v>524.4451957013996</v>
      </c>
      <c r="CL3">
        <f t="shared" si="1"/>
        <v>530.74586501619956</v>
      </c>
      <c r="CM3">
        <f t="shared" si="1"/>
        <v>537.01621173919955</v>
      </c>
      <c r="CN3">
        <f t="shared" si="1"/>
        <v>543.25834512399956</v>
      </c>
      <c r="CO3">
        <f t="shared" si="1"/>
        <v>549.47445308659962</v>
      </c>
      <c r="CP3">
        <f t="shared" si="1"/>
        <v>555.66678498059957</v>
      </c>
      <c r="CQ3">
        <f t="shared" si="1"/>
        <v>561.83763348439959</v>
      </c>
      <c r="CR3">
        <f t="shared" si="1"/>
        <v>567.98931560039966</v>
      </c>
      <c r="CS3">
        <f t="shared" si="1"/>
        <v>574.1241527661997</v>
      </c>
      <c r="CT3">
        <f t="shared" si="1"/>
        <v>580.24445007779968</v>
      </c>
      <c r="CU3">
        <f t="shared" si="1"/>
        <v>586.3524746247997</v>
      </c>
      <c r="CV3">
        <f t="shared" si="1"/>
        <v>592.45043293759954</v>
      </c>
      <c r="CW3">
        <f t="shared" si="1"/>
        <v>598.54044754659958</v>
      </c>
      <c r="CX3">
        <f t="shared" si="1"/>
        <v>604.62453265339957</v>
      </c>
      <c r="CY3">
        <f t="shared" si="1"/>
        <v>610.70456891399954</v>
      </c>
      <c r="CZ3">
        <f t="shared" si="1"/>
        <v>616.78227733399945</v>
      </c>
      <c r="DA3">
        <f t="shared" si="1"/>
        <v>622.85919227579939</v>
      </c>
      <c r="DB3">
        <f t="shared" si="1"/>
        <v>628.9366335777994</v>
      </c>
      <c r="DC3">
        <f t="shared" si="1"/>
        <v>635.01567778559945</v>
      </c>
      <c r="DD3">
        <f t="shared" si="1"/>
        <v>641.0971284951994</v>
      </c>
      <c r="DE3">
        <f t="shared" si="1"/>
        <v>647.18148580819934</v>
      </c>
      <c r="DF3">
        <f t="shared" si="1"/>
        <v>653.26891489899936</v>
      </c>
      <c r="DG3">
        <f t="shared" si="1"/>
        <v>659.35921369399932</v>
      </c>
      <c r="DH3">
        <f t="shared" si="1"/>
        <v>665.45177966279937</v>
      </c>
      <c r="DI3">
        <f t="shared" si="1"/>
        <v>671.54557572139936</v>
      </c>
      <c r="DJ3">
        <f t="shared" si="1"/>
        <v>677.63909524739938</v>
      </c>
      <c r="DK3">
        <f t="shared" si="1"/>
        <v>683.73032620719937</v>
      </c>
      <c r="DL3">
        <f t="shared" si="1"/>
        <v>689.81671439519937</v>
      </c>
      <c r="DM3">
        <f t="shared" si="1"/>
        <v>695.89512578499944</v>
      </c>
      <c r="DN3">
        <f t="shared" si="1"/>
        <v>701.96180799259946</v>
      </c>
      <c r="DO3">
        <f t="shared" si="1"/>
        <v>708.01235085159942</v>
      </c>
      <c r="DP3">
        <f t="shared" si="1"/>
        <v>714.04164610039936</v>
      </c>
      <c r="DQ3">
        <f t="shared" si="1"/>
        <v>720.04384618139932</v>
      </c>
      <c r="DR3">
        <f t="shared" si="1"/>
        <v>726.01232215219932</v>
      </c>
      <c r="DS3">
        <f t="shared" si="1"/>
        <v>731.93962070879934</v>
      </c>
      <c r="DT3">
        <f t="shared" si="1"/>
        <v>737.81742032079944</v>
      </c>
      <c r="DU3">
        <f t="shared" si="1"/>
        <v>743.63648647859941</v>
      </c>
      <c r="DV3">
        <f t="shared" si="1"/>
        <v>749.38662605259913</v>
      </c>
      <c r="DW3">
        <f t="shared" si="1"/>
        <v>755.05664076439905</v>
      </c>
      <c r="DX3">
        <f t="shared" si="1"/>
        <v>760.63427976999913</v>
      </c>
      <c r="DY3">
        <f t="shared" si="1"/>
        <v>766.10619135499905</v>
      </c>
    </row>
    <row r="4" spans="1:129" x14ac:dyDescent="0.25">
      <c r="A4" t="s">
        <v>4</v>
      </c>
      <c r="B4" t="s">
        <v>5</v>
      </c>
      <c r="C4" t="s">
        <v>6</v>
      </c>
      <c r="D4" t="s">
        <v>8</v>
      </c>
      <c r="E4">
        <f>(-2.99102895971615E-08*E2^5)+(0.0000109354307793382*E2^4)-(0.00148837877707579*E2^3)+(0.0922730277447495*E2^2)-(2.54470076535767*E2)+31.572818264258</f>
        <v>29.118913053388493</v>
      </c>
      <c r="F4">
        <f>E4+(-2.99102895971615E-08*F2^5)+(0.0000109354307793382*F2^4)-(0.00148837877707579*F2^3)+(0.0922730277447495*F2^2)-(2.54470076535767*F2)+31.572818264258</f>
        <v>55.959688877456749</v>
      </c>
      <c r="G4">
        <f t="shared" ref="G4:BR4" si="2">F4+(-2.99102895971615E-08*G2^5)+(0.0000109354307793382*G2^4)-(0.00148837877707579*G2^3)+(0.0922730277447495*G2^2)-(2.54470076535767*G2)+31.572818264258</f>
        <v>80.689554370056186</v>
      </c>
      <c r="H4">
        <f t="shared" si="2"/>
        <v>103.46745061720961</v>
      </c>
      <c r="I4">
        <f t="shared" si="2"/>
        <v>124.44428457574563</v>
      </c>
      <c r="J4">
        <f t="shared" si="2"/>
        <v>143.76317716669834</v>
      </c>
      <c r="K4">
        <f t="shared" si="2"/>
        <v>161.55970777947229</v>
      </c>
      <c r="L4">
        <f t="shared" si="2"/>
        <v>177.96215518677272</v>
      </c>
      <c r="M4">
        <f t="shared" si="2"/>
        <v>193.09173487030091</v>
      </c>
      <c r="N4">
        <f t="shared" si="2"/>
        <v>207.06283275721506</v>
      </c>
      <c r="O4">
        <f t="shared" si="2"/>
        <v>219.98323536735589</v>
      </c>
      <c r="P4">
        <f t="shared" si="2"/>
        <v>231.95435637123813</v>
      </c>
      <c r="Q4">
        <f t="shared" si="2"/>
        <v>243.07145955880685</v>
      </c>
      <c r="R4">
        <f t="shared" si="2"/>
        <v>253.42387821895915</v>
      </c>
      <c r="S4">
        <f t="shared" si="2"/>
        <v>263.09523092983108</v>
      </c>
      <c r="T4">
        <f t="shared" si="2"/>
        <v>272.16363375984992</v>
      </c>
      <c r="U4">
        <f t="shared" si="2"/>
        <v>280.70190887955141</v>
      </c>
      <c r="V4">
        <f t="shared" si="2"/>
        <v>288.77778958416241</v>
      </c>
      <c r="W4">
        <f t="shared" si="2"/>
        <v>296.45412172694932</v>
      </c>
      <c r="X4">
        <f t="shared" si="2"/>
        <v>303.78906156333062</v>
      </c>
      <c r="Y4">
        <f t="shared" si="2"/>
        <v>310.83627000575558</v>
      </c>
      <c r="Z4">
        <f t="shared" si="2"/>
        <v>317.64510328934801</v>
      </c>
      <c r="AA4">
        <f t="shared" si="2"/>
        <v>324.26080004831505</v>
      </c>
      <c r="AB4">
        <f t="shared" si="2"/>
        <v>330.72466480312136</v>
      </c>
      <c r="AC4">
        <f t="shared" si="2"/>
        <v>337.07424785842846</v>
      </c>
      <c r="AD4">
        <f t="shared" si="2"/>
        <v>343.3435216117997</v>
      </c>
      <c r="AE4">
        <f t="shared" si="2"/>
        <v>349.56305327316977</v>
      </c>
      <c r="AF4">
        <f t="shared" si="2"/>
        <v>355.76017399508009</v>
      </c>
      <c r="AG4">
        <f t="shared" si="2"/>
        <v>361.95914441367916</v>
      </c>
      <c r="AH4">
        <f t="shared" si="2"/>
        <v>368.18131660048812</v>
      </c>
      <c r="AI4">
        <f t="shared" si="2"/>
        <v>374.44529242493212</v>
      </c>
      <c r="AJ4">
        <f t="shared" si="2"/>
        <v>380.76707832763577</v>
      </c>
      <c r="AK4">
        <f t="shared" si="2"/>
        <v>387.16023650448506</v>
      </c>
      <c r="AL4">
        <f t="shared" si="2"/>
        <v>393.63603250145377</v>
      </c>
      <c r="AM4">
        <f t="shared" si="2"/>
        <v>400.20357922019542</v>
      </c>
      <c r="AN4">
        <f t="shared" si="2"/>
        <v>406.86997733440063</v>
      </c>
      <c r="AO4">
        <f t="shared" si="2"/>
        <v>413.64045211691905</v>
      </c>
      <c r="AP4">
        <f t="shared" si="2"/>
        <v>420.5184866776475</v>
      </c>
      <c r="AQ4">
        <f t="shared" si="2"/>
        <v>427.50595161218257</v>
      </c>
      <c r="AR4">
        <f t="shared" si="2"/>
        <v>434.60323106123883</v>
      </c>
      <c r="AS4">
        <f t="shared" si="2"/>
        <v>441.80934518083234</v>
      </c>
      <c r="AT4">
        <f t="shared" si="2"/>
        <v>449.12206902322896</v>
      </c>
      <c r="AU4">
        <f t="shared" si="2"/>
        <v>456.53804782865848</v>
      </c>
      <c r="AV4">
        <f t="shared" si="2"/>
        <v>464.05290872779403</v>
      </c>
      <c r="AW4">
        <f t="shared" si="2"/>
        <v>471.66136885499566</v>
      </c>
      <c r="AX4">
        <f t="shared" si="2"/>
        <v>479.35733987232106</v>
      </c>
      <c r="AY4">
        <f t="shared" si="2"/>
        <v>487.13402890429927</v>
      </c>
      <c r="AZ4">
        <f t="shared" si="2"/>
        <v>494.98403588347162</v>
      </c>
      <c r="BA4">
        <f t="shared" si="2"/>
        <v>502.89944730669708</v>
      </c>
      <c r="BB4">
        <f t="shared" si="2"/>
        <v>510.87192640222236</v>
      </c>
      <c r="BC4">
        <f t="shared" si="2"/>
        <v>518.89279970751818</v>
      </c>
      <c r="BD4">
        <f t="shared" si="2"/>
        <v>526.95314005788043</v>
      </c>
      <c r="BE4">
        <f t="shared" si="2"/>
        <v>535.04384598579645</v>
      </c>
      <c r="BF4">
        <f t="shared" si="2"/>
        <v>543.15571753107622</v>
      </c>
      <c r="BG4">
        <f t="shared" si="2"/>
        <v>551.27952846175015</v>
      </c>
      <c r="BH4">
        <f t="shared" si="2"/>
        <v>559.40609490573036</v>
      </c>
      <c r="BI4">
        <f t="shared" si="2"/>
        <v>567.52634039323846</v>
      </c>
      <c r="BJ4">
        <f t="shared" si="2"/>
        <v>575.63135730999795</v>
      </c>
      <c r="BK4">
        <f t="shared" si="2"/>
        <v>583.71246476119256</v>
      </c>
      <c r="BL4">
        <f t="shared" si="2"/>
        <v>591.76126284618806</v>
      </c>
      <c r="BM4">
        <f t="shared" si="2"/>
        <v>599.76968334402261</v>
      </c>
      <c r="BN4">
        <f t="shared" si="2"/>
        <v>607.73003680965871</v>
      </c>
      <c r="BO4">
        <f t="shared" si="2"/>
        <v>615.63505608100274</v>
      </c>
      <c r="BP4">
        <f t="shared" si="2"/>
        <v>623.47793619668892</v>
      </c>
      <c r="BQ4">
        <f t="shared" si="2"/>
        <v>631.25237072462869</v>
      </c>
      <c r="BR4">
        <f t="shared" si="2"/>
        <v>638.95258450132519</v>
      </c>
      <c r="BS4">
        <f t="shared" ref="BS4:DY4" si="3">BR4+(-2.99102895971615E-08*BS2^5)+(0.0000109354307793382*BS2^4)-(0.00148837877707579*BS2^3)+(0.0922730277447495*BS2^2)-(2.54470076535767*BS2)+31.572818264258</f>
        <v>646.57336278195373</v>
      </c>
      <c r="BT4">
        <f t="shared" si="3"/>
        <v>654.11007680120588</v>
      </c>
      <c r="BU4">
        <f t="shared" si="3"/>
        <v>661.55870574490041</v>
      </c>
      <c r="BV4">
        <f t="shared" si="3"/>
        <v>668.91585513235896</v>
      </c>
      <c r="BW4">
        <f t="shared" si="3"/>
        <v>676.17877160954652</v>
      </c>
      <c r="BX4">
        <f t="shared" si="3"/>
        <v>683.34535415297796</v>
      </c>
      <c r="BY4">
        <f t="shared" si="3"/>
        <v>690.41416168438855</v>
      </c>
      <c r="BZ4">
        <f t="shared" si="3"/>
        <v>697.38441709617177</v>
      </c>
      <c r="CA4">
        <f t="shared" si="3"/>
        <v>704.25600768758011</v>
      </c>
      <c r="CB4">
        <f t="shared" si="3"/>
        <v>711.02948201169272</v>
      </c>
      <c r="CC4">
        <f t="shared" si="3"/>
        <v>717.70604313314732</v>
      </c>
      <c r="CD4">
        <f t="shared" si="3"/>
        <v>724.28753829663799</v>
      </c>
      <c r="CE4">
        <f t="shared" si="3"/>
        <v>730.77644500617851</v>
      </c>
      <c r="CF4">
        <f t="shared" si="3"/>
        <v>737.17585351512901</v>
      </c>
      <c r="CG4">
        <f t="shared" si="3"/>
        <v>743.48944572699122</v>
      </c>
      <c r="CH4">
        <f t="shared" si="3"/>
        <v>749.72147050696515</v>
      </c>
      <c r="CI4">
        <f t="shared" si="3"/>
        <v>755.87671540427425</v>
      </c>
      <c r="CJ4">
        <f t="shared" si="3"/>
        <v>761.96047478525441</v>
      </c>
      <c r="CK4">
        <f t="shared" si="3"/>
        <v>767.97851437720681</v>
      </c>
      <c r="CL4">
        <f t="shared" si="3"/>
        <v>773.93703222301929</v>
      </c>
      <c r="CM4">
        <f t="shared" si="3"/>
        <v>779.84261604655069</v>
      </c>
      <c r="CN4">
        <f t="shared" si="3"/>
        <v>785.70219702877989</v>
      </c>
      <c r="CO4">
        <f t="shared" si="3"/>
        <v>791.52299999472268</v>
      </c>
      <c r="CP4">
        <f t="shared" si="3"/>
        <v>797.31249001111075</v>
      </c>
      <c r="CQ4">
        <f t="shared" si="3"/>
        <v>803.07831539483891</v>
      </c>
      <c r="CR4">
        <f t="shared" si="3"/>
        <v>808.82824713217519</v>
      </c>
      <c r="CS4">
        <f t="shared" si="3"/>
        <v>814.57011470873749</v>
      </c>
      <c r="CT4">
        <f t="shared" si="3"/>
        <v>820.31173835023503</v>
      </c>
      <c r="CU4">
        <f t="shared" si="3"/>
        <v>826.06085767397542</v>
      </c>
      <c r="CV4">
        <f t="shared" si="3"/>
        <v>831.82505675113646</v>
      </c>
      <c r="CW4">
        <f t="shared" si="3"/>
        <v>837.61168557980329</v>
      </c>
      <c r="CX4">
        <f t="shared" si="3"/>
        <v>843.42777796877101</v>
      </c>
      <c r="CY4">
        <f t="shared" si="3"/>
        <v>849.27996583211359</v>
      </c>
      <c r="CZ4">
        <f t="shared" si="3"/>
        <v>855.17438989451432</v>
      </c>
      <c r="DA4">
        <f t="shared" si="3"/>
        <v>861.11660680736702</v>
      </c>
      <c r="DB4">
        <f t="shared" si="3"/>
        <v>867.11149267563781</v>
      </c>
      <c r="DC4">
        <f t="shared" si="3"/>
        <v>873.16314299549401</v>
      </c>
      <c r="DD4">
        <f t="shared" si="3"/>
        <v>879.27476900269914</v>
      </c>
      <c r="DE4">
        <f t="shared" si="3"/>
        <v>885.44859043177109</v>
      </c>
      <c r="DF4">
        <f t="shared" si="3"/>
        <v>891.68572468590708</v>
      </c>
      <c r="DG4">
        <f t="shared" si="3"/>
        <v>897.98607241767411</v>
      </c>
      <c r="DH4">
        <f t="shared" si="3"/>
        <v>904.34819952046257</v>
      </c>
      <c r="DI4">
        <f t="shared" si="3"/>
        <v>910.76921553070758</v>
      </c>
      <c r="DJ4">
        <f t="shared" si="3"/>
        <v>917.24464844087436</v>
      </c>
      <c r="DK4">
        <f t="shared" si="3"/>
        <v>923.76831592320923</v>
      </c>
      <c r="DL4">
        <f t="shared" si="3"/>
        <v>930.33219296425455</v>
      </c>
      <c r="DM4">
        <f t="shared" si="3"/>
        <v>936.92627591013093</v>
      </c>
      <c r="DN4">
        <f t="shared" si="3"/>
        <v>943.53844292258418</v>
      </c>
      <c r="DO4">
        <f t="shared" si="3"/>
        <v>950.15431084579609</v>
      </c>
      <c r="DP4">
        <f t="shared" si="3"/>
        <v>956.7570884839613</v>
      </c>
      <c r="DQ4">
        <f t="shared" si="3"/>
        <v>963.32742628963001</v>
      </c>
      <c r="DR4">
        <f t="shared" si="3"/>
        <v>969.84326246281694</v>
      </c>
      <c r="DS4">
        <f t="shared" si="3"/>
        <v>976.27966546087146</v>
      </c>
      <c r="DT4">
        <f t="shared" si="3"/>
        <v>982.60867291911654</v>
      </c>
      <c r="DU4">
        <f t="shared" si="3"/>
        <v>988.79912698225348</v>
      </c>
      <c r="DV4">
        <f t="shared" si="3"/>
        <v>994.81650604652873</v>
      </c>
      <c r="DW4">
        <f t="shared" si="3"/>
        <v>1000.6227529126678</v>
      </c>
      <c r="DX4">
        <f t="shared" si="3"/>
        <v>1006.1760993495753</v>
      </c>
      <c r="DY4">
        <f t="shared" si="3"/>
        <v>1011.4308870687975</v>
      </c>
    </row>
    <row r="5" spans="1:129" x14ac:dyDescent="0.25">
      <c r="A5" t="s">
        <v>4</v>
      </c>
      <c r="B5" t="s">
        <v>5</v>
      </c>
      <c r="C5" t="s">
        <v>9</v>
      </c>
      <c r="D5" t="s">
        <v>7</v>
      </c>
      <c r="E5">
        <f>-4.42947513413846E-09*E2^5 + 1.64037435927926E-06*E2^4 - 0.00022310051708187*E2^3 + 0.0132739688871086*E2^2 - 0.304061332629916*E2 + 5.26047957043873</f>
        <v>4.9694707421237254</v>
      </c>
      <c r="F5">
        <f>E5+-4.42947513413846E-09*F2^5 + 1.64037435927926E-06*F2^4 - 0.00022310051708187*F2^3 + 0.0132739688871086*F2^2 - 0.304061332629916*F2 + 5.26047957043873</f>
        <v>9.6731648229609473</v>
      </c>
      <c r="G5">
        <f t="shared" ref="G5:BR5" si="4">F5+-4.42947513413846E-09*G2^5 + 1.64037435927926E-06*G2^4 - 0.00022310051708187*G2^3 + 0.0132739688871086*G2^2 - 0.304061332629916*G2 + 5.26047957043873</f>
        <v>14.13503419549334</v>
      </c>
      <c r="H5">
        <f t="shared" si="4"/>
        <v>18.377788904566341</v>
      </c>
      <c r="I5">
        <f t="shared" si="4"/>
        <v>22.422934861262728</v>
      </c>
      <c r="J5">
        <f t="shared" si="4"/>
        <v>26.290811085739168</v>
      </c>
      <c r="K5">
        <f t="shared" si="4"/>
        <v>30.000626418525773</v>
      </c>
      <c r="L5">
        <f t="shared" si="4"/>
        <v>33.570495700288625</v>
      </c>
      <c r="M5">
        <f t="shared" si="4"/>
        <v>37.017475420055256</v>
      </c>
      <c r="N5">
        <f t="shared" si="4"/>
        <v>40.357598831903196</v>
      </c>
      <c r="O5">
        <f t="shared" si="4"/>
        <v>43.605910540111395</v>
      </c>
      <c r="P5">
        <f t="shared" si="4"/>
        <v>46.776500552774735</v>
      </c>
      <c r="Q5">
        <f t="shared" si="4"/>
        <v>49.882537803881441</v>
      </c>
      <c r="R5">
        <f t="shared" si="4"/>
        <v>52.936303143853507</v>
      </c>
      <c r="S5">
        <f t="shared" si="4"/>
        <v>55.949221798550148</v>
      </c>
      <c r="T5">
        <f t="shared" si="4"/>
        <v>58.931895296734162</v>
      </c>
      <c r="U5">
        <f t="shared" si="4"/>
        <v>61.894132866001314</v>
      </c>
      <c r="V5">
        <f t="shared" si="4"/>
        <v>64.84498229717272</v>
      </c>
      <c r="W5">
        <f t="shared" si="4"/>
        <v>67.792760277150165</v>
      </c>
      <c r="X5">
        <f t="shared" si="4"/>
        <v>70.745082190234498</v>
      </c>
      <c r="Y5">
        <f t="shared" si="4"/>
        <v>73.708891387906874</v>
      </c>
      <c r="Z5">
        <f t="shared" si="4"/>
        <v>76.690487927073107</v>
      </c>
      <c r="AA5">
        <f t="shared" si="4"/>
        <v>79.695556776770886</v>
      </c>
      <c r="AB5">
        <f t="shared" si="4"/>
        <v>82.729195493340157</v>
      </c>
      <c r="AC5">
        <f t="shared" si="4"/>
        <v>85.79594136405629</v>
      </c>
      <c r="AD5">
        <f t="shared" si="4"/>
        <v>88.89979801922631</v>
      </c>
      <c r="AE5">
        <f t="shared" si="4"/>
        <v>92.044261512748207</v>
      </c>
      <c r="AF5">
        <f t="shared" si="4"/>
        <v>95.232345871133006</v>
      </c>
      <c r="AG5">
        <f t="shared" si="4"/>
        <v>98.466608110990052</v>
      </c>
      <c r="AH5">
        <f t="shared" si="4"/>
        <v>101.7491727249752</v>
      </c>
      <c r="AI5">
        <f t="shared" si="4"/>
        <v>105.08175563620186</v>
      </c>
      <c r="AJ5">
        <f t="shared" si="4"/>
        <v>108.46568762111525</v>
      </c>
      <c r="AK5">
        <f t="shared" si="4"/>
        <v>111.90193720082945</v>
      </c>
      <c r="AL5">
        <f t="shared" si="4"/>
        <v>115.39113300092755</v>
      </c>
      <c r="AM5">
        <f t="shared" si="4"/>
        <v>118.93358557972469</v>
      </c>
      <c r="AN5">
        <f t="shared" si="4"/>
        <v>122.52930872499421</v>
      </c>
      <c r="AO5">
        <f t="shared" si="4"/>
        <v>126.17804021915667</v>
      </c>
      <c r="AP5">
        <f t="shared" si="4"/>
        <v>129.87926207293188</v>
      </c>
      <c r="AQ5">
        <f t="shared" si="4"/>
        <v>133.63222022745396</v>
      </c>
      <c r="AR5">
        <f t="shared" si="4"/>
        <v>137.43594372484927</v>
      </c>
      <c r="AS5">
        <f t="shared" si="4"/>
        <v>141.28926334727751</v>
      </c>
      <c r="AT5">
        <f t="shared" si="4"/>
        <v>145.19082972443567</v>
      </c>
      <c r="AU5">
        <f t="shared" si="4"/>
        <v>149.13913090952499</v>
      </c>
      <c r="AV5">
        <f t="shared" si="4"/>
        <v>153.13250942368077</v>
      </c>
      <c r="AW5">
        <f t="shared" si="4"/>
        <v>157.16917876886558</v>
      </c>
      <c r="AX5">
        <f t="shared" si="4"/>
        <v>161.24723940922499</v>
      </c>
      <c r="AY5">
        <f t="shared" si="4"/>
        <v>165.36469422090642</v>
      </c>
      <c r="AZ5">
        <f t="shared" si="4"/>
        <v>169.51946341034113</v>
      </c>
      <c r="BA5">
        <f t="shared" si="4"/>
        <v>173.70939890098916</v>
      </c>
      <c r="BB5">
        <f t="shared" si="4"/>
        <v>177.93229818854692</v>
      </c>
      <c r="BC5">
        <f t="shared" si="4"/>
        <v>182.18591766461827</v>
      </c>
      <c r="BD5">
        <f t="shared" si="4"/>
        <v>186.46798540884825</v>
      </c>
      <c r="BE5">
        <f t="shared" si="4"/>
        <v>190.77621344951984</v>
      </c>
      <c r="BF5">
        <f t="shared" si="4"/>
        <v>195.10830949261381</v>
      </c>
      <c r="BG5">
        <f t="shared" si="4"/>
        <v>199.46198811933144</v>
      </c>
      <c r="BH5">
        <f t="shared" si="4"/>
        <v>203.83498145208026</v>
      </c>
      <c r="BI5">
        <f t="shared" si="4"/>
        <v>208.22504928892295</v>
      </c>
      <c r="BJ5">
        <f t="shared" si="4"/>
        <v>212.62998870648883</v>
      </c>
      <c r="BK5">
        <f t="shared" si="4"/>
        <v>217.04764313134879</v>
      </c>
      <c r="BL5">
        <f t="shared" si="4"/>
        <v>221.47591087985273</v>
      </c>
      <c r="BM5">
        <f t="shared" si="4"/>
        <v>225.91275316643041</v>
      </c>
      <c r="BN5">
        <f t="shared" si="4"/>
        <v>230.3562015803551</v>
      </c>
      <c r="BO5">
        <f t="shared" si="4"/>
        <v>234.80436503097013</v>
      </c>
      <c r="BP5">
        <f t="shared" si="4"/>
        <v>239.25543616137861</v>
      </c>
      <c r="BQ5">
        <f t="shared" si="4"/>
        <v>243.70769723059598</v>
      </c>
      <c r="BR5">
        <f t="shared" si="4"/>
        <v>248.1595254641656</v>
      </c>
      <c r="BS5">
        <f t="shared" ref="BS5:DY5" si="5">BR5+-4.42947513413846E-09*BS2^5 + 1.64037435927926E-06*BS2^4 - 0.00022310051708187*BS2^3 + 0.0132739688871086*BS2^2 - 0.304061332629916*BS2 + 5.26047957043873</f>
        <v>252.60939787323733</v>
      </c>
      <c r="BT5">
        <f t="shared" si="5"/>
        <v>257.05589554210911</v>
      </c>
      <c r="BU5">
        <f t="shared" si="5"/>
        <v>261.4977073842316</v>
      </c>
      <c r="BV5">
        <f t="shared" si="5"/>
        <v>265.93363336667545</v>
      </c>
      <c r="BW5">
        <f t="shared" si="5"/>
        <v>270.36258720306216</v>
      </c>
      <c r="BX5">
        <f t="shared" si="5"/>
        <v>274.78359851495708</v>
      </c>
      <c r="BY5">
        <f t="shared" si="5"/>
        <v>279.19581446172663</v>
      </c>
      <c r="BZ5">
        <f t="shared" si="5"/>
        <v>283.59850083885686</v>
      </c>
      <c r="CA5">
        <f t="shared" si="5"/>
        <v>287.99104264473669</v>
      </c>
      <c r="CB5">
        <f t="shared" si="5"/>
        <v>292.37294411590295</v>
      </c>
      <c r="CC5">
        <f t="shared" si="5"/>
        <v>296.74382823074882</v>
      </c>
      <c r="CD5">
        <f t="shared" si="5"/>
        <v>301.10343568169532</v>
      </c>
      <c r="CE5">
        <f t="shared" si="5"/>
        <v>305.45162331582554</v>
      </c>
      <c r="CF5">
        <f t="shared" si="5"/>
        <v>309.78836204398226</v>
      </c>
      <c r="CG5">
        <f t="shared" si="5"/>
        <v>314.11373421832792</v>
      </c>
      <c r="CH5">
        <f t="shared" si="5"/>
        <v>318.42793047836852</v>
      </c>
      <c r="CI5">
        <f t="shared" si="5"/>
        <v>322.73124606543939</v>
      </c>
      <c r="CJ5">
        <f t="shared" si="5"/>
        <v>327.02407660565478</v>
      </c>
      <c r="CK5">
        <f t="shared" si="5"/>
        <v>331.30691336131997</v>
      </c>
      <c r="CL5">
        <f t="shared" si="5"/>
        <v>335.58033795080678</v>
      </c>
      <c r="CM5">
        <f t="shared" si="5"/>
        <v>339.84501653689165</v>
      </c>
      <c r="CN5">
        <f t="shared" si="5"/>
        <v>344.10169348355691</v>
      </c>
      <c r="CO5">
        <f t="shared" si="5"/>
        <v>348.35118448125502</v>
      </c>
      <c r="CP5">
        <f t="shared" si="5"/>
        <v>352.59436914063582</v>
      </c>
      <c r="CQ5">
        <f t="shared" si="5"/>
        <v>356.83218305473662</v>
      </c>
      <c r="CR5">
        <f t="shared" si="5"/>
        <v>361.06560932963532</v>
      </c>
      <c r="CS5">
        <f t="shared" si="5"/>
        <v>365.29566958356691</v>
      </c>
      <c r="CT5">
        <f t="shared" si="5"/>
        <v>369.5234144145021</v>
      </c>
      <c r="CU5">
        <f t="shared" si="5"/>
        <v>373.74991333618999</v>
      </c>
      <c r="CV5">
        <f t="shared" si="5"/>
        <v>377.9762441826627</v>
      </c>
      <c r="CW5">
        <f t="shared" si="5"/>
        <v>382.20348198120382</v>
      </c>
      <c r="CX5">
        <f t="shared" si="5"/>
        <v>386.43268729377917</v>
      </c>
      <c r="CY5">
        <f t="shared" si="5"/>
        <v>390.66489402693122</v>
      </c>
      <c r="CZ5">
        <f t="shared" si="5"/>
        <v>394.90109671013579</v>
      </c>
      <c r="DA5">
        <f t="shared" si="5"/>
        <v>399.14223724262223</v>
      </c>
      <c r="DB5">
        <f t="shared" si="5"/>
        <v>403.38919110865669</v>
      </c>
      <c r="DC5">
        <f t="shared" si="5"/>
        <v>407.64275306128758</v>
      </c>
      <c r="DD5">
        <f t="shared" si="5"/>
        <v>411.90362227455495</v>
      </c>
      <c r="DE5">
        <f t="shared" si="5"/>
        <v>416.17238696416229</v>
      </c>
      <c r="DF5">
        <f t="shared" si="5"/>
        <v>420.4495084766117</v>
      </c>
      <c r="DG5">
        <f t="shared" si="5"/>
        <v>424.7353048468014</v>
      </c>
      <c r="DH5">
        <f t="shared" si="5"/>
        <v>429.02993382408715</v>
      </c>
      <c r="DI5">
        <f t="shared" si="5"/>
        <v>433.33337536680568</v>
      </c>
      <c r="DJ5">
        <f t="shared" si="5"/>
        <v>437.64541360526181</v>
      </c>
      <c r="DK5">
        <f t="shared" si="5"/>
        <v>441.96561827317862</v>
      </c>
      <c r="DL5">
        <f t="shared" si="5"/>
        <v>446.29332560760952</v>
      </c>
      <c r="DM5">
        <f t="shared" si="5"/>
        <v>450.62761871731487</v>
      </c>
      <c r="DN5">
        <f t="shared" si="5"/>
        <v>454.96730741960039</v>
      </c>
      <c r="DO5">
        <f t="shared" si="5"/>
        <v>459.31090754561887</v>
      </c>
      <c r="DP5">
        <f t="shared" si="5"/>
        <v>463.65661971413545</v>
      </c>
      <c r="DQ5">
        <f t="shared" si="5"/>
        <v>468.00230757375499</v>
      </c>
      <c r="DR5">
        <f t="shared" si="5"/>
        <v>472.34547551361277</v>
      </c>
      <c r="DS5">
        <f t="shared" si="5"/>
        <v>476.68324584252861</v>
      </c>
      <c r="DT5">
        <f t="shared" si="5"/>
        <v>481.01233543662323</v>
      </c>
      <c r="DU5">
        <f t="shared" si="5"/>
        <v>485.329031855398</v>
      </c>
      <c r="DV5">
        <f t="shared" si="5"/>
        <v>489.62916892627777</v>
      </c>
      <c r="DW5">
        <f t="shared" si="5"/>
        <v>493.90810179761661</v>
      </c>
      <c r="DX5">
        <f t="shared" si="5"/>
        <v>498.16068146016624</v>
      </c>
      <c r="DY5">
        <f t="shared" si="5"/>
        <v>502.38122873700775</v>
      </c>
    </row>
    <row r="6" spans="1:129" x14ac:dyDescent="0.25">
      <c r="A6" t="s">
        <v>4</v>
      </c>
      <c r="B6" t="s">
        <v>5</v>
      </c>
      <c r="C6" t="s">
        <v>9</v>
      </c>
      <c r="D6" t="s">
        <v>8</v>
      </c>
      <c r="E6">
        <f xml:space="preserve"> 4.38737916318807E-10*E2^6 - 1.93389671758458E-07*E2^5 + 0.0000337067510811195*E2^4 - 0.00294548286333594*E2^3 + 0.134507060479997*E2^2 - 3.00413036069014*E2 + 29.3415770112677</f>
        <v>26.469041741994367</v>
      </c>
      <c r="F6">
        <f>E6+ 4.38737916318807E-10*F2^6 - 1.93389671758458E-07*F2^5 + 0.0000337067510811195*F2^4 - 0.00294548286333594*F2^3 + 0.134507060479997*F2^2 - 3.00413036069014*F2 + 29.3415770112677</f>
        <v>50.317355558522124</v>
      </c>
      <c r="G6">
        <f t="shared" ref="G6:BR6" si="6">F6+ 4.38737916318807E-10*G2^6 - 1.93389671758458E-07*G2^5 + 0.0000337067510811195*G2^4 - 0.00294548286333594*G2^3 + 0.134507060479997*G2^2 - 3.00413036069014*G2 + 29.3415770112677</f>
        <v>71.780260567716581</v>
      </c>
      <c r="H6">
        <f t="shared" si="6"/>
        <v>91.077350894973563</v>
      </c>
      <c r="I6">
        <f t="shared" si="6"/>
        <v>108.41323648885489</v>
      </c>
      <c r="J6">
        <f t="shared" si="6"/>
        <v>123.97826183585084</v>
      </c>
      <c r="K6">
        <f t="shared" si="6"/>
        <v>137.94920288989283</v>
      </c>
      <c r="L6">
        <f t="shared" si="6"/>
        <v>150.48994253250765</v>
      </c>
      <c r="M6">
        <f t="shared" si="6"/>
        <v>161.75212487950449</v>
      </c>
      <c r="N6">
        <f t="shared" si="6"/>
        <v>171.87578875008617</v>
      </c>
      <c r="O6">
        <f t="shared" si="6"/>
        <v>180.98998061427588</v>
      </c>
      <c r="P6">
        <f t="shared" si="6"/>
        <v>189.21334733455041</v>
      </c>
      <c r="Q6">
        <f t="shared" si="6"/>
        <v>196.65470901757146</v>
      </c>
      <c r="R6">
        <f t="shared" si="6"/>
        <v>203.41361229190676</v>
      </c>
      <c r="S6">
        <f t="shared" si="6"/>
        <v>209.58086432763105</v>
      </c>
      <c r="T6">
        <f t="shared" si="6"/>
        <v>215.23904791369961</v>
      </c>
      <c r="U6">
        <f t="shared" si="6"/>
        <v>220.46301790898491</v>
      </c>
      <c r="V6">
        <f t="shared" si="6"/>
        <v>225.32037938286732</v>
      </c>
      <c r="W6">
        <f t="shared" si="6"/>
        <v>229.87194776127251</v>
      </c>
      <c r="X6">
        <f t="shared" si="6"/>
        <v>234.17219129404515</v>
      </c>
      <c r="Y6">
        <f t="shared" si="6"/>
        <v>238.26965615955157</v>
      </c>
      <c r="Z6">
        <f t="shared" si="6"/>
        <v>242.20737452240189</v>
      </c>
      <c r="AA6">
        <f t="shared" si="6"/>
        <v>246.02325586018338</v>
      </c>
      <c r="AB6">
        <f t="shared" si="6"/>
        <v>249.75046187509602</v>
      </c>
      <c r="AC6">
        <f t="shared" si="6"/>
        <v>253.41776530638168</v>
      </c>
      <c r="AD6">
        <f t="shared" si="6"/>
        <v>257.0498929594383</v>
      </c>
      <c r="AE6">
        <f t="shared" si="6"/>
        <v>260.66785326751034</v>
      </c>
      <c r="AF6">
        <f t="shared" si="6"/>
        <v>264.2892487018467</v>
      </c>
      <c r="AG6">
        <f t="shared" si="6"/>
        <v>267.92857334621738</v>
      </c>
      <c r="AH6">
        <f t="shared" si="6"/>
        <v>271.59749595168046</v>
      </c>
      <c r="AI6">
        <f t="shared" si="6"/>
        <v>275.30512878749039</v>
      </c>
      <c r="AJ6">
        <f t="shared" si="6"/>
        <v>279.05828260403899</v>
      </c>
      <c r="AK6">
        <f t="shared" si="6"/>
        <v>282.86170802372078</v>
      </c>
      <c r="AL6">
        <f t="shared" si="6"/>
        <v>286.71832367561302</v>
      </c>
      <c r="AM6">
        <f t="shared" si="6"/>
        <v>290.62943138986287</v>
      </c>
      <c r="AN6">
        <f t="shared" si="6"/>
        <v>294.5949187676726</v>
      </c>
      <c r="AO6">
        <f t="shared" si="6"/>
        <v>298.6134494427738</v>
      </c>
      <c r="AP6">
        <f t="shared" si="6"/>
        <v>302.6826413502817</v>
      </c>
      <c r="AQ6">
        <f t="shared" si="6"/>
        <v>306.79923331882202</v>
      </c>
      <c r="AR6">
        <f t="shared" si="6"/>
        <v>310.95924030182078</v>
      </c>
      <c r="AS6">
        <f t="shared" si="6"/>
        <v>315.15809756384823</v>
      </c>
      <c r="AT6">
        <f t="shared" si="6"/>
        <v>319.3907941379087</v>
      </c>
      <c r="AU6">
        <f t="shared" si="6"/>
        <v>323.6519958695676</v>
      </c>
      <c r="AV6">
        <f t="shared" si="6"/>
        <v>327.93615836380656</v>
      </c>
      <c r="AW6">
        <f t="shared" si="6"/>
        <v>332.23763015049849</v>
      </c>
      <c r="AX6">
        <f t="shared" si="6"/>
        <v>336.55074638439288</v>
      </c>
      <c r="AY6">
        <f t="shared" si="6"/>
        <v>340.86991339550423</v>
      </c>
      <c r="AZ6">
        <f t="shared" si="6"/>
        <v>345.18968440579346</v>
      </c>
      <c r="BA6">
        <f t="shared" si="6"/>
        <v>349.50482672803417</v>
      </c>
      <c r="BB6">
        <f t="shared" si="6"/>
        <v>353.8103807627549</v>
      </c>
      <c r="BC6">
        <f t="shared" si="6"/>
        <v>358.10171110914979</v>
      </c>
      <c r="BD6">
        <f t="shared" si="6"/>
        <v>362.37455010584642</v>
      </c>
      <c r="BE6">
        <f t="shared" si="6"/>
        <v>366.62503411742483</v>
      </c>
      <c r="BF6">
        <f t="shared" si="6"/>
        <v>370.84973288257754</v>
      </c>
      <c r="BG6">
        <f t="shared" si="6"/>
        <v>375.04567223980206</v>
      </c>
      <c r="BH6">
        <f t="shared" si="6"/>
        <v>379.21035054651736</v>
      </c>
      <c r="BI6">
        <f t="shared" si="6"/>
        <v>383.3417491074959</v>
      </c>
      <c r="BJ6">
        <f t="shared" si="6"/>
        <v>387.43833692850143</v>
      </c>
      <c r="BK6">
        <f t="shared" si="6"/>
        <v>391.49907011102556</v>
      </c>
      <c r="BL6">
        <f t="shared" si="6"/>
        <v>395.52338620401292</v>
      </c>
      <c r="BM6">
        <f t="shared" si="6"/>
        <v>399.5111938284669</v>
      </c>
      <c r="BN6">
        <f t="shared" si="6"/>
        <v>403.46285789082634</v>
      </c>
      <c r="BO6">
        <f t="shared" si="6"/>
        <v>407.37918070100699</v>
      </c>
      <c r="BP6">
        <f t="shared" si="6"/>
        <v>411.26137931099549</v>
      </c>
      <c r="BQ6">
        <f t="shared" si="6"/>
        <v>415.11105938989016</v>
      </c>
      <c r="BR6">
        <f t="shared" si="6"/>
        <v>418.93018595127768</v>
      </c>
      <c r="BS6">
        <f t="shared" ref="BS6:DY6" si="7">BR6+ 4.38737916318807E-10*BS2^6 - 1.93389671758458E-07*BS2^5 + 0.0000337067510811195*BS2^4 - 0.00294548286333594*BS2^3 + 0.134507060479997*BS2^2 - 3.00413036069014*BS2 + 29.3415770112677</f>
        <v>422.72105124883927</v>
      </c>
      <c r="BT6">
        <f t="shared" si="7"/>
        <v>426.48624015607561</v>
      </c>
      <c r="BU6">
        <f t="shared" si="7"/>
        <v>430.22859334604226</v>
      </c>
      <c r="BV6">
        <f t="shared" si="7"/>
        <v>433.9511685869881</v>
      </c>
      <c r="BW6">
        <f t="shared" si="7"/>
        <v>437.65720046978612</v>
      </c>
      <c r="BX6">
        <f t="shared" si="7"/>
        <v>441.35005888305034</v>
      </c>
      <c r="BY6">
        <f t="shared" si="7"/>
        <v>445.03320655182762</v>
      </c>
      <c r="BZ6">
        <f t="shared" si="7"/>
        <v>448.71015595575619</v>
      </c>
      <c r="CA6">
        <f t="shared" si="7"/>
        <v>452.38442594258555</v>
      </c>
      <c r="CB6">
        <f t="shared" si="7"/>
        <v>456.05949835294302</v>
      </c>
      <c r="CC6">
        <f t="shared" si="7"/>
        <v>459.73877497224345</v>
      </c>
      <c r="CD6">
        <f t="shared" si="7"/>
        <v>463.42553512563046</v>
      </c>
      <c r="CE6">
        <f t="shared" si="7"/>
        <v>467.12289423184319</v>
      </c>
      <c r="CF6">
        <f t="shared" si="7"/>
        <v>470.83376363189564</v>
      </c>
      <c r="CG6">
        <f t="shared" si="7"/>
        <v>474.56081200846523</v>
      </c>
      <c r="CH6">
        <f t="shared" si="7"/>
        <v>478.30642871187575</v>
      </c>
      <c r="CI6">
        <f t="shared" si="7"/>
        <v>482.07268930857231</v>
      </c>
      <c r="CJ6">
        <f t="shared" si="7"/>
        <v>485.86132366797636</v>
      </c>
      <c r="CK6">
        <f t="shared" si="7"/>
        <v>489.67368690360917</v>
      </c>
      <c r="CL6">
        <f t="shared" si="7"/>
        <v>493.51073348438268</v>
      </c>
      <c r="CM6">
        <f t="shared" si="7"/>
        <v>497.37299483194113</v>
      </c>
      <c r="CN6">
        <f t="shared" si="7"/>
        <v>501.26056071994992</v>
      </c>
      <c r="CO6">
        <f t="shared" si="7"/>
        <v>505.17306479122084</v>
      </c>
      <c r="CP6">
        <f t="shared" si="7"/>
        <v>509.10967450856623</v>
      </c>
      <c r="CQ6">
        <f t="shared" si="7"/>
        <v>513.06908585526912</v>
      </c>
      <c r="CR6">
        <f t="shared" si="7"/>
        <v>517.04952310107024</v>
      </c>
      <c r="CS6">
        <f t="shared" si="7"/>
        <v>521.04874394955118</v>
      </c>
      <c r="CT6">
        <f t="shared" si="7"/>
        <v>525.064050382814</v>
      </c>
      <c r="CU6">
        <f t="shared" si="7"/>
        <v>529.092305519344</v>
      </c>
      <c r="CV6">
        <f t="shared" si="7"/>
        <v>533.12995680095048</v>
      </c>
      <c r="CW6">
        <f t="shared" si="7"/>
        <v>537.17306582467165</v>
      </c>
      <c r="CX6">
        <f t="shared" si="7"/>
        <v>541.21734513554134</v>
      </c>
      <c r="CY6">
        <f t="shared" si="7"/>
        <v>545.25820229610144</v>
      </c>
      <c r="CZ6">
        <f t="shared" si="7"/>
        <v>549.2907915485614</v>
      </c>
      <c r="DA6">
        <f t="shared" si="7"/>
        <v>553.31007338548397</v>
      </c>
      <c r="DB6">
        <f t="shared" si="7"/>
        <v>557.31088234489857</v>
      </c>
      <c r="DC6">
        <f t="shared" si="7"/>
        <v>561.28800334572725</v>
      </c>
      <c r="DD6">
        <f t="shared" si="7"/>
        <v>565.23625687941887</v>
      </c>
      <c r="DE6">
        <f t="shared" si="7"/>
        <v>569.15059337368223</v>
      </c>
      <c r="DF6">
        <f t="shared" si="7"/>
        <v>573.02619704420135</v>
      </c>
      <c r="DG6">
        <f t="shared" si="7"/>
        <v>576.85859955024011</v>
      </c>
      <c r="DH6">
        <f t="shared" si="7"/>
        <v>580.64380377001203</v>
      </c>
      <c r="DI6">
        <f t="shared" si="7"/>
        <v>584.37841801171498</v>
      </c>
      <c r="DJ6">
        <f t="shared" si="7"/>
        <v>588.05980097612064</v>
      </c>
      <c r="DK6">
        <f t="shared" si="7"/>
        <v>591.68621778660577</v>
      </c>
      <c r="DL6">
        <f t="shared" si="7"/>
        <v>595.25700740252717</v>
      </c>
      <c r="DM6">
        <f t="shared" si="7"/>
        <v>598.7727617318177</v>
      </c>
      <c r="DN6">
        <f t="shared" si="7"/>
        <v>602.23551675870476</v>
      </c>
      <c r="DO6">
        <f t="shared" si="7"/>
        <v>605.64895600243835</v>
      </c>
      <c r="DP6">
        <f t="shared" si="7"/>
        <v>609.01862662292456</v>
      </c>
      <c r="DQ6">
        <f t="shared" si="7"/>
        <v>612.35216848914592</v>
      </c>
      <c r="DR6">
        <f t="shared" si="7"/>
        <v>615.65955652627144</v>
      </c>
      <c r="DS6">
        <f t="shared" si="7"/>
        <v>618.95335665734228</v>
      </c>
      <c r="DT6">
        <f t="shared" si="7"/>
        <v>622.24899565541853</v>
      </c>
      <c r="DU6">
        <f t="shared" si="7"/>
        <v>625.56504522209332</v>
      </c>
      <c r="DV6">
        <f t="shared" si="7"/>
        <v>628.9235206082501</v>
      </c>
      <c r="DW6">
        <f t="shared" si="7"/>
        <v>632.35019409296274</v>
      </c>
      <c r="DX6">
        <f t="shared" si="7"/>
        <v>635.87492363642991</v>
      </c>
      <c r="DY6">
        <f t="shared" si="7"/>
        <v>639.53199702282973</v>
      </c>
    </row>
    <row r="7" spans="1:129" x14ac:dyDescent="0.25">
      <c r="A7" t="s">
        <v>4</v>
      </c>
      <c r="B7" t="s">
        <v>5</v>
      </c>
      <c r="C7" t="s">
        <v>10</v>
      </c>
      <c r="D7" t="s">
        <v>7</v>
      </c>
      <c r="E7">
        <f xml:space="preserve"> -8.13238821545907E-09*E2^5 + 0.0000028002569329126*E2^4 - 0.000341842407892466*E2^3 + 0.0165846321719372*E2^2 - 0.186059539205608*E2 + 4.90091728171241</f>
        <v>4.7311033243953906</v>
      </c>
      <c r="F7">
        <f>E7+ -8.13238821545907E-09*F2^5 + 0.0000028002569329126*F2^4 - 0.000341842407892466*F2^3 + 0.0165846321719372*F2^2 - 0.186059539205608*F2 + 4.90091728171241</f>
        <v>9.3235498609956977</v>
      </c>
      <c r="G7">
        <f t="shared" ref="G7:BR7" si="8">F7+ -8.13238821545907E-09*G2^5 + 0.0000028002569329126*G2^4 - 0.000341842407892466*G2^3 + 0.0165846321719372*G2^2 - 0.186059539205608*G2 + 4.90091728171241</f>
        <v>13.806545314266852</v>
      </c>
      <c r="H7">
        <f t="shared" si="8"/>
        <v>18.207409178012</v>
      </c>
      <c r="I7">
        <f t="shared" si="8"/>
        <v>22.551639013878138</v>
      </c>
      <c r="J7">
        <f t="shared" si="8"/>
        <v>26.86297375397616</v>
      </c>
      <c r="K7">
        <f t="shared" si="8"/>
        <v>31.163456027614306</v>
      </c>
      <c r="L7">
        <f t="shared" si="8"/>
        <v>35.473493512145055</v>
      </c>
      <c r="M7">
        <f t="shared" si="8"/>
        <v>39.8119193079254</v>
      </c>
      <c r="N7">
        <f t="shared" si="8"/>
        <v>44.196051337390571</v>
      </c>
      <c r="O7">
        <f t="shared" si="8"/>
        <v>48.641750768241117</v>
      </c>
      <c r="P7">
        <f t="shared" si="8"/>
        <v>53.163479460743453</v>
      </c>
      <c r="Q7">
        <f t="shared" si="8"/>
        <v>57.77435643914383</v>
      </c>
      <c r="R7">
        <f t="shared" si="8"/>
        <v>62.486213387195669</v>
      </c>
      <c r="S7">
        <f t="shared" si="8"/>
        <v>67.309649167800345</v>
      </c>
      <c r="T7">
        <f t="shared" si="8"/>
        <v>72.254083366761336</v>
      </c>
      <c r="U7">
        <f t="shared" si="8"/>
        <v>77.327808860651942</v>
      </c>
      <c r="V7">
        <f t="shared" si="8"/>
        <v>82.538043408796113</v>
      </c>
      <c r="W7">
        <f t="shared" si="8"/>
        <v>87.890980269363055</v>
      </c>
      <c r="X7">
        <f t="shared" si="8"/>
        <v>93.39183783957499</v>
      </c>
      <c r="Y7">
        <f t="shared" si="8"/>
        <v>99.044908320028441</v>
      </c>
      <c r="Z7">
        <f t="shared" si="8"/>
        <v>104.85360540312887</v>
      </c>
      <c r="AA7">
        <f t="shared" si="8"/>
        <v>110.82051098563878</v>
      </c>
      <c r="AB7">
        <f t="shared" si="8"/>
        <v>116.94742090533926</v>
      </c>
      <c r="AC7">
        <f t="shared" si="8"/>
        <v>123.23538970180482</v>
      </c>
      <c r="AD7">
        <f t="shared" si="8"/>
        <v>129.6847744012918</v>
      </c>
      <c r="AE7">
        <f t="shared" si="8"/>
        <v>136.29527732574007</v>
      </c>
      <c r="AF7">
        <f t="shared" si="8"/>
        <v>143.06598792588824</v>
      </c>
      <c r="AG7">
        <f t="shared" si="8"/>
        <v>149.99542363850207</v>
      </c>
      <c r="AH7">
        <f t="shared" si="8"/>
        <v>157.0815697677167</v>
      </c>
      <c r="AI7">
        <f t="shared" si="8"/>
        <v>164.32191839049182</v>
      </c>
      <c r="AJ7">
        <f t="shared" si="8"/>
        <v>171.71350628618069</v>
      </c>
      <c r="AK7">
        <f t="shared" si="8"/>
        <v>179.25295189021216</v>
      </c>
      <c r="AL7">
        <f t="shared" si="8"/>
        <v>186.9364912718865</v>
      </c>
      <c r="AM7">
        <f t="shared" si="8"/>
        <v>194.76001313628439</v>
      </c>
      <c r="AN7">
        <f t="shared" si="8"/>
        <v>202.71909285028926</v>
      </c>
      <c r="AO7">
        <f t="shared" si="8"/>
        <v>210.80902549272344</v>
      </c>
      <c r="AP7">
        <f t="shared" si="8"/>
        <v>219.02485792859721</v>
      </c>
      <c r="AQ7">
        <f t="shared" si="8"/>
        <v>227.36141990747166</v>
      </c>
      <c r="AR7">
        <f t="shared" si="8"/>
        <v>235.81335418593471</v>
      </c>
      <c r="AS7">
        <f t="shared" si="8"/>
        <v>244.37514567419078</v>
      </c>
      <c r="AT7">
        <f t="shared" si="8"/>
        <v>253.04114960676367</v>
      </c>
      <c r="AU7">
        <f t="shared" si="8"/>
        <v>261.80561873731284</v>
      </c>
      <c r="AV7">
        <f t="shared" si="8"/>
        <v>270.66272955756347</v>
      </c>
      <c r="AW7">
        <f t="shared" si="8"/>
        <v>279.60660754034933</v>
      </c>
      <c r="AX7">
        <f t="shared" si="8"/>
        <v>288.63135140676962</v>
      </c>
      <c r="AY7">
        <f t="shared" si="8"/>
        <v>297.73105641745894</v>
      </c>
      <c r="AZ7">
        <f t="shared" si="8"/>
        <v>306.89983668797061</v>
      </c>
      <c r="BA7">
        <f t="shared" si="8"/>
        <v>316.13184652827368</v>
      </c>
      <c r="BB7">
        <f t="shared" si="8"/>
        <v>325.42130080636321</v>
      </c>
      <c r="BC7">
        <f t="shared" si="8"/>
        <v>334.76249433598377</v>
      </c>
      <c r="BD7">
        <f t="shared" si="8"/>
        <v>344.14982028846674</v>
      </c>
      <c r="BE7">
        <f t="shared" si="8"/>
        <v>353.57778762868071</v>
      </c>
      <c r="BF7">
        <f t="shared" si="8"/>
        <v>363.0410375750954</v>
      </c>
      <c r="BG7">
        <f t="shared" si="8"/>
        <v>372.53435908395903</v>
      </c>
      <c r="BH7">
        <f t="shared" si="8"/>
        <v>382.05270335758911</v>
      </c>
      <c r="BI7">
        <f t="shared" si="8"/>
        <v>391.59119737677656</v>
      </c>
      <c r="BJ7">
        <f t="shared" si="8"/>
        <v>401.14515645730336</v>
      </c>
      <c r="BK7">
        <f t="shared" si="8"/>
        <v>410.71009583057327</v>
      </c>
      <c r="BL7">
        <f t="shared" si="8"/>
        <v>420.28174124835675</v>
      </c>
      <c r="BM7">
        <f t="shared" si="8"/>
        <v>429.85603861164827</v>
      </c>
      <c r="BN7">
        <f t="shared" si="8"/>
        <v>439.42916262363798</v>
      </c>
      <c r="BO7">
        <f t="shared" si="8"/>
        <v>448.99752446679599</v>
      </c>
      <c r="BP7">
        <f t="shared" si="8"/>
        <v>458.55777850407071</v>
      </c>
      <c r="BQ7">
        <f t="shared" si="8"/>
        <v>468.10682800420011</v>
      </c>
      <c r="BR7">
        <f t="shared" si="8"/>
        <v>477.64182989113681</v>
      </c>
      <c r="BS7">
        <f t="shared" ref="BS7:DY7" si="9">BR7+ -8.13238821545907E-09*BS2^5 + 0.0000028002569329126*BS2^4 - 0.000341842407892466*BS2^3 + 0.0165846321719372*BS2^2 - 0.186059539205608*BS2 + 4.90091728171241</f>
        <v>487.16019851758625</v>
      </c>
      <c r="BT7">
        <f t="shared" si="9"/>
        <v>496.65960846265858</v>
      </c>
      <c r="BU7">
        <f t="shared" si="9"/>
        <v>506.13799635363353</v>
      </c>
      <c r="BV7">
        <f t="shared" si="9"/>
        <v>515.59356171183924</v>
      </c>
      <c r="BW7">
        <f t="shared" si="9"/>
        <v>525.0247668226441</v>
      </c>
      <c r="BX7">
        <f t="shared" si="9"/>
        <v>534.43033562956202</v>
      </c>
      <c r="BY7">
        <f t="shared" si="9"/>
        <v>543.80925165247152</v>
      </c>
      <c r="BZ7">
        <f t="shared" si="9"/>
        <v>553.16075492994787</v>
      </c>
      <c r="CA7">
        <f t="shared" si="9"/>
        <v>562.48433798570818</v>
      </c>
      <c r="CB7">
        <f t="shared" si="9"/>
        <v>571.77974081917091</v>
      </c>
      <c r="CC7">
        <f t="shared" si="9"/>
        <v>581.04694492012868</v>
      </c>
      <c r="CD7">
        <f t="shared" si="9"/>
        <v>590.28616630753356</v>
      </c>
      <c r="CE7">
        <f t="shared" si="9"/>
        <v>599.49784759239617</v>
      </c>
      <c r="CF7">
        <f t="shared" si="9"/>
        <v>608.68264906479919</v>
      </c>
      <c r="CG7">
        <f t="shared" si="9"/>
        <v>617.8414388050229</v>
      </c>
      <c r="CH7">
        <f t="shared" si="9"/>
        <v>626.97528181878442</v>
      </c>
      <c r="CI7">
        <f t="shared" si="9"/>
        <v>636.08542819659124</v>
      </c>
      <c r="CJ7">
        <f t="shared" si="9"/>
        <v>645.17330029720779</v>
      </c>
      <c r="CK7">
        <f t="shared" si="9"/>
        <v>654.24047895523404</v>
      </c>
      <c r="CL7">
        <f t="shared" si="9"/>
        <v>663.28868871279985</v>
      </c>
      <c r="CM7">
        <f t="shared" si="9"/>
        <v>672.31978207537088</v>
      </c>
      <c r="CN7">
        <f t="shared" si="9"/>
        <v>681.33572279166913</v>
      </c>
      <c r="CO7">
        <f t="shared" si="9"/>
        <v>690.33856815770571</v>
      </c>
      <c r="CP7">
        <f t="shared" si="9"/>
        <v>699.33045034492829</v>
      </c>
      <c r="CQ7">
        <f t="shared" si="9"/>
        <v>708.31355675248119</v>
      </c>
      <c r="CR7">
        <f t="shared" si="9"/>
        <v>717.29010938357851</v>
      </c>
      <c r="CS7">
        <f t="shared" si="9"/>
        <v>726.26234324599181</v>
      </c>
      <c r="CT7">
        <f t="shared" si="9"/>
        <v>735.23248377665084</v>
      </c>
      <c r="CU7">
        <f t="shared" si="9"/>
        <v>744.20272329035618</v>
      </c>
      <c r="CV7">
        <f t="shared" si="9"/>
        <v>753.17519645260825</v>
      </c>
      <c r="CW7">
        <f t="shared" si="9"/>
        <v>762.15195477654675</v>
      </c>
      <c r="CX7">
        <f t="shared" si="9"/>
        <v>771.13494014400544</v>
      </c>
      <c r="CY7">
        <f t="shared" si="9"/>
        <v>780.12595735067953</v>
      </c>
      <c r="CZ7">
        <f t="shared" si="9"/>
        <v>789.12664567540639</v>
      </c>
      <c r="DA7">
        <f t="shared" si="9"/>
        <v>798.13844947356051</v>
      </c>
      <c r="DB7">
        <f t="shared" si="9"/>
        <v>807.16258779456086</v>
      </c>
      <c r="DC7">
        <f t="shared" si="9"/>
        <v>816.20002302349224</v>
      </c>
      <c r="DD7">
        <f t="shared" si="9"/>
        <v>825.2514285468402</v>
      </c>
      <c r="DE7">
        <f t="shared" si="9"/>
        <v>834.31715544233805</v>
      </c>
      <c r="DF7">
        <f t="shared" si="9"/>
        <v>843.39719819292986</v>
      </c>
      <c r="DG7">
        <f t="shared" si="9"/>
        <v>852.49115942484445</v>
      </c>
      <c r="DH7">
        <f t="shared" si="9"/>
        <v>861.59821366978326</v>
      </c>
      <c r="DI7">
        <f t="shared" si="9"/>
        <v>870.7170701512232</v>
      </c>
      <c r="DJ7">
        <f t="shared" si="9"/>
        <v>879.84593459483062</v>
      </c>
      <c r="DK7">
        <f t="shared" si="9"/>
        <v>888.98247006299027</v>
      </c>
      <c r="DL7">
        <f t="shared" si="9"/>
        <v>898.12375681344815</v>
      </c>
      <c r="DM7">
        <f t="shared" si="9"/>
        <v>907.2662511820655</v>
      </c>
      <c r="DN7">
        <f t="shared" si="9"/>
        <v>916.40574348968801</v>
      </c>
      <c r="DO7">
        <f t="shared" si="9"/>
        <v>925.53731497312867</v>
      </c>
      <c r="DP7">
        <f t="shared" si="9"/>
        <v>934.65529374026232</v>
      </c>
      <c r="DQ7">
        <f t="shared" si="9"/>
        <v>943.75320974923488</v>
      </c>
      <c r="DR7">
        <f t="shared" si="9"/>
        <v>952.82374881178691</v>
      </c>
      <c r="DS7">
        <f t="shared" si="9"/>
        <v>961.85870562068828</v>
      </c>
      <c r="DT7">
        <f t="shared" si="9"/>
        <v>970.84893580128767</v>
      </c>
      <c r="DU7">
        <f t="shared" si="9"/>
        <v>979.78430698717546</v>
      </c>
      <c r="DV7">
        <f t="shared" si="9"/>
        <v>988.65364891995966</v>
      </c>
      <c r="DW7">
        <f t="shared" si="9"/>
        <v>997.44470257315538</v>
      </c>
      <c r="DX7">
        <f t="shared" si="9"/>
        <v>1006.1440683001881</v>
      </c>
      <c r="DY7">
        <f t="shared" si="9"/>
        <v>1014.7371530065091</v>
      </c>
    </row>
    <row r="8" spans="1:129" x14ac:dyDescent="0.25">
      <c r="A8" t="s">
        <v>4</v>
      </c>
      <c r="B8" t="s">
        <v>5</v>
      </c>
      <c r="C8" t="s">
        <v>10</v>
      </c>
      <c r="D8" t="s">
        <v>8</v>
      </c>
      <c r="E8">
        <f xml:space="preserve"> -3.1284156198036E-08*E2^5 + 0.0000114330383914331*E2^4 - 0.0015537181615741*E2^3 + 0.0957638374212286*E2^2 - 2.57272697743019*E2 + 31.6888134746173</f>
        <v>29.210308018201001</v>
      </c>
      <c r="F8">
        <f>E8+ -3.1284156198036E-08*F2^5 + 0.0000114330383914331*F2^4 - 0.0015537181615741*F2^3 + 0.0957638374212286*F2^2 - 2.57272697743019*F2 + 31.6888134746173</f>
        <v>56.124475069871508</v>
      </c>
      <c r="G8">
        <f t="shared" ref="G8:BR8" si="10">F8+ -3.1284156198036E-08*G2^5 + 0.0000114330383914331*G2^4 - 0.0015537181615741*G2^3 + 0.0957638374212286*G2^2 - 2.57272697743019*G2 + 31.6888134746173</f>
        <v>80.915950232686541</v>
      </c>
      <c r="H8">
        <f t="shared" si="10"/>
        <v>103.74953405683425</v>
      </c>
      <c r="I8">
        <f t="shared" si="10"/>
        <v>124.78164169564108</v>
      </c>
      <c r="J8">
        <f t="shared" si="10"/>
        <v>144.16056228209814</v>
      </c>
      <c r="K8">
        <f t="shared" si="10"/>
        <v>162.02671455128899</v>
      </c>
      <c r="L8">
        <f t="shared" si="10"/>
        <v>178.51289870871847</v>
      </c>
      <c r="M8">
        <f t="shared" si="10"/>
        <v>193.74454454454295</v>
      </c>
      <c r="N8">
        <f t="shared" si="10"/>
        <v>207.83995579370162</v>
      </c>
      <c r="O8">
        <f t="shared" si="10"/>
        <v>220.91055074194946</v>
      </c>
      <c r="P8">
        <f t="shared" si="10"/>
        <v>233.06109907779103</v>
      </c>
      <c r="Q8">
        <f t="shared" si="10"/>
        <v>244.38995499031569</v>
      </c>
      <c r="R8">
        <f t="shared" si="10"/>
        <v>254.98928651293403</v>
      </c>
      <c r="S8">
        <f t="shared" si="10"/>
        <v>264.94530111301577</v>
      </c>
      <c r="T8">
        <f t="shared" si="10"/>
        <v>274.33846752742852</v>
      </c>
      <c r="U8">
        <f t="shared" si="10"/>
        <v>283.24373384397808</v>
      </c>
      <c r="V8">
        <f t="shared" si="10"/>
        <v>291.73074182875013</v>
      </c>
      <c r="W8">
        <f t="shared" si="10"/>
        <v>299.86403749935272</v>
      </c>
      <c r="X8">
        <f t="shared" si="10"/>
        <v>307.7032779440604</v>
      </c>
      <c r="Y8">
        <f t="shared" si="10"/>
        <v>315.30343438685946</v>
      </c>
      <c r="Z8">
        <f t="shared" si="10"/>
        <v>322.71499149839457</v>
      </c>
      <c r="AA8">
        <f t="shared" si="10"/>
        <v>329.98414295281628</v>
      </c>
      <c r="AB8">
        <f t="shared" si="10"/>
        <v>337.15298323053014</v>
      </c>
      <c r="AC8">
        <f t="shared" si="10"/>
        <v>344.25969566684734</v>
      </c>
      <c r="AD8">
        <f t="shared" si="10"/>
        <v>351.3387367465358</v>
      </c>
      <c r="AE8">
        <f t="shared" si="10"/>
        <v>358.4210166442731</v>
      </c>
      <c r="AF8">
        <f t="shared" si="10"/>
        <v>365.53407601100059</v>
      </c>
      <c r="AG8">
        <f t="shared" si="10"/>
        <v>372.70225900617891</v>
      </c>
      <c r="AH8">
        <f t="shared" si="10"/>
        <v>379.94688257594407</v>
      </c>
      <c r="AI8">
        <f t="shared" si="10"/>
        <v>387.28640197716572</v>
      </c>
      <c r="AJ8">
        <f t="shared" si="10"/>
        <v>394.7365725474059</v>
      </c>
      <c r="AK8">
        <f t="shared" si="10"/>
        <v>402.31060772077967</v>
      </c>
      <c r="AL8">
        <f t="shared" si="10"/>
        <v>410.01933328971649</v>
      </c>
      <c r="AM8">
        <f t="shared" si="10"/>
        <v>417.87133791262323</v>
      </c>
      <c r="AN8">
        <f t="shared" si="10"/>
        <v>425.87311986744811</v>
      </c>
      <c r="AO8">
        <f t="shared" si="10"/>
        <v>434.02923005114621</v>
      </c>
      <c r="AP8">
        <f t="shared" si="10"/>
        <v>442.34241122504602</v>
      </c>
      <c r="AQ8">
        <f t="shared" si="10"/>
        <v>450.81373350611727</v>
      </c>
      <c r="AR8">
        <f t="shared" si="10"/>
        <v>459.44272610414021</v>
      </c>
      <c r="AS8">
        <f t="shared" si="10"/>
        <v>468.22750530477572</v>
      </c>
      <c r="AT8">
        <f t="shared" si="10"/>
        <v>477.1648986985374</v>
      </c>
      <c r="AU8">
        <f t="shared" si="10"/>
        <v>486.25056565566399</v>
      </c>
      <c r="AV8">
        <f t="shared" si="10"/>
        <v>495.47911404689387</v>
      </c>
      <c r="AW8">
        <f t="shared" si="10"/>
        <v>504.8442132101402</v>
      </c>
      <c r="AX8">
        <f t="shared" si="10"/>
        <v>514.33870316306798</v>
      </c>
      <c r="AY8">
        <f t="shared" si="10"/>
        <v>523.95470006157143</v>
      </c>
      <c r="AZ8">
        <f t="shared" si="10"/>
        <v>533.68369790415375</v>
      </c>
      <c r="BA8">
        <f t="shared" si="10"/>
        <v>543.51666648220714</v>
      </c>
      <c r="BB8">
        <f t="shared" si="10"/>
        <v>553.4441455761945</v>
      </c>
      <c r="BC8">
        <f t="shared" si="10"/>
        <v>563.45633539773257</v>
      </c>
      <c r="BD8">
        <f t="shared" si="10"/>
        <v>573.54318327757642</v>
      </c>
      <c r="BE8">
        <f t="shared" si="10"/>
        <v>583.69446659950427</v>
      </c>
      <c r="BF8">
        <f t="shared" si="10"/>
        <v>593.89987198010454</v>
      </c>
      <c r="BG8">
        <f t="shared" si="10"/>
        <v>604.14907069446372</v>
      </c>
      <c r="BH8">
        <f t="shared" si="10"/>
        <v>614.43179034775562</v>
      </c>
      <c r="BI8">
        <f t="shared" si="10"/>
        <v>624.73788279273231</v>
      </c>
      <c r="BJ8">
        <f t="shared" si="10"/>
        <v>635.05738829311485</v>
      </c>
      <c r="BK8">
        <f t="shared" si="10"/>
        <v>645.38059593288745</v>
      </c>
      <c r="BL8">
        <f t="shared" si="10"/>
        <v>655.69810027149106</v>
      </c>
      <c r="BM8">
        <f t="shared" si="10"/>
        <v>666.00085424491863</v>
      </c>
      <c r="BN8">
        <f t="shared" si="10"/>
        <v>676.28021831271269</v>
      </c>
      <c r="BO8">
        <f t="shared" si="10"/>
        <v>686.52800585086288</v>
      </c>
      <c r="BP8">
        <f t="shared" si="10"/>
        <v>696.73652479060502</v>
      </c>
      <c r="BQ8">
        <f t="shared" si="10"/>
        <v>706.89861550312219</v>
      </c>
      <c r="BR8">
        <f t="shared" si="10"/>
        <v>717.0076849301463</v>
      </c>
      <c r="BS8">
        <f t="shared" ref="BS8:DY8" si="11">BR8+ -3.1284156198036E-08*BS2^5 + 0.0000114330383914331*BS2^4 - 0.0015537181615741*BS2^3 + 0.0957638374212286*BS2^2 - 2.57272697743019*BS2 + 31.6888134746173</f>
        <v>727.05773696046072</v>
      </c>
      <c r="BT8">
        <f t="shared" si="11"/>
        <v>737.04339905230518</v>
      </c>
      <c r="BU8">
        <f t="shared" si="11"/>
        <v>746.95994510168111</v>
      </c>
      <c r="BV8">
        <f t="shared" si="11"/>
        <v>756.80331455655858</v>
      </c>
      <c r="BW8">
        <f t="shared" si="11"/>
        <v>766.57012777698401</v>
      </c>
      <c r="BX8">
        <f t="shared" si="11"/>
        <v>776.25769764108986</v>
      </c>
      <c r="BY8">
        <f t="shared" si="11"/>
        <v>785.86403739700495</v>
      </c>
      <c r="BZ8">
        <f t="shared" si="11"/>
        <v>795.38786476066673</v>
      </c>
      <c r="CA8">
        <f t="shared" si="11"/>
        <v>804.8286022595338</v>
      </c>
      <c r="CB8">
        <f t="shared" si="11"/>
        <v>814.18637382220084</v>
      </c>
      <c r="CC8">
        <f t="shared" si="11"/>
        <v>823.46199761391404</v>
      </c>
      <c r="CD8">
        <f t="shared" si="11"/>
        <v>832.65697511798726</v>
      </c>
      <c r="CE8">
        <f t="shared" si="11"/>
        <v>841.77347646312114</v>
      </c>
      <c r="CF8">
        <f t="shared" si="11"/>
        <v>850.81432199662231</v>
      </c>
      <c r="CG8">
        <f t="shared" si="11"/>
        <v>859.78296010352392</v>
      </c>
      <c r="CH8">
        <f t="shared" si="11"/>
        <v>868.68344127160685</v>
      </c>
      <c r="CI8">
        <f t="shared" si="11"/>
        <v>877.52038840232376</v>
      </c>
      <c r="CJ8">
        <f t="shared" si="11"/>
        <v>886.29896336762317</v>
      </c>
      <c r="CK8">
        <f t="shared" si="11"/>
        <v>895.02482981267553</v>
      </c>
      <c r="CL8">
        <f t="shared" si="11"/>
        <v>903.7041122044991</v>
      </c>
      <c r="CM8">
        <f t="shared" si="11"/>
        <v>912.3433511264891</v>
      </c>
      <c r="CN8">
        <f t="shared" si="11"/>
        <v>920.94945481884702</v>
      </c>
      <c r="CO8">
        <f t="shared" si="11"/>
        <v>929.5296469649104</v>
      </c>
      <c r="CP8">
        <f t="shared" si="11"/>
        <v>938.09141072338593</v>
      </c>
      <c r="CQ8">
        <f t="shared" si="11"/>
        <v>946.64242900648264</v>
      </c>
      <c r="CR8">
        <f t="shared" si="11"/>
        <v>955.19052100394561</v>
      </c>
      <c r="CS8">
        <f t="shared" si="11"/>
        <v>963.74357495299137</v>
      </c>
      <c r="CT8">
        <f t="shared" si="11"/>
        <v>972.30947715414572</v>
      </c>
      <c r="CU8">
        <f t="shared" si="11"/>
        <v>980.89603723298228</v>
      </c>
      <c r="CV8">
        <f t="shared" si="11"/>
        <v>989.51090964776108</v>
      </c>
      <c r="CW8">
        <f t="shared" si="11"/>
        <v>998.16151144296953</v>
      </c>
      <c r="CX8">
        <f t="shared" si="11"/>
        <v>1006.8549362487646</v>
      </c>
      <c r="CY8">
        <f t="shared" si="11"/>
        <v>1015.5978645263157</v>
      </c>
      <c r="CZ8">
        <f t="shared" si="11"/>
        <v>1024.3964700590498</v>
      </c>
      <c r="DA8">
        <f t="shared" si="11"/>
        <v>1033.2563226897969</v>
      </c>
      <c r="DB8">
        <f t="shared" si="11"/>
        <v>1042.1822873038368</v>
      </c>
      <c r="DC8">
        <f t="shared" si="11"/>
        <v>1051.1784190578478</v>
      </c>
      <c r="DD8">
        <f t="shared" si="11"/>
        <v>1060.2478548547551</v>
      </c>
      <c r="DE8">
        <f t="shared" si="11"/>
        <v>1069.3927010644834</v>
      </c>
      <c r="DF8">
        <f t="shared" si="11"/>
        <v>1078.6139174906079</v>
      </c>
      <c r="DG8">
        <f t="shared" si="11"/>
        <v>1087.9111975829082</v>
      </c>
      <c r="DH8">
        <f t="shared" si="11"/>
        <v>1097.2828448958217</v>
      </c>
      <c r="DI8">
        <f t="shared" si="11"/>
        <v>1106.7256457927997</v>
      </c>
      <c r="DJ8">
        <f t="shared" si="11"/>
        <v>1116.2347383965657</v>
      </c>
      <c r="DK8">
        <f t="shared" si="11"/>
        <v>1125.8034777852727</v>
      </c>
      <c r="DL8">
        <f t="shared" si="11"/>
        <v>1135.4232974345623</v>
      </c>
      <c r="DM8">
        <f t="shared" si="11"/>
        <v>1145.0835669055273</v>
      </c>
      <c r="DN8">
        <f t="shared" si="11"/>
        <v>1154.7714457785723</v>
      </c>
      <c r="DO8">
        <f t="shared" si="11"/>
        <v>1164.4717338331766</v>
      </c>
      <c r="DP8">
        <f t="shared" si="11"/>
        <v>1174.1667174735608</v>
      </c>
      <c r="DQ8">
        <f t="shared" si="11"/>
        <v>1183.8360124002511</v>
      </c>
      <c r="DR8">
        <f t="shared" si="11"/>
        <v>1193.4564025275463</v>
      </c>
      <c r="DS8">
        <f t="shared" si="11"/>
        <v>1203.0016751468875</v>
      </c>
      <c r="DT8">
        <f t="shared" si="11"/>
        <v>1212.4424523361276</v>
      </c>
      <c r="DU8">
        <f t="shared" si="11"/>
        <v>1221.7460186146991</v>
      </c>
      <c r="DV8">
        <f t="shared" si="11"/>
        <v>1230.8761448446912</v>
      </c>
      <c r="DW8">
        <f t="shared" si="11"/>
        <v>1239.7929083778195</v>
      </c>
      <c r="DX8">
        <f t="shared" si="11"/>
        <v>1248.452509448301</v>
      </c>
      <c r="DY8">
        <f t="shared" si="11"/>
        <v>1256.8070838116325</v>
      </c>
    </row>
    <row r="9" spans="1:129" x14ac:dyDescent="0.25">
      <c r="A9" t="s">
        <v>4</v>
      </c>
      <c r="B9" t="s">
        <v>5</v>
      </c>
      <c r="C9" t="s">
        <v>11</v>
      </c>
      <c r="D9" t="s">
        <v>7</v>
      </c>
      <c r="E9">
        <f>-4.07085291429353E-09*E2^5+1.48144752839479E-06*E2^4-0.00019854333947369*E2^3+0.0117463485197728*E2^2-0.281964495402971*E2+3.97550417552993</f>
        <v>3.7050889626839334</v>
      </c>
      <c r="F9">
        <f>E9+-4.07085291429353E-09*F2^5+1.48144752839479E-06*F2^4-0.00019854333947369*F2^3+0.0117463485197728*F2^2-0.281964495402971*F2+3.97550417552993</f>
        <v>7.1620847676643846</v>
      </c>
      <c r="G9">
        <f t="shared" ref="G9:BR9" si="12">F9+-4.07085291429353E-09*G2^5+1.48144752839479E-06*G2^4-0.00019854333947369*G2^3+0.0117463485197728*G2^2-0.281964495402971*G2+3.97550417552993</f>
        <v>10.392170931530108</v>
      </c>
      <c r="H9">
        <f t="shared" si="12"/>
        <v>13.415427010052088</v>
      </c>
      <c r="I9">
        <f t="shared" si="12"/>
        <v>16.250862687417161</v>
      </c>
      <c r="J9">
        <f t="shared" si="12"/>
        <v>18.916451376959309</v>
      </c>
      <c r="K9">
        <f t="shared" si="12"/>
        <v>21.42916333338858</v>
      </c>
      <c r="L9">
        <f t="shared" si="12"/>
        <v>23.804998276517683</v>
      </c>
      <c r="M9">
        <f t="shared" si="12"/>
        <v>26.059017526486212</v>
      </c>
      <c r="N9">
        <f t="shared" si="12"/>
        <v>28.205375650482544</v>
      </c>
      <c r="O9">
        <f t="shared" si="12"/>
        <v>30.257351620963352</v>
      </c>
      <c r="P9">
        <f t="shared" si="12"/>
        <v>32.227379485370804</v>
      </c>
      <c r="Q9">
        <f t="shared" si="12"/>
        <v>34.127078547347395</v>
      </c>
      <c r="R9">
        <f t="shared" si="12"/>
        <v>35.967283059448434</v>
      </c>
      <c r="S9">
        <f t="shared" si="12"/>
        <v>37.758071427352156</v>
      </c>
      <c r="T9">
        <f t="shared" si="12"/>
        <v>39.508794925567578</v>
      </c>
      <c r="U9">
        <f t="shared" si="12"/>
        <v>41.228105924639827</v>
      </c>
      <c r="V9">
        <f t="shared" si="12"/>
        <v>42.92398562985332</v>
      </c>
      <c r="W9">
        <f t="shared" si="12"/>
        <v>44.603771331432448</v>
      </c>
      <c r="X9">
        <f t="shared" si="12"/>
        <v>46.274183166239993</v>
      </c>
      <c r="Y9">
        <f t="shared" si="12"/>
        <v>47.94135039097312</v>
      </c>
      <c r="Z9">
        <f t="shared" si="12"/>
        <v>49.610837166857131</v>
      </c>
      <c r="AA9">
        <f t="shared" si="12"/>
        <v>51.287667855836737</v>
      </c>
      <c r="AB9">
        <f t="shared" si="12"/>
        <v>52.976351828265088</v>
      </c>
      <c r="AC9">
        <f t="shared" si="12"/>
        <v>54.680907782090401</v>
      </c>
      <c r="AD9">
        <f t="shared" si="12"/>
        <v>56.404887573540236</v>
      </c>
      <c r="AE9">
        <f t="shared" si="12"/>
        <v>58.151399559303464</v>
      </c>
      <c r="AF9">
        <f t="shared" si="12"/>
        <v>59.923131450209802</v>
      </c>
      <c r="AG9">
        <f t="shared" si="12"/>
        <v>61.722372676407112</v>
      </c>
      <c r="AH9">
        <f t="shared" si="12"/>
        <v>63.551036264036242</v>
      </c>
      <c r="AI9">
        <f t="shared" si="12"/>
        <v>65.410680223403617</v>
      </c>
      <c r="AJ9">
        <f t="shared" si="12"/>
        <v>67.302528448651387</v>
      </c>
      <c r="AK9">
        <f t="shared" si="12"/>
        <v>69.227491128925266</v>
      </c>
      <c r="AL9">
        <f t="shared" si="12"/>
        <v>71.186184671040053</v>
      </c>
      <c r="AM9">
        <f t="shared" si="12"/>
        <v>73.178951133642741</v>
      </c>
      <c r="AN9">
        <f t="shared" si="12"/>
        <v>75.205877172873357</v>
      </c>
      <c r="AO9">
        <f t="shared" si="12"/>
        <v>77.266812499523326</v>
      </c>
      <c r="AP9">
        <f t="shared" si="12"/>
        <v>79.361387847691631</v>
      </c>
      <c r="AQ9">
        <f t="shared" si="12"/>
        <v>81.48903245493851</v>
      </c>
      <c r="AR9">
        <f t="shared" si="12"/>
        <v>83.648991053936939</v>
      </c>
      <c r="AS9">
        <f t="shared" si="12"/>
        <v>85.840340375621508</v>
      </c>
      <c r="AT9">
        <f t="shared" si="12"/>
        <v>88.062005163835266</v>
      </c>
      <c r="AU9">
        <f t="shared" si="12"/>
        <v>90.312773701474001</v>
      </c>
      <c r="AV9">
        <f t="shared" si="12"/>
        <v>92.591312848128254</v>
      </c>
      <c r="AW9">
        <f t="shared" si="12"/>
        <v>94.896182589222917</v>
      </c>
      <c r="AX9">
        <f t="shared" si="12"/>
        <v>97.225850096654597</v>
      </c>
      <c r="AY9">
        <f t="shared" si="12"/>
        <v>99.578703300926477</v>
      </c>
      <c r="AZ9">
        <f t="shared" si="12"/>
        <v>101.953063974781</v>
      </c>
      <c r="BA9">
        <f t="shared" si="12"/>
        <v>104.34720032833006</v>
      </c>
      <c r="BB9">
        <f t="shared" si="12"/>
        <v>106.75933911568291</v>
      </c>
      <c r="BC9">
        <f t="shared" si="12"/>
        <v>109.18767725307167</v>
      </c>
      <c r="BD9">
        <f t="shared" si="12"/>
        <v>111.63039294847461</v>
      </c>
      <c r="BE9">
        <f t="shared" si="12"/>
        <v>114.08565634273691</v>
      </c>
      <c r="BF9">
        <f t="shared" si="12"/>
        <v>116.5516396621892</v>
      </c>
      <c r="BG9">
        <f t="shared" si="12"/>
        <v>119.02652688276372</v>
      </c>
      <c r="BH9">
        <f t="shared" si="12"/>
        <v>121.50852290560802</v>
      </c>
      <c r="BI9">
        <f t="shared" si="12"/>
        <v>123.99586224419654</v>
      </c>
      <c r="BJ9">
        <f t="shared" si="12"/>
        <v>126.48681722293968</v>
      </c>
      <c r="BK9">
        <f t="shared" si="12"/>
        <v>128.97970568729045</v>
      </c>
      <c r="BL9">
        <f t="shared" si="12"/>
        <v>131.47289822534898</v>
      </c>
      <c r="BM9">
        <f t="shared" si="12"/>
        <v>133.96482490096446</v>
      </c>
      <c r="BN9">
        <f t="shared" si="12"/>
        <v>136.45398149833503</v>
      </c>
      <c r="BO9">
        <f t="shared" si="12"/>
        <v>138.93893527810485</v>
      </c>
      <c r="BP9">
        <f t="shared" si="12"/>
        <v>141.41833024495929</v>
      </c>
      <c r="BQ9">
        <f t="shared" si="12"/>
        <v>143.89089192671759</v>
      </c>
      <c r="BR9">
        <f t="shared" si="12"/>
        <v>146.35543166492309</v>
      </c>
      <c r="BS9">
        <f t="shared" ref="BS9:DY9" si="13">BR9+-4.07085291429353E-09*BS2^5+1.48144752839479E-06*BS2^4-0.00019854333947369*BS2^3+0.0117463485197728*BS2^2-0.281964495402971*BS2+3.97550417552993</f>
        <v>148.81085041693117</v>
      </c>
      <c r="BT9">
        <f t="shared" si="13"/>
        <v>151.2561420694949</v>
      </c>
      <c r="BU9">
        <f t="shared" si="13"/>
        <v>153.69039626384824</v>
      </c>
      <c r="BV9">
        <f t="shared" si="13"/>
        <v>156.11280073228704</v>
      </c>
      <c r="BW9">
        <f t="shared" si="13"/>
        <v>158.52264314624745</v>
      </c>
      <c r="BX9">
        <f t="shared" si="13"/>
        <v>160.91931247588218</v>
      </c>
      <c r="BY9">
        <f t="shared" si="13"/>
        <v>163.30229986113443</v>
      </c>
      <c r="BZ9">
        <f t="shared" si="13"/>
        <v>165.67119899430926</v>
      </c>
      <c r="CA9">
        <f t="shared" si="13"/>
        <v>168.02570601414288</v>
      </c>
      <c r="CB9">
        <f t="shared" si="13"/>
        <v>170.36561891136932</v>
      </c>
      <c r="CC9">
        <f t="shared" si="13"/>
        <v>172.69083644578501</v>
      </c>
      <c r="CD9">
        <f t="shared" si="13"/>
        <v>175.0013565748107</v>
      </c>
      <c r="CE9">
        <f t="shared" si="13"/>
        <v>177.29727439355145</v>
      </c>
      <c r="CF9">
        <f t="shared" si="13"/>
        <v>179.57877958635393</v>
      </c>
      <c r="CG9">
        <f t="shared" si="13"/>
        <v>181.84615338986129</v>
      </c>
      <c r="CH9">
        <f t="shared" si="13"/>
        <v>184.09976506756615</v>
      </c>
      <c r="CI9">
        <f t="shared" si="13"/>
        <v>186.34006789586087</v>
      </c>
      <c r="CJ9">
        <f t="shared" si="13"/>
        <v>188.56759466158545</v>
      </c>
      <c r="CK9">
        <f t="shared" si="13"/>
        <v>190.78295267107325</v>
      </c>
      <c r="CL9">
        <f t="shared" si="13"/>
        <v>192.98681827069436</v>
      </c>
      <c r="CM9">
        <f t="shared" si="13"/>
        <v>195.17993087889644</v>
      </c>
      <c r="CN9">
        <f t="shared" si="13"/>
        <v>197.3630865297435</v>
      </c>
      <c r="CO9">
        <f t="shared" si="13"/>
        <v>199.53713092795186</v>
      </c>
      <c r="CP9">
        <f t="shared" si="13"/>
        <v>201.70295201542436</v>
      </c>
      <c r="CQ9">
        <f t="shared" si="13"/>
        <v>203.8614720492817</v>
      </c>
      <c r="CR9">
        <f t="shared" si="13"/>
        <v>206.01363919139192</v>
      </c>
      <c r="CS9">
        <f t="shared" si="13"/>
        <v>208.16041860939694</v>
      </c>
      <c r="CT9">
        <f t="shared" si="13"/>
        <v>210.30278308923715</v>
      </c>
      <c r="CU9">
        <f t="shared" si="13"/>
        <v>212.44170315917376</v>
      </c>
      <c r="CV9">
        <f t="shared" si="13"/>
        <v>214.5781367253083</v>
      </c>
      <c r="CW9">
        <f t="shared" si="13"/>
        <v>216.7130182186005</v>
      </c>
      <c r="CX9">
        <f t="shared" si="13"/>
        <v>218.84724725338293</v>
      </c>
      <c r="CY9">
        <f t="shared" si="13"/>
        <v>220.98167679737406</v>
      </c>
      <c r="CZ9">
        <f t="shared" si="13"/>
        <v>223.11710085318853</v>
      </c>
      <c r="DA9">
        <f t="shared" si="13"/>
        <v>225.25424165134541</v>
      </c>
      <c r="DB9">
        <f t="shared" si="13"/>
        <v>227.39373635477361</v>
      </c>
      <c r="DC9">
        <f t="shared" si="13"/>
        <v>229.53612327481554</v>
      </c>
      <c r="DD9">
        <f t="shared" si="13"/>
        <v>231.68182759872778</v>
      </c>
      <c r="DE9">
        <f t="shared" si="13"/>
        <v>233.83114662868016</v>
      </c>
      <c r="DF9">
        <f t="shared" si="13"/>
        <v>235.98423453225169</v>
      </c>
      <c r="DG9">
        <f t="shared" si="13"/>
        <v>238.1410866044248</v>
      </c>
      <c r="DH9">
        <f t="shared" si="13"/>
        <v>240.30152304107679</v>
      </c>
      <c r="DI9">
        <f t="shared" si="13"/>
        <v>242.46517222396903</v>
      </c>
      <c r="DJ9">
        <f t="shared" si="13"/>
        <v>244.63145351723421</v>
      </c>
      <c r="DK9">
        <f t="shared" si="13"/>
        <v>246.79955957536026</v>
      </c>
      <c r="DL9">
        <f t="shared" si="13"/>
        <v>248.96843816267341</v>
      </c>
      <c r="DM9">
        <f t="shared" si="13"/>
        <v>251.13677348431736</v>
      </c>
      <c r="DN9">
        <f t="shared" si="13"/>
        <v>253.30296702873119</v>
      </c>
      <c r="DO9">
        <f t="shared" si="13"/>
        <v>255.46511792162431</v>
      </c>
      <c r="DP9">
        <f t="shared" si="13"/>
        <v>257.62100279144931</v>
      </c>
      <c r="DQ9">
        <f t="shared" si="13"/>
        <v>259.7680551463726</v>
      </c>
      <c r="DR9">
        <f t="shared" si="13"/>
        <v>261.90334426274222</v>
      </c>
      <c r="DS9">
        <f t="shared" si="13"/>
        <v>264.02355358505383</v>
      </c>
      <c r="DT9">
        <f t="shared" si="13"/>
        <v>266.12495863741407</v>
      </c>
      <c r="DU9">
        <f t="shared" si="13"/>
        <v>268.20340444650168</v>
      </c>
      <c r="DV9">
        <f t="shared" si="13"/>
        <v>270.25428247602605</v>
      </c>
      <c r="DW9">
        <f t="shared" si="13"/>
        <v>272.27250707268382</v>
      </c>
      <c r="DX9">
        <f t="shared" si="13"/>
        <v>274.25249142361264</v>
      </c>
      <c r="DY9">
        <f t="shared" si="13"/>
        <v>276.18812302534297</v>
      </c>
    </row>
    <row r="10" spans="1:129" x14ac:dyDescent="0.25">
      <c r="A10" t="s">
        <v>4</v>
      </c>
      <c r="B10" t="s">
        <v>5</v>
      </c>
      <c r="C10" t="s">
        <v>11</v>
      </c>
      <c r="D10" t="s">
        <v>8</v>
      </c>
      <c r="E10">
        <f xml:space="preserve"> -1.579342939736E-08*E2^5 + 5.87462880719094E-06*E2^4  - 0.000820569386294244*E2^3  + 0.0530253275429893*E2^2 - 1.56276643116794*E2  + 18.7970718908479</f>
        <v>17.286516076672033</v>
      </c>
      <c r="F10">
        <f>E10+ -1.579342939736E-08*F2^5 + 5.87462880719094E-06*F2^4  - 0.000820569386294244*F2^3  + 0.0530253275429893*F2^2 - 1.56276643116794*F2  + 18.7970718908479</f>
        <v>33.163685348936831</v>
      </c>
      <c r="G10">
        <f t="shared" ref="G10:BR10" si="14">F10+ -1.579342939736E-08*G2^5 + 5.87462880719094E-06*G2^4  - 0.000820569386294244*G2^3  + 0.0530253275429893*G2^2 - 1.56276643116794*G2  + 18.7970718908479</f>
        <v>47.728002527867915</v>
      </c>
      <c r="H10">
        <f t="shared" si="14"/>
        <v>61.071385226511993</v>
      </c>
      <c r="I10">
        <f t="shared" si="14"/>
        <v>73.281309265345769</v>
      </c>
      <c r="J10">
        <f t="shared" si="14"/>
        <v>84.440942082521218</v>
      </c>
      <c r="K10">
        <f t="shared" si="14"/>
        <v>94.629274248899264</v>
      </c>
      <c r="L10">
        <f t="shared" si="14"/>
        <v>103.92124908787207</v>
      </c>
      <c r="M10">
        <f t="shared" si="14"/>
        <v>112.38789039997364</v>
      </c>
      <c r="N10">
        <f t="shared" si="14"/>
        <v>120.09642829227903</v>
      </c>
      <c r="O10">
        <f t="shared" si="14"/>
        <v>127.11042311259186</v>
      </c>
      <c r="P10">
        <f t="shared" si="14"/>
        <v>133.48988748842058</v>
      </c>
      <c r="Q10">
        <f t="shared" si="14"/>
        <v>139.29140647074294</v>
      </c>
      <c r="R10">
        <f t="shared" si="14"/>
        <v>144.56825578255902</v>
      </c>
      <c r="S10">
        <f t="shared" si="14"/>
        <v>149.37051817223275</v>
      </c>
      <c r="T10">
        <f t="shared" si="14"/>
        <v>153.74519787162191</v>
      </c>
      <c r="U10">
        <f t="shared" si="14"/>
        <v>157.73633315899664</v>
      </c>
      <c r="V10">
        <f t="shared" si="14"/>
        <v>161.38510702674628</v>
      </c>
      <c r="W10">
        <f t="shared" si="14"/>
        <v>164.72995595387479</v>
      </c>
      <c r="X10">
        <f t="shared" si="14"/>
        <v>167.80667678328464</v>
      </c>
      <c r="Y10">
        <f t="shared" si="14"/>
        <v>170.64853170384922</v>
      </c>
      <c r="Z10">
        <f t="shared" si="14"/>
        <v>173.28635133727349</v>
      </c>
      <c r="AA10">
        <f t="shared" si="14"/>
        <v>175.74863592974347</v>
      </c>
      <c r="AB10">
        <f t="shared" si="14"/>
        <v>178.06165464836383</v>
      </c>
      <c r="AC10">
        <f t="shared" si="14"/>
        <v>180.24954298238433</v>
      </c>
      <c r="AD10">
        <f t="shared" si="14"/>
        <v>182.33439824921436</v>
      </c>
      <c r="AE10">
        <f t="shared" si="14"/>
        <v>184.3363732052261</v>
      </c>
      <c r="AF10">
        <f t="shared" si="14"/>
        <v>186.27376776134619</v>
      </c>
      <c r="AG10">
        <f t="shared" si="14"/>
        <v>188.16311880343608</v>
      </c>
      <c r="AH10">
        <f t="shared" si="14"/>
        <v>190.01928811746035</v>
      </c>
      <c r="AI10">
        <f t="shared" si="14"/>
        <v>191.85554841944392</v>
      </c>
      <c r="AJ10">
        <f t="shared" si="14"/>
        <v>193.68366749021752</v>
      </c>
      <c r="AK10">
        <f t="shared" si="14"/>
        <v>195.51399041495173</v>
      </c>
      <c r="AL10">
        <f t="shared" si="14"/>
        <v>197.35551992747955</v>
      </c>
      <c r="AM10">
        <f t="shared" si="14"/>
        <v>199.21599485940715</v>
      </c>
      <c r="AN10">
        <f t="shared" si="14"/>
        <v>201.10196669401356</v>
      </c>
      <c r="AO10">
        <f t="shared" si="14"/>
        <v>203.0188742249384</v>
      </c>
      <c r="AP10">
        <f t="shared" si="14"/>
        <v>204.97111631965828</v>
      </c>
      <c r="AQ10">
        <f t="shared" si="14"/>
        <v>206.96212278775172</v>
      </c>
      <c r="AR10">
        <f t="shared" si="14"/>
        <v>208.99442335395244</v>
      </c>
      <c r="AS10">
        <f t="shared" si="14"/>
        <v>211.069714735991</v>
      </c>
      <c r="AT10">
        <f t="shared" si="14"/>
        <v>213.1889258272254</v>
      </c>
      <c r="AU10">
        <f t="shared" si="14"/>
        <v>215.35228098405952</v>
      </c>
      <c r="AV10">
        <f t="shared" si="14"/>
        <v>217.55936141815036</v>
      </c>
      <c r="AW10">
        <f t="shared" si="14"/>
        <v>219.80916469340397</v>
      </c>
      <c r="AX10">
        <f t="shared" si="14"/>
        <v>222.10016232775919</v>
      </c>
      <c r="AY10">
        <f t="shared" si="14"/>
        <v>224.43035549976074</v>
      </c>
      <c r="AZ10">
        <f t="shared" si="14"/>
        <v>226.79732885991996</v>
      </c>
      <c r="BA10">
        <f t="shared" si="14"/>
        <v>229.19830244686452</v>
      </c>
      <c r="BB10">
        <f t="shared" si="14"/>
        <v>231.63018170827655</v>
      </c>
      <c r="BC10">
        <f t="shared" si="14"/>
        <v>234.08960562661892</v>
      </c>
      <c r="BD10">
        <f t="shared" si="14"/>
        <v>236.57299294965051</v>
      </c>
      <c r="BE10">
        <f t="shared" si="14"/>
        <v>239.07658652572948</v>
      </c>
      <c r="BF10">
        <f t="shared" si="14"/>
        <v>241.59649574390525</v>
      </c>
      <c r="BG10">
        <f t="shared" si="14"/>
        <v>244.12873707879888</v>
      </c>
      <c r="BH10">
        <f t="shared" si="14"/>
        <v>246.66927274027196</v>
      </c>
      <c r="BI10">
        <f t="shared" si="14"/>
        <v>249.21404742788417</v>
      </c>
      <c r="BJ10">
        <f t="shared" si="14"/>
        <v>251.75902319013866</v>
      </c>
      <c r="BK10">
        <f t="shared" si="14"/>
        <v>254.30021238851683</v>
      </c>
      <c r="BL10">
        <f t="shared" si="14"/>
        <v>256.83370876630062</v>
      </c>
      <c r="BM10">
        <f t="shared" si="14"/>
        <v>259.35571662218405</v>
      </c>
      <c r="BN10">
        <f t="shared" si="14"/>
        <v>261.86257808867305</v>
      </c>
      <c r="BO10">
        <f t="shared" si="14"/>
        <v>264.35079851527337</v>
      </c>
      <c r="BP10">
        <f t="shared" si="14"/>
        <v>266.81706995646715</v>
      </c>
      <c r="BQ10">
        <f t="shared" si="14"/>
        <v>269.25829276447854</v>
      </c>
      <c r="BR10">
        <f t="shared" si="14"/>
        <v>271.67159528682686</v>
      </c>
      <c r="BS10">
        <f t="shared" ref="BS10:DY10" si="15">BR10+ -1.579342939736E-08*BS2^5 + 5.87462880719094E-06*BS2^4  - 0.000820569386294244*BS2^3  + 0.0530253275429893*BS2^2 - 1.56276643116794*BS2  + 18.7970718908479</f>
        <v>274.0543516686688</v>
      </c>
      <c r="BT10">
        <f t="shared" si="15"/>
        <v>276.40419775992893</v>
      </c>
      <c r="BU10">
        <f t="shared" si="15"/>
        <v>278.71904512721875</v>
      </c>
      <c r="BV10">
        <f t="shared" si="15"/>
        <v>280.99709317054425</v>
      </c>
      <c r="BW10">
        <f t="shared" si="15"/>
        <v>283.23683934480192</v>
      </c>
      <c r="BX10">
        <f t="shared" si="15"/>
        <v>285.43708748606281</v>
      </c>
      <c r="BY10">
        <f t="shared" si="15"/>
        <v>287.59695424264595</v>
      </c>
      <c r="BZ10">
        <f t="shared" si="15"/>
        <v>289.71587361097932</v>
      </c>
      <c r="CA10">
        <f t="shared" si="15"/>
        <v>291.7935995762499</v>
      </c>
      <c r="CB10">
        <f t="shared" si="15"/>
        <v>293.83020685784209</v>
      </c>
      <c r="CC10">
        <f t="shared" si="15"/>
        <v>295.82608975956424</v>
      </c>
      <c r="CD10">
        <f t="shared" si="15"/>
        <v>297.78195912466407</v>
      </c>
      <c r="CE10">
        <f t="shared" si="15"/>
        <v>299.69883739563238</v>
      </c>
      <c r="CF10">
        <f t="shared" si="15"/>
        <v>301.57805177879533</v>
      </c>
      <c r="CG10">
        <f t="shared" si="15"/>
        <v>303.42122551369516</v>
      </c>
      <c r="CH10">
        <f t="shared" si="15"/>
        <v>305.23026724725906</v>
      </c>
      <c r="CI10">
        <f t="shared" si="15"/>
        <v>307.00735851275698</v>
      </c>
      <c r="CJ10">
        <f t="shared" si="15"/>
        <v>308.75493931354805</v>
      </c>
      <c r="CK10">
        <f t="shared" si="15"/>
        <v>310.47569181161458</v>
      </c>
      <c r="CL10">
        <f t="shared" si="15"/>
        <v>312.17252212088567</v>
      </c>
      <c r="CM10">
        <f t="shared" si="15"/>
        <v>313.84854020534823</v>
      </c>
      <c r="CN10">
        <f t="shared" si="15"/>
        <v>315.5070378819471</v>
      </c>
      <c r="CO10">
        <f t="shared" si="15"/>
        <v>317.15146492827387</v>
      </c>
      <c r="CP10">
        <f t="shared" si="15"/>
        <v>318.78540329504318</v>
      </c>
      <c r="CQ10">
        <f t="shared" si="15"/>
        <v>320.41253942335891</v>
      </c>
      <c r="CR10">
        <f t="shared" si="15"/>
        <v>322.03663466676738</v>
      </c>
      <c r="CS10">
        <f t="shared" si="15"/>
        <v>323.66149381810004</v>
      </c>
      <c r="CT10">
        <f t="shared" si="15"/>
        <v>325.29093174110432</v>
      </c>
      <c r="CU10">
        <f t="shared" si="15"/>
        <v>326.9287381068628</v>
      </c>
      <c r="CV10">
        <f t="shared" si="15"/>
        <v>328.57864023500076</v>
      </c>
      <c r="CW10">
        <f t="shared" si="15"/>
        <v>330.24426403968317</v>
      </c>
      <c r="CX10">
        <f t="shared" si="15"/>
        <v>331.92909308039845</v>
      </c>
      <c r="CY10">
        <f t="shared" si="15"/>
        <v>333.6364257175324</v>
      </c>
      <c r="CZ10">
        <f t="shared" si="15"/>
        <v>335.36933037272934</v>
      </c>
      <c r="DA10">
        <f t="shared" si="15"/>
        <v>337.13059889404275</v>
      </c>
      <c r="DB10">
        <f t="shared" si="15"/>
        <v>338.92269802587344</v>
      </c>
      <c r="DC10">
        <f t="shared" si="15"/>
        <v>340.74771898369698</v>
      </c>
      <c r="DD10">
        <f t="shared" si="15"/>
        <v>342.60732513357874</v>
      </c>
      <c r="DE10">
        <f t="shared" si="15"/>
        <v>344.5026977764785</v>
      </c>
      <c r="DF10">
        <f t="shared" si="15"/>
        <v>346.43448003734255</v>
      </c>
      <c r="DG10">
        <f t="shared" si="15"/>
        <v>348.40271885898488</v>
      </c>
      <c r="DH10">
        <f t="shared" si="15"/>
        <v>350.40680510075657</v>
      </c>
      <c r="DI10">
        <f t="shared" si="15"/>
        <v>352.44541174200333</v>
      </c>
      <c r="DJ10">
        <f t="shared" si="15"/>
        <v>354.51643019031275</v>
      </c>
      <c r="DK10">
        <f t="shared" si="15"/>
        <v>356.61690469454794</v>
      </c>
      <c r="DL10">
        <f t="shared" si="15"/>
        <v>358.74296486267207</v>
      </c>
      <c r="DM10">
        <f t="shared" si="15"/>
        <v>360.88975628435918</v>
      </c>
      <c r="DN10">
        <f t="shared" si="15"/>
        <v>363.05136925839577</v>
      </c>
      <c r="DO10">
        <f t="shared" si="15"/>
        <v>365.2207656248674</v>
      </c>
      <c r="DP10">
        <f t="shared" si="15"/>
        <v>367.38970370213809</v>
      </c>
      <c r="DQ10">
        <f t="shared" si="15"/>
        <v>369.54866132861463</v>
      </c>
      <c r="DR10">
        <f t="shared" si="15"/>
        <v>371.68675700930197</v>
      </c>
      <c r="DS10">
        <f t="shared" si="15"/>
        <v>373.79166916714394</v>
      </c>
      <c r="DT10">
        <f t="shared" si="15"/>
        <v>375.84955349915646</v>
      </c>
      <c r="DU10">
        <f t="shared" si="15"/>
        <v>377.84495843734572</v>
      </c>
      <c r="DV10">
        <f t="shared" si="15"/>
        <v>379.76073871441673</v>
      </c>
      <c r="DW10">
        <f t="shared" si="15"/>
        <v>381.57796703426982</v>
      </c>
      <c r="DX10">
        <f t="shared" si="15"/>
        <v>383.27584384728578</v>
      </c>
      <c r="DY10">
        <f t="shared" si="15"/>
        <v>384.83160523039902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Wildish</dc:creator>
  <cp:lastModifiedBy>Jordan</cp:lastModifiedBy>
  <dcterms:created xsi:type="dcterms:W3CDTF">2018-04-30T16:21:45Z</dcterms:created>
  <dcterms:modified xsi:type="dcterms:W3CDTF">2019-05-29T20:41:54Z</dcterms:modified>
</cp:coreProperties>
</file>