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inc-my.sharepoint.com/personal/rsattler_west-inc_com/Documents/Documents/ADFG/updated manuscripts/Calf Fate/"/>
    </mc:Choice>
  </mc:AlternateContent>
  <xr:revisionPtr revIDLastSave="1" documentId="8_{2367DE3D-3823-4F91-949F-ACF2DBADE506}" xr6:coauthVersionLast="47" xr6:coauthVersionMax="47" xr10:uidLastSave="{7097BD45-0B30-4B88-A563-F17C1B0B5D4E}"/>
  <bookViews>
    <workbookView xWindow="-110" yWindow="-110" windowWidth="19420" windowHeight="10300" xr2:uid="{3D2708D0-2473-424C-A434-02E5328BEA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3" i="1" l="1"/>
  <c r="AU22" i="1"/>
  <c r="AV17" i="1"/>
  <c r="AV18" i="1"/>
  <c r="AV19" i="1"/>
  <c r="AV20" i="1"/>
  <c r="AV21" i="1"/>
  <c r="AV22" i="1"/>
  <c r="AV23" i="1"/>
  <c r="AV16" i="1"/>
  <c r="AU21" i="1"/>
  <c r="AU20" i="1"/>
  <c r="AU19" i="1"/>
  <c r="AU18" i="1"/>
  <c r="AU17" i="1"/>
  <c r="AU16" i="1"/>
  <c r="X16" i="1"/>
  <c r="W16" i="1"/>
  <c r="X21" i="1"/>
  <c r="W21" i="1"/>
  <c r="J7" i="1"/>
  <c r="K7" i="1"/>
  <c r="L7" i="1"/>
  <c r="M7" i="1"/>
  <c r="N7" i="1"/>
  <c r="O7" i="1"/>
  <c r="P7" i="1"/>
  <c r="P8" i="1" s="1"/>
  <c r="Q7" i="1"/>
  <c r="R7" i="1"/>
  <c r="S7" i="1"/>
  <c r="T7" i="1"/>
  <c r="L8" i="1"/>
  <c r="F7" i="1"/>
  <c r="G7" i="1"/>
  <c r="H7" i="1"/>
  <c r="D7" i="1"/>
  <c r="E7" i="1"/>
  <c r="I7" i="1"/>
  <c r="C7" i="1"/>
  <c r="J8" i="1" l="1"/>
  <c r="N8" i="1"/>
  <c r="D8" i="1"/>
  <c r="R8" i="1"/>
  <c r="T8" i="1"/>
  <c r="H8" i="1"/>
  <c r="F8" i="1"/>
</calcChain>
</file>

<file path=xl/sharedStrings.xml><?xml version="1.0" encoding="utf-8"?>
<sst xmlns="http://schemas.openxmlformats.org/spreadsheetml/2006/main" count="118" uniqueCount="49">
  <si>
    <t>East</t>
  </si>
  <si>
    <t>West</t>
  </si>
  <si>
    <t>Total</t>
  </si>
  <si>
    <t>Died</t>
  </si>
  <si>
    <t>Capt.</t>
  </si>
  <si>
    <t>% mort</t>
  </si>
  <si>
    <t xml:space="preserve"> - </t>
  </si>
  <si>
    <t>n</t>
  </si>
  <si>
    <t>Proportion</t>
  </si>
  <si>
    <t>Brown/Black Bear</t>
  </si>
  <si>
    <t>Wolf</t>
  </si>
  <si>
    <t>Eagle</t>
  </si>
  <si>
    <t>Wolverine</t>
  </si>
  <si>
    <t>Unk Pred</t>
  </si>
  <si>
    <t>Drowning</t>
  </si>
  <si>
    <t>Trauma/Malnutrition/Disease</t>
  </si>
  <si>
    <t>Unk Cause</t>
  </si>
  <si>
    <t>Neonatal Mortality Type</t>
  </si>
  <si>
    <t>Predation</t>
  </si>
  <si>
    <t>Non Predation</t>
  </si>
  <si>
    <t>Proximate Cause of Death</t>
  </si>
  <si>
    <t>Bald/Golden Eagle</t>
  </si>
  <si>
    <t>Wolf/Coyote</t>
  </si>
  <si>
    <t>Total Captured</t>
  </si>
  <si>
    <t>Total died &lt; 14 days</t>
  </si>
  <si>
    <t>mean</t>
  </si>
  <si>
    <t>sd</t>
  </si>
  <si>
    <t>Unk Predator</t>
  </si>
  <si>
    <t>Total mortalities</t>
  </si>
  <si>
    <t>Cause of Death</t>
  </si>
  <si>
    <t>E</t>
  </si>
  <si>
    <t>W</t>
  </si>
  <si>
    <t>Total Mortality Proportion</t>
  </si>
  <si>
    <t>Mean (SD)</t>
  </si>
  <si>
    <t>East sd</t>
  </si>
  <si>
    <t>west sd</t>
  </si>
  <si>
    <r>
      <t xml:space="preserve">0.18 </t>
    </r>
    <r>
      <rPr>
        <sz val="11"/>
        <color theme="1"/>
        <rFont val="Times New Roman"/>
        <family val="1"/>
      </rPr>
      <t>(0.13)</t>
    </r>
  </si>
  <si>
    <r>
      <t xml:space="preserve">0.07 </t>
    </r>
    <r>
      <rPr>
        <sz val="11"/>
        <color theme="1"/>
        <rFont val="Times New Roman"/>
        <family val="1"/>
      </rPr>
      <t>(0.08)</t>
    </r>
  </si>
  <si>
    <r>
      <t>0.04</t>
    </r>
    <r>
      <rPr>
        <sz val="11"/>
        <color theme="1"/>
        <rFont val="Times New Roman"/>
        <family val="1"/>
      </rPr>
      <t xml:space="preserve"> (0.06)</t>
    </r>
  </si>
  <si>
    <r>
      <t xml:space="preserve">0.01 </t>
    </r>
    <r>
      <rPr>
        <sz val="11"/>
        <color theme="1"/>
        <rFont val="Times New Roman"/>
        <family val="1"/>
      </rPr>
      <t>(0.02)</t>
    </r>
  </si>
  <si>
    <r>
      <t xml:space="preserve">0.08 </t>
    </r>
    <r>
      <rPr>
        <sz val="11"/>
        <color theme="1"/>
        <rFont val="Times New Roman"/>
        <family val="1"/>
      </rPr>
      <t>(0.08)</t>
    </r>
  </si>
  <si>
    <r>
      <t xml:space="preserve">0.02 </t>
    </r>
    <r>
      <rPr>
        <sz val="11"/>
        <color theme="1"/>
        <rFont val="Times New Roman"/>
        <family val="1"/>
      </rPr>
      <t>(0.04)</t>
    </r>
  </si>
  <si>
    <r>
      <t xml:space="preserve">0.01 </t>
    </r>
    <r>
      <rPr>
        <sz val="11"/>
        <color theme="1"/>
        <rFont val="Times New Roman"/>
        <family val="1"/>
      </rPr>
      <t>(0.01)</t>
    </r>
  </si>
  <si>
    <r>
      <t xml:space="preserve">0.11 </t>
    </r>
    <r>
      <rPr>
        <sz val="11"/>
        <color theme="1"/>
        <rFont val="Times New Roman"/>
        <family val="1"/>
      </rPr>
      <t>(0.09)</t>
    </r>
  </si>
  <si>
    <r>
      <t xml:space="preserve">0.07 </t>
    </r>
    <r>
      <rPr>
        <sz val="11"/>
        <color theme="1"/>
        <rFont val="Times New Roman"/>
        <family val="1"/>
      </rPr>
      <t>(0.05)</t>
    </r>
  </si>
  <si>
    <r>
      <t xml:space="preserve">0.02 </t>
    </r>
    <r>
      <rPr>
        <sz val="11"/>
        <color theme="1"/>
        <rFont val="Times New Roman"/>
        <family val="1"/>
      </rPr>
      <t>(0.03)</t>
    </r>
  </si>
  <si>
    <r>
      <t xml:space="preserve">0.07 </t>
    </r>
    <r>
      <rPr>
        <sz val="11"/>
        <color theme="1"/>
        <rFont val="Times New Roman"/>
        <family val="1"/>
      </rPr>
      <t>(0.09)</t>
    </r>
  </si>
  <si>
    <r>
      <t xml:space="preserve">0.02 </t>
    </r>
    <r>
      <rPr>
        <sz val="11"/>
        <color theme="1"/>
        <rFont val="Times New Roman"/>
        <family val="1"/>
      </rPr>
      <t>(0.02)</t>
    </r>
  </si>
  <si>
    <r>
      <t>0.00</t>
    </r>
    <r>
      <rPr>
        <sz val="11"/>
        <color theme="1"/>
        <rFont val="Times New Roman"/>
        <family val="1"/>
      </rPr>
      <t xml:space="preserve"> (0.01)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</si>
</sst>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7" xfId="0" applyBorder="1"/>
    <xf numFmtId="0" fontId="6" fillId="0" borderId="7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4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7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0" xfId="0" applyFont="1"/>
    <xf numFmtId="0" fontId="10" fillId="0" borderId="0" xfId="0" applyFont="1"/>
    <xf numFmtId="2" fontId="4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0" borderId="7" xfId="0" applyFont="1" applyBorder="1"/>
    <xf numFmtId="0" fontId="4" fillId="0" borderId="7" xfId="0" applyFont="1" applyBorder="1"/>
    <xf numFmtId="0" fontId="9" fillId="0" borderId="7" xfId="0" applyFont="1" applyBorder="1" applyAlignment="1">
      <alignment horizontal="right"/>
    </xf>
    <xf numFmtId="2" fontId="3" fillId="2" borderId="7" xfId="0" applyNumberFormat="1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10" fillId="0" borderId="1" xfId="0" applyFont="1" applyBorder="1"/>
    <xf numFmtId="2" fontId="4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10" fillId="0" borderId="8" xfId="0" applyFont="1" applyBorder="1"/>
    <xf numFmtId="0" fontId="4" fillId="2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0" fillId="0" borderId="0" xfId="0" applyNumberFormat="1"/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9E20-205A-48C1-8FA2-13369E5C4812}">
  <dimension ref="B1:AV25"/>
  <sheetViews>
    <sheetView tabSelected="1" workbookViewId="0">
      <selection activeCell="AX2" sqref="AX2"/>
    </sheetView>
  </sheetViews>
  <sheetFormatPr defaultRowHeight="14.5" x14ac:dyDescent="0.35"/>
  <cols>
    <col min="1" max="1" width="1.6328125" customWidth="1"/>
    <col min="2" max="2" width="6.26953125" customWidth="1"/>
    <col min="3" max="4" width="5.6328125" customWidth="1"/>
    <col min="5" max="6" width="6" customWidth="1"/>
    <col min="7" max="8" width="6.81640625" customWidth="1"/>
    <col min="9" max="20" width="5.36328125" customWidth="1"/>
    <col min="22" max="22" width="22.26953125" bestFit="1" customWidth="1"/>
    <col min="26" max="26" width="23.81640625" bestFit="1" customWidth="1"/>
    <col min="27" max="35" width="4.81640625" style="12" bestFit="1" customWidth="1"/>
    <col min="36" max="36" width="5.453125" style="12" bestFit="1" customWidth="1"/>
    <col min="37" max="41" width="4.36328125" style="12" bestFit="1" customWidth="1"/>
    <col min="42" max="42" width="4.08984375" style="12" customWidth="1"/>
    <col min="43" max="44" width="4.36328125" style="12" bestFit="1" customWidth="1"/>
    <col min="45" max="45" width="10.54296875" style="12" customWidth="1"/>
    <col min="46" max="46" width="11.1796875" style="12" customWidth="1"/>
  </cols>
  <sheetData>
    <row r="1" spans="2:48" ht="15" thickBot="1" x14ac:dyDescent="0.4">
      <c r="Z1" s="27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</row>
    <row r="2" spans="2:48" ht="15.5" thickTop="1" thickBot="1" x14ac:dyDescent="0.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Z2" s="26"/>
      <c r="AA2" s="31">
        <v>2011</v>
      </c>
      <c r="AB2" s="31">
        <v>2012</v>
      </c>
      <c r="AC2" s="32">
        <v>2013</v>
      </c>
      <c r="AD2" s="32">
        <v>2014</v>
      </c>
      <c r="AE2" s="31">
        <v>2017</v>
      </c>
      <c r="AF2" s="31">
        <v>2018</v>
      </c>
      <c r="AG2" s="31">
        <v>2019</v>
      </c>
      <c r="AH2" s="31">
        <v>2020</v>
      </c>
      <c r="AI2" s="31">
        <v>2021</v>
      </c>
      <c r="AJ2" s="31" t="s">
        <v>25</v>
      </c>
      <c r="AK2" s="31" t="s">
        <v>26</v>
      </c>
    </row>
    <row r="3" spans="2:48" ht="15" thickBot="1" x14ac:dyDescent="0.4">
      <c r="B3" s="3"/>
      <c r="C3" s="59">
        <v>2011</v>
      </c>
      <c r="D3" s="59"/>
      <c r="E3" s="59">
        <v>2012</v>
      </c>
      <c r="F3" s="59"/>
      <c r="G3" s="59">
        <v>2013</v>
      </c>
      <c r="H3" s="59"/>
      <c r="I3" s="59">
        <v>2014</v>
      </c>
      <c r="J3" s="59"/>
      <c r="K3" s="59">
        <v>2017</v>
      </c>
      <c r="L3" s="59"/>
      <c r="M3" s="59">
        <v>2018</v>
      </c>
      <c r="N3" s="59"/>
      <c r="O3" s="59">
        <v>2019</v>
      </c>
      <c r="P3" s="59"/>
      <c r="Q3" s="59">
        <v>2020</v>
      </c>
      <c r="R3" s="59"/>
      <c r="S3" s="59">
        <v>2021</v>
      </c>
      <c r="T3" s="59"/>
      <c r="Z3" s="25" t="s">
        <v>9</v>
      </c>
      <c r="AA3" s="33">
        <v>0.10714285714285714</v>
      </c>
      <c r="AB3" s="33">
        <v>0.20689655172413793</v>
      </c>
      <c r="AC3" s="33">
        <v>0.19658119658119658</v>
      </c>
      <c r="AD3" s="33">
        <v>3.2786885245901641E-2</v>
      </c>
      <c r="AE3" s="33">
        <v>0.18666666666666668</v>
      </c>
      <c r="AF3" s="33">
        <v>0.24390243902439024</v>
      </c>
      <c r="AG3" s="33">
        <v>0.11881188118811881</v>
      </c>
      <c r="AH3" s="33">
        <v>2.3809523809523808E-2</v>
      </c>
      <c r="AI3" s="33">
        <v>0.20833333333333334</v>
      </c>
      <c r="AJ3" s="34">
        <v>0.14721459274623622</v>
      </c>
      <c r="AK3" s="34">
        <v>8.0136191346590904E-2</v>
      </c>
    </row>
    <row r="4" spans="2:48" x14ac:dyDescent="0.35">
      <c r="B4" s="6"/>
      <c r="C4" s="6" t="s">
        <v>4</v>
      </c>
      <c r="D4" s="6" t="s">
        <v>3</v>
      </c>
      <c r="E4" s="6" t="s">
        <v>4</v>
      </c>
      <c r="F4" s="6" t="s">
        <v>3</v>
      </c>
      <c r="G4" s="6" t="s">
        <v>4</v>
      </c>
      <c r="H4" s="6" t="s">
        <v>3</v>
      </c>
      <c r="I4" s="6" t="s">
        <v>4</v>
      </c>
      <c r="J4" s="6" t="s">
        <v>3</v>
      </c>
      <c r="K4" s="6" t="s">
        <v>4</v>
      </c>
      <c r="L4" s="6" t="s">
        <v>3</v>
      </c>
      <c r="M4" s="6" t="s">
        <v>4</v>
      </c>
      <c r="N4" s="6" t="s">
        <v>3</v>
      </c>
      <c r="O4" s="6" t="s">
        <v>4</v>
      </c>
      <c r="P4" s="6" t="s">
        <v>3</v>
      </c>
      <c r="Q4" s="6" t="s">
        <v>4</v>
      </c>
      <c r="R4" s="6" t="s">
        <v>3</v>
      </c>
      <c r="S4" s="6" t="s">
        <v>4</v>
      </c>
      <c r="T4" s="6" t="s">
        <v>3</v>
      </c>
      <c r="Z4" s="25" t="s">
        <v>10</v>
      </c>
      <c r="AA4" s="33">
        <v>7.1428571428571425E-2</v>
      </c>
      <c r="AB4" s="33">
        <v>2.5862068965517241E-2</v>
      </c>
      <c r="AC4" s="33">
        <v>0.10256410256410256</v>
      </c>
      <c r="AD4" s="33">
        <v>6.5573770491803282E-2</v>
      </c>
      <c r="AE4" s="33">
        <v>0.17333333333333334</v>
      </c>
      <c r="AF4" s="33">
        <v>6.097560975609756E-2</v>
      </c>
      <c r="AG4" s="33">
        <v>3.9603960396039604E-2</v>
      </c>
      <c r="AH4" s="33">
        <v>4.7619047619047616E-2</v>
      </c>
      <c r="AI4" s="33">
        <v>2.0833333333333332E-2</v>
      </c>
      <c r="AJ4" s="34">
        <v>6.7532644209760656E-2</v>
      </c>
      <c r="AK4" s="34">
        <v>4.6873265588822557E-2</v>
      </c>
    </row>
    <row r="5" spans="2:48" x14ac:dyDescent="0.35">
      <c r="B5" s="1" t="s">
        <v>0</v>
      </c>
      <c r="C5" s="1">
        <v>7</v>
      </c>
      <c r="D5" s="1">
        <v>5</v>
      </c>
      <c r="E5" s="1">
        <v>66</v>
      </c>
      <c r="F5" s="1">
        <v>35</v>
      </c>
      <c r="G5" s="1">
        <v>68</v>
      </c>
      <c r="H5" s="1">
        <v>40</v>
      </c>
      <c r="I5" s="1">
        <v>43</v>
      </c>
      <c r="J5" s="1">
        <v>14</v>
      </c>
      <c r="K5" s="1">
        <v>37</v>
      </c>
      <c r="L5" s="1">
        <v>21</v>
      </c>
      <c r="M5" s="1">
        <v>39</v>
      </c>
      <c r="N5" s="1">
        <v>17</v>
      </c>
      <c r="O5" s="1">
        <v>41</v>
      </c>
      <c r="P5" s="1">
        <v>13</v>
      </c>
      <c r="Q5" s="1">
        <v>42</v>
      </c>
      <c r="R5" s="1">
        <v>10</v>
      </c>
      <c r="S5" s="1">
        <v>25</v>
      </c>
      <c r="T5" s="1">
        <v>7</v>
      </c>
      <c r="Z5" s="25" t="s">
        <v>11</v>
      </c>
      <c r="AA5" s="33">
        <v>0</v>
      </c>
      <c r="AB5" s="33">
        <v>0</v>
      </c>
      <c r="AC5" s="33">
        <v>8.5470085470085479E-3</v>
      </c>
      <c r="AD5" s="33">
        <v>0.14754098360655737</v>
      </c>
      <c r="AE5" s="33">
        <v>0.04</v>
      </c>
      <c r="AF5" s="33">
        <v>0</v>
      </c>
      <c r="AG5" s="33">
        <v>2.9702970297029702E-2</v>
      </c>
      <c r="AH5" s="33">
        <v>4.7619047619047616E-2</v>
      </c>
      <c r="AI5" s="33">
        <v>0</v>
      </c>
      <c r="AJ5" s="34">
        <v>3.0378890007738142E-2</v>
      </c>
      <c r="AK5" s="34">
        <v>4.7808656010685117E-2</v>
      </c>
    </row>
    <row r="6" spans="2:48" ht="15" thickBot="1" x14ac:dyDescent="0.4">
      <c r="B6" s="3" t="s">
        <v>1</v>
      </c>
      <c r="C6" s="3">
        <v>77</v>
      </c>
      <c r="D6" s="3">
        <v>19</v>
      </c>
      <c r="E6" s="3">
        <v>50</v>
      </c>
      <c r="F6" s="3">
        <v>5</v>
      </c>
      <c r="G6" s="3">
        <v>49</v>
      </c>
      <c r="H6" s="3">
        <v>7</v>
      </c>
      <c r="I6" s="3">
        <v>18</v>
      </c>
      <c r="J6" s="3">
        <v>6</v>
      </c>
      <c r="K6" s="3">
        <v>38</v>
      </c>
      <c r="L6" s="3">
        <v>17</v>
      </c>
      <c r="M6" s="3">
        <v>43</v>
      </c>
      <c r="N6" s="3">
        <v>16</v>
      </c>
      <c r="O6" s="3">
        <v>60</v>
      </c>
      <c r="P6" s="3">
        <v>30</v>
      </c>
      <c r="Q6" s="3" t="s">
        <v>6</v>
      </c>
      <c r="R6" s="3" t="s">
        <v>6</v>
      </c>
      <c r="S6" s="3">
        <v>23</v>
      </c>
      <c r="T6" s="3">
        <v>8</v>
      </c>
      <c r="V6" s="2"/>
      <c r="W6" s="2"/>
      <c r="X6" s="2"/>
      <c r="Z6" s="25" t="s">
        <v>12</v>
      </c>
      <c r="AA6" s="33">
        <v>0</v>
      </c>
      <c r="AB6" s="33">
        <v>0</v>
      </c>
      <c r="AC6" s="33">
        <v>0</v>
      </c>
      <c r="AD6" s="33">
        <v>1.6393442622950821E-2</v>
      </c>
      <c r="AE6" s="33">
        <v>0</v>
      </c>
      <c r="AF6" s="33">
        <v>0</v>
      </c>
      <c r="AG6" s="33">
        <v>0</v>
      </c>
      <c r="AH6" s="33">
        <v>0</v>
      </c>
      <c r="AI6" s="33">
        <v>2.0833333333333332E-2</v>
      </c>
      <c r="AJ6" s="34">
        <v>4.136308439587128E-3</v>
      </c>
      <c r="AK6" s="34">
        <v>8.2824461305459236E-3</v>
      </c>
    </row>
    <row r="7" spans="2:48" ht="15" thickBot="1" x14ac:dyDescent="0.4">
      <c r="B7" s="7" t="s">
        <v>2</v>
      </c>
      <c r="C7" s="7">
        <f t="shared" ref="C7:I7" si="0">SUM(C5:C6)</f>
        <v>84</v>
      </c>
      <c r="D7" s="7">
        <f t="shared" si="0"/>
        <v>24</v>
      </c>
      <c r="E7" s="7">
        <f t="shared" si="0"/>
        <v>116</v>
      </c>
      <c r="F7" s="7">
        <f t="shared" si="0"/>
        <v>40</v>
      </c>
      <c r="G7" s="7">
        <f t="shared" si="0"/>
        <v>117</v>
      </c>
      <c r="H7" s="7">
        <f t="shared" si="0"/>
        <v>47</v>
      </c>
      <c r="I7" s="7">
        <f t="shared" si="0"/>
        <v>61</v>
      </c>
      <c r="J7" s="7">
        <f t="shared" ref="J7:T7" si="1">SUM(J5:J6)</f>
        <v>20</v>
      </c>
      <c r="K7" s="7">
        <f t="shared" si="1"/>
        <v>75</v>
      </c>
      <c r="L7" s="7">
        <f t="shared" si="1"/>
        <v>38</v>
      </c>
      <c r="M7" s="7">
        <f t="shared" si="1"/>
        <v>82</v>
      </c>
      <c r="N7" s="7">
        <f t="shared" si="1"/>
        <v>33</v>
      </c>
      <c r="O7" s="7">
        <f t="shared" si="1"/>
        <v>101</v>
      </c>
      <c r="P7" s="7">
        <f t="shared" si="1"/>
        <v>43</v>
      </c>
      <c r="Q7" s="7">
        <f t="shared" si="1"/>
        <v>42</v>
      </c>
      <c r="R7" s="7">
        <f t="shared" si="1"/>
        <v>10</v>
      </c>
      <c r="S7" s="7">
        <f t="shared" si="1"/>
        <v>48</v>
      </c>
      <c r="T7" s="7">
        <f t="shared" si="1"/>
        <v>15</v>
      </c>
      <c r="V7" s="9" t="s">
        <v>20</v>
      </c>
      <c r="W7" s="10" t="s">
        <v>7</v>
      </c>
      <c r="X7" s="10" t="s">
        <v>8</v>
      </c>
      <c r="Z7" s="25" t="s">
        <v>27</v>
      </c>
      <c r="AA7" s="33">
        <v>4.7619047619047616E-2</v>
      </c>
      <c r="AB7" s="33">
        <v>2.5862068965517241E-2</v>
      </c>
      <c r="AC7" s="33">
        <v>8.5470085470085479E-3</v>
      </c>
      <c r="AD7" s="33">
        <v>1.6393442622950821E-2</v>
      </c>
      <c r="AE7" s="33">
        <v>0.10666666666666667</v>
      </c>
      <c r="AF7" s="33">
        <v>4.878048780487805E-2</v>
      </c>
      <c r="AG7" s="33">
        <v>0.22772277227722773</v>
      </c>
      <c r="AH7" s="33">
        <v>0.11904761904761904</v>
      </c>
      <c r="AI7" s="33">
        <v>6.25E-2</v>
      </c>
      <c r="AJ7" s="34">
        <v>7.3682123727879523E-2</v>
      </c>
      <c r="AK7" s="34">
        <v>6.9020177115821341E-2</v>
      </c>
    </row>
    <row r="8" spans="2:48" s="1" customFormat="1" ht="15" thickBot="1" x14ac:dyDescent="0.4">
      <c r="B8" s="5" t="s">
        <v>5</v>
      </c>
      <c r="C8" s="3"/>
      <c r="D8" s="8">
        <f>D7/C7</f>
        <v>0.2857142857142857</v>
      </c>
      <c r="E8" s="3"/>
      <c r="F8" s="8">
        <f>F7/E7</f>
        <v>0.34482758620689657</v>
      </c>
      <c r="G8" s="3"/>
      <c r="H8" s="8">
        <f>H7/G7</f>
        <v>0.40170940170940173</v>
      </c>
      <c r="I8" s="3"/>
      <c r="J8" s="8">
        <f>J7/I7</f>
        <v>0.32786885245901637</v>
      </c>
      <c r="K8" s="5"/>
      <c r="L8" s="8">
        <f>L7/K7</f>
        <v>0.50666666666666671</v>
      </c>
      <c r="M8" s="3"/>
      <c r="N8" s="8">
        <f>N7/M7</f>
        <v>0.40243902439024393</v>
      </c>
      <c r="O8" s="3"/>
      <c r="P8" s="8">
        <f>P7/O7</f>
        <v>0.42574257425742573</v>
      </c>
      <c r="Q8" s="3"/>
      <c r="R8" s="8">
        <f>R7/Q7</f>
        <v>0.23809523809523808</v>
      </c>
      <c r="S8" s="3"/>
      <c r="T8" s="8">
        <f>T7/S7</f>
        <v>0.3125</v>
      </c>
      <c r="V8" s="11" t="s">
        <v>9</v>
      </c>
      <c r="W8" s="12">
        <v>115</v>
      </c>
      <c r="X8" s="13">
        <v>0.42592592592592593</v>
      </c>
      <c r="Z8" s="25" t="s">
        <v>14</v>
      </c>
      <c r="AA8" s="33">
        <v>1.1904761904761904E-2</v>
      </c>
      <c r="AB8" s="33">
        <v>5.1724137931034482E-2</v>
      </c>
      <c r="AC8" s="33">
        <v>7.6923076923076927E-2</v>
      </c>
      <c r="AD8" s="33">
        <v>3.2786885245901641E-2</v>
      </c>
      <c r="AE8" s="33">
        <v>0</v>
      </c>
      <c r="AF8" s="33">
        <v>1.2195121951219513E-2</v>
      </c>
      <c r="AG8" s="33">
        <v>0</v>
      </c>
      <c r="AH8" s="33">
        <v>0</v>
      </c>
      <c r="AI8" s="33">
        <v>0</v>
      </c>
      <c r="AJ8" s="34">
        <v>2.061488710622161E-2</v>
      </c>
      <c r="AK8" s="34">
        <v>2.7688463919889182E-2</v>
      </c>
      <c r="AL8" s="12"/>
      <c r="AM8" s="12"/>
      <c r="AN8" s="12"/>
      <c r="AO8" s="12"/>
      <c r="AP8" s="12"/>
      <c r="AQ8" s="12"/>
      <c r="AR8" s="12"/>
      <c r="AS8" s="12"/>
      <c r="AT8" s="12"/>
    </row>
    <row r="9" spans="2:48" x14ac:dyDescent="0.35">
      <c r="R9" t="s">
        <v>23</v>
      </c>
      <c r="V9" s="11" t="s">
        <v>22</v>
      </c>
      <c r="W9" s="12">
        <v>50</v>
      </c>
      <c r="X9" s="13">
        <v>0.18518518518518517</v>
      </c>
      <c r="Z9" s="25" t="s">
        <v>15</v>
      </c>
      <c r="AA9" s="33">
        <v>1.1904761904761904E-2</v>
      </c>
      <c r="AB9" s="33">
        <v>3.4482758620689655E-2</v>
      </c>
      <c r="AC9" s="33">
        <v>8.5470085470085479E-3</v>
      </c>
      <c r="AD9" s="33">
        <v>1.6393442622950821E-2</v>
      </c>
      <c r="AE9" s="33">
        <v>0</v>
      </c>
      <c r="AF9" s="33">
        <v>1.2195121951219513E-2</v>
      </c>
      <c r="AG9" s="33">
        <v>0</v>
      </c>
      <c r="AH9" s="33">
        <v>0</v>
      </c>
      <c r="AI9" s="33">
        <v>0</v>
      </c>
      <c r="AJ9" s="34">
        <v>9.2803437385144925E-3</v>
      </c>
      <c r="AK9" s="34">
        <v>1.1435571118754213E-2</v>
      </c>
    </row>
    <row r="10" spans="2:48" ht="15" thickBot="1" x14ac:dyDescent="0.4">
      <c r="R10" t="s">
        <v>24</v>
      </c>
      <c r="V10" s="11" t="s">
        <v>21</v>
      </c>
      <c r="W10" s="12">
        <v>18</v>
      </c>
      <c r="X10" s="13">
        <v>6.6666666666666666E-2</v>
      </c>
      <c r="Z10" s="28" t="s">
        <v>16</v>
      </c>
      <c r="AA10" s="35">
        <v>3.5714285714285712E-2</v>
      </c>
      <c r="AB10" s="35">
        <v>0</v>
      </c>
      <c r="AC10" s="35">
        <v>0</v>
      </c>
      <c r="AD10" s="35">
        <v>0</v>
      </c>
      <c r="AE10" s="35">
        <v>0</v>
      </c>
      <c r="AF10" s="35">
        <v>2.4390243902439025E-2</v>
      </c>
      <c r="AG10" s="35">
        <v>9.9009900990099011E-3</v>
      </c>
      <c r="AH10" s="35">
        <v>0</v>
      </c>
      <c r="AI10" s="35">
        <v>0</v>
      </c>
      <c r="AJ10" s="36">
        <v>7.7783910795260714E-3</v>
      </c>
      <c r="AK10" s="36">
        <v>1.3341165131690766E-2</v>
      </c>
    </row>
    <row r="11" spans="2:48" ht="15" thickTop="1" x14ac:dyDescent="0.35">
      <c r="V11" s="11" t="s">
        <v>12</v>
      </c>
      <c r="W11" s="12">
        <v>2</v>
      </c>
      <c r="X11" s="13">
        <v>7.4074074074074077E-3</v>
      </c>
      <c r="Z11" s="29" t="s">
        <v>28</v>
      </c>
      <c r="AA11" s="34">
        <v>0.2857142857142857</v>
      </c>
      <c r="AB11" s="34">
        <v>0.34482758620689657</v>
      </c>
      <c r="AC11" s="34">
        <v>0.40170940170940178</v>
      </c>
      <c r="AD11" s="34">
        <v>0.32786885245901642</v>
      </c>
      <c r="AE11" s="34">
        <v>0.5066666666666666</v>
      </c>
      <c r="AF11" s="34">
        <v>0.40243902439024393</v>
      </c>
      <c r="AG11" s="34">
        <v>0.42574257425742579</v>
      </c>
      <c r="AH11" s="34">
        <v>0.23809523809523808</v>
      </c>
      <c r="AI11" s="34">
        <v>0.3125</v>
      </c>
      <c r="AJ11" s="37"/>
      <c r="AK11" s="37"/>
    </row>
    <row r="12" spans="2:48" x14ac:dyDescent="0.35">
      <c r="V12" s="11" t="s">
        <v>13</v>
      </c>
      <c r="W12" s="12">
        <v>52</v>
      </c>
      <c r="X12" s="13">
        <v>0.19259259259259259</v>
      </c>
    </row>
    <row r="13" spans="2:48" ht="15" thickBot="1" x14ac:dyDescent="0.4">
      <c r="V13" s="11" t="s">
        <v>14</v>
      </c>
      <c r="W13" s="12">
        <v>19</v>
      </c>
      <c r="X13" s="13">
        <v>7.0370370370370375E-2</v>
      </c>
      <c r="Z13" s="45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2:48" ht="15.5" thickTop="1" thickBot="1" x14ac:dyDescent="0.4">
      <c r="V14" s="11" t="s">
        <v>15</v>
      </c>
      <c r="W14" s="12">
        <v>8</v>
      </c>
      <c r="X14" s="13">
        <v>2.9629629629629631E-2</v>
      </c>
      <c r="Z14" s="44"/>
      <c r="AA14" s="58">
        <v>2011</v>
      </c>
      <c r="AB14" s="58"/>
      <c r="AC14" s="58">
        <v>2012</v>
      </c>
      <c r="AD14" s="58"/>
      <c r="AE14" s="58">
        <v>2013</v>
      </c>
      <c r="AF14" s="58"/>
      <c r="AG14" s="58">
        <v>2014</v>
      </c>
      <c r="AH14" s="58"/>
      <c r="AI14" s="58">
        <v>2017</v>
      </c>
      <c r="AJ14" s="58"/>
      <c r="AK14" s="58">
        <v>2018</v>
      </c>
      <c r="AL14" s="58"/>
      <c r="AM14" s="58">
        <v>2019</v>
      </c>
      <c r="AN14" s="58"/>
      <c r="AO14" s="58">
        <v>2020</v>
      </c>
      <c r="AP14" s="58"/>
      <c r="AQ14" s="58">
        <v>2021</v>
      </c>
      <c r="AR14" s="58"/>
      <c r="AS14" s="58" t="s">
        <v>33</v>
      </c>
      <c r="AT14" s="58"/>
    </row>
    <row r="15" spans="2:48" ht="15" thickTop="1" x14ac:dyDescent="0.35">
      <c r="V15" s="14" t="s">
        <v>16</v>
      </c>
      <c r="W15" s="15">
        <v>6</v>
      </c>
      <c r="X15" s="16">
        <v>2.2222222222222223E-2</v>
      </c>
      <c r="Z15" s="53" t="s">
        <v>29</v>
      </c>
      <c r="AA15" s="54" t="s">
        <v>30</v>
      </c>
      <c r="AB15" s="55" t="s">
        <v>31</v>
      </c>
      <c r="AC15" s="54" t="s">
        <v>30</v>
      </c>
      <c r="AD15" s="55" t="s">
        <v>31</v>
      </c>
      <c r="AE15" s="54" t="s">
        <v>30</v>
      </c>
      <c r="AF15" s="55" t="s">
        <v>31</v>
      </c>
      <c r="AG15" s="54" t="s">
        <v>30</v>
      </c>
      <c r="AH15" s="55" t="s">
        <v>31</v>
      </c>
      <c r="AI15" s="54" t="s">
        <v>30</v>
      </c>
      <c r="AJ15" s="55" t="s">
        <v>31</v>
      </c>
      <c r="AK15" s="54" t="s">
        <v>30</v>
      </c>
      <c r="AL15" s="55" t="s">
        <v>31</v>
      </c>
      <c r="AM15" s="54" t="s">
        <v>30</v>
      </c>
      <c r="AN15" s="55" t="s">
        <v>31</v>
      </c>
      <c r="AO15" s="54" t="s">
        <v>30</v>
      </c>
      <c r="AP15" s="55" t="s">
        <v>31</v>
      </c>
      <c r="AQ15" s="54" t="s">
        <v>30</v>
      </c>
      <c r="AR15" s="55" t="s">
        <v>31</v>
      </c>
      <c r="AS15" s="54" t="s">
        <v>30</v>
      </c>
      <c r="AT15" s="55" t="s">
        <v>31</v>
      </c>
      <c r="AU15" s="56" t="s">
        <v>34</v>
      </c>
      <c r="AV15" s="12" t="s">
        <v>35</v>
      </c>
    </row>
    <row r="16" spans="2:48" x14ac:dyDescent="0.35">
      <c r="V16" s="17"/>
      <c r="W16" s="18">
        <f>SUM(W8:W15)</f>
        <v>270</v>
      </c>
      <c r="X16" s="19">
        <f>SUM(X8:X15)</f>
        <v>1</v>
      </c>
      <c r="Z16" s="40" t="s">
        <v>9</v>
      </c>
      <c r="AA16" s="41" t="s">
        <v>6</v>
      </c>
      <c r="AB16" s="13">
        <v>9.0909090909090912E-2</v>
      </c>
      <c r="AC16" s="41">
        <v>0.34848484848484851</v>
      </c>
      <c r="AD16" s="13">
        <v>0.02</v>
      </c>
      <c r="AE16" s="41">
        <v>0.3235294117647059</v>
      </c>
      <c r="AF16" s="13">
        <v>2.0408163265306121E-2</v>
      </c>
      <c r="AG16" s="41">
        <v>4.6511627906976744E-2</v>
      </c>
      <c r="AH16" s="13">
        <v>0</v>
      </c>
      <c r="AI16" s="41">
        <v>0.24324324324324326</v>
      </c>
      <c r="AJ16" s="13">
        <v>0.13157894736842105</v>
      </c>
      <c r="AK16" s="41">
        <v>0.25641025641025639</v>
      </c>
      <c r="AL16" s="13">
        <v>0.23255813953488372</v>
      </c>
      <c r="AM16" s="41">
        <v>7.3170731707317069E-2</v>
      </c>
      <c r="AN16" s="13">
        <v>0.15</v>
      </c>
      <c r="AO16" s="41">
        <v>2.3809523809523808E-2</v>
      </c>
      <c r="AP16" s="13" t="s">
        <v>6</v>
      </c>
      <c r="AQ16" s="41">
        <v>0.16</v>
      </c>
      <c r="AR16" s="13">
        <v>0.2608695652173913</v>
      </c>
      <c r="AS16" s="42" t="s">
        <v>36</v>
      </c>
      <c r="AT16" s="43" t="s">
        <v>43</v>
      </c>
      <c r="AU16" s="57">
        <f>STDEV(AC16,AE16,AG16,AI16,AK16,AM16,AO16,AQ16)</f>
        <v>0.12688501495833265</v>
      </c>
      <c r="AV16" s="57">
        <f>STDEV(AB16,AD16,AF16,AH16,AJ16,AL16,AN16,AN16,AR16)</f>
        <v>9.3240396275677886E-2</v>
      </c>
    </row>
    <row r="17" spans="22:48" ht="15" thickBot="1" x14ac:dyDescent="0.4">
      <c r="V17" s="20" t="s">
        <v>17</v>
      </c>
      <c r="W17" s="21" t="s">
        <v>7</v>
      </c>
      <c r="X17" s="21" t="s">
        <v>8</v>
      </c>
      <c r="Z17" s="40" t="s">
        <v>10</v>
      </c>
      <c r="AA17" s="41" t="s">
        <v>6</v>
      </c>
      <c r="AB17" s="13">
        <v>6.4935064935064929E-2</v>
      </c>
      <c r="AC17" s="41">
        <v>4.5454545454545456E-2</v>
      </c>
      <c r="AD17" s="13">
        <v>0</v>
      </c>
      <c r="AE17" s="41">
        <v>0.14705882352941177</v>
      </c>
      <c r="AF17" s="13">
        <v>4.0816326530612242E-2</v>
      </c>
      <c r="AG17" s="41">
        <v>2.3255813953488372E-2</v>
      </c>
      <c r="AH17" s="13">
        <v>0.16666666666666666</v>
      </c>
      <c r="AI17" s="41">
        <v>0.21621621621621623</v>
      </c>
      <c r="AJ17" s="13">
        <v>0.13157894736842105</v>
      </c>
      <c r="AK17" s="41">
        <v>7.6923076923076927E-2</v>
      </c>
      <c r="AL17" s="13">
        <v>4.6511627906976744E-2</v>
      </c>
      <c r="AM17" s="41">
        <v>0</v>
      </c>
      <c r="AN17" s="13">
        <v>6.6666666666666666E-2</v>
      </c>
      <c r="AO17" s="41">
        <v>4.7619047619047616E-2</v>
      </c>
      <c r="AP17" s="13" t="s">
        <v>6</v>
      </c>
      <c r="AQ17" s="41">
        <v>0</v>
      </c>
      <c r="AR17" s="13">
        <v>4.3478260869565216E-2</v>
      </c>
      <c r="AS17" s="42" t="s">
        <v>37</v>
      </c>
      <c r="AT17" s="43" t="s">
        <v>44</v>
      </c>
      <c r="AU17" s="57">
        <f t="shared" ref="AU17:AU23" si="2">STDEV(AC17,AE17,AG17,AI17,AK17,AM17,AO17,AQ17)</f>
        <v>7.6018861567770588E-2</v>
      </c>
      <c r="AV17" s="57">
        <f t="shared" ref="AV17:AV23" si="3">STDEV(AB17,AD17,AF17,AH17,AJ17,AL17,AN17,AN17,AR17)</f>
        <v>5.0237289625383159E-2</v>
      </c>
    </row>
    <row r="18" spans="22:48" ht="15" thickTop="1" x14ac:dyDescent="0.35">
      <c r="V18" s="22" t="s">
        <v>18</v>
      </c>
      <c r="W18" s="12">
        <v>237</v>
      </c>
      <c r="X18" s="13">
        <v>0.87777777777777777</v>
      </c>
      <c r="Z18" s="40" t="s">
        <v>11</v>
      </c>
      <c r="AA18" s="41" t="s">
        <v>6</v>
      </c>
      <c r="AB18" s="13">
        <v>0</v>
      </c>
      <c r="AC18" s="41">
        <v>0</v>
      </c>
      <c r="AD18" s="13">
        <v>0</v>
      </c>
      <c r="AE18" s="41">
        <v>1.4705882352941176E-2</v>
      </c>
      <c r="AF18" s="13">
        <v>0</v>
      </c>
      <c r="AG18" s="41">
        <v>0.18604651162790697</v>
      </c>
      <c r="AH18" s="13">
        <v>5.5555555555555552E-2</v>
      </c>
      <c r="AI18" s="41">
        <v>5.4054054054054057E-2</v>
      </c>
      <c r="AJ18" s="13">
        <v>2.6315789473684209E-2</v>
      </c>
      <c r="AK18" s="41">
        <v>0</v>
      </c>
      <c r="AL18" s="13">
        <v>0</v>
      </c>
      <c r="AM18" s="41">
        <v>0</v>
      </c>
      <c r="AN18" s="13">
        <v>0.05</v>
      </c>
      <c r="AO18" s="41">
        <v>4.7619047619047616E-2</v>
      </c>
      <c r="AP18" s="13" t="s">
        <v>6</v>
      </c>
      <c r="AQ18" s="41">
        <v>0</v>
      </c>
      <c r="AR18" s="13">
        <v>0</v>
      </c>
      <c r="AS18" s="42" t="s">
        <v>38</v>
      </c>
      <c r="AT18" s="43" t="s">
        <v>45</v>
      </c>
      <c r="AU18" s="57">
        <f t="shared" si="2"/>
        <v>6.3904319513990199E-2</v>
      </c>
      <c r="AV18" s="57">
        <f t="shared" si="3"/>
        <v>2.5257913670670307E-2</v>
      </c>
    </row>
    <row r="19" spans="22:48" x14ac:dyDescent="0.35">
      <c r="V19" s="22" t="s">
        <v>19</v>
      </c>
      <c r="W19" s="12">
        <v>27</v>
      </c>
      <c r="X19" s="13">
        <v>0.1</v>
      </c>
      <c r="Z19" s="40" t="s">
        <v>12</v>
      </c>
      <c r="AA19" s="41" t="s">
        <v>6</v>
      </c>
      <c r="AB19" s="13">
        <v>0</v>
      </c>
      <c r="AC19" s="41">
        <v>0</v>
      </c>
      <c r="AD19" s="13">
        <v>0</v>
      </c>
      <c r="AE19" s="41">
        <v>0</v>
      </c>
      <c r="AF19" s="13">
        <v>0</v>
      </c>
      <c r="AG19" s="41">
        <v>2.3255813953488372E-2</v>
      </c>
      <c r="AH19" s="13">
        <v>0</v>
      </c>
      <c r="AI19" s="41">
        <v>0</v>
      </c>
      <c r="AJ19" s="13">
        <v>0</v>
      </c>
      <c r="AK19" s="41">
        <v>0</v>
      </c>
      <c r="AL19" s="13">
        <v>0</v>
      </c>
      <c r="AM19" s="41">
        <v>0</v>
      </c>
      <c r="AN19" s="13">
        <v>0</v>
      </c>
      <c r="AO19" s="41">
        <v>0</v>
      </c>
      <c r="AP19" s="13" t="s">
        <v>6</v>
      </c>
      <c r="AQ19" s="41">
        <v>0.04</v>
      </c>
      <c r="AR19" s="13">
        <v>0</v>
      </c>
      <c r="AS19" s="42" t="s">
        <v>39</v>
      </c>
      <c r="AT19" s="43">
        <v>0</v>
      </c>
      <c r="AU19" s="57">
        <f t="shared" si="2"/>
        <v>1.5309523799510611E-2</v>
      </c>
      <c r="AV19" s="57">
        <f t="shared" si="3"/>
        <v>0</v>
      </c>
    </row>
    <row r="20" spans="22:48" x14ac:dyDescent="0.35">
      <c r="V20" s="23" t="s">
        <v>16</v>
      </c>
      <c r="W20" s="15">
        <v>6</v>
      </c>
      <c r="X20" s="16">
        <v>2.2222222222222223E-2</v>
      </c>
      <c r="Z20" s="40" t="s">
        <v>27</v>
      </c>
      <c r="AA20" s="41" t="s">
        <v>6</v>
      </c>
      <c r="AB20" s="13">
        <v>5.1948051948051951E-2</v>
      </c>
      <c r="AC20" s="41">
        <v>4.5454545454545456E-2</v>
      </c>
      <c r="AD20" s="13">
        <v>0</v>
      </c>
      <c r="AE20" s="41">
        <v>1.4705882352941176E-2</v>
      </c>
      <c r="AF20" s="13">
        <v>0</v>
      </c>
      <c r="AG20" s="41">
        <v>0</v>
      </c>
      <c r="AH20" s="13">
        <v>5.5555555555555552E-2</v>
      </c>
      <c r="AI20" s="41">
        <v>5.4054054054054057E-2</v>
      </c>
      <c r="AJ20" s="13">
        <v>0.15789473684210525</v>
      </c>
      <c r="AK20" s="41">
        <v>5.128205128205128E-2</v>
      </c>
      <c r="AL20" s="13">
        <v>4.6511627906976744E-2</v>
      </c>
      <c r="AM20" s="41">
        <v>0.24390243902439024</v>
      </c>
      <c r="AN20" s="13">
        <v>0.21666666666666667</v>
      </c>
      <c r="AO20" s="41">
        <v>0.11904761904761904</v>
      </c>
      <c r="AP20" s="13" t="s">
        <v>6</v>
      </c>
      <c r="AQ20" s="41">
        <v>0.08</v>
      </c>
      <c r="AR20" s="13">
        <v>4.3478260869565216E-2</v>
      </c>
      <c r="AS20" s="42" t="s">
        <v>40</v>
      </c>
      <c r="AT20" s="43" t="s">
        <v>46</v>
      </c>
      <c r="AU20" s="57">
        <f t="shared" si="2"/>
        <v>7.7107435985077008E-2</v>
      </c>
      <c r="AV20" s="57">
        <f t="shared" si="3"/>
        <v>8.6268590338508824E-2</v>
      </c>
    </row>
    <row r="21" spans="22:48" x14ac:dyDescent="0.35">
      <c r="V21" s="24"/>
      <c r="W21" s="18">
        <f>SUM(W18:W20)</f>
        <v>270</v>
      </c>
      <c r="X21" s="19">
        <f>SUM(X18:X20)</f>
        <v>1</v>
      </c>
      <c r="Z21" s="40" t="s">
        <v>14</v>
      </c>
      <c r="AA21" s="41" t="s">
        <v>6</v>
      </c>
      <c r="AB21" s="13">
        <v>1.2987012987012988E-2</v>
      </c>
      <c r="AC21" s="41">
        <v>7.575757575757576E-2</v>
      </c>
      <c r="AD21" s="13">
        <v>0.02</v>
      </c>
      <c r="AE21" s="41">
        <v>8.8235294117647065E-2</v>
      </c>
      <c r="AF21" s="13">
        <v>6.1224489795918366E-2</v>
      </c>
      <c r="AG21" s="41">
        <v>2.3255813953488372E-2</v>
      </c>
      <c r="AH21" s="13">
        <v>5.5555555555555552E-2</v>
      </c>
      <c r="AI21" s="41">
        <v>0</v>
      </c>
      <c r="AJ21" s="13">
        <v>0</v>
      </c>
      <c r="AK21" s="41">
        <v>0</v>
      </c>
      <c r="AL21" s="13">
        <v>2.3255813953488372E-2</v>
      </c>
      <c r="AM21" s="41">
        <v>0</v>
      </c>
      <c r="AN21" s="13">
        <v>0</v>
      </c>
      <c r="AO21" s="41">
        <v>0</v>
      </c>
      <c r="AP21" s="13" t="s">
        <v>6</v>
      </c>
      <c r="AQ21" s="41">
        <v>0</v>
      </c>
      <c r="AR21" s="13">
        <v>0</v>
      </c>
      <c r="AS21" s="42" t="s">
        <v>41</v>
      </c>
      <c r="AT21" s="43" t="s">
        <v>47</v>
      </c>
      <c r="AU21" s="57">
        <f t="shared" si="2"/>
        <v>3.7192072111988946E-2</v>
      </c>
      <c r="AV21" s="57">
        <f t="shared" si="3"/>
        <v>2.402610423500753E-2</v>
      </c>
    </row>
    <row r="22" spans="22:48" x14ac:dyDescent="0.35">
      <c r="Z22" s="40" t="s">
        <v>15</v>
      </c>
      <c r="AA22" s="41" t="s">
        <v>6</v>
      </c>
      <c r="AB22" s="13">
        <v>1.2987012987012988E-2</v>
      </c>
      <c r="AC22" s="41">
        <v>1.5151515151515152E-2</v>
      </c>
      <c r="AD22" s="13">
        <v>0.06</v>
      </c>
      <c r="AE22" s="41">
        <v>0</v>
      </c>
      <c r="AF22" s="13">
        <v>2.0408163265306121E-2</v>
      </c>
      <c r="AG22" s="41">
        <v>2.3255813953488372E-2</v>
      </c>
      <c r="AH22" s="13">
        <v>0</v>
      </c>
      <c r="AI22" s="41">
        <v>0</v>
      </c>
      <c r="AJ22" s="13">
        <v>0</v>
      </c>
      <c r="AK22" s="41">
        <v>0</v>
      </c>
      <c r="AL22" s="13">
        <v>2.3255813953488372E-2</v>
      </c>
      <c r="AM22" s="41">
        <v>0</v>
      </c>
      <c r="AN22" s="13">
        <v>0</v>
      </c>
      <c r="AO22" s="41">
        <v>0</v>
      </c>
      <c r="AP22" s="13" t="s">
        <v>6</v>
      </c>
      <c r="AQ22" s="41">
        <v>0</v>
      </c>
      <c r="AR22" s="13">
        <v>0</v>
      </c>
      <c r="AS22" s="42" t="s">
        <v>42</v>
      </c>
      <c r="AT22" s="43" t="s">
        <v>39</v>
      </c>
      <c r="AU22" s="57">
        <f>STDEV(AC22,AE22,AG22,AI22,AK22,AM22,AO22,AQ22)</f>
        <v>9.149636432303522E-3</v>
      </c>
      <c r="AV22" s="57">
        <f t="shared" si="3"/>
        <v>2.0043855783233349E-2</v>
      </c>
    </row>
    <row r="23" spans="22:48" x14ac:dyDescent="0.35">
      <c r="Z23" s="50" t="s">
        <v>16</v>
      </c>
      <c r="AA23" s="51" t="s">
        <v>6</v>
      </c>
      <c r="AB23" s="16">
        <v>1.2987012987012988E-2</v>
      </c>
      <c r="AC23" s="51">
        <v>0</v>
      </c>
      <c r="AD23" s="16">
        <v>0</v>
      </c>
      <c r="AE23" s="51">
        <v>0</v>
      </c>
      <c r="AF23" s="16">
        <v>0</v>
      </c>
      <c r="AG23" s="51">
        <v>0</v>
      </c>
      <c r="AH23" s="16">
        <v>0</v>
      </c>
      <c r="AI23" s="51">
        <v>0</v>
      </c>
      <c r="AJ23" s="16">
        <v>0</v>
      </c>
      <c r="AK23" s="51">
        <v>5.128205128205128E-2</v>
      </c>
      <c r="AL23" s="16">
        <v>0</v>
      </c>
      <c r="AM23" s="51">
        <v>0</v>
      </c>
      <c r="AN23" s="16">
        <v>1.6666666666666666E-2</v>
      </c>
      <c r="AO23" s="51">
        <v>0</v>
      </c>
      <c r="AP23" s="16" t="s">
        <v>6</v>
      </c>
      <c r="AQ23" s="51">
        <v>0</v>
      </c>
      <c r="AR23" s="16">
        <v>0</v>
      </c>
      <c r="AS23" s="52" t="s">
        <v>39</v>
      </c>
      <c r="AT23" s="38" t="s">
        <v>48</v>
      </c>
      <c r="AU23" s="57">
        <f t="shared" si="2"/>
        <v>1.8130943107347371E-2</v>
      </c>
      <c r="AV23" s="57">
        <f t="shared" si="3"/>
        <v>7.7927923194794912E-3</v>
      </c>
    </row>
    <row r="24" spans="22:48" ht="15" thickBot="1" x14ac:dyDescent="0.4">
      <c r="Z24" s="46" t="s">
        <v>32</v>
      </c>
      <c r="AA24" s="47"/>
      <c r="AB24" s="48">
        <v>0.24675324675324678</v>
      </c>
      <c r="AC24" s="47">
        <v>0.53030303030303039</v>
      </c>
      <c r="AD24" s="48">
        <v>0.1</v>
      </c>
      <c r="AE24" s="47">
        <v>0.58823529411764708</v>
      </c>
      <c r="AF24" s="48">
        <v>0.14285714285714285</v>
      </c>
      <c r="AG24" s="47">
        <v>0.32558139534883718</v>
      </c>
      <c r="AH24" s="48">
        <v>0.33333333333333337</v>
      </c>
      <c r="AI24" s="47">
        <v>0.56756756756756765</v>
      </c>
      <c r="AJ24" s="48">
        <v>0.44736842105263158</v>
      </c>
      <c r="AK24" s="47">
        <v>0.43589743589743585</v>
      </c>
      <c r="AL24" s="48">
        <v>0.37209302325581395</v>
      </c>
      <c r="AM24" s="47">
        <v>0.31707317073170732</v>
      </c>
      <c r="AN24" s="48">
        <v>0.5</v>
      </c>
      <c r="AO24" s="47">
        <v>0.23809523809523808</v>
      </c>
      <c r="AP24" s="30"/>
      <c r="AQ24" s="47">
        <v>0.28000000000000003</v>
      </c>
      <c r="AR24" s="48">
        <v>0.34782608695652173</v>
      </c>
      <c r="AS24" s="49"/>
      <c r="AT24" s="30"/>
    </row>
    <row r="25" spans="22:48" ht="15" thickTop="1" x14ac:dyDescent="0.35">
      <c r="Z25" s="39"/>
    </row>
  </sheetData>
  <mergeCells count="19">
    <mergeCell ref="M3:N3"/>
    <mergeCell ref="C3:D3"/>
    <mergeCell ref="E3:F3"/>
    <mergeCell ref="G3:H3"/>
    <mergeCell ref="I3:J3"/>
    <mergeCell ref="K3:L3"/>
    <mergeCell ref="O3:P3"/>
    <mergeCell ref="Q3:R3"/>
    <mergeCell ref="S3:T3"/>
    <mergeCell ref="AA14:AB14"/>
    <mergeCell ref="AC14:AD14"/>
    <mergeCell ref="AO14:AP14"/>
    <mergeCell ref="AQ14:AR14"/>
    <mergeCell ref="AS14:AT14"/>
    <mergeCell ref="AE14:AF14"/>
    <mergeCell ref="AG14:AH14"/>
    <mergeCell ref="AI14:AJ14"/>
    <mergeCell ref="AK14:AL14"/>
    <mergeCell ref="AM14:A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Sattler</dc:creator>
  <cp:lastModifiedBy>Renae Sattler</cp:lastModifiedBy>
  <dcterms:created xsi:type="dcterms:W3CDTF">2025-05-16T23:40:40Z</dcterms:created>
  <dcterms:modified xsi:type="dcterms:W3CDTF">2025-06-01T18:51:57Z</dcterms:modified>
</cp:coreProperties>
</file>