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jannawilloughby/GDrive/primate_heterozygosity/"/>
    </mc:Choice>
  </mc:AlternateContent>
  <xr:revisionPtr revIDLastSave="0" documentId="13_ncr:1_{329E3620-7418-0143-A173-260B952D34E5}" xr6:coauthVersionLast="45" xr6:coauthVersionMax="45" xr10:uidLastSave="{00000000-0000-0000-0000-000000000000}"/>
  <bookViews>
    <workbookView xWindow="5040" yWindow="4680" windowWidth="33400" windowHeight="18840" xr2:uid="{00000000-000D-0000-FFFF-FFFF0000000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 i="1" l="1"/>
  <c r="M28" i="1"/>
  <c r="K28" i="1" s="1"/>
  <c r="M39" i="1"/>
  <c r="K39" i="1" s="1"/>
  <c r="M32" i="1"/>
  <c r="K32" i="1" s="1"/>
  <c r="M50" i="1"/>
  <c r="K50" i="1" s="1"/>
  <c r="M3" i="1"/>
  <c r="M17" i="1"/>
  <c r="K17" i="1" s="1"/>
  <c r="M51" i="1"/>
  <c r="K51" i="1" s="1"/>
  <c r="M52" i="1"/>
  <c r="K52" i="1" s="1"/>
  <c r="M20" i="1"/>
  <c r="K20" i="1" s="1"/>
  <c r="M29" i="1"/>
  <c r="K29" i="1" s="1"/>
  <c r="M38" i="1"/>
  <c r="K38" i="1" s="1"/>
  <c r="M44" i="1"/>
  <c r="K44" i="1" s="1"/>
  <c r="M45" i="1"/>
  <c r="K45" i="1" s="1"/>
  <c r="M46" i="1"/>
  <c r="K46" i="1"/>
  <c r="M16" i="1"/>
  <c r="K16" i="1" s="1"/>
  <c r="M30" i="1"/>
  <c r="K30" i="1" s="1"/>
  <c r="M2" i="1"/>
  <c r="K2" i="1"/>
  <c r="K9" i="1"/>
  <c r="M21" i="1"/>
  <c r="K21" i="1" s="1"/>
  <c r="M37" i="1"/>
  <c r="K37" i="1" s="1"/>
  <c r="M57" i="1"/>
  <c r="K57" i="1" s="1"/>
  <c r="M10" i="1"/>
  <c r="J10" i="1" s="1"/>
  <c r="M53" i="1"/>
  <c r="K53" i="1" s="1"/>
  <c r="M40" i="1"/>
  <c r="K40" i="1" s="1"/>
  <c r="M22" i="1"/>
  <c r="K22" i="1" s="1"/>
  <c r="M33" i="1"/>
  <c r="J33" i="1" s="1"/>
  <c r="K33" i="1"/>
  <c r="M56" i="1"/>
  <c r="J56" i="1" s="1"/>
  <c r="M25" i="1"/>
  <c r="K25" i="1"/>
  <c r="M34" i="1"/>
  <c r="K34" i="1" s="1"/>
  <c r="M54" i="1"/>
  <c r="J54" i="1" s="1"/>
  <c r="M13" i="1"/>
  <c r="K13" i="1" s="1"/>
  <c r="M49" i="1"/>
  <c r="K49" i="1" s="1"/>
  <c r="M14" i="1"/>
  <c r="K14" i="1" s="1"/>
  <c r="M12" i="1"/>
  <c r="J12" i="1" s="1"/>
  <c r="K12" i="1"/>
  <c r="M15" i="1"/>
  <c r="J15" i="1" s="1"/>
  <c r="M27" i="1"/>
  <c r="K27" i="1"/>
  <c r="M35" i="1"/>
  <c r="K35" i="1" s="1"/>
  <c r="M8" i="1"/>
  <c r="J8" i="1" s="1"/>
  <c r="M42" i="1"/>
  <c r="K42" i="1" s="1"/>
  <c r="M48" i="1"/>
  <c r="K48" i="1" s="1"/>
  <c r="M6" i="1"/>
  <c r="K6" i="1" s="1"/>
  <c r="M23" i="1"/>
  <c r="J23" i="1" s="1"/>
  <c r="M19" i="1"/>
  <c r="J19" i="1" s="1"/>
  <c r="M11" i="1"/>
  <c r="K11" i="1"/>
  <c r="M41" i="1"/>
  <c r="K41" i="1" s="1"/>
  <c r="M47" i="1"/>
  <c r="J47" i="1" s="1"/>
  <c r="M7" i="1"/>
  <c r="K7" i="1" s="1"/>
  <c r="M36" i="1"/>
  <c r="J36" i="1" s="1"/>
  <c r="M24" i="1"/>
  <c r="K24" i="1" s="1"/>
  <c r="M18" i="1"/>
  <c r="J18" i="1" s="1"/>
  <c r="K18" i="1"/>
  <c r="M43" i="1"/>
  <c r="J43" i="1" s="1"/>
  <c r="M55" i="1"/>
  <c r="K55" i="1"/>
  <c r="M4" i="1"/>
  <c r="K4" i="1" s="1"/>
  <c r="M31" i="1"/>
  <c r="J31" i="1" s="1"/>
  <c r="M5" i="1"/>
  <c r="K5" i="1" s="1"/>
  <c r="M26" i="1"/>
  <c r="K26" i="1" s="1"/>
  <c r="U58" i="1"/>
  <c r="S58" i="1"/>
  <c r="P58" i="1"/>
  <c r="H58" i="1"/>
  <c r="J55" i="1"/>
  <c r="J24" i="1"/>
  <c r="J11" i="1"/>
  <c r="J6" i="1"/>
  <c r="J27" i="1"/>
  <c r="J14" i="1"/>
  <c r="J49" i="1"/>
  <c r="J13" i="1"/>
  <c r="J25" i="1"/>
  <c r="J22" i="1"/>
  <c r="J53" i="1"/>
  <c r="J29" i="1"/>
  <c r="J20" i="1"/>
  <c r="J52" i="1"/>
  <c r="J51" i="1"/>
  <c r="J17" i="1"/>
  <c r="J3" i="1"/>
  <c r="J50" i="1"/>
  <c r="J32" i="1"/>
  <c r="J39" i="1"/>
  <c r="J28" i="1"/>
  <c r="J38" i="1"/>
  <c r="J57" i="1"/>
  <c r="J37" i="1"/>
  <c r="J21" i="1"/>
  <c r="J9" i="1"/>
  <c r="J2" i="1"/>
  <c r="J30" i="1"/>
  <c r="J16" i="1"/>
  <c r="J46" i="1"/>
  <c r="J44" i="1"/>
  <c r="J40" i="1" l="1"/>
  <c r="J48" i="1"/>
  <c r="K36" i="1"/>
  <c r="K23" i="1"/>
  <c r="J26" i="1"/>
  <c r="J45" i="1"/>
  <c r="J7" i="1"/>
  <c r="K47" i="1"/>
  <c r="K54" i="1"/>
  <c r="J42" i="1"/>
  <c r="J5" i="1"/>
  <c r="K31" i="1"/>
  <c r="K8" i="1"/>
  <c r="K3" i="1"/>
  <c r="J34" i="1"/>
  <c r="J35" i="1"/>
  <c r="J41" i="1"/>
  <c r="J4" i="1"/>
  <c r="K43" i="1"/>
  <c r="K19" i="1"/>
  <c r="K15" i="1"/>
  <c r="K56" i="1"/>
  <c r="K10" i="1"/>
</calcChain>
</file>

<file path=xl/sharedStrings.xml><?xml version="1.0" encoding="utf-8"?>
<sst xmlns="http://schemas.openxmlformats.org/spreadsheetml/2006/main" count="482" uniqueCount="227">
  <si>
    <t>Publication</t>
  </si>
  <si>
    <t>Authors</t>
  </si>
  <si>
    <t>Title</t>
  </si>
  <si>
    <t>Year</t>
  </si>
  <si>
    <t>Document Type</t>
  </si>
  <si>
    <t>Family</t>
  </si>
  <si>
    <t>Sp</t>
  </si>
  <si>
    <t>N Microsats</t>
  </si>
  <si>
    <t>IUCN 2020</t>
  </si>
  <si>
    <t>N</t>
  </si>
  <si>
    <t>Ne</t>
  </si>
  <si>
    <t>Ht (primates)</t>
  </si>
  <si>
    <t>Ho mean</t>
  </si>
  <si>
    <t>Ho sd</t>
  </si>
  <si>
    <t>N locations/populations</t>
  </si>
  <si>
    <t>Obs</t>
  </si>
  <si>
    <t>N samples</t>
  </si>
  <si>
    <t>Loc</t>
  </si>
  <si>
    <t>Babb, P.L., McIntosh, A.M., Fernandez-Duque, E., Di Fiore, A., Schurr, T.G.</t>
  </si>
  <si>
    <t>An optimized microsatellite genotyping strategy for assessing genetic identity and kinship in Azara's owl monkeys (Aotus azarai)</t>
  </si>
  <si>
    <t>Article</t>
  </si>
  <si>
    <t>Aotidae</t>
  </si>
  <si>
    <t>Aotus azarae</t>
  </si>
  <si>
    <t>Least concern</t>
  </si>
  <si>
    <t>No</t>
  </si>
  <si>
    <t>Formosa, Argentina</t>
  </si>
  <si>
    <t>Lau, J., Fernandez-Duque, E., Evans, S., Dixson, A., Ryder, O.A.</t>
  </si>
  <si>
    <t>Heterologous amplification and diversity of microsatellite loci in three owl monkey species (Aotus azarai, A. lemurinus, A. nancymaae)</t>
  </si>
  <si>
    <t>Province of Formosa, Argentina</t>
  </si>
  <si>
    <t>Aotus lemurinus</t>
  </si>
  <si>
    <t>Vulnerable A2c </t>
  </si>
  <si>
    <t>Center for Reproduction of Endangered Species (CRES) of the Zoological Society of San Diego in California, the DuMond Conservancy in Miami, Florida, and the Province of Formosa, Argentina</t>
  </si>
  <si>
    <t>Aotus nancymaae</t>
  </si>
  <si>
    <t>Vulnerable A2cd+3cd+4cd </t>
  </si>
  <si>
    <t>Nidiffer, M.D., Cortés-Ortiz, L.</t>
  </si>
  <si>
    <t>Intragroup genetic relatedness in two howler monkey species (Alouatta pigra and A. palliata): Implications for understanding social systems and dispersal</t>
  </si>
  <si>
    <t>Atelidae</t>
  </si>
  <si>
    <t>Alouatta pigra</t>
  </si>
  <si>
    <t>Endangered A4cd</t>
  </si>
  <si>
    <t>0.16–0.78</t>
  </si>
  <si>
    <t>Bastos, H.B., Gonçalves, E.C., Ferrari, S.F., Silva, A., Schneider, M.P.C.</t>
  </si>
  <si>
    <t>Genetic structure of red-handed howler monkey populations in the fragmented landscape of eastern Brazilian Amazonia</t>
  </si>
  <si>
    <t>Alouatta belzebul</t>
  </si>
  <si>
    <t>Vulnerable A4cd</t>
  </si>
  <si>
    <t>Trocantins river reservoir, Brasil</t>
  </si>
  <si>
    <t>4°15’S, 49°31’W</t>
  </si>
  <si>
    <t>Oklander, L.I., Caputo, M., Solari, A., Corach, D.</t>
  </si>
  <si>
    <t>Genetic assignment of illegally trafficked neotropical primates and implications for reintroduction programs</t>
  </si>
  <si>
    <t>Alouatta caraya</t>
  </si>
  <si>
    <t>Near Threatened A4cde</t>
  </si>
  <si>
    <t>solo para 2 pop</t>
  </si>
  <si>
    <t>Misiones, Corrientes, Formosa, Chaco, Argentina</t>
  </si>
  <si>
    <t>Oklander, L.I., Miño, C.I., Fernández, G., Caputo, M., Corach, D.</t>
  </si>
  <si>
    <t>Genetic structure in the southernmost populations of black-and-gold howler monkeys (Alouatta caraya) and its conservation implications</t>
  </si>
  <si>
    <t>Collevatti, R.G., Souza-Neto, A.C., Silva-Jr., N.J., Telles, M.P.C.</t>
  </si>
  <si>
    <t>Kin structure and parallel dispersal in the black-and-gold howler monkey Alouatta caraya (Platyrrhini, Atelidae)</t>
  </si>
  <si>
    <t>Tocantins River, Brazil</t>
  </si>
  <si>
    <t>Ruiz-Garcia, M., Escobar-Armel, P., Alvarez, D., Mudry, M., Ascunce, M., Gutierrez-Espeleta, G., Shostell, J.M.</t>
  </si>
  <si>
    <t>Genetic variability in four Alouatta species measured by means of nine DNA microsatellite markers: Genetic structure and recent bottlenecks</t>
  </si>
  <si>
    <t>Argentina and Bolivia</t>
  </si>
  <si>
    <t xml:space="preserve">Machado, Stela </t>
  </si>
  <si>
    <t>FILOGEOGRAFIA DO BUGIO RUIVO, Alouatta guariba (PRIMATES, ATELIDAE)</t>
  </si>
  <si>
    <t>Master Thesis</t>
  </si>
  <si>
    <t xml:space="preserve">Alouatta guariba </t>
  </si>
  <si>
    <t>Vulnerable A4ce</t>
  </si>
  <si>
    <t>Mezcla</t>
  </si>
  <si>
    <t>Lecompte, E., Bouanani, M.-A., de Thoisy, B., Crouau-Roy, B.</t>
  </si>
  <si>
    <t>How do rivers, geographic distance, and dispersal behavior influence genetic structure in two sympatric New World monkeys?</t>
  </si>
  <si>
    <t>Alouatta macconnelli</t>
  </si>
  <si>
    <t>Sinnamary River and tributaries, Guayana Francesa</t>
  </si>
  <si>
    <t>5°4’S, 53°2’W</t>
  </si>
  <si>
    <t>Least Concern</t>
  </si>
  <si>
    <t>French Guiana</t>
  </si>
  <si>
    <t>Cortés-Ortiz, L., Mondragón, E., Cabotage, J.</t>
  </si>
  <si>
    <t>Isolation and characterization of microsatellite loci for the study of mexican howler monkeys, their natural hybrids, and other neotropical primates</t>
  </si>
  <si>
    <t>Alouatta palliata mexicana</t>
  </si>
  <si>
    <t>Veracruz, Tabasco, Mexico</t>
  </si>
  <si>
    <t>Alouatta palliata</t>
  </si>
  <si>
    <t>Costa Rica, Mexico and Colombia</t>
  </si>
  <si>
    <t>Milton, K., Lozier, J.D., Lacey, E.A.</t>
  </si>
  <si>
    <t>Genetic structure of an isolated population of mantled howler monkeys (Alouatta palliata) on Barro Colorado Island, Panama</t>
  </si>
  <si>
    <t>Alouatta palliata aequatorialis</t>
  </si>
  <si>
    <t>Barro Colorado Island (BCI), Panama</t>
  </si>
  <si>
    <t>9°10' N, 79°51' W</t>
  </si>
  <si>
    <t>Ellsworth, J.A., Hoelzer, G.A.</t>
  </si>
  <si>
    <t>Characterization of microsatellite loci in a New World primate, the mantled howler monkey (Alouatta palliata)</t>
  </si>
  <si>
    <t>Barro colorado, Panama</t>
  </si>
  <si>
    <t>Melo-Carrillo, A., Dunn, J.C., Cortés-Ortiz, L.</t>
  </si>
  <si>
    <t>Low genetic diversity and limited genetic structure across the range of the critically endangered Mexican howler monkey (Alouatta palliata mexicana)</t>
  </si>
  <si>
    <t>Veracruz and Tabasco, Mexico</t>
  </si>
  <si>
    <t>0.075–0.67</t>
  </si>
  <si>
    <t>Veracrux, Mexico</t>
  </si>
  <si>
    <t>Alouatta palliata palliatta</t>
  </si>
  <si>
    <t>La Pacifica, Costa Rica</t>
  </si>
  <si>
    <t>Van Belle, S., Estrada, A., Di Fiore, A.</t>
  </si>
  <si>
    <t>Kin-biased spatial associations and social interactions in male and female black howler monkeys (Alouatta pigra)</t>
  </si>
  <si>
    <t>Palenque, Mexico</t>
  </si>
  <si>
    <t>17°28’N, 92°3’W</t>
  </si>
  <si>
    <t>Campeche, Quintana Roo, Mexico</t>
  </si>
  <si>
    <t>Lili dijo several puse 3</t>
  </si>
  <si>
    <t>Bermuda, Belize</t>
  </si>
  <si>
    <t>Alouatta seniculus</t>
  </si>
  <si>
    <t>Colombia</t>
  </si>
  <si>
    <t>Hagell, S., Whipple, A.V., Chambers, C.L.</t>
  </si>
  <si>
    <t>Population genetic patterns among social groups of the endangered Central American spider monkey (Ateles geoffroyi) in a human-dominated landscape</t>
  </si>
  <si>
    <t>Ateles geoffroyi</t>
  </si>
  <si>
    <t>Rivas Isthmus in southwestern Nicaragua</t>
  </si>
  <si>
    <t>Di Fiore, A., Link, A., Schmitt, C.A., Spehar, S.N.</t>
  </si>
  <si>
    <t>Dispersal patterns in sympatric woolly and spider monkeys: Integrating molecular and observational data</t>
  </si>
  <si>
    <t>Brachyteles arachnoides</t>
  </si>
  <si>
    <t>Critically Endangered A2cd</t>
  </si>
  <si>
    <t>Proyecto Primates Research Area (PPRA) and Tiputini Biodiversity Station (TBS)</t>
  </si>
  <si>
    <t xml:space="preserve">Magnus, Tielli </t>
  </si>
  <si>
    <t>FILOGEOGRAFIA DO MURIQUI DO SUL, Brachyteles arachnoides (PRIMATES, ATELIDAE)</t>
  </si>
  <si>
    <t>MEZCLA. Parque Estadual Carlos Botelho 37</t>
  </si>
  <si>
    <t>Strier, K.B., Chaves, P.B., Mendes, S.L., Fagundes, V., Di Fiore, A.</t>
  </si>
  <si>
    <t>Low paternity skew and the influence of maternal kin in an egalitarian, patrilocal primate</t>
  </si>
  <si>
    <t>Brachyteles hypoxanthus</t>
  </si>
  <si>
    <t>Minas Gerais, Brazil</t>
  </si>
  <si>
    <t>19°50′S, 41°50′W</t>
  </si>
  <si>
    <t>Lagothrix lagotricha</t>
  </si>
  <si>
    <t xml:space="preserve">Vulnerable A3cd </t>
  </si>
  <si>
    <t>Proyecto Primates Research Area (PPRA)  and Tiputini Biodiversity Station (TBS)</t>
  </si>
  <si>
    <t xml:space="preserve">Branquinho Martins A. </t>
  </si>
  <si>
    <t>Characterization and evaluation of microsatellite loci suitable for studies on mating system, parentage, and genetic identity in red titi monkeys (Callicebus discolor) and saki monkeys (Pithecia aequatorialis). Thesis Master. 2015. University of Texas at Austin</t>
  </si>
  <si>
    <t>Pitheciidae</t>
  </si>
  <si>
    <t>Plectorocebus discolor</t>
  </si>
  <si>
    <t>Tiputini Biodiversity Station in the Yasuní National Park and Biosphere Reserve in Ecuador</t>
  </si>
  <si>
    <t>0°38’S, 76°08’W</t>
  </si>
  <si>
    <t>Malukiewicz, J., Boere, V., Fuzessy, L.F., Grativol, A.D., De Oliveira E Silva, I., Pereira, L.C.M., Ruiz-Miranda, C.R., Valença, Y.M., Stone, A.C.</t>
  </si>
  <si>
    <t>Natural and anthropogenic hybridization in two species of eastern Brazilian marmosets (Callithrix jacchus and C. penicillata)</t>
  </si>
  <si>
    <t>Callitrichidae</t>
  </si>
  <si>
    <t>Callithrix jacchus</t>
  </si>
  <si>
    <t>Nievergelt, C.M., Digby, L.J., Ramakrishnan, U., Woodruff, D.S.</t>
  </si>
  <si>
    <t>Genetic analysis of group composition and breeding system in a wild common marmoset (Callithrix jacchus) population</t>
  </si>
  <si>
    <t>EFLEX-IBAMA in Rio Grande do Norte (Brazil)</t>
  </si>
  <si>
    <t>Callithrix penicillata</t>
  </si>
  <si>
    <t>Garber, P.A., Porter, L.M., Spross, J., Di Fiore, A.</t>
  </si>
  <si>
    <t>Tamarins: Insights into monogamous and non-monogamous single female social and breeding systems</t>
  </si>
  <si>
    <t>Leontocebus weddelli </t>
  </si>
  <si>
    <t>Camp Callimico 5 groups 2008 (21 adults)+7 groups 2012 (28 adukts)</t>
  </si>
  <si>
    <t>11°23’S, 69°06’W</t>
  </si>
  <si>
    <t>Martins, M.M., Nascimento, A.T.A., Nali, C., Velastin, G.O., Mangini, P.B., Valladares-Padua, C.B., Galetti, P.M.</t>
  </si>
  <si>
    <t>A test for sex-biased dispersal in the black-faced lion tamarin (Leontopithecus caissara): inferences from microsatellite markers</t>
  </si>
  <si>
    <t>Leontopithecus caissara</t>
  </si>
  <si>
    <t>Critically Endangered C2a(i)</t>
  </si>
  <si>
    <t>North Parana, Brasil</t>
  </si>
  <si>
    <t>25°23′40″ S, 48°13′09″ W</t>
  </si>
  <si>
    <t>Martins, M.M., Galetti Jr., P.M.</t>
  </si>
  <si>
    <t>Informative microsatellites for genetic population studies of black-faced lion tamarins (leontopithecus caissara)</t>
  </si>
  <si>
    <t>Superagüi Island, Brazil</t>
  </si>
  <si>
    <t>Galbusera, P.H.A., Gillemot, S.</t>
  </si>
  <si>
    <t>Polymorphic microsatellite markers for the endangered golden-headed lion tamarin, Leontopithecus chrysomelas (Callitrichidae)</t>
  </si>
  <si>
    <t>Leontopithecus chrysomelas</t>
  </si>
  <si>
    <t>Endangered A3c</t>
  </si>
  <si>
    <t>South-Bahia, Brazil</t>
  </si>
  <si>
    <t>Ayala-Burbano, P.A., Caldano, L., Junior, P.M.G., Pissinatti, A., Marques, M.C., Wormell, D., Domingues de Freitas, P.</t>
  </si>
  <si>
    <t>Genetic assessment for the endangered black lion tamarin Leontopithecus chrysopygus (Mikan, 1823), Callitrichidae, Primates</t>
  </si>
  <si>
    <t>Leontopithecus chrysopygus</t>
  </si>
  <si>
    <t>Endangered A3ce </t>
  </si>
  <si>
    <t>2 groups in National Forest of Capão Bonito</t>
  </si>
  <si>
    <t>S 23°53′17.5″, W 48°31′55.9″</t>
  </si>
  <si>
    <t>S 23°54′02.9″, W48°31′37.4″</t>
  </si>
  <si>
    <t>Perez-Sweeney, B.M., Valladares-Padua, C., Burrell, A.S., Di Fiore, A., Satkoski, J., Van Coeverden De Groot, P.J., Boag, P.T., Melnick, D.J.</t>
  </si>
  <si>
    <t>Dinucleotide microsatellite primers designed for a critically endangered primate, the black lion tamarin (Leontopithecus chrysopygus)</t>
  </si>
  <si>
    <t>Endangered A3ce</t>
  </si>
  <si>
    <t>São Paulo and Pontal, Brazil</t>
  </si>
  <si>
    <t>Grativol, A.D., Ballou, J.D., Fleischer, R.C.</t>
  </si>
  <si>
    <t>Microsatellite variation within and among recently fragmented populations of the golden lion tamarin (Leontopithecus rosalia)</t>
  </si>
  <si>
    <t>Leontopithecus rosalia</t>
  </si>
  <si>
    <t>Endangered A3cde</t>
  </si>
  <si>
    <t>PDA, SJ, LB, Bauen</t>
  </si>
  <si>
    <t>Soto-Calderón, I.D., Acevedo-Garcés, Y.A., Restrepo-Agudelo, T., Llinás-Guerrero, J.C., Rivillas-Puello, Y., López, J.B.</t>
  </si>
  <si>
    <t>Phenotypic, Genetic, and Cytogenetic Evidence of Hybridization Between Species of Trans-Andean Tamarins (Genus Saguinus)</t>
  </si>
  <si>
    <t>Saguinus leucopus</t>
  </si>
  <si>
    <t>Endangered A2cd</t>
  </si>
  <si>
    <t>cautiverio</t>
  </si>
  <si>
    <t>Díaz-Muñoz, S.L.</t>
  </si>
  <si>
    <t>Role of recent and old riverine barriers in fine-scale population genetic structure of Geoffroy's tamarin (Saguinus geoffroyi) in the Panama Canal watershed</t>
  </si>
  <si>
    <t>Saguinus geoffroyi</t>
  </si>
  <si>
    <t>Near Threatened A2acd</t>
  </si>
  <si>
    <r>
      <t>Gamboa, Panama West, S</t>
    </r>
    <r>
      <rPr>
        <u/>
        <sz val="11"/>
        <color theme="1"/>
        <rFont val="Calibri"/>
        <family val="2"/>
        <scheme val="minor"/>
      </rPr>
      <t>oberania</t>
    </r>
  </si>
  <si>
    <t>Ruiz-García, M., Escobar-Armel, P., Leguizamon, N., Manzur, P., Pinedo-Castro, M., Shostell, J.M.</t>
  </si>
  <si>
    <t>Genetic characterization and structure of the endemic Colombian silvery brown bare-face tamarin, Saguinus leucopus (Callitrichinae, Cebidae, Primates)</t>
  </si>
  <si>
    <t>Antioquia, Bolivar, Caldas and Tolima, Colombia</t>
  </si>
  <si>
    <t>Saguinus midas</t>
  </si>
  <si>
    <t>Huck, M., Löttker, P., Böhle, U.-R., Heymann, E.W.</t>
  </si>
  <si>
    <t>Paternity and kinship patterns in polyandrous moustached tamarins (Saguinus mystax)</t>
  </si>
  <si>
    <t>Saguinus mystax</t>
  </si>
  <si>
    <t>Estacion Biologica Quebrada Blanco (EBQB) in north-eastern Peru</t>
  </si>
  <si>
    <t>Böhle, U.-R., Zischler, H.</t>
  </si>
  <si>
    <t>Polymorphic microsatellite loci for the mustached tamarin (Saguinus mystax) and their cross-species amplification in other New World monkeys</t>
  </si>
  <si>
    <t>Saguinus oedipus</t>
  </si>
  <si>
    <t> Critically Endangered A3cd</t>
  </si>
  <si>
    <t>Muniz, L., Vigilant, L.</t>
  </si>
  <si>
    <t>Isolation and characterization of microsatellite markers in the white-faced capuchin monkey (Cebus capucinus) and cross-species amplification in other New World monkeys</t>
  </si>
  <si>
    <t>Cebidae</t>
  </si>
  <si>
    <t>Cebus capucinus*</t>
  </si>
  <si>
    <t xml:space="preserve">Lomas Barbudal Biological Reserve, Costa Rica </t>
  </si>
  <si>
    <t>10°29–32′N, 85°21–24′W</t>
  </si>
  <si>
    <t>Blair, M.E., Melnick, D.J.</t>
  </si>
  <si>
    <t>Genetic evidence for dispersal by both sexes in the Central American Squirrel Monkey, Saimiri oerstedii citrinellus</t>
  </si>
  <si>
    <t>Saimiri oerstedii citrinellus</t>
  </si>
  <si>
    <t>Endangered B1ab(ii,iii)</t>
  </si>
  <si>
    <t>Costa Rica</t>
  </si>
  <si>
    <t>Tokuda, M., Martins, M.M., Izar, P.</t>
  </si>
  <si>
    <t>Transferability of microsatellites for studies on the social behavior of the tufted capuchin monkey (genus Sapajus)</t>
  </si>
  <si>
    <t>Sapajus nigritus</t>
  </si>
  <si>
    <t>Carlos Botelho State Park (PECB</t>
  </si>
  <si>
    <t>24°00ꞌ to 24°15ꞌS, 47°45ꞌ to 48°10ꞌW</t>
  </si>
  <si>
    <t>Amaral, J.M., Simões, A.L., De Jong, D.</t>
  </si>
  <si>
    <t>Allele frequencies and genetic diversity in two groups of wild tufted capuchin monkeys (Cebus apella nigritus) living in an urban forest fragment.</t>
  </si>
  <si>
    <t>Mata Santa Teresa, the Ecological Reserve of Ribeirão Preto</t>
  </si>
  <si>
    <t>Pithecia aequatorialis</t>
  </si>
  <si>
    <t>Barreta Pinto, J., Martinez, J., Bernal, Y., Sánchez, R., Wallace, R.</t>
  </si>
  <si>
    <t>Genetic differentiation and diversity of the Bolivian endemic titi monkeys, Plecturocebus modestus and Plecturocebus olallae</t>
  </si>
  <si>
    <t>Plecturocebus modestus</t>
  </si>
  <si>
    <t>Endangered B1ab(iii)</t>
  </si>
  <si>
    <t>Yacuma River, Bolivia</t>
  </si>
  <si>
    <t>Menescal, L.A., Gonçalves, E.C., Silva, A., Ferrari, S.F., Schneider, M.P.C.</t>
  </si>
  <si>
    <t>Genetic diversity of red-bellied titis (Callicebus moloch) from eastern Amazonia based on microsatellite markers</t>
  </si>
  <si>
    <t>Plecturocebus moloch</t>
  </si>
  <si>
    <t xml:space="preserve">western margin of the Tucuruı´ reservoir on the left bank of the Tocantins </t>
  </si>
  <si>
    <t>Plecturocebus olallae</t>
  </si>
  <si>
    <t>Endangered B1ab(ii,iii,v)</t>
  </si>
  <si>
    <t>t=-2Ne ln (Ht/Ho) 0.492</t>
  </si>
  <si>
    <t>t with 0.443 Ne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</si>
</sst>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u/>
      <sz val="11"/>
      <color theme="1"/>
      <name val="Calibri"/>
      <family val="2"/>
      <scheme val="minor"/>
    </font>
    <font>
      <b/>
      <sz val="11"/>
      <color rgb="FFFF0000"/>
      <name val="Calibri"/>
      <family val="2"/>
      <scheme val="minor"/>
    </font>
  </fonts>
  <fills count="11">
    <fill>
      <patternFill patternType="none"/>
    </fill>
    <fill>
      <patternFill patternType="gray125"/>
    </fill>
    <fill>
      <patternFill patternType="solid">
        <fgColor theme="4" tint="0.59999389629810485"/>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5"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1">
    <xf numFmtId="0" fontId="0" fillId="0" borderId="0" xfId="0"/>
    <xf numFmtId="0" fontId="1" fillId="0" borderId="1" xfId="0" applyFont="1" applyFill="1" applyBorder="1" applyAlignment="1">
      <alignment horizontal="center"/>
    </xf>
    <xf numFmtId="0" fontId="2" fillId="0" borderId="1" xfId="0" applyFont="1" applyFill="1" applyBorder="1" applyAlignment="1">
      <alignment horizontal="center"/>
    </xf>
    <xf numFmtId="164" fontId="1" fillId="2" borderId="1" xfId="0" applyNumberFormat="1" applyFont="1" applyFill="1" applyBorder="1" applyAlignment="1">
      <alignment horizontal="center"/>
    </xf>
    <xf numFmtId="0" fontId="1" fillId="2" borderId="1" xfId="0" applyFont="1" applyFill="1" applyBorder="1" applyAlignment="1">
      <alignment horizontal="center"/>
    </xf>
    <xf numFmtId="0" fontId="0" fillId="0" borderId="1" xfId="0" applyFill="1" applyBorder="1" applyAlignment="1">
      <alignment horizontal="center"/>
    </xf>
    <xf numFmtId="0" fontId="0" fillId="0" borderId="1" xfId="0" applyFill="1" applyBorder="1"/>
    <xf numFmtId="0" fontId="3" fillId="0" borderId="1" xfId="0" applyFont="1" applyFill="1" applyBorder="1"/>
    <xf numFmtId="0" fontId="0" fillId="0" borderId="1" xfId="0" applyFill="1" applyBorder="1" applyAlignment="1">
      <alignment horizontal="right"/>
    </xf>
    <xf numFmtId="0" fontId="0" fillId="3" borderId="1" xfId="0" applyFill="1" applyBorder="1"/>
    <xf numFmtId="164" fontId="0" fillId="4" borderId="1" xfId="0" applyNumberFormat="1" applyFill="1" applyBorder="1"/>
    <xf numFmtId="0" fontId="0" fillId="0" borderId="1" xfId="0" applyBorder="1"/>
    <xf numFmtId="0" fontId="0" fillId="5" borderId="1" xfId="0" applyFill="1" applyBorder="1"/>
    <xf numFmtId="0" fontId="0" fillId="0" borderId="1" xfId="0" applyFont="1" applyFill="1" applyBorder="1"/>
    <xf numFmtId="164" fontId="0" fillId="6" borderId="1" xfId="0" applyNumberFormat="1" applyFill="1" applyBorder="1"/>
    <xf numFmtId="0" fontId="0" fillId="6" borderId="1" xfId="0" applyFill="1" applyBorder="1"/>
    <xf numFmtId="164" fontId="0" fillId="5" borderId="1" xfId="0" applyNumberFormat="1" applyFill="1" applyBorder="1"/>
    <xf numFmtId="0" fontId="0" fillId="7" borderId="1" xfId="0" applyFill="1" applyBorder="1"/>
    <xf numFmtId="0" fontId="1" fillId="5" borderId="1" xfId="0" applyFont="1" applyFill="1" applyBorder="1"/>
    <xf numFmtId="0" fontId="1" fillId="0" borderId="1" xfId="0" applyFont="1" applyFill="1" applyBorder="1"/>
    <xf numFmtId="0" fontId="3" fillId="0" borderId="1" xfId="0" applyFont="1" applyBorder="1"/>
    <xf numFmtId="0" fontId="0" fillId="8" borderId="1" xfId="0" applyFont="1" applyFill="1" applyBorder="1" applyAlignment="1">
      <alignment horizontal="right"/>
    </xf>
    <xf numFmtId="0" fontId="0" fillId="0" borderId="1" xfId="0" applyFont="1" applyBorder="1" applyAlignment="1">
      <alignment horizontal="right"/>
    </xf>
    <xf numFmtId="0" fontId="0" fillId="0" borderId="1" xfId="0" applyFont="1" applyBorder="1"/>
    <xf numFmtId="0" fontId="1" fillId="0" borderId="1" xfId="0" applyFont="1" applyFill="1" applyBorder="1" applyAlignment="1">
      <alignment horizontal="right"/>
    </xf>
    <xf numFmtId="0" fontId="0" fillId="0" borderId="1" xfId="0" applyFont="1" applyFill="1" applyBorder="1" applyAlignment="1">
      <alignment horizontal="center"/>
    </xf>
    <xf numFmtId="0" fontId="0" fillId="0" borderId="1" xfId="0" applyFont="1" applyFill="1" applyBorder="1" applyAlignment="1">
      <alignment horizontal="right"/>
    </xf>
    <xf numFmtId="0" fontId="0" fillId="5" borderId="1" xfId="0" applyFont="1" applyFill="1" applyBorder="1"/>
    <xf numFmtId="0" fontId="2" fillId="0" borderId="1" xfId="0" applyFont="1" applyFill="1" applyBorder="1"/>
    <xf numFmtId="0" fontId="1" fillId="6" borderId="1" xfId="0" applyFont="1" applyFill="1" applyBorder="1"/>
    <xf numFmtId="0" fontId="0" fillId="4" borderId="1" xfId="0" applyFill="1" applyBorder="1"/>
    <xf numFmtId="0" fontId="0" fillId="9" borderId="1" xfId="0" applyFont="1" applyFill="1" applyBorder="1"/>
    <xf numFmtId="0" fontId="0" fillId="8" borderId="1" xfId="0" applyFont="1" applyFill="1" applyBorder="1"/>
    <xf numFmtId="0" fontId="0" fillId="4" borderId="1" xfId="0" applyFont="1" applyFill="1" applyBorder="1" applyAlignment="1">
      <alignment vertical="center"/>
    </xf>
    <xf numFmtId="0" fontId="1" fillId="0" borderId="1" xfId="0" applyFont="1" applyBorder="1"/>
    <xf numFmtId="0" fontId="1" fillId="3" borderId="1" xfId="0" applyFont="1" applyFill="1" applyBorder="1"/>
    <xf numFmtId="164" fontId="0" fillId="0" borderId="1" xfId="0" applyNumberFormat="1" applyFill="1" applyBorder="1"/>
    <xf numFmtId="0" fontId="0" fillId="4" borderId="1" xfId="0" applyFill="1" applyBorder="1" applyAlignment="1">
      <alignment vertical="center"/>
    </xf>
    <xf numFmtId="0" fontId="0" fillId="6" borderId="1" xfId="0" applyFont="1" applyFill="1" applyBorder="1"/>
    <xf numFmtId="164" fontId="0" fillId="0" borderId="1" xfId="0" applyNumberFormat="1" applyFill="1" applyBorder="1" applyAlignment="1">
      <alignment horizontal="right"/>
    </xf>
    <xf numFmtId="164" fontId="1" fillId="0" borderId="1" xfId="0" applyNumberFormat="1" applyFont="1" applyFill="1" applyBorder="1"/>
    <xf numFmtId="0" fontId="0" fillId="10" borderId="1" xfId="0" applyFill="1" applyBorder="1"/>
    <xf numFmtId="0" fontId="0" fillId="0" borderId="0" xfId="0" applyFill="1" applyBorder="1"/>
    <xf numFmtId="2" fontId="5" fillId="0" borderId="1" xfId="0" applyNumberFormat="1" applyFont="1" applyFill="1" applyBorder="1" applyAlignment="1">
      <alignment horizontal="right"/>
    </xf>
    <xf numFmtId="164" fontId="5" fillId="0" borderId="1" xfId="0" applyNumberFormat="1" applyFont="1" applyFill="1" applyBorder="1"/>
    <xf numFmtId="0" fontId="5" fillId="0" borderId="1" xfId="0" applyFont="1" applyFill="1" applyBorder="1" applyAlignment="1">
      <alignment horizontal="right"/>
    </xf>
    <xf numFmtId="0" fontId="5" fillId="0" borderId="1" xfId="0" applyFont="1" applyFill="1" applyBorder="1"/>
    <xf numFmtId="164" fontId="0" fillId="3" borderId="1" xfId="0" applyNumberFormat="1" applyFill="1" applyBorder="1"/>
    <xf numFmtId="0" fontId="0" fillId="0" borderId="0" xfId="0" applyBorder="1"/>
    <xf numFmtId="0" fontId="1" fillId="5" borderId="0" xfId="0" applyFont="1" applyFill="1" applyBorder="1"/>
    <xf numFmtId="0" fontId="1" fillId="4" borderId="0" xfId="0" applyFont="1" applyFill="1" applyBorder="1" applyAlignment="1">
      <alignment horizontal="justify"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22"/>
  <sheetViews>
    <sheetView tabSelected="1" zoomScale="115" zoomScaleNormal="115" workbookViewId="0">
      <selection activeCell="O5" sqref="O5"/>
    </sheetView>
  </sheetViews>
  <sheetFormatPr baseColWidth="10" defaultColWidth="11.5" defaultRowHeight="15" x14ac:dyDescent="0.2"/>
  <cols>
    <col min="1" max="1" width="11.33203125" style="5" customWidth="1"/>
    <col min="2" max="2" width="18.83203125" style="6" customWidth="1"/>
    <col min="3" max="3" width="11.5" style="6" customWidth="1"/>
    <col min="4" max="4" width="5.5" style="6" bestFit="1" customWidth="1"/>
    <col min="5" max="5" width="11.5" style="6"/>
    <col min="6" max="6" width="12.6640625" style="6" bestFit="1" customWidth="1"/>
    <col min="7" max="7" width="28.5" style="7" bestFit="1" customWidth="1"/>
    <col min="8" max="8" width="11.5" style="8"/>
    <col min="9" max="9" width="25.1640625" style="6" bestFit="1" customWidth="1"/>
    <col min="10" max="10" width="22.1640625" style="36" bestFit="1" customWidth="1"/>
    <col min="11" max="11" width="17.5" style="36" bestFit="1" customWidth="1"/>
    <col min="12" max="13" width="11.5" style="6"/>
    <col min="14" max="14" width="12.6640625" style="12" bestFit="1" customWidth="1"/>
    <col min="15" max="15" width="12.6640625" style="12" customWidth="1"/>
    <col min="16" max="16" width="11.5" style="6"/>
    <col min="17" max="17" width="9.1640625" style="8" bestFit="1" customWidth="1"/>
    <col min="18" max="18" width="11.5" style="6"/>
    <col min="19" max="19" width="22.5" style="8" bestFit="1" customWidth="1"/>
    <col min="20" max="21" width="11.5" style="6"/>
    <col min="22" max="22" width="31.33203125" style="6" bestFit="1" customWidth="1"/>
    <col min="23" max="16384" width="11.5" style="6"/>
  </cols>
  <sheetData>
    <row r="1" spans="1:23" s="1" customFormat="1" x14ac:dyDescent="0.2">
      <c r="A1" s="1" t="s">
        <v>0</v>
      </c>
      <c r="B1" s="1" t="s">
        <v>1</v>
      </c>
      <c r="C1" s="1" t="s">
        <v>2</v>
      </c>
      <c r="D1" s="1" t="s">
        <v>3</v>
      </c>
      <c r="E1" s="1" t="s">
        <v>4</v>
      </c>
      <c r="F1" s="1" t="s">
        <v>5</v>
      </c>
      <c r="G1" s="2" t="s">
        <v>6</v>
      </c>
      <c r="H1" s="1" t="s">
        <v>7</v>
      </c>
      <c r="I1" s="1" t="s">
        <v>8</v>
      </c>
      <c r="J1" s="3" t="s">
        <v>225</v>
      </c>
      <c r="K1" s="3" t="s">
        <v>226</v>
      </c>
      <c r="L1" s="1" t="s">
        <v>9</v>
      </c>
      <c r="M1" s="1" t="s">
        <v>10</v>
      </c>
      <c r="N1" s="4" t="s">
        <v>11</v>
      </c>
      <c r="O1" s="4" t="s">
        <v>11</v>
      </c>
      <c r="P1" s="1" t="s">
        <v>12</v>
      </c>
      <c r="Q1" s="1" t="s">
        <v>13</v>
      </c>
      <c r="R1" s="1" t="s">
        <v>10</v>
      </c>
      <c r="S1" s="1" t="s">
        <v>14</v>
      </c>
      <c r="T1" s="1" t="s">
        <v>15</v>
      </c>
      <c r="U1" s="1" t="s">
        <v>16</v>
      </c>
      <c r="V1" s="1" t="s">
        <v>17</v>
      </c>
    </row>
    <row r="2" spans="1:23" x14ac:dyDescent="0.2">
      <c r="A2" s="5">
        <v>1</v>
      </c>
      <c r="B2" s="6" t="s">
        <v>46</v>
      </c>
      <c r="C2" s="6" t="s">
        <v>47</v>
      </c>
      <c r="D2" s="6">
        <v>2020</v>
      </c>
      <c r="E2" s="6" t="s">
        <v>20</v>
      </c>
      <c r="F2" s="6" t="s">
        <v>36</v>
      </c>
      <c r="G2" s="7" t="s">
        <v>48</v>
      </c>
      <c r="H2" s="8">
        <v>10</v>
      </c>
      <c r="I2" s="17" t="s">
        <v>49</v>
      </c>
      <c r="J2" s="14">
        <f t="shared" ref="J2:J33" si="0">-2*(M2)*LN(N2/P2)</f>
        <v>13.799610938620152</v>
      </c>
      <c r="K2" s="14">
        <f t="shared" ref="K2:K33" si="1">-2*(M2)*LN(O2/P2)</f>
        <v>13.799610938620152</v>
      </c>
      <c r="L2" s="6">
        <v>235</v>
      </c>
      <c r="M2" s="11">
        <f t="shared" ref="M2:M8" si="2">L2*0.14</f>
        <v>32.900000000000006</v>
      </c>
      <c r="N2" s="18">
        <v>0.36</v>
      </c>
      <c r="O2" s="18">
        <v>0.36</v>
      </c>
      <c r="P2" s="6">
        <v>0.44400000000000001</v>
      </c>
      <c r="Q2" s="8">
        <v>7.0000000000000007E-2</v>
      </c>
      <c r="R2" s="6" t="s">
        <v>50</v>
      </c>
      <c r="S2" s="8">
        <v>15</v>
      </c>
      <c r="T2" s="6" t="s">
        <v>51</v>
      </c>
      <c r="U2" s="6">
        <v>178</v>
      </c>
    </row>
    <row r="3" spans="1:23" x14ac:dyDescent="0.2">
      <c r="A3" s="5">
        <v>2</v>
      </c>
      <c r="B3" s="6" t="s">
        <v>87</v>
      </c>
      <c r="C3" s="6" t="s">
        <v>88</v>
      </c>
      <c r="D3" s="6">
        <v>2020</v>
      </c>
      <c r="E3" s="6" t="s">
        <v>20</v>
      </c>
      <c r="F3" s="6" t="s">
        <v>36</v>
      </c>
      <c r="G3" s="7" t="s">
        <v>75</v>
      </c>
      <c r="H3" s="8">
        <v>29</v>
      </c>
      <c r="I3" s="15" t="s">
        <v>38</v>
      </c>
      <c r="J3" s="10">
        <f t="shared" si="0"/>
        <v>-170.44451139212288</v>
      </c>
      <c r="K3" s="10">
        <f t="shared" si="1"/>
        <v>-149.44174031339895</v>
      </c>
      <c r="L3" s="11">
        <v>715</v>
      </c>
      <c r="M3" s="11">
        <f t="shared" si="2"/>
        <v>100.10000000000001</v>
      </c>
      <c r="N3" s="12">
        <v>0.49199999999999999</v>
      </c>
      <c r="O3" s="12">
        <v>0.443</v>
      </c>
      <c r="P3" s="13">
        <f xml:space="preserve"> 0.21</f>
        <v>0.21</v>
      </c>
      <c r="Q3" s="26"/>
      <c r="R3" s="13" t="s">
        <v>24</v>
      </c>
      <c r="S3" s="26">
        <v>25</v>
      </c>
      <c r="T3" s="13" t="s">
        <v>89</v>
      </c>
      <c r="U3" s="13">
        <v>70</v>
      </c>
    </row>
    <row r="4" spans="1:23" x14ac:dyDescent="0.2">
      <c r="A4" s="5">
        <v>3</v>
      </c>
      <c r="B4" s="6" t="s">
        <v>214</v>
      </c>
      <c r="C4" s="6" t="s">
        <v>215</v>
      </c>
      <c r="D4" s="6">
        <v>2019</v>
      </c>
      <c r="E4" s="6" t="s">
        <v>20</v>
      </c>
      <c r="F4" s="6" t="s">
        <v>125</v>
      </c>
      <c r="G4" s="7" t="s">
        <v>216</v>
      </c>
      <c r="H4" s="8">
        <v>6</v>
      </c>
      <c r="I4" s="15" t="s">
        <v>217</v>
      </c>
      <c r="J4" s="10">
        <f t="shared" si="0"/>
        <v>-59.447163157845118</v>
      </c>
      <c r="K4" s="10">
        <f t="shared" si="1"/>
        <v>-38.444392079121194</v>
      </c>
      <c r="L4" s="11">
        <v>715</v>
      </c>
      <c r="M4" s="11">
        <f t="shared" si="2"/>
        <v>100.10000000000001</v>
      </c>
      <c r="N4" s="12">
        <v>0.49199999999999999</v>
      </c>
      <c r="O4" s="12">
        <v>0.443</v>
      </c>
      <c r="P4" s="6">
        <v>0.36559999999999998</v>
      </c>
      <c r="R4" s="13" t="s">
        <v>24</v>
      </c>
      <c r="S4" s="8">
        <v>1</v>
      </c>
      <c r="T4" s="6" t="s">
        <v>218</v>
      </c>
      <c r="U4" s="6">
        <v>31</v>
      </c>
    </row>
    <row r="5" spans="1:23" x14ac:dyDescent="0.2">
      <c r="A5" s="5">
        <v>3</v>
      </c>
      <c r="B5" s="6" t="s">
        <v>214</v>
      </c>
      <c r="C5" s="6" t="s">
        <v>215</v>
      </c>
      <c r="D5" s="6">
        <v>2019</v>
      </c>
      <c r="E5" s="6" t="s">
        <v>20</v>
      </c>
      <c r="F5" s="6" t="s">
        <v>125</v>
      </c>
      <c r="G5" s="7" t="s">
        <v>223</v>
      </c>
      <c r="H5" s="8">
        <v>6</v>
      </c>
      <c r="I5" s="15" t="s">
        <v>224</v>
      </c>
      <c r="J5" s="10">
        <f t="shared" si="0"/>
        <v>-89.524780518799773</v>
      </c>
      <c r="K5" s="10">
        <f t="shared" si="1"/>
        <v>-68.522009440075834</v>
      </c>
      <c r="L5" s="11">
        <v>715</v>
      </c>
      <c r="M5" s="11">
        <f t="shared" si="2"/>
        <v>100.10000000000001</v>
      </c>
      <c r="N5" s="12">
        <v>0.49199999999999999</v>
      </c>
      <c r="O5" s="12">
        <v>0.443</v>
      </c>
      <c r="P5" s="6">
        <v>0.31459999999999999</v>
      </c>
      <c r="R5" s="13" t="s">
        <v>24</v>
      </c>
      <c r="S5" s="8">
        <v>1</v>
      </c>
      <c r="T5" s="6" t="s">
        <v>218</v>
      </c>
      <c r="U5" s="6">
        <v>23</v>
      </c>
    </row>
    <row r="6" spans="1:23" x14ac:dyDescent="0.2">
      <c r="A6" s="5">
        <v>4</v>
      </c>
      <c r="B6" s="6" t="s">
        <v>172</v>
      </c>
      <c r="C6" s="6" t="s">
        <v>173</v>
      </c>
      <c r="D6" s="6">
        <v>2018</v>
      </c>
      <c r="E6" s="6" t="s">
        <v>20</v>
      </c>
      <c r="F6" s="6" t="s">
        <v>131</v>
      </c>
      <c r="G6" s="7" t="s">
        <v>174</v>
      </c>
      <c r="H6" s="8">
        <v>12</v>
      </c>
      <c r="I6" s="15" t="s">
        <v>175</v>
      </c>
      <c r="J6" s="16">
        <f t="shared" si="0"/>
        <v>67.710218796019191</v>
      </c>
      <c r="K6" s="16">
        <f t="shared" si="1"/>
        <v>88.712989874743116</v>
      </c>
      <c r="L6" s="11">
        <v>715</v>
      </c>
      <c r="M6" s="11">
        <f t="shared" si="2"/>
        <v>100.10000000000001</v>
      </c>
      <c r="N6" s="12">
        <v>0.49199999999999999</v>
      </c>
      <c r="O6" s="12">
        <v>0.443</v>
      </c>
      <c r="P6" s="6">
        <v>0.69</v>
      </c>
      <c r="R6" s="13" t="s">
        <v>24</v>
      </c>
      <c r="S6" s="8">
        <v>1</v>
      </c>
      <c r="T6" s="6" t="s">
        <v>176</v>
      </c>
      <c r="U6" s="6">
        <v>19</v>
      </c>
    </row>
    <row r="7" spans="1:23" x14ac:dyDescent="0.2">
      <c r="A7" s="5">
        <v>4</v>
      </c>
      <c r="B7" s="6" t="s">
        <v>172</v>
      </c>
      <c r="C7" s="6" t="s">
        <v>173</v>
      </c>
      <c r="D7" s="6">
        <v>2018</v>
      </c>
      <c r="E7" s="6" t="s">
        <v>20</v>
      </c>
      <c r="F7" s="6" t="s">
        <v>131</v>
      </c>
      <c r="G7" s="7" t="s">
        <v>192</v>
      </c>
      <c r="H7" s="8">
        <v>12</v>
      </c>
      <c r="I7" s="30" t="s">
        <v>193</v>
      </c>
      <c r="J7" s="14">
        <f t="shared" si="0"/>
        <v>25.917505060824766</v>
      </c>
      <c r="K7" s="14">
        <f t="shared" si="1"/>
        <v>46.920276139548683</v>
      </c>
      <c r="L7" s="11">
        <v>715</v>
      </c>
      <c r="M7" s="11">
        <f t="shared" si="2"/>
        <v>100.10000000000001</v>
      </c>
      <c r="N7" s="12">
        <v>0.49199999999999999</v>
      </c>
      <c r="O7" s="12">
        <v>0.443</v>
      </c>
      <c r="P7" s="6">
        <v>0.56000000000000005</v>
      </c>
      <c r="R7" s="13" t="s">
        <v>24</v>
      </c>
      <c r="S7" s="8">
        <v>1</v>
      </c>
      <c r="T7" s="6" t="s">
        <v>176</v>
      </c>
      <c r="U7" s="6">
        <v>19</v>
      </c>
    </row>
    <row r="8" spans="1:23" s="13" customFormat="1" x14ac:dyDescent="0.2">
      <c r="A8" s="25">
        <v>5</v>
      </c>
      <c r="B8" s="13" t="s">
        <v>156</v>
      </c>
      <c r="C8" s="13" t="s">
        <v>157</v>
      </c>
      <c r="D8" s="13">
        <v>2017</v>
      </c>
      <c r="E8" s="13" t="s">
        <v>20</v>
      </c>
      <c r="F8" s="13" t="s">
        <v>131</v>
      </c>
      <c r="G8" s="7" t="s">
        <v>158</v>
      </c>
      <c r="H8" s="26">
        <v>15</v>
      </c>
      <c r="I8" s="38" t="s">
        <v>159</v>
      </c>
      <c r="J8" s="16">
        <f t="shared" si="0"/>
        <v>62.715975953114445</v>
      </c>
      <c r="K8" s="16">
        <f t="shared" si="1"/>
        <v>83.718747031838362</v>
      </c>
      <c r="L8" s="13">
        <v>715</v>
      </c>
      <c r="M8" s="23">
        <f t="shared" si="2"/>
        <v>100.10000000000001</v>
      </c>
      <c r="N8" s="27">
        <v>0.49199999999999999</v>
      </c>
      <c r="O8" s="12">
        <v>0.443</v>
      </c>
      <c r="P8" s="13">
        <v>0.67300000000000004</v>
      </c>
      <c r="Q8" s="26"/>
      <c r="R8" s="13" t="s">
        <v>24</v>
      </c>
      <c r="S8" s="26">
        <v>1</v>
      </c>
      <c r="T8" s="13" t="s">
        <v>160</v>
      </c>
      <c r="U8" s="13">
        <v>10</v>
      </c>
      <c r="V8" s="13" t="s">
        <v>161</v>
      </c>
      <c r="W8" s="13" t="s">
        <v>162</v>
      </c>
    </row>
    <row r="9" spans="1:23" x14ac:dyDescent="0.2">
      <c r="A9" s="5">
        <v>6</v>
      </c>
      <c r="B9" s="6" t="s">
        <v>52</v>
      </c>
      <c r="C9" s="6" t="s">
        <v>53</v>
      </c>
      <c r="D9" s="6">
        <v>2017</v>
      </c>
      <c r="E9" s="6" t="s">
        <v>20</v>
      </c>
      <c r="F9" s="6" t="s">
        <v>36</v>
      </c>
      <c r="G9" s="7" t="s">
        <v>48</v>
      </c>
      <c r="H9" s="8">
        <v>13</v>
      </c>
      <c r="I9" s="17" t="s">
        <v>49</v>
      </c>
      <c r="J9" s="14">
        <f t="shared" si="0"/>
        <v>10.173944868599051</v>
      </c>
      <c r="K9" s="14">
        <f t="shared" si="1"/>
        <v>10.173944868599051</v>
      </c>
      <c r="L9" s="6">
        <v>235</v>
      </c>
      <c r="M9" s="19">
        <v>33</v>
      </c>
      <c r="N9" s="18">
        <v>0.36</v>
      </c>
      <c r="O9" s="18">
        <v>0.36</v>
      </c>
      <c r="P9" s="6">
        <v>0.42</v>
      </c>
      <c r="Q9" s="8">
        <v>0.08</v>
      </c>
      <c r="R9" s="6" t="s">
        <v>50</v>
      </c>
      <c r="S9" s="8">
        <v>10</v>
      </c>
      <c r="T9" s="6" t="s">
        <v>51</v>
      </c>
      <c r="U9" s="6">
        <v>138</v>
      </c>
    </row>
    <row r="10" spans="1:23" x14ac:dyDescent="0.2">
      <c r="A10" s="5">
        <v>7</v>
      </c>
      <c r="B10" s="6" t="s">
        <v>66</v>
      </c>
      <c r="C10" s="6" t="s">
        <v>67</v>
      </c>
      <c r="D10" s="6">
        <v>2017</v>
      </c>
      <c r="E10" s="6" t="s">
        <v>20</v>
      </c>
      <c r="F10" s="6" t="s">
        <v>36</v>
      </c>
      <c r="G10" s="7" t="s">
        <v>68</v>
      </c>
      <c r="H10" s="24">
        <v>9</v>
      </c>
      <c r="I10" s="9" t="s">
        <v>23</v>
      </c>
      <c r="J10" s="16">
        <f t="shared" si="0"/>
        <v>83.868637148730272</v>
      </c>
      <c r="K10" s="47">
        <f t="shared" si="1"/>
        <v>104.87140822745418</v>
      </c>
      <c r="L10" s="11">
        <v>715</v>
      </c>
      <c r="M10" s="11">
        <f t="shared" ref="M10:M57" si="3">L10*0.14</f>
        <v>100.10000000000001</v>
      </c>
      <c r="N10" s="12">
        <v>0.49199999999999999</v>
      </c>
      <c r="O10" s="12">
        <v>0.443</v>
      </c>
      <c r="P10" s="6">
        <v>0.748</v>
      </c>
      <c r="R10" s="13" t="s">
        <v>24</v>
      </c>
      <c r="S10" s="8">
        <v>3</v>
      </c>
      <c r="T10" s="6" t="s">
        <v>69</v>
      </c>
      <c r="U10" s="6">
        <v>114</v>
      </c>
      <c r="V10" s="6" t="s">
        <v>70</v>
      </c>
    </row>
    <row r="11" spans="1:23" x14ac:dyDescent="0.2">
      <c r="A11" s="5">
        <v>7</v>
      </c>
      <c r="B11" s="6" t="s">
        <v>66</v>
      </c>
      <c r="C11" s="6" t="s">
        <v>67</v>
      </c>
      <c r="D11" s="6">
        <v>2017</v>
      </c>
      <c r="E11" s="6" t="s">
        <v>20</v>
      </c>
      <c r="F11" s="6" t="s">
        <v>131</v>
      </c>
      <c r="G11" s="7" t="s">
        <v>185</v>
      </c>
      <c r="H11" s="24">
        <v>9</v>
      </c>
      <c r="I11" s="9" t="s">
        <v>23</v>
      </c>
      <c r="J11" s="16">
        <f t="shared" si="0"/>
        <v>80.902656974545124</v>
      </c>
      <c r="K11" s="47">
        <f t="shared" si="1"/>
        <v>101.90542805326903</v>
      </c>
      <c r="L11" s="19">
        <v>715</v>
      </c>
      <c r="M11" s="11">
        <f t="shared" si="3"/>
        <v>100.10000000000001</v>
      </c>
      <c r="N11" s="12">
        <v>0.49199999999999999</v>
      </c>
      <c r="O11" s="12">
        <v>0.443</v>
      </c>
      <c r="P11" s="6">
        <v>0.73699999999999999</v>
      </c>
      <c r="R11" s="13" t="s">
        <v>24</v>
      </c>
      <c r="S11" s="8">
        <v>4</v>
      </c>
      <c r="T11" s="6" t="s">
        <v>69</v>
      </c>
      <c r="U11" s="6">
        <v>90</v>
      </c>
      <c r="V11" s="6" t="s">
        <v>70</v>
      </c>
    </row>
    <row r="12" spans="1:23" x14ac:dyDescent="0.2">
      <c r="A12" s="5">
        <v>8</v>
      </c>
      <c r="B12" s="6" t="s">
        <v>137</v>
      </c>
      <c r="C12" s="6" t="s">
        <v>138</v>
      </c>
      <c r="D12" s="6">
        <v>2016</v>
      </c>
      <c r="E12" s="6" t="s">
        <v>20</v>
      </c>
      <c r="F12" s="6" t="s">
        <v>131</v>
      </c>
      <c r="G12" s="7" t="s">
        <v>139</v>
      </c>
      <c r="H12" s="24">
        <v>13</v>
      </c>
      <c r="I12" s="9" t="s">
        <v>23</v>
      </c>
      <c r="J12" s="47">
        <f t="shared" si="0"/>
        <v>112.2674661451113</v>
      </c>
      <c r="K12" s="47">
        <f t="shared" si="1"/>
        <v>133.27023722383521</v>
      </c>
      <c r="L12" s="11">
        <v>715</v>
      </c>
      <c r="M12" s="11">
        <f t="shared" si="3"/>
        <v>100.10000000000001</v>
      </c>
      <c r="N12" s="12">
        <v>0.49199999999999999</v>
      </c>
      <c r="O12" s="12">
        <v>0.443</v>
      </c>
      <c r="P12" s="6">
        <v>0.86199999999999999</v>
      </c>
      <c r="R12" s="13" t="s">
        <v>24</v>
      </c>
      <c r="S12" s="8">
        <v>2</v>
      </c>
      <c r="T12" s="6" t="s">
        <v>140</v>
      </c>
      <c r="U12" s="6">
        <v>49</v>
      </c>
      <c r="V12" s="6" t="s">
        <v>141</v>
      </c>
    </row>
    <row r="13" spans="1:23" x14ac:dyDescent="0.2">
      <c r="A13" s="5">
        <v>9</v>
      </c>
      <c r="B13" s="6" t="s">
        <v>129</v>
      </c>
      <c r="C13" s="6" t="s">
        <v>130</v>
      </c>
      <c r="D13" s="6">
        <v>2015</v>
      </c>
      <c r="E13" s="6" t="s">
        <v>20</v>
      </c>
      <c r="F13" s="6" t="s">
        <v>131</v>
      </c>
      <c r="G13" s="7" t="s">
        <v>132</v>
      </c>
      <c r="H13" s="8">
        <v>44</v>
      </c>
      <c r="I13" s="9" t="s">
        <v>23</v>
      </c>
      <c r="J13" s="14">
        <f t="shared" si="0"/>
        <v>46.294400461675188</v>
      </c>
      <c r="K13" s="16">
        <f t="shared" si="1"/>
        <v>67.297171540399134</v>
      </c>
      <c r="L13" s="19">
        <v>715</v>
      </c>
      <c r="M13" s="11">
        <f t="shared" si="3"/>
        <v>100.10000000000001</v>
      </c>
      <c r="N13" s="12">
        <v>0.49199999999999999</v>
      </c>
      <c r="O13" s="12">
        <v>0.443</v>
      </c>
      <c r="P13" s="6">
        <v>0.62</v>
      </c>
      <c r="R13" s="13" t="s">
        <v>24</v>
      </c>
      <c r="S13" s="8">
        <v>2</v>
      </c>
      <c r="U13" s="6">
        <v>80</v>
      </c>
    </row>
    <row r="14" spans="1:23" x14ac:dyDescent="0.2">
      <c r="A14" s="5">
        <v>9</v>
      </c>
      <c r="B14" s="6" t="s">
        <v>129</v>
      </c>
      <c r="C14" s="6" t="s">
        <v>130</v>
      </c>
      <c r="D14" s="6">
        <v>2015</v>
      </c>
      <c r="E14" s="6" t="s">
        <v>20</v>
      </c>
      <c r="F14" s="6" t="s">
        <v>131</v>
      </c>
      <c r="G14" s="7" t="s">
        <v>136</v>
      </c>
      <c r="H14" s="8">
        <v>44</v>
      </c>
      <c r="I14" s="9" t="s">
        <v>23</v>
      </c>
      <c r="J14" s="14">
        <f t="shared" si="0"/>
        <v>46.294400461675188</v>
      </c>
      <c r="K14" s="16">
        <f t="shared" si="1"/>
        <v>67.297171540399134</v>
      </c>
      <c r="L14" s="11">
        <v>715</v>
      </c>
      <c r="M14" s="11">
        <f t="shared" si="3"/>
        <v>100.10000000000001</v>
      </c>
      <c r="N14" s="12">
        <v>0.49199999999999999</v>
      </c>
      <c r="O14" s="12">
        <v>0.443</v>
      </c>
      <c r="P14" s="6">
        <v>0.62</v>
      </c>
      <c r="R14" s="13" t="s">
        <v>24</v>
      </c>
      <c r="S14" s="8">
        <v>2</v>
      </c>
      <c r="U14" s="6">
        <v>44</v>
      </c>
    </row>
    <row r="15" spans="1:23" x14ac:dyDescent="0.2">
      <c r="A15" s="5">
        <v>10</v>
      </c>
      <c r="B15" s="6" t="s">
        <v>142</v>
      </c>
      <c r="C15" s="6" t="s">
        <v>143</v>
      </c>
      <c r="D15" s="6">
        <v>2015</v>
      </c>
      <c r="E15" s="6" t="s">
        <v>20</v>
      </c>
      <c r="F15" s="6" t="s">
        <v>131</v>
      </c>
      <c r="G15" s="7" t="s">
        <v>144</v>
      </c>
      <c r="H15" s="8">
        <v>9</v>
      </c>
      <c r="I15" s="30" t="s">
        <v>145</v>
      </c>
      <c r="J15" s="10">
        <f t="shared" si="0"/>
        <v>-4.9434610405924015</v>
      </c>
      <c r="K15" s="14">
        <f t="shared" si="1"/>
        <v>16.059310038131546</v>
      </c>
      <c r="L15" s="19">
        <v>715</v>
      </c>
      <c r="M15" s="11">
        <f t="shared" si="3"/>
        <v>100.10000000000001</v>
      </c>
      <c r="N15" s="12">
        <v>0.49199999999999999</v>
      </c>
      <c r="O15" s="12">
        <v>0.443</v>
      </c>
      <c r="P15" s="6">
        <v>0.48</v>
      </c>
      <c r="R15" s="13" t="s">
        <v>24</v>
      </c>
      <c r="S15" s="8">
        <v>1</v>
      </c>
      <c r="T15" s="6" t="s">
        <v>146</v>
      </c>
      <c r="U15" s="6">
        <v>34</v>
      </c>
      <c r="V15" s="6" t="s">
        <v>147</v>
      </c>
    </row>
    <row r="16" spans="1:23" x14ac:dyDescent="0.2">
      <c r="A16" s="5">
        <v>11</v>
      </c>
      <c r="B16" s="6" t="s">
        <v>34</v>
      </c>
      <c r="C16" s="6" t="s">
        <v>35</v>
      </c>
      <c r="D16" s="6">
        <v>2015</v>
      </c>
      <c r="E16" s="6" t="s">
        <v>20</v>
      </c>
      <c r="F16" s="6" t="s">
        <v>36</v>
      </c>
      <c r="G16" s="7" t="s">
        <v>37</v>
      </c>
      <c r="H16" s="8">
        <v>22</v>
      </c>
      <c r="I16" s="15" t="s">
        <v>38</v>
      </c>
      <c r="J16" s="10">
        <f t="shared" si="0"/>
        <v>7.1935882470578791</v>
      </c>
      <c r="K16" s="14">
        <f t="shared" si="1"/>
        <v>28.196359325781806</v>
      </c>
      <c r="L16" s="11">
        <v>715</v>
      </c>
      <c r="M16" s="11">
        <f t="shared" si="3"/>
        <v>100.10000000000001</v>
      </c>
      <c r="N16" s="12">
        <v>0.49199999999999999</v>
      </c>
      <c r="O16" s="12">
        <v>0.443</v>
      </c>
      <c r="P16" s="6">
        <v>0.51</v>
      </c>
      <c r="Q16" s="8" t="s">
        <v>39</v>
      </c>
      <c r="R16" s="13" t="s">
        <v>24</v>
      </c>
      <c r="S16" s="8">
        <v>3</v>
      </c>
      <c r="U16" s="6">
        <v>64</v>
      </c>
    </row>
    <row r="17" spans="1:22" s="19" customFormat="1" x14ac:dyDescent="0.2">
      <c r="A17" s="1">
        <v>11</v>
      </c>
      <c r="B17" s="19" t="s">
        <v>34</v>
      </c>
      <c r="C17" s="19" t="s">
        <v>35</v>
      </c>
      <c r="D17" s="19">
        <v>2015</v>
      </c>
      <c r="E17" s="19" t="s">
        <v>20</v>
      </c>
      <c r="F17" s="19" t="s">
        <v>36</v>
      </c>
      <c r="G17" s="28" t="s">
        <v>75</v>
      </c>
      <c r="H17" s="24">
        <v>22</v>
      </c>
      <c r="I17" s="29" t="s">
        <v>38</v>
      </c>
      <c r="J17" s="10">
        <f t="shared" si="0"/>
        <v>-2408.883235911801</v>
      </c>
      <c r="K17" s="10">
        <f t="shared" si="1"/>
        <v>-1821.393135807635</v>
      </c>
      <c r="L17" s="19">
        <v>20000</v>
      </c>
      <c r="M17" s="11">
        <f t="shared" si="3"/>
        <v>2800.0000000000005</v>
      </c>
      <c r="N17" s="18">
        <v>0.49199999999999999</v>
      </c>
      <c r="O17" s="12">
        <v>0.443</v>
      </c>
      <c r="P17" s="19">
        <v>0.32</v>
      </c>
      <c r="Q17" s="24" t="s">
        <v>90</v>
      </c>
      <c r="R17" s="19" t="s">
        <v>24</v>
      </c>
      <c r="S17" s="24">
        <v>2</v>
      </c>
      <c r="U17" s="19">
        <v>140</v>
      </c>
    </row>
    <row r="18" spans="1:22" x14ac:dyDescent="0.2">
      <c r="A18" s="5">
        <v>12</v>
      </c>
      <c r="B18" s="6" t="s">
        <v>205</v>
      </c>
      <c r="C18" s="6" t="s">
        <v>206</v>
      </c>
      <c r="D18" s="6">
        <v>2014</v>
      </c>
      <c r="E18" s="6" t="s">
        <v>20</v>
      </c>
      <c r="F18" s="6" t="s">
        <v>196</v>
      </c>
      <c r="G18" s="7" t="s">
        <v>207</v>
      </c>
      <c r="H18" s="8">
        <v>10</v>
      </c>
      <c r="I18" s="17" t="s">
        <v>49</v>
      </c>
      <c r="J18" s="14">
        <f t="shared" si="0"/>
        <v>29.460960396124801</v>
      </c>
      <c r="K18" s="16">
        <f t="shared" si="1"/>
        <v>50.463731474848721</v>
      </c>
      <c r="L18" s="6">
        <v>715</v>
      </c>
      <c r="M18" s="11">
        <f t="shared" si="3"/>
        <v>100.10000000000001</v>
      </c>
      <c r="N18" s="12">
        <v>0.49199999999999999</v>
      </c>
      <c r="O18" s="12">
        <v>0.443</v>
      </c>
      <c r="P18" s="6">
        <v>0.56999999999999995</v>
      </c>
      <c r="Q18" s="8">
        <v>0.25</v>
      </c>
      <c r="R18" s="13" t="s">
        <v>24</v>
      </c>
      <c r="S18" s="8">
        <v>1</v>
      </c>
      <c r="T18" s="6" t="s">
        <v>208</v>
      </c>
      <c r="U18" s="6">
        <v>21</v>
      </c>
      <c r="V18" s="6" t="s">
        <v>209</v>
      </c>
    </row>
    <row r="19" spans="1:22" x14ac:dyDescent="0.2">
      <c r="A19" s="5">
        <v>13</v>
      </c>
      <c r="B19" s="6" t="s">
        <v>182</v>
      </c>
      <c r="C19" s="6" t="s">
        <v>183</v>
      </c>
      <c r="D19" s="6">
        <v>2014</v>
      </c>
      <c r="E19" s="6" t="s">
        <v>20</v>
      </c>
      <c r="F19" s="6" t="s">
        <v>131</v>
      </c>
      <c r="G19" s="7" t="s">
        <v>174</v>
      </c>
      <c r="H19" s="8">
        <v>8</v>
      </c>
      <c r="I19" s="15" t="s">
        <v>175</v>
      </c>
      <c r="J19" s="10">
        <f t="shared" si="0"/>
        <v>-7.8845422656751074</v>
      </c>
      <c r="K19" s="10">
        <f t="shared" si="1"/>
        <v>13.118228813048812</v>
      </c>
      <c r="L19" s="6">
        <v>715</v>
      </c>
      <c r="M19" s="11">
        <f t="shared" si="3"/>
        <v>100.10000000000001</v>
      </c>
      <c r="N19" s="12">
        <v>0.49199999999999999</v>
      </c>
      <c r="O19" s="12">
        <v>0.443</v>
      </c>
      <c r="P19" s="6">
        <v>0.47299999999999998</v>
      </c>
      <c r="Q19" s="8">
        <v>0.33899999999999997</v>
      </c>
      <c r="R19" s="13" t="s">
        <v>24</v>
      </c>
      <c r="S19" s="8">
        <v>14</v>
      </c>
      <c r="T19" s="6" t="s">
        <v>184</v>
      </c>
      <c r="U19" s="6">
        <v>115</v>
      </c>
    </row>
    <row r="20" spans="1:22" x14ac:dyDescent="0.2">
      <c r="A20" s="5">
        <v>14</v>
      </c>
      <c r="B20" s="6" t="s">
        <v>94</v>
      </c>
      <c r="C20" s="6" t="s">
        <v>95</v>
      </c>
      <c r="D20" s="6">
        <v>2014</v>
      </c>
      <c r="E20" s="6" t="s">
        <v>20</v>
      </c>
      <c r="F20" s="6" t="s">
        <v>36</v>
      </c>
      <c r="G20" s="7" t="s">
        <v>37</v>
      </c>
      <c r="H20" s="8">
        <v>21</v>
      </c>
      <c r="I20" s="15" t="s">
        <v>38</v>
      </c>
      <c r="J20" s="14">
        <f t="shared" si="0"/>
        <v>24.482373467206521</v>
      </c>
      <c r="K20" s="14">
        <f t="shared" si="1"/>
        <v>45.485144545930453</v>
      </c>
      <c r="L20" s="6">
        <v>715</v>
      </c>
      <c r="M20" s="11">
        <f t="shared" si="3"/>
        <v>100.10000000000001</v>
      </c>
      <c r="N20" s="12">
        <v>0.49199999999999999</v>
      </c>
      <c r="O20" s="12">
        <v>0.443</v>
      </c>
      <c r="P20" s="6">
        <v>0.55600000000000005</v>
      </c>
      <c r="Q20" s="8">
        <v>3.3000000000000002E-2</v>
      </c>
      <c r="R20" s="13" t="s">
        <v>24</v>
      </c>
      <c r="S20" s="8">
        <v>1</v>
      </c>
      <c r="T20" s="6" t="s">
        <v>96</v>
      </c>
      <c r="U20" s="6">
        <v>107</v>
      </c>
      <c r="V20" s="6" t="s">
        <v>97</v>
      </c>
    </row>
    <row r="21" spans="1:22" x14ac:dyDescent="0.2">
      <c r="A21" s="5">
        <v>15</v>
      </c>
      <c r="B21" s="6" t="s">
        <v>54</v>
      </c>
      <c r="C21" s="6" t="s">
        <v>55</v>
      </c>
      <c r="D21" s="6">
        <v>2013</v>
      </c>
      <c r="E21" s="6" t="s">
        <v>20</v>
      </c>
      <c r="F21" s="6" t="s">
        <v>36</v>
      </c>
      <c r="G21" s="7" t="s">
        <v>48</v>
      </c>
      <c r="H21" s="8">
        <v>9</v>
      </c>
      <c r="I21" s="17" t="s">
        <v>49</v>
      </c>
      <c r="J21" s="14">
        <f t="shared" si="0"/>
        <v>39.061429899156394</v>
      </c>
      <c r="K21" s="16">
        <f t="shared" si="1"/>
        <v>60.064200977880311</v>
      </c>
      <c r="L21" s="6">
        <v>715</v>
      </c>
      <c r="M21" s="11">
        <f t="shared" si="3"/>
        <v>100.10000000000001</v>
      </c>
      <c r="N21" s="12">
        <v>0.49199999999999999</v>
      </c>
      <c r="O21" s="12">
        <v>0.443</v>
      </c>
      <c r="P21" s="6">
        <v>0.59799999999999998</v>
      </c>
      <c r="R21" s="13" t="s">
        <v>24</v>
      </c>
      <c r="S21" s="8">
        <v>4</v>
      </c>
      <c r="T21" s="6" t="s">
        <v>56</v>
      </c>
      <c r="U21" s="6">
        <v>48</v>
      </c>
    </row>
    <row r="22" spans="1:22" x14ac:dyDescent="0.2">
      <c r="A22" s="5">
        <v>16</v>
      </c>
      <c r="B22" s="6" t="s">
        <v>103</v>
      </c>
      <c r="C22" s="6" t="s">
        <v>104</v>
      </c>
      <c r="D22" s="6">
        <v>2013</v>
      </c>
      <c r="E22" s="6" t="s">
        <v>20</v>
      </c>
      <c r="F22" s="6" t="s">
        <v>36</v>
      </c>
      <c r="G22" s="7" t="s">
        <v>105</v>
      </c>
      <c r="H22" s="8">
        <v>8</v>
      </c>
      <c r="I22" s="15" t="s">
        <v>38</v>
      </c>
      <c r="J22" s="14">
        <f t="shared" si="0"/>
        <v>35.514985411106402</v>
      </c>
      <c r="K22" s="16">
        <f t="shared" si="1"/>
        <v>56.517756489830312</v>
      </c>
      <c r="L22" s="6">
        <v>715</v>
      </c>
      <c r="M22" s="11">
        <f t="shared" si="3"/>
        <v>100.10000000000001</v>
      </c>
      <c r="N22" s="12">
        <v>0.49199999999999999</v>
      </c>
      <c r="O22" s="12">
        <v>0.443</v>
      </c>
      <c r="P22" s="6">
        <v>0.58750000000000002</v>
      </c>
      <c r="R22" s="13" t="s">
        <v>24</v>
      </c>
      <c r="S22" s="8">
        <v>6</v>
      </c>
      <c r="T22" s="6" t="s">
        <v>106</v>
      </c>
      <c r="U22" s="6">
        <v>185</v>
      </c>
    </row>
    <row r="23" spans="1:22" x14ac:dyDescent="0.2">
      <c r="A23" s="5">
        <v>17</v>
      </c>
      <c r="B23" s="6" t="s">
        <v>177</v>
      </c>
      <c r="C23" s="6" t="s">
        <v>178</v>
      </c>
      <c r="D23" s="6">
        <v>2012</v>
      </c>
      <c r="E23" s="6" t="s">
        <v>20</v>
      </c>
      <c r="F23" s="6" t="s">
        <v>131</v>
      </c>
      <c r="G23" s="7" t="s">
        <v>179</v>
      </c>
      <c r="H23" s="8">
        <v>12</v>
      </c>
      <c r="I23" s="17" t="s">
        <v>180</v>
      </c>
      <c r="J23" s="14">
        <f t="shared" si="0"/>
        <v>25.917505060824766</v>
      </c>
      <c r="K23" s="14">
        <f t="shared" si="1"/>
        <v>46.920276139548683</v>
      </c>
      <c r="L23" s="6">
        <v>715</v>
      </c>
      <c r="M23" s="11">
        <f t="shared" si="3"/>
        <v>100.10000000000001</v>
      </c>
      <c r="N23" s="12">
        <v>0.49199999999999999</v>
      </c>
      <c r="O23" s="12">
        <v>0.443</v>
      </c>
      <c r="P23" s="6">
        <v>0.56000000000000005</v>
      </c>
      <c r="Q23" s="8">
        <v>0.2</v>
      </c>
      <c r="R23" s="13" t="s">
        <v>24</v>
      </c>
      <c r="S23" s="8">
        <v>3</v>
      </c>
      <c r="T23" s="6" t="s">
        <v>181</v>
      </c>
      <c r="U23" s="6">
        <v>59</v>
      </c>
    </row>
    <row r="24" spans="1:22" s="19" customFormat="1" x14ac:dyDescent="0.2">
      <c r="A24" s="1">
        <v>18</v>
      </c>
      <c r="B24" s="19" t="s">
        <v>200</v>
      </c>
      <c r="C24" s="19" t="s">
        <v>201</v>
      </c>
      <c r="D24" s="19">
        <v>2012</v>
      </c>
      <c r="E24" s="19" t="s">
        <v>20</v>
      </c>
      <c r="F24" s="19" t="s">
        <v>196</v>
      </c>
      <c r="G24" s="28" t="s">
        <v>202</v>
      </c>
      <c r="H24" s="24">
        <v>16</v>
      </c>
      <c r="I24" s="29" t="s">
        <v>203</v>
      </c>
      <c r="J24" s="10">
        <f t="shared" si="0"/>
        <v>-4.337281886161759</v>
      </c>
      <c r="K24" s="14">
        <f t="shared" si="1"/>
        <v>25.037223119046512</v>
      </c>
      <c r="L24" s="19">
        <v>1000</v>
      </c>
      <c r="M24" s="34">
        <f t="shared" si="3"/>
        <v>140</v>
      </c>
      <c r="N24" s="18">
        <v>0.49199999999999999</v>
      </c>
      <c r="O24" s="12">
        <v>0.443</v>
      </c>
      <c r="P24" s="40">
        <v>0.48443750000000008</v>
      </c>
      <c r="Q24" s="24"/>
      <c r="R24" s="19" t="s">
        <v>24</v>
      </c>
      <c r="S24" s="24">
        <v>14</v>
      </c>
      <c r="T24" s="19" t="s">
        <v>204</v>
      </c>
      <c r="U24" s="19">
        <v>233</v>
      </c>
    </row>
    <row r="25" spans="1:22" s="13" customFormat="1" x14ac:dyDescent="0.2">
      <c r="A25" s="1">
        <v>19</v>
      </c>
      <c r="B25" s="13" t="s">
        <v>115</v>
      </c>
      <c r="C25" s="13" t="s">
        <v>116</v>
      </c>
      <c r="D25" s="13">
        <v>2011</v>
      </c>
      <c r="E25" s="13" t="s">
        <v>20</v>
      </c>
      <c r="F25" s="13" t="s">
        <v>36</v>
      </c>
      <c r="G25" s="13" t="s">
        <v>117</v>
      </c>
      <c r="H25" s="26">
        <v>17</v>
      </c>
      <c r="I25" s="33" t="s">
        <v>110</v>
      </c>
      <c r="J25" s="14">
        <f t="shared" si="0"/>
        <v>27.183582860938923</v>
      </c>
      <c r="K25" s="14">
        <f t="shared" si="1"/>
        <v>35.99593436250143</v>
      </c>
      <c r="L25" s="13">
        <v>300</v>
      </c>
      <c r="M25" s="34">
        <f t="shared" si="3"/>
        <v>42.000000000000007</v>
      </c>
      <c r="N25" s="27">
        <v>0.49199999999999999</v>
      </c>
      <c r="O25" s="12">
        <v>0.443</v>
      </c>
      <c r="P25" s="13">
        <v>0.68</v>
      </c>
      <c r="Q25" s="26"/>
      <c r="R25" s="13" t="s">
        <v>24</v>
      </c>
      <c r="S25" s="26">
        <v>1</v>
      </c>
      <c r="T25" s="13" t="s">
        <v>118</v>
      </c>
      <c r="U25" s="13">
        <v>67</v>
      </c>
      <c r="V25" s="13" t="s">
        <v>119</v>
      </c>
    </row>
    <row r="26" spans="1:22" x14ac:dyDescent="0.2">
      <c r="A26" s="5">
        <v>20</v>
      </c>
      <c r="B26" s="6" t="s">
        <v>18</v>
      </c>
      <c r="C26" s="6" t="s">
        <v>19</v>
      </c>
      <c r="D26" s="6">
        <v>2011</v>
      </c>
      <c r="E26" s="6" t="s">
        <v>20</v>
      </c>
      <c r="F26" s="6" t="s">
        <v>21</v>
      </c>
      <c r="G26" s="7" t="s">
        <v>22</v>
      </c>
      <c r="H26" s="8">
        <v>13</v>
      </c>
      <c r="I26" s="9" t="s">
        <v>23</v>
      </c>
      <c r="J26" s="10">
        <f t="shared" si="0"/>
        <v>-14.336228382100227</v>
      </c>
      <c r="K26" s="10">
        <f t="shared" si="1"/>
        <v>6.6665426966236785</v>
      </c>
      <c r="L26" s="6">
        <v>715</v>
      </c>
      <c r="M26" s="11">
        <f t="shared" si="3"/>
        <v>100.10000000000001</v>
      </c>
      <c r="N26" s="12">
        <v>0.49199999999999999</v>
      </c>
      <c r="O26" s="12">
        <v>0.443</v>
      </c>
      <c r="P26" s="6">
        <v>0.45800000000000002</v>
      </c>
      <c r="Q26" s="8">
        <v>0.22</v>
      </c>
      <c r="R26" s="13" t="s">
        <v>24</v>
      </c>
      <c r="S26" s="8">
        <v>1</v>
      </c>
      <c r="T26" s="6" t="s">
        <v>25</v>
      </c>
      <c r="U26" s="6">
        <v>128</v>
      </c>
    </row>
    <row r="27" spans="1:22" x14ac:dyDescent="0.2">
      <c r="A27" s="5">
        <v>21</v>
      </c>
      <c r="B27" s="6" t="s">
        <v>148</v>
      </c>
      <c r="C27" s="6" t="s">
        <v>149</v>
      </c>
      <c r="D27" s="6">
        <v>2011</v>
      </c>
      <c r="E27" s="6" t="s">
        <v>20</v>
      </c>
      <c r="F27" s="6" t="s">
        <v>131</v>
      </c>
      <c r="G27" s="7" t="s">
        <v>144</v>
      </c>
      <c r="H27" s="8">
        <v>9</v>
      </c>
      <c r="I27" s="37" t="s">
        <v>145</v>
      </c>
      <c r="J27" s="14">
        <f t="shared" si="0"/>
        <v>26.274686243883732</v>
      </c>
      <c r="K27" s="14">
        <f t="shared" si="1"/>
        <v>47.277457322607681</v>
      </c>
      <c r="L27" s="6">
        <v>715</v>
      </c>
      <c r="M27" s="11">
        <f t="shared" si="3"/>
        <v>100.10000000000001</v>
      </c>
      <c r="N27" s="12">
        <v>0.49199999999999999</v>
      </c>
      <c r="O27" s="12">
        <v>0.443</v>
      </c>
      <c r="P27" s="6">
        <v>0.56100000000000005</v>
      </c>
      <c r="R27" s="13" t="s">
        <v>24</v>
      </c>
      <c r="S27" s="8">
        <v>1</v>
      </c>
      <c r="T27" s="6" t="s">
        <v>150</v>
      </c>
      <c r="U27" s="6">
        <v>34</v>
      </c>
    </row>
    <row r="28" spans="1:22" x14ac:dyDescent="0.2">
      <c r="A28" s="5">
        <v>22</v>
      </c>
      <c r="B28" s="6" t="s">
        <v>73</v>
      </c>
      <c r="C28" s="6" t="s">
        <v>74</v>
      </c>
      <c r="D28" s="6">
        <v>2010</v>
      </c>
      <c r="E28" s="6" t="s">
        <v>20</v>
      </c>
      <c r="F28" s="6" t="s">
        <v>36</v>
      </c>
      <c r="G28" s="7" t="s">
        <v>75</v>
      </c>
      <c r="H28" s="8">
        <v>26</v>
      </c>
      <c r="I28" s="12" t="s">
        <v>43</v>
      </c>
      <c r="J28" s="10">
        <f t="shared" si="0"/>
        <v>-212.74859194429769</v>
      </c>
      <c r="K28" s="10">
        <f t="shared" si="1"/>
        <v>-191.74582086557373</v>
      </c>
      <c r="L28" s="6">
        <v>715</v>
      </c>
      <c r="M28" s="11">
        <f t="shared" si="3"/>
        <v>100.10000000000001</v>
      </c>
      <c r="N28" s="12">
        <v>0.49199999999999999</v>
      </c>
      <c r="O28" s="12">
        <v>0.443</v>
      </c>
      <c r="P28" s="6">
        <v>0.17</v>
      </c>
      <c r="R28" s="13" t="s">
        <v>24</v>
      </c>
      <c r="S28" s="8">
        <v>4</v>
      </c>
      <c r="T28" s="6" t="s">
        <v>76</v>
      </c>
      <c r="U28" s="6">
        <v>20</v>
      </c>
    </row>
    <row r="29" spans="1:22" x14ac:dyDescent="0.2">
      <c r="A29" s="5">
        <v>22</v>
      </c>
      <c r="B29" s="6" t="s">
        <v>73</v>
      </c>
      <c r="C29" s="6" t="s">
        <v>74</v>
      </c>
      <c r="D29" s="6">
        <v>2010</v>
      </c>
      <c r="E29" s="6" t="s">
        <v>20</v>
      </c>
      <c r="F29" s="6" t="s">
        <v>36</v>
      </c>
      <c r="G29" s="7" t="s">
        <v>37</v>
      </c>
      <c r="H29" s="8">
        <v>26</v>
      </c>
      <c r="I29" s="15" t="s">
        <v>38</v>
      </c>
      <c r="J29" s="10">
        <f t="shared" si="0"/>
        <v>-17.864072972334114</v>
      </c>
      <c r="K29" s="10">
        <f t="shared" si="1"/>
        <v>3.1386981063898047</v>
      </c>
      <c r="L29" s="6">
        <v>715</v>
      </c>
      <c r="M29" s="11">
        <f t="shared" si="3"/>
        <v>100.10000000000001</v>
      </c>
      <c r="N29" s="12">
        <v>0.49199999999999999</v>
      </c>
      <c r="O29" s="12">
        <v>0.443</v>
      </c>
      <c r="P29" s="6">
        <v>0.45</v>
      </c>
      <c r="R29" s="13" t="s">
        <v>24</v>
      </c>
      <c r="S29" s="8">
        <v>3</v>
      </c>
      <c r="T29" s="6" t="s">
        <v>98</v>
      </c>
      <c r="U29" s="6">
        <v>20</v>
      </c>
      <c r="V29" s="13" t="s">
        <v>99</v>
      </c>
    </row>
    <row r="30" spans="1:22" x14ac:dyDescent="0.2">
      <c r="A30" s="5">
        <v>23</v>
      </c>
      <c r="B30" s="6" t="s">
        <v>40</v>
      </c>
      <c r="C30" s="6" t="s">
        <v>41</v>
      </c>
      <c r="D30" s="6">
        <v>2010</v>
      </c>
      <c r="E30" s="6" t="s">
        <v>20</v>
      </c>
      <c r="F30" s="6" t="s">
        <v>36</v>
      </c>
      <c r="G30" s="7" t="s">
        <v>42</v>
      </c>
      <c r="H30" s="8">
        <v>15</v>
      </c>
      <c r="I30" s="12" t="s">
        <v>43</v>
      </c>
      <c r="J30" s="16">
        <f t="shared" si="0"/>
        <v>55.754428008754417</v>
      </c>
      <c r="K30" s="16">
        <f t="shared" si="1"/>
        <v>76.757199087478341</v>
      </c>
      <c r="L30" s="6">
        <v>715</v>
      </c>
      <c r="M30" s="11">
        <f t="shared" si="3"/>
        <v>100.10000000000001</v>
      </c>
      <c r="N30" s="12">
        <v>0.49199999999999999</v>
      </c>
      <c r="O30" s="12">
        <v>0.443</v>
      </c>
      <c r="P30" s="6">
        <v>0.65</v>
      </c>
      <c r="Q30" s="8">
        <v>0.26</v>
      </c>
      <c r="R30" s="13" t="s">
        <v>24</v>
      </c>
      <c r="S30" s="8">
        <v>5</v>
      </c>
      <c r="T30" s="6" t="s">
        <v>44</v>
      </c>
      <c r="U30" s="6">
        <v>92</v>
      </c>
      <c r="V30" s="6" t="s">
        <v>45</v>
      </c>
    </row>
    <row r="31" spans="1:22" x14ac:dyDescent="0.2">
      <c r="A31" s="5">
        <v>24</v>
      </c>
      <c r="B31" s="6" t="s">
        <v>219</v>
      </c>
      <c r="C31" s="6" t="s">
        <v>220</v>
      </c>
      <c r="D31" s="6">
        <v>2009</v>
      </c>
      <c r="E31" s="6" t="s">
        <v>20</v>
      </c>
      <c r="F31" s="6" t="s">
        <v>125</v>
      </c>
      <c r="G31" s="7" t="s">
        <v>221</v>
      </c>
      <c r="H31" s="8">
        <v>4</v>
      </c>
      <c r="I31" s="9" t="s">
        <v>71</v>
      </c>
      <c r="J31" s="10">
        <f t="shared" si="0"/>
        <v>-79.95708961876278</v>
      </c>
      <c r="K31" s="10">
        <f t="shared" si="1"/>
        <v>-58.954318540038855</v>
      </c>
      <c r="L31" s="6">
        <v>715</v>
      </c>
      <c r="M31" s="11">
        <f t="shared" si="3"/>
        <v>100.10000000000001</v>
      </c>
      <c r="N31" s="12">
        <v>0.49199999999999999</v>
      </c>
      <c r="O31" s="12">
        <v>0.443</v>
      </c>
      <c r="P31" s="6">
        <v>0.33</v>
      </c>
      <c r="Q31" s="8">
        <v>0.25</v>
      </c>
      <c r="R31" s="13" t="s">
        <v>24</v>
      </c>
      <c r="S31" s="8">
        <v>1</v>
      </c>
      <c r="T31" s="6" t="s">
        <v>222</v>
      </c>
      <c r="U31" s="6">
        <v>23</v>
      </c>
    </row>
    <row r="32" spans="1:22" s="13" customFormat="1" x14ac:dyDescent="0.2">
      <c r="A32" s="25">
        <v>25</v>
      </c>
      <c r="B32" s="13" t="s">
        <v>79</v>
      </c>
      <c r="C32" s="13" t="s">
        <v>80</v>
      </c>
      <c r="D32" s="13">
        <v>2009</v>
      </c>
      <c r="E32" s="13" t="s">
        <v>20</v>
      </c>
      <c r="F32" s="13" t="s">
        <v>36</v>
      </c>
      <c r="G32" s="7" t="s">
        <v>81</v>
      </c>
      <c r="H32" s="26">
        <v>10</v>
      </c>
      <c r="I32" s="27" t="s">
        <v>43</v>
      </c>
      <c r="J32" s="14">
        <f t="shared" si="0"/>
        <v>27.3424221081513</v>
      </c>
      <c r="K32" s="14">
        <f t="shared" si="1"/>
        <v>48.345193186875228</v>
      </c>
      <c r="L32" s="6">
        <v>715</v>
      </c>
      <c r="M32" s="11">
        <f t="shared" si="3"/>
        <v>100.10000000000001</v>
      </c>
      <c r="N32" s="12">
        <v>0.49199999999999999</v>
      </c>
      <c r="O32" s="12">
        <v>0.443</v>
      </c>
      <c r="P32" s="13">
        <v>0.56399999999999995</v>
      </c>
      <c r="Q32" s="26">
        <v>0.02</v>
      </c>
      <c r="R32" s="13" t="s">
        <v>24</v>
      </c>
      <c r="S32" s="26">
        <v>1</v>
      </c>
      <c r="T32" s="13" t="s">
        <v>82</v>
      </c>
      <c r="U32" s="13">
        <v>76</v>
      </c>
      <c r="V32" s="13" t="s">
        <v>83</v>
      </c>
    </row>
    <row r="33" spans="1:23" s="13" customFormat="1" x14ac:dyDescent="0.2">
      <c r="A33" s="5">
        <v>26</v>
      </c>
      <c r="B33" s="6" t="s">
        <v>107</v>
      </c>
      <c r="C33" s="6" t="s">
        <v>108</v>
      </c>
      <c r="D33" s="6">
        <v>2009</v>
      </c>
      <c r="E33" s="6" t="s">
        <v>20</v>
      </c>
      <c r="F33" s="6" t="s">
        <v>36</v>
      </c>
      <c r="G33" s="7" t="s">
        <v>109</v>
      </c>
      <c r="H33" s="8">
        <v>16</v>
      </c>
      <c r="I33" s="30" t="s">
        <v>110</v>
      </c>
      <c r="J33" s="16">
        <f t="shared" si="0"/>
        <v>72.015761081256102</v>
      </c>
      <c r="K33" s="16">
        <f t="shared" si="1"/>
        <v>93.018532159980026</v>
      </c>
      <c r="L33" s="6">
        <v>715</v>
      </c>
      <c r="M33" s="11">
        <f t="shared" si="3"/>
        <v>100.10000000000001</v>
      </c>
      <c r="N33" s="12">
        <v>0.49199999999999999</v>
      </c>
      <c r="O33" s="12">
        <v>0.443</v>
      </c>
      <c r="P33" s="6">
        <v>0.70499999999999996</v>
      </c>
      <c r="Q33" s="8"/>
      <c r="R33" s="13" t="s">
        <v>24</v>
      </c>
      <c r="S33" s="8">
        <v>2</v>
      </c>
      <c r="T33" s="6" t="s">
        <v>111</v>
      </c>
      <c r="U33" s="6">
        <v>49</v>
      </c>
      <c r="V33" s="6"/>
      <c r="W33" s="6"/>
    </row>
    <row r="34" spans="1:23" x14ac:dyDescent="0.2">
      <c r="A34" s="25">
        <v>26</v>
      </c>
      <c r="B34" s="13" t="s">
        <v>107</v>
      </c>
      <c r="C34" s="13" t="s">
        <v>108</v>
      </c>
      <c r="D34" s="13">
        <v>2009</v>
      </c>
      <c r="E34" s="13" t="s">
        <v>20</v>
      </c>
      <c r="F34" s="13" t="s">
        <v>36</v>
      </c>
      <c r="G34" s="7" t="s">
        <v>120</v>
      </c>
      <c r="H34" s="26">
        <v>8</v>
      </c>
      <c r="I34" s="27" t="s">
        <v>121</v>
      </c>
      <c r="J34" s="16">
        <f t="shared" ref="J34:J57" si="4">-2*(M34)*LN(N34/P34)</f>
        <v>96.068652312037173</v>
      </c>
      <c r="K34" s="47">
        <f t="shared" ref="K34:K57" si="5">-2*(M34)*LN(O34/P34)</f>
        <v>117.0714233907611</v>
      </c>
      <c r="L34" s="6">
        <v>715</v>
      </c>
      <c r="M34" s="11">
        <f t="shared" si="3"/>
        <v>100.10000000000001</v>
      </c>
      <c r="N34" s="12">
        <v>0.49199999999999999</v>
      </c>
      <c r="O34" s="12">
        <v>0.443</v>
      </c>
      <c r="P34" s="13">
        <v>0.79500000000000004</v>
      </c>
      <c r="Q34" s="26"/>
      <c r="R34" s="13" t="s">
        <v>24</v>
      </c>
      <c r="S34" s="26">
        <v>2</v>
      </c>
      <c r="T34" s="13" t="s">
        <v>122</v>
      </c>
      <c r="U34" s="13">
        <v>111</v>
      </c>
      <c r="V34" s="13"/>
      <c r="W34" s="13"/>
    </row>
    <row r="35" spans="1:23" x14ac:dyDescent="0.2">
      <c r="A35" s="5">
        <v>27</v>
      </c>
      <c r="B35" s="6" t="s">
        <v>151</v>
      </c>
      <c r="C35" s="6" t="s">
        <v>152</v>
      </c>
      <c r="D35" s="6">
        <v>2008</v>
      </c>
      <c r="E35" s="6" t="s">
        <v>20</v>
      </c>
      <c r="F35" s="6" t="s">
        <v>131</v>
      </c>
      <c r="G35" s="7" t="s">
        <v>153</v>
      </c>
      <c r="H35" s="8">
        <v>9</v>
      </c>
      <c r="I35" s="15" t="s">
        <v>154</v>
      </c>
      <c r="J35" s="14">
        <f t="shared" si="4"/>
        <v>49.497668799232706</v>
      </c>
      <c r="K35" s="16">
        <f t="shared" si="5"/>
        <v>70.500439877956623</v>
      </c>
      <c r="L35" s="6">
        <v>715</v>
      </c>
      <c r="M35" s="11">
        <f t="shared" si="3"/>
        <v>100.10000000000001</v>
      </c>
      <c r="N35" s="12">
        <v>0.49199999999999999</v>
      </c>
      <c r="O35" s="12">
        <v>0.443</v>
      </c>
      <c r="P35" s="6">
        <v>0.63</v>
      </c>
      <c r="R35" s="13" t="s">
        <v>24</v>
      </c>
      <c r="S35" s="8">
        <v>1</v>
      </c>
      <c r="T35" s="6" t="s">
        <v>155</v>
      </c>
      <c r="U35" s="6">
        <v>29</v>
      </c>
    </row>
    <row r="36" spans="1:23" x14ac:dyDescent="0.2">
      <c r="A36" s="5">
        <v>28</v>
      </c>
      <c r="B36" s="6" t="s">
        <v>194</v>
      </c>
      <c r="C36" s="6" t="s">
        <v>195</v>
      </c>
      <c r="D36" s="6">
        <v>2008</v>
      </c>
      <c r="E36" s="6" t="s">
        <v>20</v>
      </c>
      <c r="F36" s="6" t="s">
        <v>196</v>
      </c>
      <c r="G36" s="7" t="s">
        <v>197</v>
      </c>
      <c r="H36" s="8">
        <v>17</v>
      </c>
      <c r="I36" s="9" t="s">
        <v>23</v>
      </c>
      <c r="J36" s="14">
        <f t="shared" si="4"/>
        <v>47.260774019488032</v>
      </c>
      <c r="K36" s="16">
        <f t="shared" si="5"/>
        <v>68.263545098211949</v>
      </c>
      <c r="L36" s="6">
        <v>715</v>
      </c>
      <c r="M36" s="11">
        <f t="shared" si="3"/>
        <v>100.10000000000001</v>
      </c>
      <c r="N36" s="12">
        <v>0.49199999999999999</v>
      </c>
      <c r="O36" s="12">
        <v>0.443</v>
      </c>
      <c r="P36" s="6">
        <v>0.623</v>
      </c>
      <c r="R36" s="13" t="s">
        <v>24</v>
      </c>
      <c r="S36" s="8">
        <v>1</v>
      </c>
      <c r="T36" s="6" t="s">
        <v>198</v>
      </c>
      <c r="U36" s="6">
        <v>187</v>
      </c>
      <c r="V36" s="6" t="s">
        <v>199</v>
      </c>
    </row>
    <row r="37" spans="1:23" x14ac:dyDescent="0.2">
      <c r="A37" s="5">
        <v>29</v>
      </c>
      <c r="B37" s="6" t="s">
        <v>57</v>
      </c>
      <c r="C37" s="6" t="s">
        <v>58</v>
      </c>
      <c r="D37" s="6">
        <v>2007</v>
      </c>
      <c r="E37" s="6" t="s">
        <v>20</v>
      </c>
      <c r="F37" s="13" t="s">
        <v>36</v>
      </c>
      <c r="G37" s="7" t="s">
        <v>48</v>
      </c>
      <c r="H37" s="8">
        <v>9</v>
      </c>
      <c r="I37" s="17" t="s">
        <v>49</v>
      </c>
      <c r="J37" s="14">
        <f t="shared" si="4"/>
        <v>21.945868948447973</v>
      </c>
      <c r="K37" s="14">
        <f t="shared" si="5"/>
        <v>42.948640027171891</v>
      </c>
      <c r="L37" s="6">
        <v>715</v>
      </c>
      <c r="M37" s="11">
        <f t="shared" si="3"/>
        <v>100.10000000000001</v>
      </c>
      <c r="N37" s="12">
        <v>0.49199999999999999</v>
      </c>
      <c r="O37" s="12">
        <v>0.443</v>
      </c>
      <c r="P37" s="6">
        <v>0.54900000000000004</v>
      </c>
      <c r="Q37" s="8">
        <v>0.38300000000000001</v>
      </c>
      <c r="R37" s="13" t="s">
        <v>24</v>
      </c>
      <c r="S37" s="8">
        <v>5</v>
      </c>
      <c r="T37" s="6" t="s">
        <v>59</v>
      </c>
      <c r="U37" s="6">
        <v>20</v>
      </c>
    </row>
    <row r="38" spans="1:23" x14ac:dyDescent="0.2">
      <c r="A38" s="5">
        <v>29</v>
      </c>
      <c r="B38" s="6" t="s">
        <v>57</v>
      </c>
      <c r="C38" s="6" t="s">
        <v>58</v>
      </c>
      <c r="D38" s="6">
        <v>2007</v>
      </c>
      <c r="E38" s="6" t="s">
        <v>20</v>
      </c>
      <c r="F38" s="13" t="s">
        <v>36</v>
      </c>
      <c r="G38" s="7" t="s">
        <v>68</v>
      </c>
      <c r="H38" s="8">
        <v>9</v>
      </c>
      <c r="I38" s="9" t="s">
        <v>71</v>
      </c>
      <c r="J38" s="14">
        <f t="shared" si="4"/>
        <v>28.404493564535869</v>
      </c>
      <c r="K38" s="14">
        <f t="shared" si="5"/>
        <v>49.407264643259779</v>
      </c>
      <c r="L38" s="6">
        <v>715</v>
      </c>
      <c r="M38" s="11">
        <f t="shared" si="3"/>
        <v>100.10000000000001</v>
      </c>
      <c r="N38" s="12">
        <v>0.49199999999999999</v>
      </c>
      <c r="O38" s="12">
        <v>0.443</v>
      </c>
      <c r="P38" s="6">
        <v>0.56699999999999995</v>
      </c>
      <c r="Q38" s="8">
        <v>0.28899999999999998</v>
      </c>
      <c r="R38" s="13" t="s">
        <v>24</v>
      </c>
      <c r="S38" s="8">
        <v>3</v>
      </c>
      <c r="T38" s="6" t="s">
        <v>72</v>
      </c>
      <c r="U38" s="6">
        <v>7</v>
      </c>
    </row>
    <row r="39" spans="1:23" x14ac:dyDescent="0.2">
      <c r="A39" s="5">
        <v>29</v>
      </c>
      <c r="B39" s="6" t="s">
        <v>57</v>
      </c>
      <c r="C39" s="6" t="s">
        <v>58</v>
      </c>
      <c r="D39" s="6">
        <v>2007</v>
      </c>
      <c r="E39" s="6" t="s">
        <v>20</v>
      </c>
      <c r="F39" s="13" t="s">
        <v>36</v>
      </c>
      <c r="G39" s="7" t="s">
        <v>77</v>
      </c>
      <c r="H39" s="8">
        <v>9</v>
      </c>
      <c r="I39" s="12" t="s">
        <v>43</v>
      </c>
      <c r="J39" s="10">
        <f t="shared" si="4"/>
        <v>-16.976266639347386</v>
      </c>
      <c r="K39" s="10">
        <f t="shared" si="5"/>
        <v>4.0265044393765246</v>
      </c>
      <c r="L39" s="6">
        <v>715</v>
      </c>
      <c r="M39" s="11">
        <f t="shared" si="3"/>
        <v>100.10000000000001</v>
      </c>
      <c r="N39" s="12">
        <v>0.49199999999999999</v>
      </c>
      <c r="O39" s="12">
        <v>0.443</v>
      </c>
      <c r="P39" s="6">
        <v>0.45200000000000001</v>
      </c>
      <c r="Q39" s="8">
        <v>0.32700000000000001</v>
      </c>
      <c r="R39" s="13" t="s">
        <v>24</v>
      </c>
      <c r="S39" s="8">
        <v>5</v>
      </c>
      <c r="T39" s="6" t="s">
        <v>78</v>
      </c>
      <c r="U39" s="6">
        <v>48</v>
      </c>
    </row>
    <row r="40" spans="1:23" x14ac:dyDescent="0.2">
      <c r="A40" s="5">
        <v>29</v>
      </c>
      <c r="B40" s="6" t="s">
        <v>57</v>
      </c>
      <c r="C40" s="6" t="s">
        <v>58</v>
      </c>
      <c r="D40" s="6">
        <v>2007</v>
      </c>
      <c r="E40" s="6" t="s">
        <v>20</v>
      </c>
      <c r="F40" s="13" t="s">
        <v>36</v>
      </c>
      <c r="G40" s="7" t="s">
        <v>101</v>
      </c>
      <c r="H40" s="8">
        <v>9</v>
      </c>
      <c r="I40" s="9" t="s">
        <v>71</v>
      </c>
      <c r="J40" s="16">
        <f t="shared" si="4"/>
        <v>52.023885283866846</v>
      </c>
      <c r="K40" s="16">
        <f t="shared" si="5"/>
        <v>73.026656362590785</v>
      </c>
      <c r="L40" s="6">
        <v>715</v>
      </c>
      <c r="M40" s="11">
        <f t="shared" si="3"/>
        <v>100.10000000000001</v>
      </c>
      <c r="N40" s="12">
        <v>0.49199999999999999</v>
      </c>
      <c r="O40" s="12">
        <v>0.443</v>
      </c>
      <c r="P40" s="6">
        <v>0.63800000000000001</v>
      </c>
      <c r="Q40" s="8">
        <v>0.26400000000000001</v>
      </c>
      <c r="R40" s="13" t="s">
        <v>24</v>
      </c>
      <c r="S40" s="8">
        <v>3</v>
      </c>
      <c r="T40" s="6" t="s">
        <v>102</v>
      </c>
      <c r="U40" s="6">
        <v>84</v>
      </c>
    </row>
    <row r="41" spans="1:23" x14ac:dyDescent="0.2">
      <c r="A41" s="5">
        <v>30</v>
      </c>
      <c r="B41" s="6" t="s">
        <v>186</v>
      </c>
      <c r="C41" s="6" t="s">
        <v>187</v>
      </c>
      <c r="D41" s="6">
        <v>2005</v>
      </c>
      <c r="E41" s="6" t="s">
        <v>20</v>
      </c>
      <c r="F41" s="6" t="s">
        <v>131</v>
      </c>
      <c r="G41" s="7" t="s">
        <v>188</v>
      </c>
      <c r="H41" s="8">
        <v>12</v>
      </c>
      <c r="I41" s="9" t="s">
        <v>23</v>
      </c>
      <c r="J41" s="16">
        <f t="shared" si="4"/>
        <v>81.715928235122661</v>
      </c>
      <c r="K41" s="47">
        <f t="shared" si="5"/>
        <v>102.7186993138466</v>
      </c>
      <c r="L41" s="6">
        <v>715</v>
      </c>
      <c r="M41" s="11">
        <f t="shared" si="3"/>
        <v>100.10000000000001</v>
      </c>
      <c r="N41" s="12">
        <v>0.49199999999999999</v>
      </c>
      <c r="O41" s="12">
        <v>0.443</v>
      </c>
      <c r="P41" s="6">
        <v>0.74</v>
      </c>
      <c r="R41" s="13" t="s">
        <v>24</v>
      </c>
      <c r="S41" s="8">
        <v>1</v>
      </c>
      <c r="T41" s="6" t="s">
        <v>189</v>
      </c>
      <c r="U41" s="6">
        <v>69</v>
      </c>
    </row>
    <row r="42" spans="1:23" x14ac:dyDescent="0.2">
      <c r="A42" s="5">
        <v>31</v>
      </c>
      <c r="B42" s="6" t="s">
        <v>163</v>
      </c>
      <c r="C42" s="6" t="s">
        <v>164</v>
      </c>
      <c r="D42" s="6">
        <v>2005</v>
      </c>
      <c r="E42" s="6" t="s">
        <v>20</v>
      </c>
      <c r="F42" s="6" t="s">
        <v>131</v>
      </c>
      <c r="G42" s="7" t="s">
        <v>158</v>
      </c>
      <c r="H42" s="8">
        <v>7</v>
      </c>
      <c r="I42" s="15" t="s">
        <v>165</v>
      </c>
      <c r="J42" s="10">
        <f t="shared" si="4"/>
        <v>-41.024257534696403</v>
      </c>
      <c r="K42" s="10">
        <f t="shared" si="5"/>
        <v>-20.021486455972482</v>
      </c>
      <c r="L42" s="6">
        <v>715</v>
      </c>
      <c r="M42" s="11">
        <f t="shared" si="3"/>
        <v>100.10000000000001</v>
      </c>
      <c r="N42" s="12">
        <v>0.49199999999999999</v>
      </c>
      <c r="O42" s="12">
        <v>0.443</v>
      </c>
      <c r="P42" s="36">
        <v>0.40084000000000003</v>
      </c>
      <c r="R42" s="13" t="s">
        <v>24</v>
      </c>
      <c r="S42" s="8">
        <v>3</v>
      </c>
      <c r="T42" s="6" t="s">
        <v>166</v>
      </c>
      <c r="U42" s="6">
        <v>14</v>
      </c>
    </row>
    <row r="43" spans="1:23" x14ac:dyDescent="0.2">
      <c r="A43" s="5">
        <v>32</v>
      </c>
      <c r="B43" s="6" t="s">
        <v>210</v>
      </c>
      <c r="C43" s="6" t="s">
        <v>211</v>
      </c>
      <c r="D43" s="6">
        <v>2005</v>
      </c>
      <c r="E43" s="6" t="s">
        <v>20</v>
      </c>
      <c r="F43" s="6" t="s">
        <v>196</v>
      </c>
      <c r="G43" s="7" t="s">
        <v>207</v>
      </c>
      <c r="H43" s="8">
        <v>3</v>
      </c>
      <c r="I43" s="41" t="s">
        <v>49</v>
      </c>
      <c r="J43" s="16">
        <f t="shared" si="4"/>
        <v>73.43060795931919</v>
      </c>
      <c r="K43" s="16">
        <f t="shared" si="5"/>
        <v>94.433379038043128</v>
      </c>
      <c r="L43" s="6">
        <v>715</v>
      </c>
      <c r="M43" s="11">
        <f t="shared" si="3"/>
        <v>100.10000000000001</v>
      </c>
      <c r="N43" s="12">
        <v>0.49199999999999999</v>
      </c>
      <c r="O43" s="12">
        <v>0.443</v>
      </c>
      <c r="P43" s="6">
        <v>0.71</v>
      </c>
      <c r="R43" s="13" t="s">
        <v>24</v>
      </c>
      <c r="S43" s="8">
        <v>1</v>
      </c>
      <c r="T43" s="6" t="s">
        <v>212</v>
      </c>
      <c r="U43" s="6">
        <v>55</v>
      </c>
    </row>
    <row r="44" spans="1:23" x14ac:dyDescent="0.2">
      <c r="A44" s="5">
        <v>33</v>
      </c>
      <c r="B44" s="6" t="s">
        <v>26</v>
      </c>
      <c r="C44" s="6" t="s">
        <v>27</v>
      </c>
      <c r="D44" s="6">
        <v>2004</v>
      </c>
      <c r="E44" s="6" t="s">
        <v>20</v>
      </c>
      <c r="F44" s="6" t="s">
        <v>21</v>
      </c>
      <c r="G44" s="7" t="s">
        <v>22</v>
      </c>
      <c r="H44" s="8">
        <v>17</v>
      </c>
      <c r="I44" s="9" t="s">
        <v>23</v>
      </c>
      <c r="J44" s="10">
        <f t="shared" si="4"/>
        <v>-22.363138713916253</v>
      </c>
      <c r="K44" s="10">
        <f t="shared" si="5"/>
        <v>-1.3603676351923273</v>
      </c>
      <c r="L44" s="6">
        <v>715</v>
      </c>
      <c r="M44" s="11">
        <f t="shared" si="3"/>
        <v>100.10000000000001</v>
      </c>
      <c r="N44" s="12">
        <v>0.49199999999999999</v>
      </c>
      <c r="O44" s="12">
        <v>0.443</v>
      </c>
      <c r="P44" s="6">
        <v>0.44</v>
      </c>
      <c r="Q44" s="8">
        <v>0.04</v>
      </c>
      <c r="R44" s="13" t="s">
        <v>24</v>
      </c>
      <c r="S44" s="8">
        <v>1</v>
      </c>
      <c r="T44" s="6" t="s">
        <v>28</v>
      </c>
      <c r="U44" s="6">
        <v>7</v>
      </c>
    </row>
    <row r="45" spans="1:23" x14ac:dyDescent="0.2">
      <c r="A45" s="5">
        <v>33</v>
      </c>
      <c r="B45" s="6" t="s">
        <v>26</v>
      </c>
      <c r="C45" s="6" t="s">
        <v>27</v>
      </c>
      <c r="D45" s="6">
        <v>2004</v>
      </c>
      <c r="E45" s="6" t="s">
        <v>20</v>
      </c>
      <c r="F45" s="6" t="s">
        <v>21</v>
      </c>
      <c r="G45" s="7" t="s">
        <v>29</v>
      </c>
      <c r="H45" s="8">
        <v>17</v>
      </c>
      <c r="I45" s="12" t="s">
        <v>30</v>
      </c>
      <c r="J45" s="14">
        <f t="shared" si="4"/>
        <v>11.081089035649626</v>
      </c>
      <c r="K45" s="14">
        <f t="shared" si="5"/>
        <v>32.083860114373557</v>
      </c>
      <c r="L45" s="6">
        <v>715</v>
      </c>
      <c r="M45" s="11">
        <f t="shared" si="3"/>
        <v>100.10000000000001</v>
      </c>
      <c r="N45" s="12">
        <v>0.49199999999999999</v>
      </c>
      <c r="O45" s="12">
        <v>0.443</v>
      </c>
      <c r="P45" s="6">
        <v>0.52</v>
      </c>
      <c r="Q45" s="8">
        <v>0.03</v>
      </c>
      <c r="R45" s="13" t="s">
        <v>24</v>
      </c>
      <c r="S45" s="8">
        <v>1</v>
      </c>
      <c r="T45" s="6" t="s">
        <v>31</v>
      </c>
      <c r="U45" s="6">
        <v>4</v>
      </c>
    </row>
    <row r="46" spans="1:23" x14ac:dyDescent="0.2">
      <c r="A46" s="5">
        <v>33</v>
      </c>
      <c r="B46" s="6" t="s">
        <v>26</v>
      </c>
      <c r="C46" s="6" t="s">
        <v>27</v>
      </c>
      <c r="D46" s="6">
        <v>2004</v>
      </c>
      <c r="E46" s="6" t="s">
        <v>20</v>
      </c>
      <c r="F46" s="6" t="s">
        <v>21</v>
      </c>
      <c r="G46" s="7" t="s">
        <v>32</v>
      </c>
      <c r="H46" s="8">
        <v>17</v>
      </c>
      <c r="I46" s="12" t="s">
        <v>33</v>
      </c>
      <c r="J46" s="14">
        <f t="shared" si="4"/>
        <v>39.729877932512409</v>
      </c>
      <c r="K46" s="16">
        <f t="shared" si="5"/>
        <v>60.732649011236333</v>
      </c>
      <c r="L46" s="6">
        <v>715</v>
      </c>
      <c r="M46" s="11">
        <f t="shared" si="3"/>
        <v>100.10000000000001</v>
      </c>
      <c r="N46" s="12">
        <v>0.49199999999999999</v>
      </c>
      <c r="O46" s="12">
        <v>0.443</v>
      </c>
      <c r="P46" s="6">
        <v>0.6</v>
      </c>
      <c r="Q46" s="8">
        <v>0.03</v>
      </c>
      <c r="R46" s="13" t="s">
        <v>24</v>
      </c>
      <c r="S46" s="8">
        <v>1</v>
      </c>
      <c r="T46" s="6" t="s">
        <v>31</v>
      </c>
      <c r="U46" s="6">
        <v>8</v>
      </c>
    </row>
    <row r="47" spans="1:23" x14ac:dyDescent="0.2">
      <c r="A47" s="5">
        <v>34</v>
      </c>
      <c r="B47" s="6" t="s">
        <v>190</v>
      </c>
      <c r="C47" s="6" t="s">
        <v>191</v>
      </c>
      <c r="D47" s="6">
        <v>2002</v>
      </c>
      <c r="E47" s="6" t="s">
        <v>20</v>
      </c>
      <c r="F47" s="6" t="s">
        <v>131</v>
      </c>
      <c r="G47" s="7" t="s">
        <v>188</v>
      </c>
      <c r="H47" s="8">
        <v>10</v>
      </c>
      <c r="I47" s="9" t="s">
        <v>23</v>
      </c>
      <c r="J47" s="14">
        <f t="shared" si="4"/>
        <v>41.06011538478986</v>
      </c>
      <c r="K47" s="16">
        <f t="shared" si="5"/>
        <v>62.062886463513792</v>
      </c>
      <c r="L47" s="6">
        <v>715</v>
      </c>
      <c r="M47" s="11">
        <f t="shared" si="3"/>
        <v>100.10000000000001</v>
      </c>
      <c r="N47" s="12">
        <v>0.49199999999999999</v>
      </c>
      <c r="O47" s="12">
        <v>0.443</v>
      </c>
      <c r="P47" s="6">
        <v>0.60399999999999998</v>
      </c>
      <c r="R47" s="13" t="s">
        <v>24</v>
      </c>
      <c r="S47" s="8">
        <v>1</v>
      </c>
      <c r="U47" s="6">
        <v>10</v>
      </c>
    </row>
    <row r="48" spans="1:23" x14ac:dyDescent="0.2">
      <c r="A48" s="5">
        <v>35</v>
      </c>
      <c r="B48" s="6" t="s">
        <v>167</v>
      </c>
      <c r="C48" s="6" t="s">
        <v>168</v>
      </c>
      <c r="D48" s="6">
        <v>2001</v>
      </c>
      <c r="E48" s="6" t="s">
        <v>20</v>
      </c>
      <c r="F48" s="6" t="s">
        <v>131</v>
      </c>
      <c r="G48" s="7" t="s">
        <v>169</v>
      </c>
      <c r="H48" s="8">
        <v>4</v>
      </c>
      <c r="I48" s="15" t="s">
        <v>170</v>
      </c>
      <c r="J48" s="10">
        <f t="shared" si="4"/>
        <v>0.20335197279107264</v>
      </c>
      <c r="K48" s="14">
        <f t="shared" si="5"/>
        <v>21.206123051515018</v>
      </c>
      <c r="L48" s="6">
        <v>715</v>
      </c>
      <c r="M48" s="11">
        <f t="shared" si="3"/>
        <v>100.10000000000001</v>
      </c>
      <c r="N48" s="12">
        <v>0.49199999999999999</v>
      </c>
      <c r="O48" s="12">
        <v>0.443</v>
      </c>
      <c r="P48" s="36">
        <v>0.49250000000000005</v>
      </c>
      <c r="Q48" s="39">
        <v>0.13250000000000001</v>
      </c>
      <c r="R48" s="13" t="s">
        <v>24</v>
      </c>
      <c r="S48" s="8">
        <v>4</v>
      </c>
      <c r="T48" s="6" t="s">
        <v>171</v>
      </c>
      <c r="U48" s="6">
        <v>57</v>
      </c>
    </row>
    <row r="49" spans="1:22" x14ac:dyDescent="0.2">
      <c r="A49" s="5">
        <v>36</v>
      </c>
      <c r="B49" s="6" t="s">
        <v>133</v>
      </c>
      <c r="C49" s="6" t="s">
        <v>134</v>
      </c>
      <c r="D49" s="6">
        <v>2000</v>
      </c>
      <c r="E49" s="6" t="s">
        <v>20</v>
      </c>
      <c r="F49" s="6" t="s">
        <v>131</v>
      </c>
      <c r="G49" s="7" t="s">
        <v>132</v>
      </c>
      <c r="H49" s="8">
        <v>11</v>
      </c>
      <c r="I49" s="9" t="s">
        <v>23</v>
      </c>
      <c r="J49" s="10">
        <f t="shared" si="4"/>
        <v>-36.500775670149714</v>
      </c>
      <c r="K49" s="10">
        <f t="shared" si="5"/>
        <v>-15.498004591425802</v>
      </c>
      <c r="L49" s="6">
        <v>715</v>
      </c>
      <c r="M49" s="11">
        <f t="shared" si="3"/>
        <v>100.10000000000001</v>
      </c>
      <c r="N49" s="12">
        <v>0.49199999999999999</v>
      </c>
      <c r="O49" s="12">
        <v>0.443</v>
      </c>
      <c r="P49" s="6">
        <v>0.41</v>
      </c>
      <c r="R49" s="13" t="s">
        <v>24</v>
      </c>
      <c r="S49" s="8">
        <v>1</v>
      </c>
      <c r="T49" s="6" t="s">
        <v>135</v>
      </c>
      <c r="U49" s="6">
        <v>40</v>
      </c>
    </row>
    <row r="50" spans="1:22" x14ac:dyDescent="0.2">
      <c r="A50" s="5">
        <v>37</v>
      </c>
      <c r="B50" s="6" t="s">
        <v>84</v>
      </c>
      <c r="C50" s="6" t="s">
        <v>85</v>
      </c>
      <c r="D50" s="6">
        <v>1998</v>
      </c>
      <c r="E50" s="6" t="s">
        <v>20</v>
      </c>
      <c r="F50" s="6" t="s">
        <v>36</v>
      </c>
      <c r="G50" s="7" t="s">
        <v>81</v>
      </c>
      <c r="H50" s="8">
        <v>8</v>
      </c>
      <c r="I50" s="12" t="s">
        <v>43</v>
      </c>
      <c r="J50" s="10">
        <f t="shared" si="4"/>
        <v>7.1935882470578791</v>
      </c>
      <c r="K50" s="14">
        <f t="shared" si="5"/>
        <v>28.196359325781806</v>
      </c>
      <c r="L50" s="6">
        <v>715</v>
      </c>
      <c r="M50" s="11">
        <f t="shared" si="3"/>
        <v>100.10000000000001</v>
      </c>
      <c r="N50" s="12">
        <v>0.49199999999999999</v>
      </c>
      <c r="O50" s="12">
        <v>0.443</v>
      </c>
      <c r="P50" s="6">
        <v>0.51</v>
      </c>
      <c r="R50" s="13" t="s">
        <v>24</v>
      </c>
      <c r="S50" s="8">
        <v>1</v>
      </c>
      <c r="T50" s="6" t="s">
        <v>86</v>
      </c>
      <c r="U50" s="6">
        <v>89</v>
      </c>
    </row>
    <row r="51" spans="1:22" x14ac:dyDescent="0.2">
      <c r="A51" s="5">
        <v>37</v>
      </c>
      <c r="B51" s="6" t="s">
        <v>84</v>
      </c>
      <c r="C51" s="6" t="s">
        <v>85</v>
      </c>
      <c r="D51" s="6">
        <v>1998</v>
      </c>
      <c r="E51" s="6" t="s">
        <v>20</v>
      </c>
      <c r="F51" s="6" t="s">
        <v>36</v>
      </c>
      <c r="G51" s="7" t="s">
        <v>75</v>
      </c>
      <c r="H51" s="8">
        <v>8</v>
      </c>
      <c r="I51" s="15" t="s">
        <v>38</v>
      </c>
      <c r="J51" s="10">
        <f t="shared" si="4"/>
        <v>-251.61862603537739</v>
      </c>
      <c r="K51" s="10">
        <f t="shared" si="5"/>
        <v>-230.61585495665346</v>
      </c>
      <c r="L51" s="6">
        <v>715</v>
      </c>
      <c r="M51" s="11">
        <f t="shared" si="3"/>
        <v>100.10000000000001</v>
      </c>
      <c r="N51" s="12">
        <v>0.49199999999999999</v>
      </c>
      <c r="O51" s="12">
        <v>0.443</v>
      </c>
      <c r="P51" s="6">
        <v>0.14000000000000001</v>
      </c>
      <c r="R51" s="13" t="s">
        <v>24</v>
      </c>
      <c r="S51" s="8">
        <v>2</v>
      </c>
      <c r="T51" s="6" t="s">
        <v>91</v>
      </c>
      <c r="U51" s="6">
        <v>8</v>
      </c>
    </row>
    <row r="52" spans="1:22" x14ac:dyDescent="0.2">
      <c r="A52" s="5">
        <v>37</v>
      </c>
      <c r="B52" s="6" t="s">
        <v>84</v>
      </c>
      <c r="C52" s="6" t="s">
        <v>85</v>
      </c>
      <c r="D52" s="6">
        <v>1998</v>
      </c>
      <c r="E52" s="6" t="s">
        <v>20</v>
      </c>
      <c r="F52" s="6" t="s">
        <v>36</v>
      </c>
      <c r="G52" s="7" t="s">
        <v>92</v>
      </c>
      <c r="H52" s="8">
        <v>8</v>
      </c>
      <c r="I52" s="15" t="s">
        <v>38</v>
      </c>
      <c r="J52" s="10">
        <f t="shared" si="4"/>
        <v>-79.95708961876278</v>
      </c>
      <c r="K52" s="10">
        <f t="shared" si="5"/>
        <v>-58.954318540038855</v>
      </c>
      <c r="L52" s="6">
        <v>715</v>
      </c>
      <c r="M52" s="11">
        <f t="shared" si="3"/>
        <v>100.10000000000001</v>
      </c>
      <c r="N52" s="12">
        <v>0.49199999999999999</v>
      </c>
      <c r="O52" s="12">
        <v>0.443</v>
      </c>
      <c r="P52" s="6">
        <v>0.33</v>
      </c>
      <c r="R52" s="13" t="s">
        <v>24</v>
      </c>
      <c r="S52" s="8">
        <v>1</v>
      </c>
      <c r="T52" s="6" t="s">
        <v>93</v>
      </c>
      <c r="U52" s="6">
        <v>29</v>
      </c>
    </row>
    <row r="53" spans="1:22" x14ac:dyDescent="0.2">
      <c r="A53" s="5">
        <v>37</v>
      </c>
      <c r="B53" s="6" t="s">
        <v>84</v>
      </c>
      <c r="C53" s="6" t="s">
        <v>85</v>
      </c>
      <c r="D53" s="6">
        <v>1998</v>
      </c>
      <c r="E53" s="6" t="s">
        <v>20</v>
      </c>
      <c r="F53" s="6" t="s">
        <v>36</v>
      </c>
      <c r="G53" s="7" t="s">
        <v>37</v>
      </c>
      <c r="H53" s="8">
        <v>8</v>
      </c>
      <c r="I53" s="15" t="s">
        <v>38</v>
      </c>
      <c r="J53" s="10">
        <f t="shared" si="4"/>
        <v>-17.864072972334114</v>
      </c>
      <c r="K53" s="10">
        <f t="shared" si="5"/>
        <v>3.1386981063898047</v>
      </c>
      <c r="L53" s="6">
        <v>715</v>
      </c>
      <c r="M53" s="11">
        <f t="shared" si="3"/>
        <v>100.10000000000001</v>
      </c>
      <c r="N53" s="12">
        <v>0.49199999999999999</v>
      </c>
      <c r="O53" s="12">
        <v>0.443</v>
      </c>
      <c r="P53" s="6">
        <v>0.45</v>
      </c>
      <c r="R53" s="13" t="s">
        <v>24</v>
      </c>
      <c r="S53" s="8">
        <v>1</v>
      </c>
      <c r="T53" s="6" t="s">
        <v>100</v>
      </c>
      <c r="U53" s="6">
        <v>28</v>
      </c>
    </row>
    <row r="54" spans="1:22" x14ac:dyDescent="0.2">
      <c r="A54" s="5">
        <v>38</v>
      </c>
      <c r="B54" s="31" t="s">
        <v>123</v>
      </c>
      <c r="C54" s="48" t="s">
        <v>124</v>
      </c>
      <c r="D54" s="6">
        <v>2015</v>
      </c>
      <c r="E54" s="6" t="s">
        <v>62</v>
      </c>
      <c r="F54" s="23" t="s">
        <v>125</v>
      </c>
      <c r="G54" s="20" t="s">
        <v>126</v>
      </c>
      <c r="H54" s="22">
        <v>13</v>
      </c>
      <c r="I54" s="35" t="s">
        <v>23</v>
      </c>
      <c r="J54" s="14">
        <f t="shared" si="4"/>
        <v>49.17963854966812</v>
      </c>
      <c r="K54" s="16">
        <f t="shared" si="5"/>
        <v>70.182409628392037</v>
      </c>
      <c r="L54" s="6">
        <v>715</v>
      </c>
      <c r="M54" s="11">
        <f t="shared" si="3"/>
        <v>100.10000000000001</v>
      </c>
      <c r="N54" s="12">
        <v>0.49199999999999999</v>
      </c>
      <c r="O54" s="12">
        <v>0.443</v>
      </c>
      <c r="P54" s="19">
        <v>0.629</v>
      </c>
      <c r="Q54" s="22">
        <v>0.25</v>
      </c>
      <c r="R54" s="13" t="s">
        <v>24</v>
      </c>
      <c r="S54" s="8">
        <v>2</v>
      </c>
      <c r="T54" s="23" t="s">
        <v>127</v>
      </c>
      <c r="U54" s="23">
        <v>17</v>
      </c>
      <c r="V54" s="23" t="s">
        <v>128</v>
      </c>
    </row>
    <row r="55" spans="1:22" x14ac:dyDescent="0.2">
      <c r="A55" s="5">
        <v>38</v>
      </c>
      <c r="B55" s="31" t="s">
        <v>123</v>
      </c>
      <c r="C55" t="s">
        <v>124</v>
      </c>
      <c r="D55" s="6">
        <v>2015</v>
      </c>
      <c r="E55" s="6" t="s">
        <v>62</v>
      </c>
      <c r="F55" s="23" t="s">
        <v>125</v>
      </c>
      <c r="G55" s="20" t="s">
        <v>213</v>
      </c>
      <c r="H55" s="22">
        <v>13</v>
      </c>
      <c r="I55" s="35" t="s">
        <v>23</v>
      </c>
      <c r="J55" s="16">
        <f t="shared" si="4"/>
        <v>79.26613560014556</v>
      </c>
      <c r="K55" s="47">
        <f t="shared" si="5"/>
        <v>100.26890667886951</v>
      </c>
      <c r="L55" s="6">
        <v>715</v>
      </c>
      <c r="M55" s="11">
        <f t="shared" si="3"/>
        <v>100.10000000000001</v>
      </c>
      <c r="N55" s="12">
        <v>0.49199999999999999</v>
      </c>
      <c r="O55" s="12">
        <v>0.443</v>
      </c>
      <c r="P55" s="19">
        <v>0.73099999999999998</v>
      </c>
      <c r="Q55" s="22">
        <v>0.18</v>
      </c>
      <c r="R55" s="13" t="s">
        <v>24</v>
      </c>
      <c r="S55" s="8">
        <v>1</v>
      </c>
      <c r="T55" s="23"/>
      <c r="U55" s="23">
        <v>10</v>
      </c>
      <c r="V55" s="23" t="s">
        <v>128</v>
      </c>
    </row>
    <row r="56" spans="1:22" ht="16" x14ac:dyDescent="0.2">
      <c r="A56" s="5">
        <v>39</v>
      </c>
      <c r="B56" s="31" t="s">
        <v>112</v>
      </c>
      <c r="C56" s="48" t="s">
        <v>113</v>
      </c>
      <c r="D56" s="6">
        <v>2011</v>
      </c>
      <c r="E56" s="6" t="s">
        <v>62</v>
      </c>
      <c r="F56" s="6" t="s">
        <v>36</v>
      </c>
      <c r="G56" s="20" t="s">
        <v>109</v>
      </c>
      <c r="H56" s="21">
        <v>14</v>
      </c>
      <c r="I56" s="50" t="s">
        <v>110</v>
      </c>
      <c r="J56" s="10">
        <f t="shared" si="4"/>
        <v>-67.036477687021048</v>
      </c>
      <c r="K56" s="10">
        <f t="shared" si="5"/>
        <v>-46.033706608297123</v>
      </c>
      <c r="L56" s="6">
        <v>715</v>
      </c>
      <c r="M56" s="11">
        <f t="shared" si="3"/>
        <v>100.10000000000001</v>
      </c>
      <c r="N56" s="12">
        <v>0.49199999999999999</v>
      </c>
      <c r="O56" s="12">
        <v>0.443</v>
      </c>
      <c r="P56" s="19">
        <v>0.35199999999999998</v>
      </c>
      <c r="Q56" s="22"/>
      <c r="R56" s="13" t="s">
        <v>24</v>
      </c>
      <c r="S56" s="8">
        <v>3</v>
      </c>
      <c r="T56" s="23" t="s">
        <v>114</v>
      </c>
      <c r="U56" s="32">
        <v>55</v>
      </c>
      <c r="V56" s="6" t="s">
        <v>99</v>
      </c>
    </row>
    <row r="57" spans="1:22" x14ac:dyDescent="0.2">
      <c r="A57" s="5">
        <v>40</v>
      </c>
      <c r="B57" s="13" t="s">
        <v>60</v>
      </c>
      <c r="C57" s="42" t="s">
        <v>61</v>
      </c>
      <c r="D57" s="6">
        <v>2011</v>
      </c>
      <c r="E57" s="6" t="s">
        <v>62</v>
      </c>
      <c r="F57" s="6" t="s">
        <v>36</v>
      </c>
      <c r="G57" s="20" t="s">
        <v>63</v>
      </c>
      <c r="H57" s="21">
        <v>8</v>
      </c>
      <c r="I57" s="49" t="s">
        <v>64</v>
      </c>
      <c r="J57" s="10">
        <f t="shared" si="4"/>
        <v>-74.570217544193923</v>
      </c>
      <c r="K57" s="10">
        <f t="shared" si="5"/>
        <v>-53.567446465469999</v>
      </c>
      <c r="L57" s="6">
        <v>715</v>
      </c>
      <c r="M57" s="11">
        <f t="shared" si="3"/>
        <v>100.10000000000001</v>
      </c>
      <c r="N57" s="12">
        <v>0.49199999999999999</v>
      </c>
      <c r="O57" s="12">
        <v>0.443</v>
      </c>
      <c r="P57" s="19">
        <v>0.33900000000000002</v>
      </c>
      <c r="Q57" s="22"/>
      <c r="R57" s="13" t="s">
        <v>24</v>
      </c>
      <c r="S57" s="8">
        <v>38</v>
      </c>
      <c r="T57" s="23" t="s">
        <v>65</v>
      </c>
      <c r="U57" s="23">
        <v>151</v>
      </c>
      <c r="V57" s="23"/>
    </row>
    <row r="58" spans="1:22" x14ac:dyDescent="0.2">
      <c r="H58" s="43">
        <f>AVERAGE(H2:H57)</f>
        <v>13.267857142857142</v>
      </c>
      <c r="N58" s="6"/>
      <c r="O58" s="6"/>
      <c r="P58" s="44">
        <f>AVERAGE(P2:P57)</f>
        <v>0.52899066964285724</v>
      </c>
      <c r="S58" s="45">
        <f>SUM(S2:S57)</f>
        <v>219</v>
      </c>
      <c r="T58" s="19"/>
      <c r="U58" s="46">
        <f>SUM(U2:U57)</f>
        <v>3517</v>
      </c>
    </row>
    <row r="59" spans="1:22" x14ac:dyDescent="0.2">
      <c r="N59" s="6"/>
      <c r="O59" s="6"/>
    </row>
    <row r="60" spans="1:22" x14ac:dyDescent="0.2">
      <c r="N60" s="6"/>
      <c r="O60" s="6"/>
    </row>
    <row r="61" spans="1:22" x14ac:dyDescent="0.2">
      <c r="N61" s="6"/>
      <c r="O61" s="6"/>
    </row>
    <row r="62" spans="1:22" x14ac:dyDescent="0.2">
      <c r="N62" s="6"/>
      <c r="O62" s="6"/>
    </row>
    <row r="63" spans="1:22" x14ac:dyDescent="0.2">
      <c r="N63" s="6"/>
      <c r="O63" s="6"/>
    </row>
    <row r="64" spans="1:22" x14ac:dyDescent="0.2">
      <c r="N64" s="6"/>
      <c r="O64" s="6"/>
    </row>
    <row r="65" spans="14:15" x14ac:dyDescent="0.2">
      <c r="N65" s="6"/>
      <c r="O65" s="6"/>
    </row>
    <row r="66" spans="14:15" x14ac:dyDescent="0.2">
      <c r="N66" s="6"/>
      <c r="O66" s="6"/>
    </row>
    <row r="67" spans="14:15" x14ac:dyDescent="0.2">
      <c r="N67" s="6"/>
      <c r="O67" s="6"/>
    </row>
    <row r="68" spans="14:15" x14ac:dyDescent="0.2">
      <c r="N68" s="6"/>
      <c r="O68" s="6"/>
    </row>
    <row r="69" spans="14:15" x14ac:dyDescent="0.2">
      <c r="N69" s="6"/>
      <c r="O69" s="6"/>
    </row>
    <row r="70" spans="14:15" x14ac:dyDescent="0.2">
      <c r="N70" s="6"/>
      <c r="O70" s="6"/>
    </row>
    <row r="71" spans="14:15" x14ac:dyDescent="0.2">
      <c r="N71" s="6"/>
      <c r="O71" s="6"/>
    </row>
    <row r="72" spans="14:15" x14ac:dyDescent="0.2">
      <c r="N72" s="6"/>
      <c r="O72" s="6"/>
    </row>
    <row r="73" spans="14:15" x14ac:dyDescent="0.2">
      <c r="N73" s="6"/>
      <c r="O73" s="6"/>
    </row>
    <row r="74" spans="14:15" x14ac:dyDescent="0.2">
      <c r="N74" s="6"/>
      <c r="O74" s="6"/>
    </row>
    <row r="75" spans="14:15" x14ac:dyDescent="0.2">
      <c r="N75" s="6"/>
      <c r="O75" s="6"/>
    </row>
    <row r="76" spans="14:15" x14ac:dyDescent="0.2">
      <c r="N76" s="6"/>
      <c r="O76" s="6"/>
    </row>
    <row r="77" spans="14:15" x14ac:dyDescent="0.2">
      <c r="N77" s="6"/>
      <c r="O77" s="6"/>
    </row>
    <row r="78" spans="14:15" x14ac:dyDescent="0.2">
      <c r="N78" s="6"/>
      <c r="O78" s="6"/>
    </row>
    <row r="79" spans="14:15" x14ac:dyDescent="0.2">
      <c r="N79" s="6"/>
      <c r="O79" s="6"/>
    </row>
    <row r="80" spans="14:15" x14ac:dyDescent="0.2">
      <c r="N80" s="6"/>
      <c r="O80" s="6"/>
    </row>
    <row r="81" spans="14:15" x14ac:dyDescent="0.2">
      <c r="N81" s="6"/>
      <c r="O81" s="6"/>
    </row>
    <row r="82" spans="14:15" x14ac:dyDescent="0.2">
      <c r="N82" s="6"/>
      <c r="O82" s="6"/>
    </row>
    <row r="83" spans="14:15" x14ac:dyDescent="0.2">
      <c r="N83" s="6"/>
      <c r="O83" s="6"/>
    </row>
    <row r="84" spans="14:15" x14ac:dyDescent="0.2">
      <c r="N84" s="6"/>
      <c r="O84" s="6"/>
    </row>
    <row r="85" spans="14:15" x14ac:dyDescent="0.2">
      <c r="N85" s="6"/>
      <c r="O85" s="6"/>
    </row>
    <row r="86" spans="14:15" x14ac:dyDescent="0.2">
      <c r="N86" s="6"/>
      <c r="O86" s="6"/>
    </row>
    <row r="87" spans="14:15" x14ac:dyDescent="0.2">
      <c r="N87" s="6"/>
      <c r="O87" s="6"/>
    </row>
    <row r="88" spans="14:15" x14ac:dyDescent="0.2">
      <c r="N88" s="6"/>
      <c r="O88" s="6"/>
    </row>
    <row r="89" spans="14:15" x14ac:dyDescent="0.2">
      <c r="N89" s="6"/>
      <c r="O89" s="6"/>
    </row>
    <row r="90" spans="14:15" x14ac:dyDescent="0.2">
      <c r="N90" s="6"/>
      <c r="O90" s="6"/>
    </row>
    <row r="91" spans="14:15" x14ac:dyDescent="0.2">
      <c r="N91" s="6"/>
      <c r="O91" s="6"/>
    </row>
    <row r="92" spans="14:15" x14ac:dyDescent="0.2">
      <c r="N92" s="6"/>
      <c r="O92" s="6"/>
    </row>
    <row r="93" spans="14:15" x14ac:dyDescent="0.2">
      <c r="N93" s="6"/>
      <c r="O93" s="6"/>
    </row>
    <row r="94" spans="14:15" x14ac:dyDescent="0.2">
      <c r="N94" s="6"/>
      <c r="O94" s="6"/>
    </row>
    <row r="95" spans="14:15" x14ac:dyDescent="0.2">
      <c r="N95" s="6"/>
      <c r="O95" s="6"/>
    </row>
    <row r="96" spans="14:15" x14ac:dyDescent="0.2">
      <c r="N96" s="6"/>
      <c r="O96" s="6"/>
    </row>
    <row r="97" spans="14:15" x14ac:dyDescent="0.2">
      <c r="N97" s="6"/>
      <c r="O97" s="6"/>
    </row>
    <row r="98" spans="14:15" x14ac:dyDescent="0.2">
      <c r="N98" s="6"/>
      <c r="O98" s="6"/>
    </row>
    <row r="99" spans="14:15" x14ac:dyDescent="0.2">
      <c r="N99" s="6"/>
      <c r="O99" s="6"/>
    </row>
    <row r="100" spans="14:15" x14ac:dyDescent="0.2">
      <c r="N100" s="6"/>
      <c r="O100" s="6"/>
    </row>
    <row r="101" spans="14:15" x14ac:dyDescent="0.2">
      <c r="N101" s="6"/>
      <c r="O101" s="6"/>
    </row>
    <row r="102" spans="14:15" x14ac:dyDescent="0.2">
      <c r="N102" s="6"/>
      <c r="O102" s="6"/>
    </row>
    <row r="103" spans="14:15" x14ac:dyDescent="0.2">
      <c r="N103" s="6"/>
      <c r="O103" s="6"/>
    </row>
    <row r="104" spans="14:15" x14ac:dyDescent="0.2">
      <c r="N104" s="6"/>
      <c r="O104" s="6"/>
    </row>
    <row r="105" spans="14:15" x14ac:dyDescent="0.2">
      <c r="N105" s="6"/>
      <c r="O105" s="6"/>
    </row>
    <row r="106" spans="14:15" x14ac:dyDescent="0.2">
      <c r="N106" s="6"/>
      <c r="O106" s="6"/>
    </row>
    <row r="107" spans="14:15" x14ac:dyDescent="0.2">
      <c r="N107" s="6"/>
      <c r="O107" s="6"/>
    </row>
    <row r="108" spans="14:15" x14ac:dyDescent="0.2">
      <c r="N108" s="6"/>
      <c r="O108" s="6"/>
    </row>
    <row r="109" spans="14:15" x14ac:dyDescent="0.2">
      <c r="N109" s="6"/>
      <c r="O109" s="6"/>
    </row>
    <row r="110" spans="14:15" x14ac:dyDescent="0.2">
      <c r="N110" s="6"/>
      <c r="O110" s="6"/>
    </row>
    <row r="111" spans="14:15" x14ac:dyDescent="0.2">
      <c r="N111" s="6"/>
      <c r="O111" s="6"/>
    </row>
    <row r="112" spans="14:15" x14ac:dyDescent="0.2">
      <c r="N112" s="6"/>
      <c r="O112" s="6"/>
    </row>
    <row r="113" spans="14:15" x14ac:dyDescent="0.2">
      <c r="N113" s="6"/>
      <c r="O113" s="6"/>
    </row>
    <row r="114" spans="14:15" x14ac:dyDescent="0.2">
      <c r="N114" s="6"/>
      <c r="O114" s="6"/>
    </row>
    <row r="115" spans="14:15" x14ac:dyDescent="0.2">
      <c r="N115" s="6"/>
      <c r="O115" s="6"/>
    </row>
    <row r="116" spans="14:15" x14ac:dyDescent="0.2">
      <c r="N116" s="6"/>
      <c r="O116" s="6"/>
    </row>
    <row r="117" spans="14:15" x14ac:dyDescent="0.2">
      <c r="N117" s="6"/>
      <c r="O117" s="6"/>
    </row>
    <row r="118" spans="14:15" x14ac:dyDescent="0.2">
      <c r="N118" s="6"/>
      <c r="O118" s="6"/>
    </row>
    <row r="119" spans="14:15" x14ac:dyDescent="0.2">
      <c r="N119" s="6"/>
      <c r="O119" s="6"/>
    </row>
    <row r="120" spans="14:15" x14ac:dyDescent="0.2">
      <c r="N120" s="6"/>
      <c r="O120" s="6"/>
    </row>
    <row r="121" spans="14:15" x14ac:dyDescent="0.2">
      <c r="N121" s="6"/>
      <c r="O121" s="6"/>
    </row>
    <row r="122" spans="14:15" x14ac:dyDescent="0.2">
      <c r="N122" s="6"/>
      <c r="O122" s="6"/>
    </row>
  </sheetData>
  <sortState xmlns:xlrd2="http://schemas.microsoft.com/office/spreadsheetml/2017/richdata2" ref="A2:W122">
    <sortCondition ref="A2:A12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Luls</dc:creator>
  <cp:lastModifiedBy>Microsoft Office User</cp:lastModifiedBy>
  <dcterms:created xsi:type="dcterms:W3CDTF">2020-08-24T19:27:22Z</dcterms:created>
  <dcterms:modified xsi:type="dcterms:W3CDTF">2020-08-25T18:44:35Z</dcterms:modified>
</cp:coreProperties>
</file>