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R_stuff/R_Research/MPAs/"/>
    </mc:Choice>
  </mc:AlternateContent>
  <bookViews>
    <workbookView xWindow="1220" yWindow="460" windowWidth="28800" windowHeight="16580" tabRatio="500"/>
  </bookViews>
  <sheets>
    <sheet name="Fstd_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3" i="1" l="1"/>
  <c r="Q43" i="1"/>
  <c r="R43" i="1"/>
  <c r="P42" i="1"/>
  <c r="Q42" i="1"/>
  <c r="R42" i="1"/>
  <c r="P41" i="1"/>
  <c r="Q41" i="1"/>
  <c r="R41" i="1"/>
  <c r="P40" i="1"/>
  <c r="Q40" i="1"/>
  <c r="R40" i="1"/>
  <c r="P39" i="1"/>
  <c r="Q39" i="1"/>
  <c r="R39" i="1"/>
  <c r="P38" i="1"/>
  <c r="Q38" i="1"/>
  <c r="R38" i="1"/>
  <c r="N43" i="1"/>
  <c r="N42" i="1"/>
  <c r="N41" i="1"/>
  <c r="N40" i="1"/>
  <c r="N39" i="1"/>
  <c r="N38" i="1"/>
  <c r="G60" i="1"/>
  <c r="G84" i="1"/>
  <c r="M47" i="1"/>
  <c r="L47" i="1"/>
  <c r="G47" i="1"/>
  <c r="H47" i="1"/>
  <c r="M53" i="1"/>
  <c r="L53" i="1"/>
  <c r="G53" i="1"/>
  <c r="H53" i="1"/>
  <c r="P102" i="1"/>
  <c r="Q102" i="1"/>
  <c r="R102" i="1"/>
  <c r="M102" i="1"/>
  <c r="L102" i="1"/>
  <c r="G102" i="1"/>
  <c r="P101" i="1"/>
  <c r="Q101" i="1"/>
  <c r="R101" i="1"/>
  <c r="M101" i="1"/>
  <c r="L101" i="1"/>
  <c r="G101" i="1"/>
  <c r="D89" i="1"/>
  <c r="G89" i="1"/>
  <c r="H89" i="1"/>
  <c r="L89" i="1"/>
  <c r="M89" i="1"/>
  <c r="P89" i="1"/>
  <c r="Q89" i="1"/>
  <c r="R89" i="1"/>
  <c r="P90" i="1"/>
  <c r="Q90" i="1"/>
  <c r="R90" i="1"/>
  <c r="M90" i="1"/>
  <c r="L90" i="1"/>
  <c r="G90" i="1"/>
  <c r="H90" i="1"/>
  <c r="D90" i="1"/>
  <c r="G83" i="1"/>
  <c r="G78" i="1"/>
  <c r="G77" i="1"/>
  <c r="G66" i="1"/>
  <c r="G65" i="1"/>
  <c r="G59" i="1"/>
  <c r="M41" i="1"/>
  <c r="L41" i="1"/>
  <c r="G41" i="1"/>
  <c r="H41" i="1"/>
  <c r="M35" i="1"/>
  <c r="L35" i="1"/>
  <c r="G35" i="1"/>
  <c r="H35" i="1"/>
  <c r="M29" i="1"/>
  <c r="L29" i="1"/>
  <c r="G29" i="1"/>
  <c r="H29" i="1"/>
  <c r="M23" i="1"/>
  <c r="L23" i="1"/>
  <c r="G23" i="1"/>
  <c r="H23" i="1"/>
  <c r="M17" i="1"/>
  <c r="L17" i="1"/>
  <c r="G17" i="1"/>
  <c r="H17" i="1"/>
  <c r="M11" i="1"/>
  <c r="L11" i="1"/>
  <c r="G11" i="1"/>
  <c r="H11" i="1"/>
  <c r="M5" i="1"/>
  <c r="L5" i="1"/>
  <c r="G5" i="1"/>
  <c r="H5" i="1"/>
  <c r="G72" i="1"/>
  <c r="G71" i="1"/>
  <c r="P99" i="1"/>
  <c r="Q99" i="1"/>
  <c r="R99" i="1"/>
  <c r="P100" i="1"/>
  <c r="Q100" i="1"/>
  <c r="R100" i="1"/>
  <c r="P103" i="1"/>
  <c r="Q103" i="1"/>
  <c r="R103" i="1"/>
  <c r="P98" i="1"/>
  <c r="Q98" i="1"/>
  <c r="R98" i="1"/>
  <c r="M99" i="1"/>
  <c r="M100" i="1"/>
  <c r="M103" i="1"/>
  <c r="M98" i="1"/>
  <c r="L99" i="1"/>
  <c r="L100" i="1"/>
  <c r="L103" i="1"/>
  <c r="L98" i="1"/>
  <c r="G99" i="1"/>
  <c r="G100" i="1"/>
  <c r="G103" i="1"/>
  <c r="G98" i="1"/>
  <c r="G3" i="1"/>
  <c r="G4" i="1"/>
  <c r="G6" i="1"/>
  <c r="G7" i="1"/>
  <c r="G8" i="1"/>
  <c r="G9" i="1"/>
  <c r="G10" i="1"/>
  <c r="G12" i="1"/>
  <c r="G13" i="1"/>
  <c r="G14" i="1"/>
  <c r="G15" i="1"/>
  <c r="G16" i="1"/>
  <c r="G18" i="1"/>
  <c r="G19" i="1"/>
  <c r="G20" i="1"/>
  <c r="G21" i="1"/>
  <c r="G22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4" i="1"/>
  <c r="G55" i="1"/>
  <c r="G56" i="1"/>
  <c r="G57" i="1"/>
  <c r="G58" i="1"/>
  <c r="G61" i="1"/>
  <c r="G62" i="1"/>
  <c r="G63" i="1"/>
  <c r="G64" i="1"/>
  <c r="G67" i="1"/>
  <c r="G68" i="1"/>
  <c r="G69" i="1"/>
  <c r="G70" i="1"/>
  <c r="G73" i="1"/>
  <c r="G74" i="1"/>
  <c r="G75" i="1"/>
  <c r="G76" i="1"/>
  <c r="G79" i="1"/>
  <c r="G80" i="1"/>
  <c r="G81" i="1"/>
  <c r="G82" i="1"/>
  <c r="G85" i="1"/>
  <c r="G86" i="1"/>
  <c r="G87" i="1"/>
  <c r="G88" i="1"/>
  <c r="G91" i="1"/>
  <c r="G2" i="1"/>
  <c r="P91" i="1"/>
  <c r="Q91" i="1"/>
  <c r="R91" i="1"/>
  <c r="M91" i="1"/>
  <c r="L91" i="1"/>
  <c r="H91" i="1"/>
  <c r="D91" i="1"/>
  <c r="P88" i="1"/>
  <c r="Q88" i="1"/>
  <c r="R88" i="1"/>
  <c r="M88" i="1"/>
  <c r="L88" i="1"/>
  <c r="H88" i="1"/>
  <c r="D88" i="1"/>
  <c r="P87" i="1"/>
  <c r="Q87" i="1"/>
  <c r="R87" i="1"/>
  <c r="M87" i="1"/>
  <c r="L87" i="1"/>
  <c r="H87" i="1"/>
  <c r="D87" i="1"/>
  <c r="P86" i="1"/>
  <c r="Q86" i="1"/>
  <c r="R86" i="1"/>
  <c r="M86" i="1"/>
  <c r="L86" i="1"/>
  <c r="H86" i="1"/>
  <c r="D86" i="1"/>
  <c r="M55" i="1"/>
  <c r="L55" i="1"/>
  <c r="M54" i="1"/>
  <c r="L54" i="1"/>
  <c r="M52" i="1"/>
  <c r="L52" i="1"/>
  <c r="M51" i="1"/>
  <c r="L51" i="1"/>
  <c r="M50" i="1"/>
  <c r="L50" i="1"/>
  <c r="M49" i="1"/>
  <c r="L49" i="1"/>
  <c r="M48" i="1"/>
  <c r="L48" i="1"/>
  <c r="M46" i="1"/>
  <c r="L46" i="1"/>
  <c r="M45" i="1"/>
  <c r="L45" i="1"/>
  <c r="M44" i="1"/>
  <c r="L44" i="1"/>
  <c r="M43" i="1"/>
  <c r="L43" i="1"/>
  <c r="M42" i="1"/>
  <c r="L42" i="1"/>
  <c r="M40" i="1"/>
  <c r="L40" i="1"/>
  <c r="M39" i="1"/>
  <c r="L39" i="1"/>
  <c r="M38" i="1"/>
  <c r="L38" i="1"/>
  <c r="M37" i="1"/>
  <c r="L37" i="1"/>
  <c r="M36" i="1"/>
  <c r="L36" i="1"/>
  <c r="M34" i="1"/>
  <c r="L34" i="1"/>
  <c r="M33" i="1"/>
  <c r="L33" i="1"/>
  <c r="M32" i="1"/>
  <c r="L32" i="1"/>
  <c r="M31" i="1"/>
  <c r="L31" i="1"/>
  <c r="M30" i="1"/>
  <c r="L30" i="1"/>
  <c r="M28" i="1"/>
  <c r="L28" i="1"/>
  <c r="M27" i="1"/>
  <c r="L27" i="1"/>
  <c r="M26" i="1"/>
  <c r="L26" i="1"/>
  <c r="M25" i="1"/>
  <c r="L25" i="1"/>
  <c r="M24" i="1"/>
  <c r="L24" i="1"/>
  <c r="M22" i="1"/>
  <c r="L22" i="1"/>
  <c r="M21" i="1"/>
  <c r="L21" i="1"/>
  <c r="M20" i="1"/>
  <c r="L20" i="1"/>
  <c r="M19" i="1"/>
  <c r="L19" i="1"/>
  <c r="M18" i="1"/>
  <c r="L18" i="1"/>
  <c r="M16" i="1"/>
  <c r="L16" i="1"/>
  <c r="M15" i="1"/>
  <c r="L15" i="1"/>
  <c r="M14" i="1"/>
  <c r="L14" i="1"/>
  <c r="M13" i="1"/>
  <c r="L13" i="1"/>
  <c r="M12" i="1"/>
  <c r="L12" i="1"/>
  <c r="M10" i="1"/>
  <c r="L10" i="1"/>
  <c r="M9" i="1"/>
  <c r="L9" i="1"/>
  <c r="M8" i="1"/>
  <c r="L8" i="1"/>
  <c r="M7" i="1"/>
  <c r="L7" i="1"/>
  <c r="M6" i="1"/>
  <c r="L6" i="1"/>
  <c r="M4" i="1"/>
  <c r="L4" i="1"/>
  <c r="M3" i="1"/>
  <c r="L3" i="1"/>
  <c r="M2" i="1"/>
  <c r="L2" i="1"/>
  <c r="H49" i="1"/>
  <c r="H48" i="1"/>
  <c r="H46" i="1"/>
  <c r="H45" i="1"/>
  <c r="H44" i="1"/>
  <c r="H43" i="1"/>
  <c r="H42" i="1"/>
  <c r="H40" i="1"/>
  <c r="H39" i="1"/>
  <c r="H38" i="1"/>
  <c r="H25" i="1"/>
  <c r="H24" i="1"/>
  <c r="H22" i="1"/>
  <c r="H21" i="1"/>
  <c r="H20" i="1"/>
  <c r="H19" i="1"/>
  <c r="H18" i="1"/>
  <c r="H16" i="1"/>
  <c r="H15" i="1"/>
  <c r="H14" i="1"/>
  <c r="H7" i="1"/>
  <c r="H6" i="1"/>
  <c r="H4" i="1"/>
  <c r="H3" i="1"/>
  <c r="H2" i="1"/>
  <c r="H55" i="1"/>
  <c r="H54" i="1"/>
  <c r="H52" i="1"/>
  <c r="H51" i="1"/>
  <c r="H50" i="1"/>
  <c r="H37" i="1"/>
  <c r="H36" i="1"/>
  <c r="H34" i="1"/>
  <c r="H33" i="1"/>
  <c r="H32" i="1"/>
  <c r="H31" i="1"/>
  <c r="H30" i="1"/>
  <c r="H28" i="1"/>
  <c r="H27" i="1"/>
  <c r="H26" i="1"/>
  <c r="H13" i="1"/>
  <c r="H12" i="1"/>
  <c r="H10" i="1"/>
  <c r="H9" i="1"/>
  <c r="H8" i="1"/>
</calcChain>
</file>

<file path=xl/sharedStrings.xml><?xml version="1.0" encoding="utf-8"?>
<sst xmlns="http://schemas.openxmlformats.org/spreadsheetml/2006/main" count="121" uniqueCount="36">
  <si>
    <t>F_values</t>
  </si>
  <si>
    <t>species</t>
  </si>
  <si>
    <t>F_est</t>
  </si>
  <si>
    <t>Lfish_Linf</t>
  </si>
  <si>
    <t>k</t>
  </si>
  <si>
    <t>M</t>
  </si>
  <si>
    <t>k_M</t>
  </si>
  <si>
    <t>k_M_F</t>
  </si>
  <si>
    <t>Max_age</t>
  </si>
  <si>
    <t>Lfish</t>
  </si>
  <si>
    <t>Lmat</t>
  </si>
  <si>
    <t>Lfish_Lmat</t>
  </si>
  <si>
    <t>Lfish_k</t>
  </si>
  <si>
    <t>Linf</t>
  </si>
  <si>
    <t>t0</t>
  </si>
  <si>
    <t>AgeLfish</t>
  </si>
  <si>
    <t>AgeHalfsat</t>
  </si>
  <si>
    <t>AgeLfish_AgeHalfsat</t>
  </si>
  <si>
    <t>stock_assess_F</t>
  </si>
  <si>
    <t>Kelp bass</t>
  </si>
  <si>
    <t>Lingcod</t>
  </si>
  <si>
    <t>Brown rockfish</t>
  </si>
  <si>
    <t>Gopher rockfish</t>
  </si>
  <si>
    <t>Blue rockfish</t>
  </si>
  <si>
    <t>Black rockfish</t>
  </si>
  <si>
    <t>Kelp rockfish</t>
  </si>
  <si>
    <t>Copper rockfish</t>
  </si>
  <si>
    <t>Yellowtail rockfish</t>
  </si>
  <si>
    <t>Kelp greenling</t>
  </si>
  <si>
    <t>China rockfish</t>
  </si>
  <si>
    <t>Cabezon</t>
  </si>
  <si>
    <t>Bocaccio rockfish</t>
  </si>
  <si>
    <t>Olive rockfish</t>
  </si>
  <si>
    <t>Scorpionfish</t>
  </si>
  <si>
    <t>Vermilion rockfish</t>
  </si>
  <si>
    <t>Red urchin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</si>
</sst>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A8" zoomScale="96" workbookViewId="0">
      <selection activeCell="C43" sqref="C4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0</v>
      </c>
      <c r="B2" t="s">
        <v>19</v>
      </c>
      <c r="C2">
        <v>3.48E-4</v>
      </c>
      <c r="D2">
        <v>0.44</v>
      </c>
      <c r="E2">
        <v>0.06</v>
      </c>
      <c r="F2">
        <v>0.17799999999999999</v>
      </c>
      <c r="G2">
        <f t="shared" ref="G2:G39" si="0">E2/F2</f>
        <v>0.33707865168539325</v>
      </c>
      <c r="H2">
        <f t="shared" ref="H2:H37" si="1">G2-A2</f>
        <v>0.33707865168539325</v>
      </c>
      <c r="I2">
        <v>33</v>
      </c>
      <c r="J2">
        <v>30.48</v>
      </c>
      <c r="K2">
        <v>22.3</v>
      </c>
      <c r="L2">
        <f t="shared" ref="L2:L55" si="2">J2/K2</f>
        <v>1.3668161434977579</v>
      </c>
      <c r="M2">
        <f t="shared" ref="M2:M55" si="3">J2/E2</f>
        <v>508</v>
      </c>
      <c r="N2">
        <v>69.27272727272728</v>
      </c>
      <c r="O2">
        <v>-3.5</v>
      </c>
      <c r="P2">
        <v>0.36981849525294219</v>
      </c>
      <c r="Q2">
        <v>0.48314718055994532</v>
      </c>
      <c r="R2">
        <v>0.76543651734516926</v>
      </c>
      <c r="S2">
        <v>0.12</v>
      </c>
    </row>
    <row r="3" spans="1:19" x14ac:dyDescent="0.2">
      <c r="A3">
        <v>0.05</v>
      </c>
      <c r="B3" t="s">
        <v>19</v>
      </c>
      <c r="C3">
        <v>0.01</v>
      </c>
      <c r="D3">
        <v>0.44</v>
      </c>
      <c r="E3">
        <v>0.06</v>
      </c>
      <c r="F3">
        <v>0.17799999999999999</v>
      </c>
      <c r="G3">
        <f t="shared" si="0"/>
        <v>0.33707865168539325</v>
      </c>
      <c r="H3">
        <f t="shared" si="1"/>
        <v>0.28707865168539326</v>
      </c>
      <c r="I3">
        <v>33</v>
      </c>
      <c r="J3">
        <v>30.48</v>
      </c>
      <c r="K3">
        <v>22.3</v>
      </c>
      <c r="L3">
        <f t="shared" si="2"/>
        <v>1.3668161434977579</v>
      </c>
      <c r="M3">
        <f t="shared" si="3"/>
        <v>508</v>
      </c>
      <c r="N3">
        <v>69.27272727272728</v>
      </c>
      <c r="O3">
        <v>-3.5</v>
      </c>
      <c r="P3">
        <v>0.36981849525294219</v>
      </c>
      <c r="Q3">
        <v>0.48314718055994532</v>
      </c>
      <c r="R3">
        <v>0.76543651734516926</v>
      </c>
      <c r="S3">
        <v>0.12</v>
      </c>
    </row>
    <row r="4" spans="1:19" x14ac:dyDescent="0.2">
      <c r="A4">
        <v>0.1</v>
      </c>
      <c r="B4" t="s">
        <v>19</v>
      </c>
      <c r="C4">
        <v>2.1299999999999999E-2</v>
      </c>
      <c r="D4">
        <v>0.44</v>
      </c>
      <c r="E4">
        <v>0.06</v>
      </c>
      <c r="F4">
        <v>0.17799999999999999</v>
      </c>
      <c r="G4">
        <f t="shared" si="0"/>
        <v>0.33707865168539325</v>
      </c>
      <c r="H4">
        <f t="shared" si="1"/>
        <v>0.23707865168539324</v>
      </c>
      <c r="I4">
        <v>33</v>
      </c>
      <c r="J4">
        <v>30.48</v>
      </c>
      <c r="K4">
        <v>22.3</v>
      </c>
      <c r="L4">
        <f t="shared" si="2"/>
        <v>1.3668161434977579</v>
      </c>
      <c r="M4">
        <f t="shared" si="3"/>
        <v>508</v>
      </c>
      <c r="N4">
        <v>69.27272727272728</v>
      </c>
      <c r="O4">
        <v>-3.5</v>
      </c>
      <c r="P4">
        <v>0.36981849525294219</v>
      </c>
      <c r="Q4">
        <v>0.48314718055994532</v>
      </c>
      <c r="R4">
        <v>0.76543651734516926</v>
      </c>
      <c r="S4">
        <v>0.12</v>
      </c>
    </row>
    <row r="5" spans="1:19" x14ac:dyDescent="0.2">
      <c r="A5">
        <v>0.15</v>
      </c>
      <c r="B5" t="s">
        <v>19</v>
      </c>
      <c r="C5">
        <v>1.8599999999999998E-2</v>
      </c>
      <c r="D5">
        <v>0.44</v>
      </c>
      <c r="E5">
        <v>0.06</v>
      </c>
      <c r="F5">
        <v>0.17799999999999999</v>
      </c>
      <c r="G5">
        <f t="shared" ref="G5" si="4">E5/F5</f>
        <v>0.33707865168539325</v>
      </c>
      <c r="H5">
        <f t="shared" ref="H5" si="5">G5-A5</f>
        <v>0.18707865168539325</v>
      </c>
      <c r="I5">
        <v>33</v>
      </c>
      <c r="J5">
        <v>30.48</v>
      </c>
      <c r="K5">
        <v>22.3</v>
      </c>
      <c r="L5">
        <f t="shared" ref="L5" si="6">J5/K5</f>
        <v>1.3668161434977579</v>
      </c>
      <c r="M5">
        <f t="shared" ref="M5" si="7">J5/E5</f>
        <v>508</v>
      </c>
      <c r="N5">
        <v>69.27272727272728</v>
      </c>
      <c r="O5">
        <v>-3.5</v>
      </c>
      <c r="P5">
        <v>0.36981849525294219</v>
      </c>
      <c r="Q5">
        <v>0.48314718055994532</v>
      </c>
      <c r="R5">
        <v>0.76543651734516926</v>
      </c>
      <c r="S5">
        <v>0.12</v>
      </c>
    </row>
    <row r="6" spans="1:19" x14ac:dyDescent="0.2">
      <c r="A6">
        <v>0.2</v>
      </c>
      <c r="B6" t="s">
        <v>19</v>
      </c>
      <c r="C6">
        <v>1.9599999999999999E-2</v>
      </c>
      <c r="D6">
        <v>0.44</v>
      </c>
      <c r="E6">
        <v>0.06</v>
      </c>
      <c r="F6">
        <v>0.17799999999999999</v>
      </c>
      <c r="G6">
        <f t="shared" si="0"/>
        <v>0.33707865168539325</v>
      </c>
      <c r="H6">
        <f t="shared" si="1"/>
        <v>0.13707865168539324</v>
      </c>
      <c r="I6">
        <v>33</v>
      </c>
      <c r="J6">
        <v>30.48</v>
      </c>
      <c r="K6">
        <v>22.3</v>
      </c>
      <c r="L6">
        <f t="shared" si="2"/>
        <v>1.3668161434977579</v>
      </c>
      <c r="M6">
        <f t="shared" si="3"/>
        <v>508</v>
      </c>
      <c r="N6">
        <v>69.27272727272728</v>
      </c>
      <c r="O6">
        <v>-3.5</v>
      </c>
      <c r="P6">
        <v>0.36981849525294219</v>
      </c>
      <c r="Q6">
        <v>0.48314718055994532</v>
      </c>
      <c r="R6">
        <v>0.76543651734516926</v>
      </c>
      <c r="S6">
        <v>0.12</v>
      </c>
    </row>
    <row r="7" spans="1:19" x14ac:dyDescent="0.2">
      <c r="A7">
        <v>0.25</v>
      </c>
      <c r="B7" t="s">
        <v>19</v>
      </c>
      <c r="C7">
        <v>4.5400000000000003E-2</v>
      </c>
      <c r="D7">
        <v>0.44</v>
      </c>
      <c r="E7">
        <v>0.06</v>
      </c>
      <c r="F7">
        <v>0.17799999999999999</v>
      </c>
      <c r="G7">
        <f t="shared" si="0"/>
        <v>0.33707865168539325</v>
      </c>
      <c r="H7">
        <f t="shared" si="1"/>
        <v>8.7078651685393249E-2</v>
      </c>
      <c r="I7">
        <v>33</v>
      </c>
      <c r="J7">
        <v>30.48</v>
      </c>
      <c r="K7">
        <v>22.3</v>
      </c>
      <c r="L7">
        <f t="shared" si="2"/>
        <v>1.3668161434977579</v>
      </c>
      <c r="M7">
        <f t="shared" si="3"/>
        <v>508</v>
      </c>
      <c r="N7">
        <v>69.27272727272728</v>
      </c>
      <c r="O7">
        <v>-3.5</v>
      </c>
      <c r="P7">
        <v>0.36981849525294219</v>
      </c>
      <c r="Q7">
        <v>0.48314718055994532</v>
      </c>
      <c r="R7">
        <v>0.76543651734516926</v>
      </c>
      <c r="S7">
        <v>0.12</v>
      </c>
    </row>
    <row r="8" spans="1:19" x14ac:dyDescent="0.2">
      <c r="A8">
        <v>0</v>
      </c>
      <c r="B8" t="s">
        <v>20</v>
      </c>
      <c r="C8">
        <v>1.1000000000000001E-3</v>
      </c>
      <c r="D8">
        <v>0.62</v>
      </c>
      <c r="E8">
        <v>0.17130000000000001</v>
      </c>
      <c r="F8">
        <v>0.25</v>
      </c>
      <c r="G8">
        <f t="shared" si="0"/>
        <v>0.68520000000000003</v>
      </c>
      <c r="H8">
        <f t="shared" si="1"/>
        <v>0.68520000000000003</v>
      </c>
      <c r="I8">
        <v>25</v>
      </c>
      <c r="J8">
        <v>60.1</v>
      </c>
      <c r="K8">
        <v>49.3</v>
      </c>
      <c r="L8">
        <f t="shared" si="2"/>
        <v>1.2190669371196756</v>
      </c>
      <c r="M8">
        <f t="shared" si="3"/>
        <v>350.84646818447169</v>
      </c>
      <c r="N8">
        <v>96.935483870967744</v>
      </c>
      <c r="O8">
        <v>-1.559596</v>
      </c>
      <c r="P8">
        <v>0.70042523146170566</v>
      </c>
      <c r="Q8">
        <v>0.4259883857599453</v>
      </c>
      <c r="R8">
        <v>1.6442355117550367</v>
      </c>
      <c r="S8">
        <v>0.23</v>
      </c>
    </row>
    <row r="9" spans="1:19" x14ac:dyDescent="0.2">
      <c r="A9">
        <v>0.05</v>
      </c>
      <c r="B9" t="s">
        <v>20</v>
      </c>
      <c r="C9">
        <v>1.4500000000000001E-2</v>
      </c>
      <c r="D9">
        <v>0.62</v>
      </c>
      <c r="E9">
        <v>0.17130000000000001</v>
      </c>
      <c r="F9">
        <v>0.25</v>
      </c>
      <c r="G9">
        <f t="shared" si="0"/>
        <v>0.68520000000000003</v>
      </c>
      <c r="H9">
        <f t="shared" si="1"/>
        <v>0.63519999999999999</v>
      </c>
      <c r="I9">
        <v>25</v>
      </c>
      <c r="J9">
        <v>60.1</v>
      </c>
      <c r="K9">
        <v>49.3</v>
      </c>
      <c r="L9">
        <f t="shared" si="2"/>
        <v>1.2190669371196756</v>
      </c>
      <c r="M9">
        <f t="shared" si="3"/>
        <v>350.84646818447169</v>
      </c>
      <c r="N9">
        <v>96.935483870967744</v>
      </c>
      <c r="O9">
        <v>-1.559596</v>
      </c>
      <c r="P9">
        <v>0.70042523146170566</v>
      </c>
      <c r="Q9">
        <v>0.4259883857599453</v>
      </c>
      <c r="R9">
        <v>1.6442355117550367</v>
      </c>
      <c r="S9">
        <v>0.23</v>
      </c>
    </row>
    <row r="10" spans="1:19" x14ac:dyDescent="0.2">
      <c r="A10">
        <v>0.1</v>
      </c>
      <c r="B10" t="s">
        <v>20</v>
      </c>
      <c r="C10">
        <v>2.7300000000000001E-2</v>
      </c>
      <c r="D10">
        <v>0.62</v>
      </c>
      <c r="E10">
        <v>0.17130000000000001</v>
      </c>
      <c r="F10">
        <v>0.25</v>
      </c>
      <c r="G10">
        <f t="shared" si="0"/>
        <v>0.68520000000000003</v>
      </c>
      <c r="H10">
        <f t="shared" si="1"/>
        <v>0.58520000000000005</v>
      </c>
      <c r="I10">
        <v>25</v>
      </c>
      <c r="J10">
        <v>60.1</v>
      </c>
      <c r="K10">
        <v>49.3</v>
      </c>
      <c r="L10">
        <f t="shared" si="2"/>
        <v>1.2190669371196756</v>
      </c>
      <c r="M10">
        <f t="shared" si="3"/>
        <v>350.84646818447169</v>
      </c>
      <c r="N10">
        <v>96.935483870967744</v>
      </c>
      <c r="O10">
        <v>-1.559596</v>
      </c>
      <c r="P10">
        <v>0.70042523146170566</v>
      </c>
      <c r="Q10">
        <v>0.4259883857599453</v>
      </c>
      <c r="R10">
        <v>1.6442355117550367</v>
      </c>
      <c r="S10">
        <v>0.23</v>
      </c>
    </row>
    <row r="11" spans="1:19" x14ac:dyDescent="0.2">
      <c r="A11">
        <v>0.15</v>
      </c>
      <c r="B11" t="s">
        <v>20</v>
      </c>
      <c r="C11">
        <v>3.6299999999999999E-2</v>
      </c>
      <c r="D11">
        <v>0.62</v>
      </c>
      <c r="E11">
        <v>0.17130000000000001</v>
      </c>
      <c r="F11">
        <v>0.25</v>
      </c>
      <c r="G11">
        <f t="shared" ref="G11" si="8">E11/F11</f>
        <v>0.68520000000000003</v>
      </c>
      <c r="H11">
        <f t="shared" ref="H11" si="9">G11-A11</f>
        <v>0.53520000000000001</v>
      </c>
      <c r="I11">
        <v>25</v>
      </c>
      <c r="J11">
        <v>60.1</v>
      </c>
      <c r="K11">
        <v>49.3</v>
      </c>
      <c r="L11">
        <f t="shared" ref="L11" si="10">J11/K11</f>
        <v>1.2190669371196756</v>
      </c>
      <c r="M11">
        <f t="shared" ref="M11" si="11">J11/E11</f>
        <v>350.84646818447169</v>
      </c>
      <c r="N11">
        <v>96.935483870967744</v>
      </c>
      <c r="O11">
        <v>-1.559596</v>
      </c>
      <c r="P11">
        <v>0.70042523146170566</v>
      </c>
      <c r="Q11">
        <v>0.4259883857599453</v>
      </c>
      <c r="R11">
        <v>1.6442355117550367</v>
      </c>
      <c r="S11">
        <v>0.23</v>
      </c>
    </row>
    <row r="12" spans="1:19" x14ac:dyDescent="0.2">
      <c r="A12">
        <v>0.2</v>
      </c>
      <c r="B12" t="s">
        <v>20</v>
      </c>
      <c r="C12">
        <v>2.93E-2</v>
      </c>
      <c r="D12">
        <v>0.62</v>
      </c>
      <c r="E12">
        <v>0.17130000000000001</v>
      </c>
      <c r="F12">
        <v>0.25</v>
      </c>
      <c r="G12">
        <f t="shared" si="0"/>
        <v>0.68520000000000003</v>
      </c>
      <c r="H12">
        <f t="shared" si="1"/>
        <v>0.48520000000000002</v>
      </c>
      <c r="I12">
        <v>25</v>
      </c>
      <c r="J12">
        <v>60.1</v>
      </c>
      <c r="K12">
        <v>49.3</v>
      </c>
      <c r="L12">
        <f t="shared" si="2"/>
        <v>1.2190669371196756</v>
      </c>
      <c r="M12">
        <f t="shared" si="3"/>
        <v>350.84646818447169</v>
      </c>
      <c r="N12">
        <v>96.935483870967744</v>
      </c>
      <c r="O12">
        <v>-1.559596</v>
      </c>
      <c r="P12">
        <v>0.70042523146170566</v>
      </c>
      <c r="Q12">
        <v>0.4259883857599453</v>
      </c>
      <c r="R12">
        <v>1.6442355117550367</v>
      </c>
      <c r="S12">
        <v>0.23</v>
      </c>
    </row>
    <row r="13" spans="1:19" x14ac:dyDescent="0.2">
      <c r="A13">
        <v>0.25</v>
      </c>
      <c r="B13" t="s">
        <v>20</v>
      </c>
      <c r="C13">
        <v>4.7399999999999998E-2</v>
      </c>
      <c r="D13">
        <v>0.62</v>
      </c>
      <c r="E13">
        <v>0.17130000000000001</v>
      </c>
      <c r="F13">
        <v>0.25</v>
      </c>
      <c r="G13">
        <f t="shared" si="0"/>
        <v>0.68520000000000003</v>
      </c>
      <c r="H13">
        <f t="shared" si="1"/>
        <v>0.43520000000000003</v>
      </c>
      <c r="I13">
        <v>25</v>
      </c>
      <c r="J13">
        <v>60.1</v>
      </c>
      <c r="K13">
        <v>49.3</v>
      </c>
      <c r="L13">
        <f t="shared" si="2"/>
        <v>1.2190669371196756</v>
      </c>
      <c r="M13">
        <f t="shared" si="3"/>
        <v>350.84646818447169</v>
      </c>
      <c r="N13">
        <v>96.935483870967744</v>
      </c>
      <c r="O13">
        <v>-1.559596</v>
      </c>
      <c r="P13">
        <v>0.70042523146170566</v>
      </c>
      <c r="Q13">
        <v>0.4259883857599453</v>
      </c>
      <c r="R13">
        <v>1.6442355117550367</v>
      </c>
      <c r="S13">
        <v>0.23</v>
      </c>
    </row>
    <row r="14" spans="1:19" x14ac:dyDescent="0.2">
      <c r="A14">
        <v>0</v>
      </c>
      <c r="B14" t="s">
        <v>21</v>
      </c>
      <c r="C14">
        <v>2.02E-4</v>
      </c>
      <c r="D14">
        <v>0.54</v>
      </c>
      <c r="E14">
        <v>0.16</v>
      </c>
      <c r="F14">
        <v>0.14000000000000001</v>
      </c>
      <c r="G14">
        <f t="shared" si="0"/>
        <v>1.1428571428571428</v>
      </c>
      <c r="H14">
        <f t="shared" si="1"/>
        <v>1.1428571428571428</v>
      </c>
      <c r="I14">
        <v>34</v>
      </c>
      <c r="J14">
        <v>27.5</v>
      </c>
      <c r="K14">
        <v>27.5</v>
      </c>
      <c r="L14">
        <f t="shared" si="2"/>
        <v>1</v>
      </c>
      <c r="M14">
        <f t="shared" si="3"/>
        <v>171.875</v>
      </c>
      <c r="N14">
        <v>50.925925925925917</v>
      </c>
      <c r="O14">
        <v>-0.55000000000000004</v>
      </c>
      <c r="P14">
        <v>0.68852878949899654</v>
      </c>
      <c r="Q14">
        <v>0.60514718055994532</v>
      </c>
      <c r="R14">
        <v>1.1377873211966349</v>
      </c>
      <c r="S14">
        <v>0.13</v>
      </c>
    </row>
    <row r="15" spans="1:19" x14ac:dyDescent="0.2">
      <c r="A15">
        <v>0.05</v>
      </c>
      <c r="B15" t="s">
        <v>21</v>
      </c>
      <c r="C15">
        <v>7.1999999999999998E-3</v>
      </c>
      <c r="D15">
        <v>0.54</v>
      </c>
      <c r="E15">
        <v>0.16</v>
      </c>
      <c r="F15">
        <v>0.14000000000000001</v>
      </c>
      <c r="G15">
        <f t="shared" si="0"/>
        <v>1.1428571428571428</v>
      </c>
      <c r="H15">
        <f t="shared" si="1"/>
        <v>1.0928571428571427</v>
      </c>
      <c r="I15">
        <v>34</v>
      </c>
      <c r="J15">
        <v>27.5</v>
      </c>
      <c r="K15">
        <v>27.5</v>
      </c>
      <c r="L15">
        <f t="shared" si="2"/>
        <v>1</v>
      </c>
      <c r="M15">
        <f t="shared" si="3"/>
        <v>171.875</v>
      </c>
      <c r="N15">
        <v>50.925925925925917</v>
      </c>
      <c r="O15">
        <v>-0.55000000000000004</v>
      </c>
      <c r="P15">
        <v>0.68852878949899654</v>
      </c>
      <c r="Q15">
        <v>0.60514718055994532</v>
      </c>
      <c r="R15">
        <v>1.1377873211966349</v>
      </c>
      <c r="S15">
        <v>0.13</v>
      </c>
    </row>
    <row r="16" spans="1:19" x14ac:dyDescent="0.2">
      <c r="A16">
        <v>0.1</v>
      </c>
      <c r="B16" t="s">
        <v>21</v>
      </c>
      <c r="C16">
        <v>1.6299999999999999E-2</v>
      </c>
      <c r="D16">
        <v>0.54</v>
      </c>
      <c r="E16">
        <v>0.16</v>
      </c>
      <c r="F16">
        <v>0.14000000000000001</v>
      </c>
      <c r="G16">
        <f t="shared" si="0"/>
        <v>1.1428571428571428</v>
      </c>
      <c r="H16">
        <f t="shared" si="1"/>
        <v>1.0428571428571427</v>
      </c>
      <c r="I16">
        <v>34</v>
      </c>
      <c r="J16">
        <v>27.5</v>
      </c>
      <c r="K16">
        <v>27.5</v>
      </c>
      <c r="L16">
        <f t="shared" si="2"/>
        <v>1</v>
      </c>
      <c r="M16">
        <f t="shared" si="3"/>
        <v>171.875</v>
      </c>
      <c r="N16">
        <v>50.925925925925917</v>
      </c>
      <c r="O16">
        <v>-0.55000000000000004</v>
      </c>
      <c r="P16">
        <v>0.68852878949899654</v>
      </c>
      <c r="Q16">
        <v>0.60514718055994532</v>
      </c>
      <c r="R16">
        <v>1.1377873211966349</v>
      </c>
      <c r="S16">
        <v>0.13</v>
      </c>
    </row>
    <row r="17" spans="1:19" x14ac:dyDescent="0.2">
      <c r="A17">
        <v>0.15</v>
      </c>
      <c r="B17" t="s">
        <v>21</v>
      </c>
      <c r="C17">
        <v>1.78E-2</v>
      </c>
      <c r="D17">
        <v>0.54</v>
      </c>
      <c r="E17">
        <v>0.16</v>
      </c>
      <c r="F17">
        <v>0.14000000000000001</v>
      </c>
      <c r="G17">
        <f t="shared" ref="G17" si="12">E17/F17</f>
        <v>1.1428571428571428</v>
      </c>
      <c r="H17">
        <f t="shared" ref="H17" si="13">G17-A17</f>
        <v>0.99285714285714277</v>
      </c>
      <c r="I17">
        <v>34</v>
      </c>
      <c r="J17">
        <v>27.5</v>
      </c>
      <c r="K17">
        <v>27.5</v>
      </c>
      <c r="L17">
        <f t="shared" ref="L17" si="14">J17/K17</f>
        <v>1</v>
      </c>
      <c r="M17">
        <f t="shared" ref="M17" si="15">J17/E17</f>
        <v>171.875</v>
      </c>
      <c r="N17">
        <v>50.925925925925917</v>
      </c>
      <c r="O17">
        <v>-0.55000000000000004</v>
      </c>
      <c r="P17">
        <v>0.68852878949899654</v>
      </c>
      <c r="Q17">
        <v>0.60514718055994532</v>
      </c>
      <c r="R17">
        <v>1.1377873211966349</v>
      </c>
      <c r="S17">
        <v>0.13</v>
      </c>
    </row>
    <row r="18" spans="1:19" x14ac:dyDescent="0.2">
      <c r="A18">
        <v>0.2</v>
      </c>
      <c r="B18" t="s">
        <v>21</v>
      </c>
      <c r="C18">
        <v>1.54E-2</v>
      </c>
      <c r="D18">
        <v>0.54</v>
      </c>
      <c r="E18">
        <v>0.16</v>
      </c>
      <c r="F18">
        <v>0.14000000000000001</v>
      </c>
      <c r="G18">
        <f t="shared" si="0"/>
        <v>1.1428571428571428</v>
      </c>
      <c r="H18">
        <f t="shared" si="1"/>
        <v>0.94285714285714284</v>
      </c>
      <c r="I18">
        <v>34</v>
      </c>
      <c r="J18">
        <v>27.5</v>
      </c>
      <c r="K18">
        <v>27.5</v>
      </c>
      <c r="L18">
        <f t="shared" si="2"/>
        <v>1</v>
      </c>
      <c r="M18">
        <f t="shared" si="3"/>
        <v>171.875</v>
      </c>
      <c r="N18">
        <v>50.925925925925917</v>
      </c>
      <c r="O18">
        <v>-0.55000000000000004</v>
      </c>
      <c r="P18">
        <v>0.68852878949899654</v>
      </c>
      <c r="Q18">
        <v>0.60514718055994532</v>
      </c>
      <c r="R18">
        <v>1.1377873211966349</v>
      </c>
      <c r="S18">
        <v>0.13</v>
      </c>
    </row>
    <row r="19" spans="1:19" x14ac:dyDescent="0.2">
      <c r="A19">
        <v>0.25</v>
      </c>
      <c r="B19" t="s">
        <v>21</v>
      </c>
      <c r="C19">
        <v>2.46E-2</v>
      </c>
      <c r="D19">
        <v>0.54</v>
      </c>
      <c r="E19">
        <v>0.16</v>
      </c>
      <c r="F19">
        <v>0.14000000000000001</v>
      </c>
      <c r="G19">
        <f t="shared" si="0"/>
        <v>1.1428571428571428</v>
      </c>
      <c r="H19">
        <f t="shared" si="1"/>
        <v>0.89285714285714279</v>
      </c>
      <c r="I19">
        <v>34</v>
      </c>
      <c r="J19">
        <v>27.5</v>
      </c>
      <c r="K19">
        <v>27.5</v>
      </c>
      <c r="L19">
        <f t="shared" si="2"/>
        <v>1</v>
      </c>
      <c r="M19">
        <f t="shared" si="3"/>
        <v>171.875</v>
      </c>
      <c r="N19">
        <v>50.925925925925917</v>
      </c>
      <c r="O19">
        <v>-0.55000000000000004</v>
      </c>
      <c r="P19">
        <v>0.68852878949899654</v>
      </c>
      <c r="Q19">
        <v>0.60514718055994532</v>
      </c>
      <c r="R19">
        <v>1.1377873211966349</v>
      </c>
      <c r="S19">
        <v>0.13</v>
      </c>
    </row>
    <row r="20" spans="1:19" x14ac:dyDescent="0.2">
      <c r="A20">
        <v>0</v>
      </c>
      <c r="B20" t="s">
        <v>22</v>
      </c>
      <c r="C20">
        <v>1.24E-2</v>
      </c>
      <c r="D20">
        <v>0.75</v>
      </c>
      <c r="E20">
        <v>0.23</v>
      </c>
      <c r="F20">
        <v>0.2</v>
      </c>
      <c r="G20">
        <f t="shared" si="0"/>
        <v>1.1499999999999999</v>
      </c>
      <c r="H20">
        <f t="shared" si="1"/>
        <v>1.1499999999999999</v>
      </c>
      <c r="I20">
        <v>35</v>
      </c>
      <c r="J20">
        <v>25.5</v>
      </c>
      <c r="K20">
        <v>17</v>
      </c>
      <c r="L20">
        <f t="shared" si="2"/>
        <v>1.5</v>
      </c>
      <c r="M20">
        <f t="shared" si="3"/>
        <v>110.8695652173913</v>
      </c>
      <c r="N20">
        <v>34</v>
      </c>
      <c r="O20">
        <v>-0.5</v>
      </c>
      <c r="P20">
        <v>1.2712943611198906</v>
      </c>
      <c r="Q20">
        <v>0.5781471805599453</v>
      </c>
      <c r="R20">
        <v>2.1989112874140813</v>
      </c>
      <c r="S20">
        <v>0.17</v>
      </c>
    </row>
    <row r="21" spans="1:19" x14ac:dyDescent="0.2">
      <c r="A21">
        <v>0.05</v>
      </c>
      <c r="B21" t="s">
        <v>22</v>
      </c>
      <c r="C21">
        <v>1.3299999999999999E-2</v>
      </c>
      <c r="D21">
        <v>0.75</v>
      </c>
      <c r="E21">
        <v>0.23</v>
      </c>
      <c r="F21">
        <v>0.2</v>
      </c>
      <c r="G21">
        <f t="shared" si="0"/>
        <v>1.1499999999999999</v>
      </c>
      <c r="H21">
        <f t="shared" si="1"/>
        <v>1.0999999999999999</v>
      </c>
      <c r="I21">
        <v>35</v>
      </c>
      <c r="J21">
        <v>25.5</v>
      </c>
      <c r="K21">
        <v>17</v>
      </c>
      <c r="L21">
        <f t="shared" si="2"/>
        <v>1.5</v>
      </c>
      <c r="M21">
        <f t="shared" si="3"/>
        <v>110.8695652173913</v>
      </c>
      <c r="N21">
        <v>34</v>
      </c>
      <c r="O21">
        <v>-0.5</v>
      </c>
      <c r="P21">
        <v>1.2712943611198906</v>
      </c>
      <c r="Q21">
        <v>0.5781471805599453</v>
      </c>
      <c r="R21">
        <v>2.1989112874140813</v>
      </c>
      <c r="S21">
        <v>0.17</v>
      </c>
    </row>
    <row r="22" spans="1:19" x14ac:dyDescent="0.2">
      <c r="A22">
        <v>0.1</v>
      </c>
      <c r="B22" t="s">
        <v>22</v>
      </c>
      <c r="C22">
        <v>2.9399999999999999E-2</v>
      </c>
      <c r="D22">
        <v>0.75</v>
      </c>
      <c r="E22">
        <v>0.23</v>
      </c>
      <c r="F22">
        <v>0.2</v>
      </c>
      <c r="G22">
        <f t="shared" si="0"/>
        <v>1.1499999999999999</v>
      </c>
      <c r="H22">
        <f t="shared" si="1"/>
        <v>1.0499999999999998</v>
      </c>
      <c r="I22">
        <v>35</v>
      </c>
      <c r="J22">
        <v>25.5</v>
      </c>
      <c r="K22">
        <v>17</v>
      </c>
      <c r="L22">
        <f t="shared" si="2"/>
        <v>1.5</v>
      </c>
      <c r="M22">
        <f t="shared" si="3"/>
        <v>110.8695652173913</v>
      </c>
      <c r="N22">
        <v>34</v>
      </c>
      <c r="O22">
        <v>-0.5</v>
      </c>
      <c r="P22">
        <v>1.2712943611198906</v>
      </c>
      <c r="Q22">
        <v>0.5781471805599453</v>
      </c>
      <c r="R22">
        <v>2.1989112874140813</v>
      </c>
      <c r="S22">
        <v>0.17</v>
      </c>
    </row>
    <row r="23" spans="1:19" x14ac:dyDescent="0.2">
      <c r="A23">
        <v>0.15</v>
      </c>
      <c r="B23" t="s">
        <v>22</v>
      </c>
      <c r="C23">
        <v>5.9299999999999999E-2</v>
      </c>
      <c r="D23">
        <v>0.75</v>
      </c>
      <c r="E23">
        <v>0.23</v>
      </c>
      <c r="F23">
        <v>0.2</v>
      </c>
      <c r="G23">
        <f t="shared" ref="G23" si="16">E23/F23</f>
        <v>1.1499999999999999</v>
      </c>
      <c r="H23">
        <f t="shared" ref="H23" si="17">G23-A23</f>
        <v>0.99999999999999989</v>
      </c>
      <c r="I23">
        <v>35</v>
      </c>
      <c r="J23">
        <v>25.5</v>
      </c>
      <c r="K23">
        <v>17</v>
      </c>
      <c r="L23">
        <f t="shared" ref="L23" si="18">J23/K23</f>
        <v>1.5</v>
      </c>
      <c r="M23">
        <f t="shared" ref="M23" si="19">J23/E23</f>
        <v>110.8695652173913</v>
      </c>
      <c r="N23">
        <v>34</v>
      </c>
      <c r="O23">
        <v>-0.5</v>
      </c>
      <c r="P23">
        <v>1.2712943611198906</v>
      </c>
      <c r="Q23">
        <v>0.5781471805599453</v>
      </c>
      <c r="R23">
        <v>2.1989112874140813</v>
      </c>
      <c r="S23">
        <v>0.17</v>
      </c>
    </row>
    <row r="24" spans="1:19" x14ac:dyDescent="0.2">
      <c r="A24">
        <v>0.2</v>
      </c>
      <c r="B24" t="s">
        <v>22</v>
      </c>
      <c r="C24">
        <v>0.10050000000000001</v>
      </c>
      <c r="D24">
        <v>0.75</v>
      </c>
      <c r="E24">
        <v>0.23</v>
      </c>
      <c r="F24">
        <v>0.2</v>
      </c>
      <c r="G24">
        <f t="shared" si="0"/>
        <v>1.1499999999999999</v>
      </c>
      <c r="H24">
        <f t="shared" si="1"/>
        <v>0.95</v>
      </c>
      <c r="I24">
        <v>35</v>
      </c>
      <c r="J24">
        <v>25.5</v>
      </c>
      <c r="K24">
        <v>17</v>
      </c>
      <c r="L24">
        <f t="shared" si="2"/>
        <v>1.5</v>
      </c>
      <c r="M24">
        <f t="shared" si="3"/>
        <v>110.8695652173913</v>
      </c>
      <c r="N24">
        <v>34</v>
      </c>
      <c r="O24">
        <v>-0.5</v>
      </c>
      <c r="P24">
        <v>1.2712943611198906</v>
      </c>
      <c r="Q24">
        <v>0.5781471805599453</v>
      </c>
      <c r="R24">
        <v>2.1989112874140813</v>
      </c>
      <c r="S24">
        <v>0.17</v>
      </c>
    </row>
    <row r="25" spans="1:19" x14ac:dyDescent="0.2">
      <c r="A25">
        <v>0.25</v>
      </c>
      <c r="B25" t="s">
        <v>22</v>
      </c>
      <c r="C25">
        <v>8.2299999999999998E-2</v>
      </c>
      <c r="D25">
        <v>0.75</v>
      </c>
      <c r="E25">
        <v>0.23</v>
      </c>
      <c r="F25">
        <v>0.2</v>
      </c>
      <c r="G25">
        <f t="shared" si="0"/>
        <v>1.1499999999999999</v>
      </c>
      <c r="H25">
        <f t="shared" si="1"/>
        <v>0.89999999999999991</v>
      </c>
      <c r="I25">
        <v>35</v>
      </c>
      <c r="J25">
        <v>25.5</v>
      </c>
      <c r="K25">
        <v>17</v>
      </c>
      <c r="L25">
        <f t="shared" si="2"/>
        <v>1.5</v>
      </c>
      <c r="M25">
        <f t="shared" si="3"/>
        <v>110.8695652173913</v>
      </c>
      <c r="N25">
        <v>34</v>
      </c>
      <c r="O25">
        <v>-0.5</v>
      </c>
      <c r="P25">
        <v>1.2712943611198906</v>
      </c>
      <c r="Q25">
        <v>0.5781471805599453</v>
      </c>
      <c r="R25">
        <v>2.1989112874140813</v>
      </c>
      <c r="S25">
        <v>0.17</v>
      </c>
    </row>
    <row r="26" spans="1:19" x14ac:dyDescent="0.2">
      <c r="A26">
        <v>0</v>
      </c>
      <c r="B26" t="s">
        <v>23</v>
      </c>
      <c r="C26">
        <v>3.3E-3</v>
      </c>
      <c r="D26">
        <v>0.55000000000000004</v>
      </c>
      <c r="E26">
        <v>0.17199999999999999</v>
      </c>
      <c r="F26">
        <v>0.14000000000000001</v>
      </c>
      <c r="G26">
        <f t="shared" si="0"/>
        <v>1.2285714285714284</v>
      </c>
      <c r="H26">
        <f t="shared" si="1"/>
        <v>1.2285714285714284</v>
      </c>
      <c r="I26">
        <v>30</v>
      </c>
      <c r="J26">
        <v>21.029499999999999</v>
      </c>
      <c r="K26">
        <v>27.085999999999999</v>
      </c>
      <c r="L26">
        <f t="shared" si="2"/>
        <v>0.77639740087129883</v>
      </c>
      <c r="M26">
        <f t="shared" si="3"/>
        <v>122.26453488372093</v>
      </c>
      <c r="N26">
        <v>38.235454545454544</v>
      </c>
      <c r="O26">
        <v>-1.145</v>
      </c>
      <c r="P26">
        <v>0.60156769621777162</v>
      </c>
      <c r="Q26">
        <v>0.49620718055994528</v>
      </c>
      <c r="R26">
        <v>1.2123317029369309</v>
      </c>
      <c r="S26">
        <v>0.17</v>
      </c>
    </row>
    <row r="27" spans="1:19" x14ac:dyDescent="0.2">
      <c r="A27">
        <v>0.05</v>
      </c>
      <c r="B27" t="s">
        <v>23</v>
      </c>
      <c r="C27">
        <v>8.8000000000000005E-3</v>
      </c>
      <c r="D27">
        <v>0.55000000000000004</v>
      </c>
      <c r="E27">
        <v>0.17199999999999999</v>
      </c>
      <c r="F27">
        <v>0.14000000000000001</v>
      </c>
      <c r="G27">
        <f t="shared" si="0"/>
        <v>1.2285714285714284</v>
      </c>
      <c r="H27">
        <f t="shared" si="1"/>
        <v>1.1785714285714284</v>
      </c>
      <c r="I27">
        <v>30</v>
      </c>
      <c r="J27">
        <v>21.029499999999999</v>
      </c>
      <c r="K27">
        <v>27.085999999999999</v>
      </c>
      <c r="L27">
        <f t="shared" si="2"/>
        <v>0.77639740087129883</v>
      </c>
      <c r="M27">
        <f t="shared" si="3"/>
        <v>122.26453488372093</v>
      </c>
      <c r="N27">
        <v>38.235454545454544</v>
      </c>
      <c r="O27">
        <v>-1.145</v>
      </c>
      <c r="P27">
        <v>0.60156769621777162</v>
      </c>
      <c r="Q27">
        <v>0.49620718055994528</v>
      </c>
      <c r="R27">
        <v>1.2123317029369309</v>
      </c>
      <c r="S27">
        <v>0.17</v>
      </c>
    </row>
    <row r="28" spans="1:19" x14ac:dyDescent="0.2">
      <c r="A28">
        <v>0.1</v>
      </c>
      <c r="B28" t="s">
        <v>23</v>
      </c>
      <c r="C28">
        <v>1.89E-2</v>
      </c>
      <c r="D28">
        <v>0.55000000000000004</v>
      </c>
      <c r="E28">
        <v>0.17199999999999999</v>
      </c>
      <c r="F28">
        <v>0.14000000000000001</v>
      </c>
      <c r="G28">
        <f t="shared" si="0"/>
        <v>1.2285714285714284</v>
      </c>
      <c r="H28">
        <f t="shared" si="1"/>
        <v>1.1285714285714283</v>
      </c>
      <c r="I28">
        <v>30</v>
      </c>
      <c r="J28">
        <v>21.029499999999999</v>
      </c>
      <c r="K28">
        <v>27.085999999999999</v>
      </c>
      <c r="L28">
        <f t="shared" si="2"/>
        <v>0.77639740087129883</v>
      </c>
      <c r="M28">
        <f t="shared" si="3"/>
        <v>122.26453488372093</v>
      </c>
      <c r="N28">
        <v>38.235454545454544</v>
      </c>
      <c r="O28">
        <v>-1.145</v>
      </c>
      <c r="P28">
        <v>0.60156769621777162</v>
      </c>
      <c r="Q28">
        <v>0.49620718055994528</v>
      </c>
      <c r="R28">
        <v>1.2123317029369309</v>
      </c>
      <c r="S28">
        <v>0.17</v>
      </c>
    </row>
    <row r="29" spans="1:19" x14ac:dyDescent="0.2">
      <c r="A29">
        <v>0.15</v>
      </c>
      <c r="B29" t="s">
        <v>23</v>
      </c>
      <c r="C29">
        <v>1.6899999999999998E-2</v>
      </c>
      <c r="D29">
        <v>0.55000000000000004</v>
      </c>
      <c r="E29">
        <v>0.17199999999999999</v>
      </c>
      <c r="F29">
        <v>0.14000000000000001</v>
      </c>
      <c r="G29">
        <f t="shared" ref="G29" si="20">E29/F29</f>
        <v>1.2285714285714284</v>
      </c>
      <c r="H29">
        <f t="shared" ref="H29" si="21">G29-A29</f>
        <v>1.0785714285714285</v>
      </c>
      <c r="I29">
        <v>30</v>
      </c>
      <c r="J29">
        <v>21.029499999999999</v>
      </c>
      <c r="K29">
        <v>27.085999999999999</v>
      </c>
      <c r="L29">
        <f t="shared" ref="L29" si="22">J29/K29</f>
        <v>0.77639740087129883</v>
      </c>
      <c r="M29">
        <f t="shared" ref="M29" si="23">J29/E29</f>
        <v>122.26453488372093</v>
      </c>
      <c r="N29">
        <v>38.235454545454544</v>
      </c>
      <c r="O29">
        <v>-1.145</v>
      </c>
      <c r="P29">
        <v>0.60156769621777162</v>
      </c>
      <c r="Q29">
        <v>0.49620718055994528</v>
      </c>
      <c r="R29">
        <v>1.2123317029369309</v>
      </c>
      <c r="S29">
        <v>0.17</v>
      </c>
    </row>
    <row r="30" spans="1:19" x14ac:dyDescent="0.2">
      <c r="A30">
        <v>0.2</v>
      </c>
      <c r="B30" t="s">
        <v>23</v>
      </c>
      <c r="C30">
        <v>1.5800000000000002E-2</v>
      </c>
      <c r="D30">
        <v>0.55000000000000004</v>
      </c>
      <c r="E30">
        <v>0.17199999999999999</v>
      </c>
      <c r="F30">
        <v>0.14000000000000001</v>
      </c>
      <c r="G30">
        <f t="shared" si="0"/>
        <v>1.2285714285714284</v>
      </c>
      <c r="H30">
        <f t="shared" si="1"/>
        <v>1.0285714285714285</v>
      </c>
      <c r="I30">
        <v>30</v>
      </c>
      <c r="J30">
        <v>21.029499999999999</v>
      </c>
      <c r="K30">
        <v>27.085999999999999</v>
      </c>
      <c r="L30">
        <f t="shared" si="2"/>
        <v>0.77639740087129883</v>
      </c>
      <c r="M30">
        <f t="shared" si="3"/>
        <v>122.26453488372093</v>
      </c>
      <c r="N30">
        <v>38.235454545454544</v>
      </c>
      <c r="O30">
        <v>-1.145</v>
      </c>
      <c r="P30">
        <v>0.60156769621777162</v>
      </c>
      <c r="Q30">
        <v>0.49620718055994528</v>
      </c>
      <c r="R30">
        <v>1.2123317029369309</v>
      </c>
      <c r="S30">
        <v>0.17</v>
      </c>
    </row>
    <row r="31" spans="1:19" x14ac:dyDescent="0.2">
      <c r="A31">
        <v>0.25</v>
      </c>
      <c r="B31" t="s">
        <v>23</v>
      </c>
      <c r="C31">
        <v>1.67E-2</v>
      </c>
      <c r="D31">
        <v>0.55000000000000004</v>
      </c>
      <c r="E31">
        <v>0.17199999999999999</v>
      </c>
      <c r="F31">
        <v>0.14000000000000001</v>
      </c>
      <c r="G31">
        <f t="shared" si="0"/>
        <v>1.2285714285714284</v>
      </c>
      <c r="H31">
        <f t="shared" si="1"/>
        <v>0.97857142857142843</v>
      </c>
      <c r="I31">
        <v>30</v>
      </c>
      <c r="J31">
        <v>21.029499999999999</v>
      </c>
      <c r="K31">
        <v>27.085999999999999</v>
      </c>
      <c r="L31">
        <f t="shared" si="2"/>
        <v>0.77639740087129883</v>
      </c>
      <c r="M31">
        <f t="shared" si="3"/>
        <v>122.26453488372093</v>
      </c>
      <c r="N31">
        <v>38.235454545454544</v>
      </c>
      <c r="O31">
        <v>-1.145</v>
      </c>
      <c r="P31">
        <v>0.60156769621777162</v>
      </c>
      <c r="Q31">
        <v>0.49620718055994528</v>
      </c>
      <c r="R31">
        <v>1.2123317029369309</v>
      </c>
      <c r="S31">
        <v>0.17</v>
      </c>
    </row>
    <row r="32" spans="1:19" x14ac:dyDescent="0.2">
      <c r="A32">
        <v>0</v>
      </c>
      <c r="B32" t="s">
        <v>24</v>
      </c>
      <c r="C32">
        <v>1.9E-3</v>
      </c>
      <c r="D32">
        <v>0.56899999999999995</v>
      </c>
      <c r="E32">
        <v>0.33</v>
      </c>
      <c r="F32">
        <v>0.14000000000000001</v>
      </c>
      <c r="G32">
        <f t="shared" si="0"/>
        <v>2.3571428571428572</v>
      </c>
      <c r="H32">
        <f t="shared" si="1"/>
        <v>2.3571428571428572</v>
      </c>
      <c r="I32">
        <v>50</v>
      </c>
      <c r="J32">
        <v>29.040400000000002</v>
      </c>
      <c r="K32">
        <v>40.229300000000002</v>
      </c>
      <c r="L32">
        <f t="shared" si="2"/>
        <v>0.72187186950804516</v>
      </c>
      <c r="M32">
        <f t="shared" si="3"/>
        <v>88.00121212121212</v>
      </c>
      <c r="N32">
        <v>51.037609841827773</v>
      </c>
      <c r="O32">
        <v>0.75</v>
      </c>
      <c r="P32">
        <v>1.0891471888783892</v>
      </c>
      <c r="Q32">
        <v>0.94064718055994523</v>
      </c>
      <c r="R32">
        <v>1.1578700403163336</v>
      </c>
      <c r="S32">
        <v>0.05</v>
      </c>
    </row>
    <row r="33" spans="1:19" x14ac:dyDescent="0.2">
      <c r="A33">
        <v>0.05</v>
      </c>
      <c r="B33" t="s">
        <v>24</v>
      </c>
      <c r="C33">
        <v>1.0200000000000001E-2</v>
      </c>
      <c r="D33">
        <v>0.56899999999999995</v>
      </c>
      <c r="E33">
        <v>0.33</v>
      </c>
      <c r="F33">
        <v>0.14000000000000001</v>
      </c>
      <c r="G33">
        <f t="shared" si="0"/>
        <v>2.3571428571428572</v>
      </c>
      <c r="H33">
        <f t="shared" si="1"/>
        <v>2.3071428571428574</v>
      </c>
      <c r="I33">
        <v>50</v>
      </c>
      <c r="J33">
        <v>29.040400000000002</v>
      </c>
      <c r="K33">
        <v>40.229300000000002</v>
      </c>
      <c r="L33">
        <f t="shared" si="2"/>
        <v>0.72187186950804516</v>
      </c>
      <c r="M33">
        <f t="shared" si="3"/>
        <v>88.00121212121212</v>
      </c>
      <c r="N33">
        <v>51.037609841827773</v>
      </c>
      <c r="O33">
        <v>0.75</v>
      </c>
      <c r="P33">
        <v>1.0891471888783892</v>
      </c>
      <c r="Q33">
        <v>0.94064718055994523</v>
      </c>
      <c r="R33">
        <v>1.1578700403163336</v>
      </c>
      <c r="S33">
        <v>0.05</v>
      </c>
    </row>
    <row r="34" spans="1:19" x14ac:dyDescent="0.2">
      <c r="A34">
        <v>0.1</v>
      </c>
      <c r="B34" t="s">
        <v>24</v>
      </c>
      <c r="C34">
        <v>1.06E-2</v>
      </c>
      <c r="D34">
        <v>0.56899999999999995</v>
      </c>
      <c r="E34">
        <v>0.33</v>
      </c>
      <c r="F34">
        <v>0.14000000000000001</v>
      </c>
      <c r="G34">
        <f t="shared" si="0"/>
        <v>2.3571428571428572</v>
      </c>
      <c r="H34">
        <f t="shared" si="1"/>
        <v>2.2571428571428571</v>
      </c>
      <c r="I34">
        <v>50</v>
      </c>
      <c r="J34">
        <v>29.040400000000002</v>
      </c>
      <c r="K34">
        <v>40.229300000000002</v>
      </c>
      <c r="L34">
        <f t="shared" si="2"/>
        <v>0.72187186950804516</v>
      </c>
      <c r="M34">
        <f t="shared" si="3"/>
        <v>88.00121212121212</v>
      </c>
      <c r="N34">
        <v>51.037609841827773</v>
      </c>
      <c r="O34">
        <v>0.75</v>
      </c>
      <c r="P34">
        <v>1.0891471888783892</v>
      </c>
      <c r="Q34">
        <v>0.94064718055994523</v>
      </c>
      <c r="R34">
        <v>1.1578700403163336</v>
      </c>
      <c r="S34">
        <v>0.05</v>
      </c>
    </row>
    <row r="35" spans="1:19" x14ac:dyDescent="0.2">
      <c r="A35">
        <v>0.15</v>
      </c>
      <c r="B35" t="s">
        <v>24</v>
      </c>
      <c r="C35">
        <v>1.9099999999999999E-2</v>
      </c>
      <c r="D35">
        <v>0.56899999999999995</v>
      </c>
      <c r="E35">
        <v>0.33</v>
      </c>
      <c r="F35">
        <v>0.14000000000000001</v>
      </c>
      <c r="G35">
        <f t="shared" ref="G35" si="24">E35/F35</f>
        <v>2.3571428571428572</v>
      </c>
      <c r="H35">
        <f t="shared" ref="H35" si="25">G35-A35</f>
        <v>2.2071428571428573</v>
      </c>
      <c r="I35">
        <v>50</v>
      </c>
      <c r="J35">
        <v>29.040400000000002</v>
      </c>
      <c r="K35">
        <v>40.229300000000002</v>
      </c>
      <c r="L35">
        <f t="shared" ref="L35" si="26">J35/K35</f>
        <v>0.72187186950804516</v>
      </c>
      <c r="M35">
        <f t="shared" ref="M35" si="27">J35/E35</f>
        <v>88.00121212121212</v>
      </c>
      <c r="N35">
        <v>51.037609841827773</v>
      </c>
      <c r="O35">
        <v>0.75</v>
      </c>
      <c r="P35">
        <v>1.0891471888783892</v>
      </c>
      <c r="Q35">
        <v>0.94064718055994523</v>
      </c>
      <c r="R35">
        <v>1.1578700403163336</v>
      </c>
      <c r="S35">
        <v>0.05</v>
      </c>
    </row>
    <row r="36" spans="1:19" x14ac:dyDescent="0.2">
      <c r="A36">
        <v>0.2</v>
      </c>
      <c r="B36" t="s">
        <v>24</v>
      </c>
      <c r="C36">
        <v>2.4799999999999999E-2</v>
      </c>
      <c r="D36">
        <v>0.56899999999999995</v>
      </c>
      <c r="E36">
        <v>0.33</v>
      </c>
      <c r="F36">
        <v>0.14000000000000001</v>
      </c>
      <c r="G36">
        <f t="shared" si="0"/>
        <v>2.3571428571428572</v>
      </c>
      <c r="H36">
        <f t="shared" si="1"/>
        <v>2.157142857142857</v>
      </c>
      <c r="I36">
        <v>50</v>
      </c>
      <c r="J36">
        <v>29.040400000000002</v>
      </c>
      <c r="K36">
        <v>40.229300000000002</v>
      </c>
      <c r="L36">
        <f t="shared" si="2"/>
        <v>0.72187186950804516</v>
      </c>
      <c r="M36">
        <f t="shared" si="3"/>
        <v>88.00121212121212</v>
      </c>
      <c r="N36">
        <v>51.037609841827773</v>
      </c>
      <c r="O36">
        <v>0.75</v>
      </c>
      <c r="P36">
        <v>1.0891471888783892</v>
      </c>
      <c r="Q36">
        <v>0.94064718055994523</v>
      </c>
      <c r="R36">
        <v>1.1578700403163336</v>
      </c>
      <c r="S36">
        <v>0.05</v>
      </c>
    </row>
    <row r="37" spans="1:19" x14ac:dyDescent="0.2">
      <c r="A37">
        <v>0.25</v>
      </c>
      <c r="B37" t="s">
        <v>24</v>
      </c>
      <c r="C37">
        <v>2.7199999999999998E-2</v>
      </c>
      <c r="D37">
        <v>0.56899999999999995</v>
      </c>
      <c r="E37">
        <v>0.33</v>
      </c>
      <c r="F37">
        <v>0.14000000000000001</v>
      </c>
      <c r="G37">
        <f t="shared" si="0"/>
        <v>2.3571428571428572</v>
      </c>
      <c r="H37">
        <f t="shared" si="1"/>
        <v>2.1071428571428572</v>
      </c>
      <c r="I37">
        <v>50</v>
      </c>
      <c r="J37">
        <v>29.040400000000002</v>
      </c>
      <c r="K37">
        <v>40.229300000000002</v>
      </c>
      <c r="L37">
        <f t="shared" si="2"/>
        <v>0.72187186950804516</v>
      </c>
      <c r="M37">
        <f t="shared" si="3"/>
        <v>88.00121212121212</v>
      </c>
      <c r="N37">
        <v>51.037609841827773</v>
      </c>
      <c r="O37">
        <v>0.75</v>
      </c>
      <c r="P37">
        <v>1.0891471888783892</v>
      </c>
      <c r="Q37">
        <v>0.94064718055994523</v>
      </c>
      <c r="R37">
        <v>1.1578700403163336</v>
      </c>
      <c r="S37">
        <v>0.05</v>
      </c>
    </row>
    <row r="38" spans="1:19" s="3" customFormat="1" x14ac:dyDescent="0.2">
      <c r="A38" s="3">
        <v>0</v>
      </c>
      <c r="B38" s="3" t="s">
        <v>25</v>
      </c>
      <c r="C38">
        <v>5.4999999999999997E-3</v>
      </c>
      <c r="D38" s="3">
        <v>0.75409999999999999</v>
      </c>
      <c r="E38" s="3">
        <v>0.29499999999999998</v>
      </c>
      <c r="F38" s="3">
        <v>0.2</v>
      </c>
      <c r="G38" s="3">
        <f t="shared" si="0"/>
        <v>1.4749999999999999</v>
      </c>
      <c r="H38" s="3">
        <f t="shared" ref="H38:H49" si="28">G38-A38</f>
        <v>1.4749999999999999</v>
      </c>
      <c r="I38" s="3">
        <v>25</v>
      </c>
      <c r="J38" s="3">
        <v>25</v>
      </c>
      <c r="K38" s="3">
        <v>18</v>
      </c>
      <c r="L38" s="3">
        <f t="shared" si="2"/>
        <v>1.3888888888888888</v>
      </c>
      <c r="M38" s="3">
        <f t="shared" si="3"/>
        <v>84.745762711864415</v>
      </c>
      <c r="N38" s="3">
        <f t="shared" ref="N38:N43" si="29">(D38/J38)^(-1)</f>
        <v>33.152101843256865</v>
      </c>
      <c r="O38" s="3">
        <v>-0.02</v>
      </c>
      <c r="P38" s="3">
        <f t="shared" ref="P38:P43" si="30">LN((N38/(N38-J38)))+(E38*O38)</f>
        <v>1.39693032975999</v>
      </c>
      <c r="Q38" s="3">
        <f t="shared" ref="Q38:Q43" si="31">LN(2)+(E38*O38)</f>
        <v>0.68724718055994527</v>
      </c>
      <c r="R38" s="3">
        <f t="shared" ref="R38:R43" si="32">P38/Q38</f>
        <v>2.0326461414098773</v>
      </c>
      <c r="S38" s="3">
        <v>0.17</v>
      </c>
    </row>
    <row r="39" spans="1:19" s="3" customFormat="1" x14ac:dyDescent="0.2">
      <c r="A39" s="3">
        <v>0.05</v>
      </c>
      <c r="B39" s="3" t="s">
        <v>25</v>
      </c>
      <c r="C39">
        <v>2.6200000000000001E-2</v>
      </c>
      <c r="D39" s="3">
        <v>0.75409999999999999</v>
      </c>
      <c r="E39" s="3">
        <v>0.29499999999999998</v>
      </c>
      <c r="F39" s="3">
        <v>0.2</v>
      </c>
      <c r="G39" s="3">
        <f t="shared" si="0"/>
        <v>1.4749999999999999</v>
      </c>
      <c r="H39" s="3">
        <f t="shared" si="28"/>
        <v>1.4249999999999998</v>
      </c>
      <c r="I39" s="3">
        <v>25</v>
      </c>
      <c r="J39" s="3">
        <v>25</v>
      </c>
      <c r="K39" s="3">
        <v>18</v>
      </c>
      <c r="L39" s="3">
        <f t="shared" si="2"/>
        <v>1.3888888888888888</v>
      </c>
      <c r="M39" s="3">
        <f t="shared" si="3"/>
        <v>84.745762711864415</v>
      </c>
      <c r="N39" s="3">
        <f t="shared" si="29"/>
        <v>33.152101843256865</v>
      </c>
      <c r="O39" s="3">
        <v>-0.02</v>
      </c>
      <c r="P39" s="3">
        <f t="shared" si="30"/>
        <v>1.39693032975999</v>
      </c>
      <c r="Q39" s="3">
        <f t="shared" si="31"/>
        <v>0.68724718055994527</v>
      </c>
      <c r="R39" s="3">
        <f t="shared" si="32"/>
        <v>2.0326461414098773</v>
      </c>
      <c r="S39" s="3">
        <v>0.17</v>
      </c>
    </row>
    <row r="40" spans="1:19" s="3" customFormat="1" x14ac:dyDescent="0.2">
      <c r="A40" s="3">
        <v>0.1</v>
      </c>
      <c r="B40" s="3" t="s">
        <v>25</v>
      </c>
      <c r="C40">
        <v>2.76E-2</v>
      </c>
      <c r="D40" s="3">
        <v>0.75409999999999999</v>
      </c>
      <c r="E40" s="3">
        <v>0.29499999999999998</v>
      </c>
      <c r="F40" s="3">
        <v>0.2</v>
      </c>
      <c r="G40" s="3">
        <f t="shared" ref="G40:G62" si="33">E40/F40</f>
        <v>1.4749999999999999</v>
      </c>
      <c r="H40" s="3">
        <f t="shared" si="28"/>
        <v>1.3749999999999998</v>
      </c>
      <c r="I40" s="3">
        <v>25</v>
      </c>
      <c r="J40" s="3">
        <v>25</v>
      </c>
      <c r="K40" s="3">
        <v>18</v>
      </c>
      <c r="L40" s="3">
        <f t="shared" si="2"/>
        <v>1.3888888888888888</v>
      </c>
      <c r="M40" s="3">
        <f t="shared" si="3"/>
        <v>84.745762711864415</v>
      </c>
      <c r="N40" s="3">
        <f t="shared" si="29"/>
        <v>33.152101843256865</v>
      </c>
      <c r="O40" s="3">
        <v>-0.02</v>
      </c>
      <c r="P40" s="3">
        <f t="shared" si="30"/>
        <v>1.39693032975999</v>
      </c>
      <c r="Q40" s="3">
        <f t="shared" si="31"/>
        <v>0.68724718055994527</v>
      </c>
      <c r="R40" s="3">
        <f t="shared" si="32"/>
        <v>2.0326461414098773</v>
      </c>
      <c r="S40" s="3">
        <v>0.17</v>
      </c>
    </row>
    <row r="41" spans="1:19" x14ac:dyDescent="0.2">
      <c r="A41">
        <v>0.15</v>
      </c>
      <c r="B41" t="s">
        <v>25</v>
      </c>
      <c r="C41">
        <v>3.85E-2</v>
      </c>
      <c r="D41" s="3">
        <v>0.75409999999999999</v>
      </c>
      <c r="E41">
        <v>0.29499999999999998</v>
      </c>
      <c r="F41">
        <v>0.2</v>
      </c>
      <c r="G41">
        <f t="shared" ref="G41" si="34">E41/F41</f>
        <v>1.4749999999999999</v>
      </c>
      <c r="H41">
        <f t="shared" ref="H41" si="35">G41-A41</f>
        <v>1.325</v>
      </c>
      <c r="I41" s="3">
        <v>25</v>
      </c>
      <c r="J41">
        <v>25</v>
      </c>
      <c r="K41">
        <v>18</v>
      </c>
      <c r="L41">
        <f t="shared" ref="L41" si="36">J41/K41</f>
        <v>1.3888888888888888</v>
      </c>
      <c r="M41">
        <f t="shared" ref="M41" si="37">J41/E41</f>
        <v>84.745762711864415</v>
      </c>
      <c r="N41">
        <f t="shared" si="29"/>
        <v>33.152101843256865</v>
      </c>
      <c r="O41">
        <v>-0.02</v>
      </c>
      <c r="P41">
        <f t="shared" si="30"/>
        <v>1.39693032975999</v>
      </c>
      <c r="Q41">
        <f t="shared" si="31"/>
        <v>0.68724718055994527</v>
      </c>
      <c r="R41">
        <f t="shared" si="32"/>
        <v>2.0326461414098773</v>
      </c>
      <c r="S41">
        <v>0.17</v>
      </c>
    </row>
    <row r="42" spans="1:19" x14ac:dyDescent="0.2">
      <c r="A42">
        <v>0.2</v>
      </c>
      <c r="B42" t="s">
        <v>25</v>
      </c>
      <c r="C42">
        <v>2.6599999999999999E-2</v>
      </c>
      <c r="D42" s="3">
        <v>0.75409999999999999</v>
      </c>
      <c r="E42">
        <v>0.29499999999999998</v>
      </c>
      <c r="F42">
        <v>0.2</v>
      </c>
      <c r="G42">
        <f t="shared" si="33"/>
        <v>1.4749999999999999</v>
      </c>
      <c r="H42">
        <f t="shared" si="28"/>
        <v>1.2749999999999999</v>
      </c>
      <c r="I42" s="3">
        <v>25</v>
      </c>
      <c r="J42">
        <v>25</v>
      </c>
      <c r="K42">
        <v>18</v>
      </c>
      <c r="L42">
        <f t="shared" si="2"/>
        <v>1.3888888888888888</v>
      </c>
      <c r="M42">
        <f t="shared" si="3"/>
        <v>84.745762711864415</v>
      </c>
      <c r="N42">
        <f t="shared" si="29"/>
        <v>33.152101843256865</v>
      </c>
      <c r="O42">
        <v>-0.02</v>
      </c>
      <c r="P42">
        <f t="shared" si="30"/>
        <v>1.39693032975999</v>
      </c>
      <c r="Q42">
        <f t="shared" si="31"/>
        <v>0.68724718055994527</v>
      </c>
      <c r="R42">
        <f t="shared" si="32"/>
        <v>2.0326461414098773</v>
      </c>
      <c r="S42">
        <v>0.17</v>
      </c>
    </row>
    <row r="43" spans="1:19" x14ac:dyDescent="0.2">
      <c r="A43">
        <v>0.25</v>
      </c>
      <c r="B43" t="s">
        <v>25</v>
      </c>
      <c r="C43">
        <v>4.1700000000000001E-2</v>
      </c>
      <c r="D43" s="3">
        <v>0.75409999999999999</v>
      </c>
      <c r="E43">
        <v>0.29499999999999998</v>
      </c>
      <c r="F43">
        <v>0.2</v>
      </c>
      <c r="G43">
        <f t="shared" si="33"/>
        <v>1.4749999999999999</v>
      </c>
      <c r="H43">
        <f t="shared" si="28"/>
        <v>1.2249999999999999</v>
      </c>
      <c r="I43" s="3">
        <v>25</v>
      </c>
      <c r="J43">
        <v>25</v>
      </c>
      <c r="K43">
        <v>18</v>
      </c>
      <c r="L43">
        <f t="shared" si="2"/>
        <v>1.3888888888888888</v>
      </c>
      <c r="M43">
        <f t="shared" si="3"/>
        <v>84.745762711864415</v>
      </c>
      <c r="N43">
        <f t="shared" si="29"/>
        <v>33.152101843256865</v>
      </c>
      <c r="O43">
        <v>-0.02</v>
      </c>
      <c r="P43">
        <f t="shared" si="30"/>
        <v>1.39693032975999</v>
      </c>
      <c r="Q43">
        <f t="shared" si="31"/>
        <v>0.68724718055994527</v>
      </c>
      <c r="R43">
        <f t="shared" si="32"/>
        <v>2.0326461414098773</v>
      </c>
      <c r="S43">
        <v>0.17</v>
      </c>
    </row>
    <row r="44" spans="1:19" x14ac:dyDescent="0.2">
      <c r="A44">
        <v>0</v>
      </c>
      <c r="B44" t="s">
        <v>26</v>
      </c>
      <c r="C44" s="1">
        <v>8.0099999999999995E-5</v>
      </c>
      <c r="D44">
        <v>0.53</v>
      </c>
      <c r="E44">
        <v>0.13539999999999999</v>
      </c>
      <c r="F44">
        <v>0.09</v>
      </c>
      <c r="G44">
        <f t="shared" si="33"/>
        <v>1.5044444444444445</v>
      </c>
      <c r="H44">
        <f t="shared" si="28"/>
        <v>1.5044444444444445</v>
      </c>
      <c r="I44">
        <v>50</v>
      </c>
      <c r="J44">
        <v>29.72</v>
      </c>
      <c r="K44">
        <v>32</v>
      </c>
      <c r="L44">
        <f t="shared" si="2"/>
        <v>0.92874999999999996</v>
      </c>
      <c r="M44">
        <f t="shared" si="3"/>
        <v>219.49778434268833</v>
      </c>
      <c r="N44">
        <v>56.075471698113205</v>
      </c>
      <c r="O44">
        <v>-1</v>
      </c>
      <c r="P44">
        <v>0.61962258427803285</v>
      </c>
      <c r="Q44">
        <v>0.55774718055994532</v>
      </c>
      <c r="R44">
        <v>1.1109380842695937</v>
      </c>
      <c r="S44">
        <v>0.08</v>
      </c>
    </row>
    <row r="45" spans="1:19" x14ac:dyDescent="0.2">
      <c r="A45">
        <v>0.05</v>
      </c>
      <c r="B45" t="s">
        <v>26</v>
      </c>
      <c r="C45">
        <v>5.7999999999999996E-3</v>
      </c>
      <c r="D45">
        <v>0.53</v>
      </c>
      <c r="E45">
        <v>0.13539999999999999</v>
      </c>
      <c r="F45">
        <v>0.09</v>
      </c>
      <c r="G45">
        <f t="shared" si="33"/>
        <v>1.5044444444444445</v>
      </c>
      <c r="H45">
        <f t="shared" si="28"/>
        <v>1.4544444444444444</v>
      </c>
      <c r="I45">
        <v>50</v>
      </c>
      <c r="J45">
        <v>29.72</v>
      </c>
      <c r="K45">
        <v>32</v>
      </c>
      <c r="L45">
        <f t="shared" si="2"/>
        <v>0.92874999999999996</v>
      </c>
      <c r="M45">
        <f t="shared" si="3"/>
        <v>219.49778434268833</v>
      </c>
      <c r="N45">
        <v>56.075471698113205</v>
      </c>
      <c r="O45">
        <v>-1</v>
      </c>
      <c r="P45">
        <v>0.61962258427803285</v>
      </c>
      <c r="Q45">
        <v>0.55774718055994532</v>
      </c>
      <c r="R45">
        <v>1.1109380842695937</v>
      </c>
      <c r="S45">
        <v>0.08</v>
      </c>
    </row>
    <row r="46" spans="1:19" x14ac:dyDescent="0.2">
      <c r="A46">
        <v>0.1</v>
      </c>
      <c r="B46" t="s">
        <v>26</v>
      </c>
      <c r="C46">
        <v>6.1000000000000004E-3</v>
      </c>
      <c r="D46">
        <v>0.53</v>
      </c>
      <c r="E46">
        <v>0.13539999999999999</v>
      </c>
      <c r="F46">
        <v>0.09</v>
      </c>
      <c r="G46">
        <f t="shared" si="33"/>
        <v>1.5044444444444445</v>
      </c>
      <c r="H46">
        <f t="shared" si="28"/>
        <v>1.4044444444444444</v>
      </c>
      <c r="I46">
        <v>50</v>
      </c>
      <c r="J46">
        <v>29.72</v>
      </c>
      <c r="K46">
        <v>32</v>
      </c>
      <c r="L46">
        <f t="shared" si="2"/>
        <v>0.92874999999999996</v>
      </c>
      <c r="M46">
        <f t="shared" si="3"/>
        <v>219.49778434268833</v>
      </c>
      <c r="N46">
        <v>56.075471698113205</v>
      </c>
      <c r="O46">
        <v>-1</v>
      </c>
      <c r="P46">
        <v>0.61962258427803285</v>
      </c>
      <c r="Q46">
        <v>0.55774718055994532</v>
      </c>
      <c r="R46">
        <v>1.1109380842695937</v>
      </c>
      <c r="S46">
        <v>0.08</v>
      </c>
    </row>
    <row r="47" spans="1:19" x14ac:dyDescent="0.2">
      <c r="A47">
        <v>0.15</v>
      </c>
      <c r="B47" t="s">
        <v>26</v>
      </c>
      <c r="C47">
        <v>1.26E-2</v>
      </c>
      <c r="D47">
        <v>0.53</v>
      </c>
      <c r="E47">
        <v>0.13539999999999999</v>
      </c>
      <c r="F47">
        <v>0.09</v>
      </c>
      <c r="G47">
        <f t="shared" ref="G47" si="38">E47/F47</f>
        <v>1.5044444444444445</v>
      </c>
      <c r="H47">
        <f t="shared" ref="H47" si="39">G47-A47</f>
        <v>1.3544444444444446</v>
      </c>
      <c r="I47">
        <v>50</v>
      </c>
      <c r="J47">
        <v>29.72</v>
      </c>
      <c r="K47">
        <v>32</v>
      </c>
      <c r="L47">
        <f t="shared" ref="L47" si="40">J47/K47</f>
        <v>0.92874999999999996</v>
      </c>
      <c r="M47">
        <f t="shared" ref="M47" si="41">J47/E47</f>
        <v>219.49778434268833</v>
      </c>
      <c r="N47">
        <v>56.075471698113205</v>
      </c>
      <c r="O47">
        <v>-1</v>
      </c>
      <c r="P47">
        <v>0.61962258427803285</v>
      </c>
      <c r="Q47">
        <v>0.55774718055994532</v>
      </c>
      <c r="R47">
        <v>1.1109380842695937</v>
      </c>
      <c r="S47">
        <v>0.08</v>
      </c>
    </row>
    <row r="48" spans="1:19" x14ac:dyDescent="0.2">
      <c r="A48">
        <v>0.2</v>
      </c>
      <c r="B48" t="s">
        <v>26</v>
      </c>
      <c r="C48">
        <v>1.23E-2</v>
      </c>
      <c r="D48">
        <v>0.53</v>
      </c>
      <c r="E48">
        <v>0.13539999999999999</v>
      </c>
      <c r="F48">
        <v>0.09</v>
      </c>
      <c r="G48">
        <f t="shared" si="33"/>
        <v>1.5044444444444445</v>
      </c>
      <c r="H48">
        <f t="shared" si="28"/>
        <v>1.3044444444444445</v>
      </c>
      <c r="I48">
        <v>50</v>
      </c>
      <c r="J48">
        <v>29.72</v>
      </c>
      <c r="K48">
        <v>32</v>
      </c>
      <c r="L48">
        <f t="shared" si="2"/>
        <v>0.92874999999999996</v>
      </c>
      <c r="M48">
        <f t="shared" si="3"/>
        <v>219.49778434268833</v>
      </c>
      <c r="N48">
        <v>56.075471698113205</v>
      </c>
      <c r="O48">
        <v>-1</v>
      </c>
      <c r="P48">
        <v>0.61962258427803285</v>
      </c>
      <c r="Q48">
        <v>0.55774718055994532</v>
      </c>
      <c r="R48">
        <v>1.1109380842695937</v>
      </c>
      <c r="S48">
        <v>0.08</v>
      </c>
    </row>
    <row r="49" spans="1:19" x14ac:dyDescent="0.2">
      <c r="A49">
        <v>0.25</v>
      </c>
      <c r="B49" t="s">
        <v>26</v>
      </c>
      <c r="C49">
        <v>1.46E-2</v>
      </c>
      <c r="D49">
        <v>0.53</v>
      </c>
      <c r="E49">
        <v>0.13539999999999999</v>
      </c>
      <c r="F49">
        <v>0.09</v>
      </c>
      <c r="G49">
        <f t="shared" si="33"/>
        <v>1.5044444444444445</v>
      </c>
      <c r="H49">
        <f t="shared" si="28"/>
        <v>1.2544444444444445</v>
      </c>
      <c r="I49">
        <v>50</v>
      </c>
      <c r="J49">
        <v>29.72</v>
      </c>
      <c r="K49">
        <v>32</v>
      </c>
      <c r="L49">
        <f t="shared" si="2"/>
        <v>0.92874999999999996</v>
      </c>
      <c r="M49">
        <f t="shared" si="3"/>
        <v>219.49778434268833</v>
      </c>
      <c r="N49">
        <v>56.075471698113205</v>
      </c>
      <c r="O49">
        <v>-1</v>
      </c>
      <c r="P49">
        <v>0.61962258427803285</v>
      </c>
      <c r="Q49">
        <v>0.55774718055994532</v>
      </c>
      <c r="R49">
        <v>1.1109380842695937</v>
      </c>
      <c r="S49">
        <v>0.08</v>
      </c>
    </row>
    <row r="50" spans="1:19" x14ac:dyDescent="0.2">
      <c r="A50">
        <v>0</v>
      </c>
      <c r="B50" t="s">
        <v>27</v>
      </c>
      <c r="C50">
        <v>1.12E-4</v>
      </c>
      <c r="D50">
        <v>0.57099999999999995</v>
      </c>
      <c r="E50">
        <v>0.17799999999999999</v>
      </c>
      <c r="F50">
        <v>0.11</v>
      </c>
      <c r="G50">
        <f t="shared" si="33"/>
        <v>1.6181818181818182</v>
      </c>
      <c r="H50">
        <f t="shared" ref="H50:H55" si="42">G50-A50</f>
        <v>1.6181818181818182</v>
      </c>
      <c r="I50">
        <v>64</v>
      </c>
      <c r="J50">
        <v>28.5</v>
      </c>
      <c r="K50">
        <v>37</v>
      </c>
      <c r="L50">
        <f t="shared" si="2"/>
        <v>0.77027027027027029</v>
      </c>
      <c r="M50">
        <f t="shared" si="3"/>
        <v>160.11235955056179</v>
      </c>
      <c r="N50">
        <v>49.912434325744314</v>
      </c>
      <c r="O50">
        <v>-1.208639</v>
      </c>
      <c r="P50">
        <v>0.63116061805411994</v>
      </c>
      <c r="Q50">
        <v>0.47800943855994527</v>
      </c>
      <c r="R50">
        <v>1.3203936306269579</v>
      </c>
      <c r="S50">
        <v>0.06</v>
      </c>
    </row>
    <row r="51" spans="1:19" x14ac:dyDescent="0.2">
      <c r="A51">
        <v>0.05</v>
      </c>
      <c r="B51" t="s">
        <v>27</v>
      </c>
      <c r="C51">
        <v>5.8999999999999999E-3</v>
      </c>
      <c r="D51">
        <v>0.57099999999999995</v>
      </c>
      <c r="E51">
        <v>0.17799999999999999</v>
      </c>
      <c r="F51">
        <v>0.11</v>
      </c>
      <c r="G51">
        <f t="shared" si="33"/>
        <v>1.6181818181818182</v>
      </c>
      <c r="H51">
        <f t="shared" si="42"/>
        <v>1.5681818181818181</v>
      </c>
      <c r="I51">
        <v>64</v>
      </c>
      <c r="J51">
        <v>28.5</v>
      </c>
      <c r="K51">
        <v>37</v>
      </c>
      <c r="L51">
        <f t="shared" si="2"/>
        <v>0.77027027027027029</v>
      </c>
      <c r="M51">
        <f t="shared" si="3"/>
        <v>160.11235955056179</v>
      </c>
      <c r="N51">
        <v>49.912434325744314</v>
      </c>
      <c r="O51">
        <v>-1.208639</v>
      </c>
      <c r="P51">
        <v>0.63116061805411994</v>
      </c>
      <c r="Q51">
        <v>0.47800943855994527</v>
      </c>
      <c r="R51">
        <v>1.3203936306269579</v>
      </c>
      <c r="S51">
        <v>0.06</v>
      </c>
    </row>
    <row r="52" spans="1:19" x14ac:dyDescent="0.2">
      <c r="A52">
        <v>0.1</v>
      </c>
      <c r="B52" t="s">
        <v>27</v>
      </c>
      <c r="C52">
        <v>7.4999999999999997E-3</v>
      </c>
      <c r="D52">
        <v>0.57099999999999995</v>
      </c>
      <c r="E52">
        <v>0.17799999999999999</v>
      </c>
      <c r="F52">
        <v>0.11</v>
      </c>
      <c r="G52">
        <f t="shared" si="33"/>
        <v>1.6181818181818182</v>
      </c>
      <c r="H52">
        <f t="shared" si="42"/>
        <v>1.5181818181818181</v>
      </c>
      <c r="I52">
        <v>64</v>
      </c>
      <c r="J52">
        <v>28.5</v>
      </c>
      <c r="K52">
        <v>37</v>
      </c>
      <c r="L52">
        <f t="shared" si="2"/>
        <v>0.77027027027027029</v>
      </c>
      <c r="M52">
        <f t="shared" si="3"/>
        <v>160.11235955056179</v>
      </c>
      <c r="N52">
        <v>49.912434325744314</v>
      </c>
      <c r="O52">
        <v>-1.208639</v>
      </c>
      <c r="P52">
        <v>0.63116061805411994</v>
      </c>
      <c r="Q52">
        <v>0.47800943855994527</v>
      </c>
      <c r="R52">
        <v>1.3203936306269579</v>
      </c>
      <c r="S52">
        <v>0.06</v>
      </c>
    </row>
    <row r="53" spans="1:19" x14ac:dyDescent="0.2">
      <c r="A53">
        <v>0.15</v>
      </c>
      <c r="B53" t="s">
        <v>27</v>
      </c>
      <c r="C53">
        <v>9.2999999999999992E-3</v>
      </c>
      <c r="D53">
        <v>0.57099999999999995</v>
      </c>
      <c r="E53">
        <v>0.17799999999999999</v>
      </c>
      <c r="F53">
        <v>0.11</v>
      </c>
      <c r="G53">
        <f t="shared" ref="G53" si="43">E53/F53</f>
        <v>1.6181818181818182</v>
      </c>
      <c r="H53">
        <f t="shared" ref="H53" si="44">G53-A53</f>
        <v>1.4681818181818183</v>
      </c>
      <c r="I53">
        <v>64</v>
      </c>
      <c r="J53">
        <v>28.5</v>
      </c>
      <c r="K53">
        <v>37</v>
      </c>
      <c r="L53">
        <f t="shared" ref="L53" si="45">J53/K53</f>
        <v>0.77027027027027029</v>
      </c>
      <c r="M53">
        <f t="shared" ref="M53" si="46">J53/E53</f>
        <v>160.11235955056179</v>
      </c>
      <c r="N53">
        <v>49.912434325744314</v>
      </c>
      <c r="O53">
        <v>-1.208639</v>
      </c>
      <c r="P53">
        <v>0.63116061805411994</v>
      </c>
      <c r="Q53">
        <v>0.47800943855994527</v>
      </c>
      <c r="R53">
        <v>1.3203936306269579</v>
      </c>
      <c r="S53">
        <v>0.06</v>
      </c>
    </row>
    <row r="54" spans="1:19" x14ac:dyDescent="0.2">
      <c r="A54">
        <v>0.2</v>
      </c>
      <c r="B54" t="s">
        <v>27</v>
      </c>
      <c r="C54">
        <v>1.7899999999999999E-2</v>
      </c>
      <c r="D54">
        <v>0.57099999999999995</v>
      </c>
      <c r="E54">
        <v>0.17799999999999999</v>
      </c>
      <c r="F54">
        <v>0.11</v>
      </c>
      <c r="G54">
        <f t="shared" si="33"/>
        <v>1.6181818181818182</v>
      </c>
      <c r="H54">
        <f t="shared" si="42"/>
        <v>1.4181818181818182</v>
      </c>
      <c r="I54">
        <v>64</v>
      </c>
      <c r="J54">
        <v>28.5</v>
      </c>
      <c r="K54">
        <v>37</v>
      </c>
      <c r="L54">
        <f t="shared" si="2"/>
        <v>0.77027027027027029</v>
      </c>
      <c r="M54">
        <f t="shared" si="3"/>
        <v>160.11235955056179</v>
      </c>
      <c r="N54">
        <v>49.912434325744314</v>
      </c>
      <c r="O54">
        <v>-1.208639</v>
      </c>
      <c r="P54">
        <v>0.63116061805411994</v>
      </c>
      <c r="Q54">
        <v>0.47800943855994527</v>
      </c>
      <c r="R54">
        <v>1.3203936306269579</v>
      </c>
      <c r="S54">
        <v>0.06</v>
      </c>
    </row>
    <row r="55" spans="1:19" x14ac:dyDescent="0.2">
      <c r="A55">
        <v>0.25</v>
      </c>
      <c r="B55" t="s">
        <v>27</v>
      </c>
      <c r="C55">
        <v>2.4799999999999999E-2</v>
      </c>
      <c r="D55">
        <v>0.57099999999999995</v>
      </c>
      <c r="E55">
        <v>0.17799999999999999</v>
      </c>
      <c r="F55">
        <v>0.11</v>
      </c>
      <c r="G55">
        <f t="shared" si="33"/>
        <v>1.6181818181818182</v>
      </c>
      <c r="H55">
        <f t="shared" si="42"/>
        <v>1.3681818181818182</v>
      </c>
      <c r="I55">
        <v>64</v>
      </c>
      <c r="J55">
        <v>28.5</v>
      </c>
      <c r="K55">
        <v>37</v>
      </c>
      <c r="L55">
        <f t="shared" si="2"/>
        <v>0.77027027027027029</v>
      </c>
      <c r="M55">
        <f t="shared" si="3"/>
        <v>160.11235955056179</v>
      </c>
      <c r="N55">
        <v>49.912434325744314</v>
      </c>
      <c r="O55">
        <v>-1.208639</v>
      </c>
      <c r="P55">
        <v>0.63116061805411994</v>
      </c>
      <c r="Q55">
        <v>0.47800943855994527</v>
      </c>
      <c r="R55">
        <v>1.3203936306269579</v>
      </c>
      <c r="S55">
        <v>0.06</v>
      </c>
    </row>
    <row r="56" spans="1:19" x14ac:dyDescent="0.2">
      <c r="A56">
        <v>0</v>
      </c>
      <c r="B56" t="s">
        <v>28</v>
      </c>
      <c r="C56">
        <v>1.6999999999999999E-3</v>
      </c>
      <c r="D56">
        <v>0.74073984064858489</v>
      </c>
      <c r="E56">
        <v>0.24472070000000001</v>
      </c>
      <c r="F56">
        <v>0.30099999999999999</v>
      </c>
      <c r="G56">
        <f t="shared" si="33"/>
        <v>0.81302558139534886</v>
      </c>
      <c r="H56">
        <v>-5.6279299999999977E-2</v>
      </c>
      <c r="I56">
        <v>25</v>
      </c>
      <c r="J56">
        <v>30.48</v>
      </c>
      <c r="K56">
        <v>30</v>
      </c>
      <c r="L56">
        <v>1.016</v>
      </c>
      <c r="M56">
        <v>124.55015043680407</v>
      </c>
      <c r="N56">
        <v>41.148049999999998</v>
      </c>
      <c r="O56">
        <v>-1.9098010000000001</v>
      </c>
      <c r="P56">
        <v>0.88255540759031259</v>
      </c>
      <c r="Q56">
        <v>0.22577934297924523</v>
      </c>
      <c r="R56">
        <v>3.9089289389571902</v>
      </c>
      <c r="S56">
        <v>0.17</v>
      </c>
    </row>
    <row r="57" spans="1:19" x14ac:dyDescent="0.2">
      <c r="A57">
        <v>0.05</v>
      </c>
      <c r="B57" t="s">
        <v>28</v>
      </c>
      <c r="C57">
        <v>1.0200000000000001E-2</v>
      </c>
      <c r="D57">
        <v>0.74073984064858489</v>
      </c>
      <c r="E57">
        <v>0.24472070000000001</v>
      </c>
      <c r="F57">
        <v>0.30099999999999999</v>
      </c>
      <c r="G57">
        <f t="shared" si="33"/>
        <v>0.81302558139534886</v>
      </c>
      <c r="H57">
        <v>-0.10627929999999998</v>
      </c>
      <c r="I57">
        <v>25</v>
      </c>
      <c r="J57">
        <v>30.48</v>
      </c>
      <c r="K57">
        <v>30</v>
      </c>
      <c r="L57">
        <v>1.016</v>
      </c>
      <c r="M57">
        <v>124.55015043680407</v>
      </c>
      <c r="N57">
        <v>41.148049999999998</v>
      </c>
      <c r="O57">
        <v>-1.9098010000000001</v>
      </c>
      <c r="P57">
        <v>0.88255540759031259</v>
      </c>
      <c r="Q57">
        <v>0.22577934297924523</v>
      </c>
      <c r="R57">
        <v>3.9089289389571902</v>
      </c>
      <c r="S57">
        <v>0.17</v>
      </c>
    </row>
    <row r="58" spans="1:19" x14ac:dyDescent="0.2">
      <c r="A58">
        <v>0.1</v>
      </c>
      <c r="B58" t="s">
        <v>28</v>
      </c>
      <c r="C58">
        <v>1.95E-2</v>
      </c>
      <c r="D58">
        <v>0.74073984064858489</v>
      </c>
      <c r="E58">
        <v>0.24472070000000001</v>
      </c>
      <c r="F58">
        <v>0.30099999999999999</v>
      </c>
      <c r="G58">
        <f t="shared" si="33"/>
        <v>0.81302558139534886</v>
      </c>
      <c r="H58">
        <v>-0.15627929999999998</v>
      </c>
      <c r="I58">
        <v>25</v>
      </c>
      <c r="J58">
        <v>30.48</v>
      </c>
      <c r="K58">
        <v>30</v>
      </c>
      <c r="L58">
        <v>1.016</v>
      </c>
      <c r="M58">
        <v>124.55015043680407</v>
      </c>
      <c r="N58">
        <v>41.148049999999998</v>
      </c>
      <c r="O58">
        <v>-1.9098010000000001</v>
      </c>
      <c r="P58">
        <v>0.88255540759031259</v>
      </c>
      <c r="Q58">
        <v>0.22577934297924523</v>
      </c>
      <c r="R58">
        <v>3.9089289389571902</v>
      </c>
      <c r="S58">
        <v>0.17</v>
      </c>
    </row>
    <row r="59" spans="1:19" x14ac:dyDescent="0.2">
      <c r="A59">
        <v>0.15</v>
      </c>
      <c r="B59" t="s">
        <v>28</v>
      </c>
      <c r="C59">
        <v>3.6700000000000003E-2</v>
      </c>
      <c r="D59">
        <v>0.74073984064858489</v>
      </c>
      <c r="E59">
        <v>0.24472070000000001</v>
      </c>
      <c r="F59">
        <v>0.30099999999999999</v>
      </c>
      <c r="G59">
        <f t="shared" ref="G59" si="47">E59/F59</f>
        <v>0.81302558139534886</v>
      </c>
      <c r="H59">
        <v>-0.15627929999999998</v>
      </c>
      <c r="I59">
        <v>25</v>
      </c>
      <c r="J59">
        <v>30.48</v>
      </c>
      <c r="K59">
        <v>30</v>
      </c>
      <c r="L59">
        <v>1.016</v>
      </c>
      <c r="M59">
        <v>124.55015043680407</v>
      </c>
      <c r="N59">
        <v>41.148049999999998</v>
      </c>
      <c r="O59">
        <v>-1.9098010000000001</v>
      </c>
      <c r="P59">
        <v>0.88255540759031259</v>
      </c>
      <c r="Q59">
        <v>0.22577934297924523</v>
      </c>
      <c r="R59">
        <v>3.9089289389571902</v>
      </c>
      <c r="S59">
        <v>0.17</v>
      </c>
    </row>
    <row r="60" spans="1:19" x14ac:dyDescent="0.2">
      <c r="A60">
        <v>0.2</v>
      </c>
      <c r="B60" t="s">
        <v>28</v>
      </c>
      <c r="C60">
        <v>4.9799999999999997E-2</v>
      </c>
      <c r="D60">
        <v>0.74073984064858489</v>
      </c>
      <c r="E60">
        <v>0.24472070000000001</v>
      </c>
      <c r="F60">
        <v>0.30099999999999999</v>
      </c>
      <c r="G60">
        <f t="shared" ref="G60" si="48">E60/F60</f>
        <v>0.81302558139534886</v>
      </c>
      <c r="H60">
        <v>-0.15627929999999998</v>
      </c>
      <c r="I60">
        <v>25</v>
      </c>
      <c r="J60">
        <v>30.48</v>
      </c>
      <c r="K60">
        <v>30</v>
      </c>
      <c r="L60">
        <v>1.016</v>
      </c>
      <c r="M60">
        <v>124.55015043680407</v>
      </c>
      <c r="N60">
        <v>41.148049999999998</v>
      </c>
      <c r="O60">
        <v>-1.9098010000000001</v>
      </c>
      <c r="P60">
        <v>0.88255540759031259</v>
      </c>
      <c r="Q60">
        <v>0.22577934297924523</v>
      </c>
      <c r="R60">
        <v>3.9089289389571902</v>
      </c>
      <c r="S60">
        <v>0.17</v>
      </c>
    </row>
    <row r="61" spans="1:19" x14ac:dyDescent="0.2">
      <c r="A61">
        <v>0.25</v>
      </c>
      <c r="B61" t="s">
        <v>28</v>
      </c>
      <c r="C61">
        <v>3.2800000000000003E-2</v>
      </c>
      <c r="D61">
        <v>0.74073984064858489</v>
      </c>
      <c r="E61">
        <v>0.24472070000000001</v>
      </c>
      <c r="F61">
        <v>0.30099999999999999</v>
      </c>
      <c r="G61">
        <f t="shared" si="33"/>
        <v>0.81302558139534886</v>
      </c>
      <c r="H61">
        <v>-0.30627929999999998</v>
      </c>
      <c r="I61">
        <v>25</v>
      </c>
      <c r="J61">
        <v>30.48</v>
      </c>
      <c r="K61">
        <v>30</v>
      </c>
      <c r="L61">
        <v>1.016</v>
      </c>
      <c r="M61">
        <v>124.55015043680407</v>
      </c>
      <c r="N61">
        <v>41.148049999999998</v>
      </c>
      <c r="O61">
        <v>-1.9098010000000001</v>
      </c>
      <c r="P61">
        <v>0.88255540759031259</v>
      </c>
      <c r="Q61">
        <v>0.22577934297924523</v>
      </c>
      <c r="R61">
        <v>3.9089289389571902</v>
      </c>
      <c r="S61">
        <v>0.17</v>
      </c>
    </row>
    <row r="62" spans="1:19" x14ac:dyDescent="0.2">
      <c r="A62">
        <v>0</v>
      </c>
      <c r="B62" t="s">
        <v>29</v>
      </c>
      <c r="C62" s="1">
        <v>1.717E-4</v>
      </c>
      <c r="D62">
        <v>0.90660321237358721</v>
      </c>
      <c r="E62">
        <v>0.23</v>
      </c>
      <c r="F62">
        <v>5.6000000000000001E-2</v>
      </c>
      <c r="G62">
        <f t="shared" si="33"/>
        <v>4.1071428571428577</v>
      </c>
      <c r="H62">
        <v>0.17400000000000002</v>
      </c>
      <c r="I62">
        <v>83</v>
      </c>
      <c r="J62">
        <v>30.48</v>
      </c>
      <c r="K62">
        <v>27</v>
      </c>
      <c r="L62">
        <v>1.1288888888888888</v>
      </c>
      <c r="M62">
        <v>132.52173913043478</v>
      </c>
      <c r="N62">
        <v>33.619999999999997</v>
      </c>
      <c r="O62">
        <v>-0.26</v>
      </c>
      <c r="P62">
        <v>2.3110983280603086</v>
      </c>
      <c r="Q62">
        <v>0.63334718055994532</v>
      </c>
      <c r="R62">
        <v>3.6490228408643981</v>
      </c>
      <c r="S62">
        <v>0.19</v>
      </c>
    </row>
    <row r="63" spans="1:19" x14ac:dyDescent="0.2">
      <c r="A63">
        <v>0.05</v>
      </c>
      <c r="B63" t="s">
        <v>29</v>
      </c>
      <c r="C63">
        <v>5.1999999999999998E-3</v>
      </c>
      <c r="D63">
        <v>0.90660321237358721</v>
      </c>
      <c r="E63">
        <v>0.23</v>
      </c>
      <c r="F63">
        <v>5.6000000000000001E-2</v>
      </c>
      <c r="G63">
        <f t="shared" ref="G63:G91" si="49">E63/F63</f>
        <v>4.1071428571428577</v>
      </c>
      <c r="H63">
        <v>0.12400000000000001</v>
      </c>
      <c r="I63">
        <v>83</v>
      </c>
      <c r="J63">
        <v>30.48</v>
      </c>
      <c r="K63">
        <v>27</v>
      </c>
      <c r="L63">
        <v>1.1288888888888888</v>
      </c>
      <c r="M63">
        <v>132.52173913043478</v>
      </c>
      <c r="N63">
        <v>33.619999999999997</v>
      </c>
      <c r="O63">
        <v>-0.26</v>
      </c>
      <c r="P63">
        <v>2.3110983280603086</v>
      </c>
      <c r="Q63">
        <v>0.63334718055994532</v>
      </c>
      <c r="R63">
        <v>3.6490228408643981</v>
      </c>
      <c r="S63">
        <v>0.19</v>
      </c>
    </row>
    <row r="64" spans="1:19" x14ac:dyDescent="0.2">
      <c r="A64">
        <v>0.1</v>
      </c>
      <c r="B64" t="s">
        <v>29</v>
      </c>
      <c r="C64">
        <v>1.1299999999999999E-2</v>
      </c>
      <c r="D64">
        <v>0.90660321237358721</v>
      </c>
      <c r="E64">
        <v>0.23</v>
      </c>
      <c r="F64">
        <v>5.6000000000000001E-2</v>
      </c>
      <c r="G64">
        <f t="shared" si="49"/>
        <v>4.1071428571428577</v>
      </c>
      <c r="H64">
        <v>7.400000000000001E-2</v>
      </c>
      <c r="I64">
        <v>83</v>
      </c>
      <c r="J64">
        <v>30.48</v>
      </c>
      <c r="K64">
        <v>27</v>
      </c>
      <c r="L64">
        <v>1.1288888888888888</v>
      </c>
      <c r="M64">
        <v>132.52173913043478</v>
      </c>
      <c r="N64">
        <v>33.619999999999997</v>
      </c>
      <c r="O64">
        <v>-0.26</v>
      </c>
      <c r="P64">
        <v>2.3110983280603086</v>
      </c>
      <c r="Q64">
        <v>0.63334718055994532</v>
      </c>
      <c r="R64">
        <v>3.6490228408643981</v>
      </c>
      <c r="S64">
        <v>0.19</v>
      </c>
    </row>
    <row r="65" spans="1:19" x14ac:dyDescent="0.2">
      <c r="A65">
        <v>0.15</v>
      </c>
      <c r="B65" t="s">
        <v>29</v>
      </c>
      <c r="C65">
        <v>1.7299999999999999E-2</v>
      </c>
      <c r="D65">
        <v>0.90660321237358721</v>
      </c>
      <c r="E65">
        <v>0.23</v>
      </c>
      <c r="F65">
        <v>5.6000000000000001E-2</v>
      </c>
      <c r="G65">
        <f t="shared" ref="G65" si="50">E65/F65</f>
        <v>4.1071428571428577</v>
      </c>
      <c r="H65">
        <v>7.400000000000001E-2</v>
      </c>
      <c r="I65">
        <v>83</v>
      </c>
      <c r="J65">
        <v>30.48</v>
      </c>
      <c r="K65">
        <v>27</v>
      </c>
      <c r="L65">
        <v>1.1288888888888888</v>
      </c>
      <c r="M65">
        <v>132.52173913043478</v>
      </c>
      <c r="N65">
        <v>33.619999999999997</v>
      </c>
      <c r="O65">
        <v>-0.26</v>
      </c>
      <c r="P65">
        <v>2.3110983280603086</v>
      </c>
      <c r="Q65">
        <v>0.63334718055994532</v>
      </c>
      <c r="R65">
        <v>3.6490228408643981</v>
      </c>
      <c r="S65">
        <v>0.19</v>
      </c>
    </row>
    <row r="66" spans="1:19" x14ac:dyDescent="0.2">
      <c r="A66">
        <v>0.2</v>
      </c>
      <c r="B66" t="s">
        <v>29</v>
      </c>
      <c r="C66">
        <v>2.0299999999999999E-2</v>
      </c>
      <c r="D66">
        <v>0.90660321237358721</v>
      </c>
      <c r="E66">
        <v>0.23</v>
      </c>
      <c r="F66">
        <v>5.6000000000000001E-2</v>
      </c>
      <c r="G66">
        <f t="shared" ref="G66" si="51">E66/F66</f>
        <v>4.1071428571428577</v>
      </c>
      <c r="H66">
        <v>7.400000000000001E-2</v>
      </c>
      <c r="I66">
        <v>83</v>
      </c>
      <c r="J66">
        <v>30.48</v>
      </c>
      <c r="K66">
        <v>27</v>
      </c>
      <c r="L66">
        <v>1.1288888888888888</v>
      </c>
      <c r="M66">
        <v>132.52173913043478</v>
      </c>
      <c r="N66">
        <v>33.619999999999997</v>
      </c>
      <c r="O66">
        <v>-0.26</v>
      </c>
      <c r="P66">
        <v>2.3110983280603086</v>
      </c>
      <c r="Q66">
        <v>0.63334718055994532</v>
      </c>
      <c r="R66">
        <v>3.6490228408643981</v>
      </c>
      <c r="S66">
        <v>0.19</v>
      </c>
    </row>
    <row r="67" spans="1:19" x14ac:dyDescent="0.2">
      <c r="A67">
        <v>0.25</v>
      </c>
      <c r="B67" t="s">
        <v>29</v>
      </c>
      <c r="C67">
        <v>3.3700000000000001E-2</v>
      </c>
      <c r="D67">
        <v>0.90660321237358721</v>
      </c>
      <c r="E67">
        <v>0.23</v>
      </c>
      <c r="F67">
        <v>5.6000000000000001E-2</v>
      </c>
      <c r="G67">
        <f t="shared" si="49"/>
        <v>4.1071428571428577</v>
      </c>
      <c r="H67">
        <v>-7.5999999999999984E-2</v>
      </c>
      <c r="I67">
        <v>83</v>
      </c>
      <c r="J67">
        <v>30.48</v>
      </c>
      <c r="K67">
        <v>27</v>
      </c>
      <c r="L67">
        <v>1.1288888888888888</v>
      </c>
      <c r="M67">
        <v>132.52173913043478</v>
      </c>
      <c r="N67">
        <v>33.619999999999997</v>
      </c>
      <c r="O67">
        <v>-0.26</v>
      </c>
      <c r="P67">
        <v>2.3110983280603086</v>
      </c>
      <c r="Q67">
        <v>0.63334718055994532</v>
      </c>
      <c r="R67">
        <v>3.6490228408643981</v>
      </c>
      <c r="S67">
        <v>0.19</v>
      </c>
    </row>
    <row r="68" spans="1:19" x14ac:dyDescent="0.2">
      <c r="A68">
        <v>0</v>
      </c>
      <c r="B68" t="s">
        <v>30</v>
      </c>
      <c r="C68">
        <v>4.1000000000000003E-3</v>
      </c>
      <c r="D68">
        <v>0.76352705410821653</v>
      </c>
      <c r="E68">
        <v>0.28000000000000003</v>
      </c>
      <c r="F68">
        <v>0.27500000000000002</v>
      </c>
      <c r="G68">
        <f t="shared" si="49"/>
        <v>1.0181818181818183</v>
      </c>
      <c r="H68">
        <v>5.0000000000000044E-3</v>
      </c>
      <c r="I68">
        <v>16</v>
      </c>
      <c r="J68">
        <v>38.1</v>
      </c>
      <c r="K68">
        <v>34</v>
      </c>
      <c r="L68">
        <v>1.1205882352941177</v>
      </c>
      <c r="M68">
        <v>136.07142857142856</v>
      </c>
      <c r="N68">
        <v>49.9</v>
      </c>
      <c r="O68">
        <v>-1.23</v>
      </c>
      <c r="P68">
        <v>1.0975214712858541</v>
      </c>
      <c r="Q68">
        <v>0.34874718055994525</v>
      </c>
      <c r="R68">
        <v>3.1470404134126153</v>
      </c>
      <c r="S68">
        <v>0.12</v>
      </c>
    </row>
    <row r="69" spans="1:19" x14ac:dyDescent="0.2">
      <c r="A69">
        <v>0.05</v>
      </c>
      <c r="B69" t="s">
        <v>30</v>
      </c>
      <c r="C69">
        <v>2.01E-2</v>
      </c>
      <c r="D69">
        <v>0.76352705410821653</v>
      </c>
      <c r="E69">
        <v>0.28000000000000003</v>
      </c>
      <c r="F69">
        <v>0.27500000000000002</v>
      </c>
      <c r="G69">
        <f t="shared" si="49"/>
        <v>1.0181818181818183</v>
      </c>
      <c r="H69">
        <v>-4.4999999999999998E-2</v>
      </c>
      <c r="I69">
        <v>16</v>
      </c>
      <c r="J69">
        <v>38.1</v>
      </c>
      <c r="K69">
        <v>34</v>
      </c>
      <c r="L69">
        <v>1.1205882352941177</v>
      </c>
      <c r="M69">
        <v>136.07142857142856</v>
      </c>
      <c r="N69">
        <v>49.9</v>
      </c>
      <c r="O69">
        <v>-1.23</v>
      </c>
      <c r="P69">
        <v>1.0975214712858541</v>
      </c>
      <c r="Q69">
        <v>0.34874718055994525</v>
      </c>
      <c r="R69">
        <v>3.1470404134126153</v>
      </c>
      <c r="S69">
        <v>0.12</v>
      </c>
    </row>
    <row r="70" spans="1:19" x14ac:dyDescent="0.2">
      <c r="A70">
        <v>0.1</v>
      </c>
      <c r="B70" t="s">
        <v>30</v>
      </c>
      <c r="C70">
        <v>2.4199999999999999E-2</v>
      </c>
      <c r="D70">
        <v>0.76352705410821653</v>
      </c>
      <c r="E70">
        <v>0.28000000000000003</v>
      </c>
      <c r="F70">
        <v>0.27500000000000002</v>
      </c>
      <c r="G70">
        <f t="shared" si="49"/>
        <v>1.0181818181818183</v>
      </c>
      <c r="H70">
        <v>-9.5000000000000001E-2</v>
      </c>
      <c r="I70">
        <v>16</v>
      </c>
      <c r="J70">
        <v>38.1</v>
      </c>
      <c r="K70">
        <v>34</v>
      </c>
      <c r="L70">
        <v>1.1205882352941177</v>
      </c>
      <c r="M70">
        <v>136.07142857142856</v>
      </c>
      <c r="N70">
        <v>49.9</v>
      </c>
      <c r="O70">
        <v>-1.23</v>
      </c>
      <c r="P70">
        <v>1.0975214712858541</v>
      </c>
      <c r="Q70">
        <v>0.34874718055994525</v>
      </c>
      <c r="R70">
        <v>3.1470404134126153</v>
      </c>
      <c r="S70">
        <v>0.12</v>
      </c>
    </row>
    <row r="71" spans="1:19" x14ac:dyDescent="0.2">
      <c r="A71">
        <v>0.15</v>
      </c>
      <c r="B71" t="s">
        <v>30</v>
      </c>
      <c r="C71">
        <v>3.2300000000000002E-2</v>
      </c>
      <c r="D71">
        <v>0.76352705410821653</v>
      </c>
      <c r="E71">
        <v>0.28000000000000003</v>
      </c>
      <c r="F71">
        <v>0.27500000000000002</v>
      </c>
      <c r="G71">
        <f t="shared" ref="G71:G72" si="52">E71/F71</f>
        <v>1.0181818181818183</v>
      </c>
      <c r="H71">
        <v>-9.5000000000000001E-2</v>
      </c>
      <c r="I71">
        <v>16</v>
      </c>
      <c r="J71">
        <v>38.1</v>
      </c>
      <c r="K71">
        <v>34</v>
      </c>
      <c r="L71">
        <v>1.1205882352941177</v>
      </c>
      <c r="M71">
        <v>136.07142857142856</v>
      </c>
      <c r="N71">
        <v>49.9</v>
      </c>
      <c r="O71">
        <v>-1.23</v>
      </c>
      <c r="P71">
        <v>1.0975214712858541</v>
      </c>
      <c r="Q71">
        <v>0.34874718055994525</v>
      </c>
      <c r="R71">
        <v>3.1470404134126153</v>
      </c>
      <c r="S71">
        <v>0.12</v>
      </c>
    </row>
    <row r="72" spans="1:19" x14ac:dyDescent="0.2">
      <c r="A72">
        <v>0.2</v>
      </c>
      <c r="B72" t="s">
        <v>30</v>
      </c>
      <c r="C72">
        <v>4.2799999999999998E-2</v>
      </c>
      <c r="D72">
        <v>0.76352705410821653</v>
      </c>
      <c r="E72">
        <v>0.28000000000000003</v>
      </c>
      <c r="F72">
        <v>0.27500000000000002</v>
      </c>
      <c r="G72">
        <f t="shared" si="52"/>
        <v>1.0181818181818183</v>
      </c>
      <c r="H72">
        <v>-9.5000000000000001E-2</v>
      </c>
      <c r="I72">
        <v>16</v>
      </c>
      <c r="J72">
        <v>38.1</v>
      </c>
      <c r="K72">
        <v>34</v>
      </c>
      <c r="L72">
        <v>1.1205882352941177</v>
      </c>
      <c r="M72">
        <v>136.07142857142856</v>
      </c>
      <c r="N72">
        <v>49.9</v>
      </c>
      <c r="O72">
        <v>-1.23</v>
      </c>
      <c r="P72">
        <v>1.0975214712858541</v>
      </c>
      <c r="Q72">
        <v>0.34874718055994525</v>
      </c>
      <c r="R72">
        <v>3.1470404134126153</v>
      </c>
      <c r="S72">
        <v>0.12</v>
      </c>
    </row>
    <row r="73" spans="1:19" x14ac:dyDescent="0.2">
      <c r="A73">
        <v>0.25</v>
      </c>
      <c r="B73" t="s">
        <v>30</v>
      </c>
      <c r="C73">
        <v>5.11E-2</v>
      </c>
      <c r="D73">
        <v>0.76352705410821653</v>
      </c>
      <c r="E73">
        <v>0.28000000000000003</v>
      </c>
      <c r="F73">
        <v>0.27500000000000002</v>
      </c>
      <c r="G73">
        <f t="shared" si="49"/>
        <v>1.0181818181818183</v>
      </c>
      <c r="H73">
        <v>-0.245</v>
      </c>
      <c r="I73">
        <v>16</v>
      </c>
      <c r="J73">
        <v>38.1</v>
      </c>
      <c r="K73">
        <v>34</v>
      </c>
      <c r="L73">
        <v>1.1205882352941177</v>
      </c>
      <c r="M73">
        <v>136.07142857142856</v>
      </c>
      <c r="N73">
        <v>49.9</v>
      </c>
      <c r="O73">
        <v>-1.23</v>
      </c>
      <c r="P73">
        <v>1.0975214712858541</v>
      </c>
      <c r="Q73">
        <v>0.34874718055994525</v>
      </c>
      <c r="R73">
        <v>3.1470404134126153</v>
      </c>
      <c r="S73">
        <v>0.12</v>
      </c>
    </row>
    <row r="74" spans="1:19" x14ac:dyDescent="0.2">
      <c r="A74">
        <v>0</v>
      </c>
      <c r="B74" t="s">
        <v>31</v>
      </c>
      <c r="C74" s="1">
        <v>3.0739E-4</v>
      </c>
      <c r="D74">
        <v>0.54285714285714282</v>
      </c>
      <c r="E74">
        <v>0.22</v>
      </c>
      <c r="F74">
        <v>0.15</v>
      </c>
      <c r="G74">
        <f t="shared" si="49"/>
        <v>1.4666666666666668</v>
      </c>
      <c r="H74">
        <v>7.0000000000000007E-2</v>
      </c>
      <c r="I74">
        <v>54</v>
      </c>
      <c r="J74">
        <v>38</v>
      </c>
      <c r="K74">
        <v>35.5</v>
      </c>
      <c r="L74">
        <v>1.0704225352112675</v>
      </c>
      <c r="M74">
        <v>172.72727272727272</v>
      </c>
      <c r="N74">
        <v>70</v>
      </c>
      <c r="O74">
        <v>-0.69</v>
      </c>
      <c r="P74">
        <v>0.63095933924963243</v>
      </c>
      <c r="Q74">
        <v>0.54134718055994524</v>
      </c>
      <c r="R74">
        <v>1.1655354676401868</v>
      </c>
      <c r="S74">
        <v>0.01</v>
      </c>
    </row>
    <row r="75" spans="1:19" x14ac:dyDescent="0.2">
      <c r="A75">
        <v>0.05</v>
      </c>
      <c r="B75" t="s">
        <v>31</v>
      </c>
      <c r="C75">
        <v>8.9999999999999993E-3</v>
      </c>
      <c r="D75">
        <v>0.54285714285714282</v>
      </c>
      <c r="E75">
        <v>0.22</v>
      </c>
      <c r="F75">
        <v>0.15</v>
      </c>
      <c r="G75">
        <f t="shared" si="49"/>
        <v>1.4666666666666668</v>
      </c>
      <c r="H75">
        <v>2.0000000000000004E-2</v>
      </c>
      <c r="I75">
        <v>54</v>
      </c>
      <c r="J75">
        <v>38</v>
      </c>
      <c r="K75">
        <v>35.5</v>
      </c>
      <c r="L75">
        <v>1.0704225352112675</v>
      </c>
      <c r="M75">
        <v>172.72727272727272</v>
      </c>
      <c r="N75">
        <v>70</v>
      </c>
      <c r="O75">
        <v>-0.69</v>
      </c>
      <c r="P75">
        <v>0.63095933924963243</v>
      </c>
      <c r="Q75">
        <v>0.54134718055994524</v>
      </c>
      <c r="R75">
        <v>1.1655354676401868</v>
      </c>
      <c r="S75">
        <v>0.01</v>
      </c>
    </row>
    <row r="76" spans="1:19" x14ac:dyDescent="0.2">
      <c r="A76">
        <v>0.1</v>
      </c>
      <c r="B76" t="s">
        <v>31</v>
      </c>
      <c r="C76">
        <v>1.78E-2</v>
      </c>
      <c r="D76">
        <v>0.54285714285714282</v>
      </c>
      <c r="E76">
        <v>0.22</v>
      </c>
      <c r="F76">
        <v>0.15</v>
      </c>
      <c r="G76">
        <f t="shared" si="49"/>
        <v>1.4666666666666668</v>
      </c>
      <c r="H76">
        <v>-0.03</v>
      </c>
      <c r="I76">
        <v>54</v>
      </c>
      <c r="J76">
        <v>38</v>
      </c>
      <c r="K76">
        <v>35.5</v>
      </c>
      <c r="L76">
        <v>1.0704225352112675</v>
      </c>
      <c r="M76">
        <v>172.72727272727272</v>
      </c>
      <c r="N76">
        <v>70</v>
      </c>
      <c r="O76">
        <v>-0.69</v>
      </c>
      <c r="P76">
        <v>0.63095933924963243</v>
      </c>
      <c r="Q76">
        <v>0.54134718055994524</v>
      </c>
      <c r="R76">
        <v>1.1655354676401868</v>
      </c>
      <c r="S76">
        <v>0.01</v>
      </c>
    </row>
    <row r="77" spans="1:19" x14ac:dyDescent="0.2">
      <c r="A77">
        <v>0.15</v>
      </c>
      <c r="B77" t="s">
        <v>31</v>
      </c>
      <c r="C77">
        <v>1.95E-2</v>
      </c>
      <c r="D77">
        <v>0.54285714285714282</v>
      </c>
      <c r="E77">
        <v>0.22</v>
      </c>
      <c r="F77">
        <v>0.15</v>
      </c>
      <c r="G77">
        <f t="shared" ref="G77" si="53">E77/F77</f>
        <v>1.4666666666666668</v>
      </c>
      <c r="H77">
        <v>-0.03</v>
      </c>
      <c r="I77">
        <v>54</v>
      </c>
      <c r="J77">
        <v>38</v>
      </c>
      <c r="K77">
        <v>35.5</v>
      </c>
      <c r="L77">
        <v>1.0704225352112675</v>
      </c>
      <c r="M77">
        <v>172.72727272727272</v>
      </c>
      <c r="N77">
        <v>70</v>
      </c>
      <c r="O77">
        <v>-0.69</v>
      </c>
      <c r="P77">
        <v>0.63095933924963243</v>
      </c>
      <c r="Q77">
        <v>0.54134718055994524</v>
      </c>
      <c r="R77">
        <v>1.1655354676401868</v>
      </c>
      <c r="S77">
        <v>0.01</v>
      </c>
    </row>
    <row r="78" spans="1:19" x14ac:dyDescent="0.2">
      <c r="A78">
        <v>0.2</v>
      </c>
      <c r="B78" t="s">
        <v>31</v>
      </c>
      <c r="C78">
        <v>1.55E-2</v>
      </c>
      <c r="D78">
        <v>0.54285714285714282</v>
      </c>
      <c r="E78">
        <v>0.22</v>
      </c>
      <c r="F78">
        <v>0.15</v>
      </c>
      <c r="G78">
        <f t="shared" ref="G78" si="54">E78/F78</f>
        <v>1.4666666666666668</v>
      </c>
      <c r="H78">
        <v>-0.03</v>
      </c>
      <c r="I78">
        <v>54</v>
      </c>
      <c r="J78">
        <v>38</v>
      </c>
      <c r="K78">
        <v>35.5</v>
      </c>
      <c r="L78">
        <v>1.0704225352112675</v>
      </c>
      <c r="M78">
        <v>172.72727272727272</v>
      </c>
      <c r="N78">
        <v>70</v>
      </c>
      <c r="O78">
        <v>-0.69</v>
      </c>
      <c r="P78">
        <v>0.63095933924963243</v>
      </c>
      <c r="Q78">
        <v>0.54134718055994524</v>
      </c>
      <c r="R78">
        <v>1.1655354676401868</v>
      </c>
      <c r="S78">
        <v>0.01</v>
      </c>
    </row>
    <row r="79" spans="1:19" x14ac:dyDescent="0.2">
      <c r="A79">
        <v>0.25</v>
      </c>
      <c r="B79" t="s">
        <v>31</v>
      </c>
      <c r="C79">
        <v>2.1600000000000001E-2</v>
      </c>
      <c r="D79">
        <v>0.54285714285714282</v>
      </c>
      <c r="E79">
        <v>0.22</v>
      </c>
      <c r="F79">
        <v>0.15</v>
      </c>
      <c r="G79">
        <f t="shared" si="49"/>
        <v>1.4666666666666668</v>
      </c>
      <c r="H79">
        <v>-0.18</v>
      </c>
      <c r="I79">
        <v>54</v>
      </c>
      <c r="J79">
        <v>38</v>
      </c>
      <c r="K79">
        <v>35.5</v>
      </c>
      <c r="L79">
        <v>1.0704225352112675</v>
      </c>
      <c r="M79">
        <v>172.72727272727272</v>
      </c>
      <c r="N79">
        <v>70</v>
      </c>
      <c r="O79">
        <v>-0.69</v>
      </c>
      <c r="P79">
        <v>0.63095933924963243</v>
      </c>
      <c r="Q79">
        <v>0.54134718055994524</v>
      </c>
      <c r="R79">
        <v>1.1655354676401868</v>
      </c>
      <c r="S79">
        <v>0.01</v>
      </c>
    </row>
    <row r="80" spans="1:19" x14ac:dyDescent="0.2">
      <c r="A80">
        <v>0</v>
      </c>
      <c r="B80" t="s">
        <v>32</v>
      </c>
      <c r="C80" s="1">
        <v>2.3240000000000001E-4</v>
      </c>
      <c r="D80">
        <v>0.60036881604320291</v>
      </c>
      <c r="E80">
        <v>0.17826069999999999</v>
      </c>
      <c r="F80">
        <v>0.14000000000000001</v>
      </c>
      <c r="G80">
        <f t="shared" si="49"/>
        <v>1.2732907142857142</v>
      </c>
      <c r="H80">
        <v>3.8260699999999981E-2</v>
      </c>
      <c r="I80">
        <v>30</v>
      </c>
      <c r="J80">
        <v>28.5</v>
      </c>
      <c r="K80">
        <v>34</v>
      </c>
      <c r="L80">
        <v>0.83823529411764708</v>
      </c>
      <c r="M80">
        <v>159.87820085975204</v>
      </c>
      <c r="N80">
        <v>47.470820000000003</v>
      </c>
      <c r="O80">
        <v>-1.208639</v>
      </c>
      <c r="P80">
        <v>0.70176036313531676</v>
      </c>
      <c r="Q80">
        <v>0.4776943463726453</v>
      </c>
      <c r="R80">
        <v>1.4690572925221088</v>
      </c>
      <c r="S80">
        <v>7.0000000000000007E-2</v>
      </c>
    </row>
    <row r="81" spans="1:19" x14ac:dyDescent="0.2">
      <c r="A81">
        <v>0.05</v>
      </c>
      <c r="B81" t="s">
        <v>32</v>
      </c>
      <c r="C81">
        <v>9.7999999999999997E-3</v>
      </c>
      <c r="D81">
        <v>0.60036881604320291</v>
      </c>
      <c r="E81">
        <v>0.17826069999999999</v>
      </c>
      <c r="F81">
        <v>0.14000000000000001</v>
      </c>
      <c r="G81">
        <f t="shared" si="49"/>
        <v>1.2732907142857142</v>
      </c>
      <c r="H81">
        <v>-1.1739300000000022E-2</v>
      </c>
      <c r="I81">
        <v>30</v>
      </c>
      <c r="J81">
        <v>28.5</v>
      </c>
      <c r="K81">
        <v>34</v>
      </c>
      <c r="L81">
        <v>0.83823529411764708</v>
      </c>
      <c r="M81">
        <v>159.87820085975204</v>
      </c>
      <c r="N81">
        <v>47.470820000000003</v>
      </c>
      <c r="O81">
        <v>-1.208639</v>
      </c>
      <c r="P81">
        <v>0.70176036313531676</v>
      </c>
      <c r="Q81">
        <v>0.4776943463726453</v>
      </c>
      <c r="R81">
        <v>1.4690572925221088</v>
      </c>
      <c r="S81">
        <v>7.0000000000000007E-2</v>
      </c>
    </row>
    <row r="82" spans="1:19" x14ac:dyDescent="0.2">
      <c r="A82">
        <v>0.1</v>
      </c>
      <c r="B82" t="s">
        <v>32</v>
      </c>
      <c r="C82">
        <v>1.2999999999999999E-2</v>
      </c>
      <c r="D82">
        <v>0.60036881604320291</v>
      </c>
      <c r="E82">
        <v>0.17826069999999999</v>
      </c>
      <c r="F82">
        <v>0.14000000000000001</v>
      </c>
      <c r="G82">
        <f t="shared" si="49"/>
        <v>1.2732907142857142</v>
      </c>
      <c r="H82">
        <v>-6.1739300000000025E-2</v>
      </c>
      <c r="I82">
        <v>30</v>
      </c>
      <c r="J82">
        <v>28.5</v>
      </c>
      <c r="K82">
        <v>34</v>
      </c>
      <c r="L82">
        <v>0.83823529411764708</v>
      </c>
      <c r="M82">
        <v>159.87820085975204</v>
      </c>
      <c r="N82">
        <v>47.470820000000003</v>
      </c>
      <c r="O82">
        <v>-1.208639</v>
      </c>
      <c r="P82">
        <v>0.70176036313531676</v>
      </c>
      <c r="Q82">
        <v>0.4776943463726453</v>
      </c>
      <c r="R82">
        <v>1.4690572925221088</v>
      </c>
      <c r="S82">
        <v>7.0000000000000007E-2</v>
      </c>
    </row>
    <row r="83" spans="1:19" x14ac:dyDescent="0.2">
      <c r="A83">
        <v>0.15</v>
      </c>
      <c r="B83" s="2" t="s">
        <v>32</v>
      </c>
      <c r="C83">
        <v>1.8200000000000001E-2</v>
      </c>
      <c r="D83">
        <v>0.60036881604320291</v>
      </c>
      <c r="E83">
        <v>0.17826069999999999</v>
      </c>
      <c r="F83">
        <v>0.14000000000000001</v>
      </c>
      <c r="G83">
        <f t="shared" ref="G83" si="55">E83/F83</f>
        <v>1.2732907142857142</v>
      </c>
      <c r="H83">
        <v>-6.1739300000000025E-2</v>
      </c>
      <c r="I83">
        <v>30</v>
      </c>
      <c r="J83">
        <v>28.5</v>
      </c>
      <c r="K83">
        <v>34</v>
      </c>
      <c r="L83">
        <v>0.83823529411764708</v>
      </c>
      <c r="M83">
        <v>159.87820085975204</v>
      </c>
      <c r="N83">
        <v>47.470820000000003</v>
      </c>
      <c r="O83">
        <v>-1.208639</v>
      </c>
      <c r="P83">
        <v>0.70176036313531676</v>
      </c>
      <c r="Q83">
        <v>0.4776943463726453</v>
      </c>
      <c r="R83">
        <v>1.4690572925221088</v>
      </c>
      <c r="S83">
        <v>7.0000000000000007E-2</v>
      </c>
    </row>
    <row r="84" spans="1:19" x14ac:dyDescent="0.2">
      <c r="A84">
        <v>0.2</v>
      </c>
      <c r="B84" s="2" t="s">
        <v>32</v>
      </c>
      <c r="C84">
        <v>1.84E-2</v>
      </c>
      <c r="D84">
        <v>0.60036881604320291</v>
      </c>
      <c r="E84">
        <v>0.17826069999999999</v>
      </c>
      <c r="F84">
        <v>0.14000000000000001</v>
      </c>
      <c r="G84">
        <f t="shared" ref="G84" si="56">E84/F84</f>
        <v>1.2732907142857142</v>
      </c>
      <c r="H84">
        <v>-6.1739300000000025E-2</v>
      </c>
      <c r="I84">
        <v>30</v>
      </c>
      <c r="J84">
        <v>28.5</v>
      </c>
      <c r="K84">
        <v>34</v>
      </c>
      <c r="L84">
        <v>0.83823529411764708</v>
      </c>
      <c r="M84">
        <v>159.87820085975204</v>
      </c>
      <c r="N84">
        <v>47.470820000000003</v>
      </c>
      <c r="O84">
        <v>-1.208639</v>
      </c>
      <c r="P84">
        <v>0.70176036313531676</v>
      </c>
      <c r="Q84">
        <v>0.4776943463726453</v>
      </c>
      <c r="R84">
        <v>1.4690572925221088</v>
      </c>
      <c r="S84">
        <v>7.0000000000000007E-2</v>
      </c>
    </row>
    <row r="85" spans="1:19" x14ac:dyDescent="0.2">
      <c r="A85">
        <v>0.25</v>
      </c>
      <c r="B85" t="s">
        <v>32</v>
      </c>
      <c r="C85">
        <v>2.7E-2</v>
      </c>
      <c r="D85">
        <v>0.60036881604320291</v>
      </c>
      <c r="E85">
        <v>0.17826069999999999</v>
      </c>
      <c r="F85">
        <v>0.14000000000000001</v>
      </c>
      <c r="G85">
        <f t="shared" si="49"/>
        <v>1.2732907142857142</v>
      </c>
      <c r="H85">
        <v>-0.21173930000000002</v>
      </c>
      <c r="I85">
        <v>30</v>
      </c>
      <c r="J85">
        <v>28.5</v>
      </c>
      <c r="K85">
        <v>34</v>
      </c>
      <c r="L85">
        <v>0.83823529411764708</v>
      </c>
      <c r="M85">
        <v>159.87820085975204</v>
      </c>
      <c r="N85">
        <v>47.470820000000003</v>
      </c>
      <c r="O85">
        <v>-1.208639</v>
      </c>
      <c r="P85">
        <v>0.70176036313531676</v>
      </c>
      <c r="Q85">
        <v>0.4776943463726453</v>
      </c>
      <c r="R85">
        <v>1.4690572925221088</v>
      </c>
      <c r="S85">
        <v>7.0000000000000007E-2</v>
      </c>
    </row>
    <row r="86" spans="1:19" x14ac:dyDescent="0.2">
      <c r="A86">
        <v>0</v>
      </c>
      <c r="B86" t="s">
        <v>33</v>
      </c>
      <c r="C86">
        <v>1E-3</v>
      </c>
      <c r="D86">
        <f t="shared" ref="D86:D91" si="57">J86/N86</f>
        <v>0.63047476735729291</v>
      </c>
      <c r="E86">
        <v>0.12602559999999999</v>
      </c>
      <c r="F86">
        <v>0.25</v>
      </c>
      <c r="G86">
        <f t="shared" si="49"/>
        <v>0.50410239999999995</v>
      </c>
      <c r="H86">
        <f>G86-A86</f>
        <v>0.50410239999999995</v>
      </c>
      <c r="I86">
        <v>21</v>
      </c>
      <c r="J86">
        <v>25.4</v>
      </c>
      <c r="K86">
        <v>17.5</v>
      </c>
      <c r="L86">
        <f t="shared" ref="L86:L91" si="58">J86/K86</f>
        <v>1.4514285714285713</v>
      </c>
      <c r="M86">
        <f t="shared" ref="M86:M91" si="59">J86/E86</f>
        <v>201.54635248711375</v>
      </c>
      <c r="N86">
        <v>40.287100000000002</v>
      </c>
      <c r="O86">
        <v>-2.688485</v>
      </c>
      <c r="P86">
        <f t="shared" ref="P86:P91" si="60">LN((N86/(N86-J86)))+(E86*O86)</f>
        <v>0.65671831709589101</v>
      </c>
      <c r="Q86">
        <f t="shared" ref="Q86:Q91" si="61">LN(2)+(E86*O86)</f>
        <v>0.35432924534394533</v>
      </c>
      <c r="R86">
        <f t="shared" ref="R86:R91" si="62">P86/Q86</f>
        <v>1.8534126824852359</v>
      </c>
      <c r="S86">
        <v>9.2999999999999999E-2</v>
      </c>
    </row>
    <row r="87" spans="1:19" x14ac:dyDescent="0.2">
      <c r="A87">
        <v>0.05</v>
      </c>
      <c r="B87" t="s">
        <v>33</v>
      </c>
      <c r="C87">
        <v>4.5999999999999999E-3</v>
      </c>
      <c r="D87">
        <f t="shared" si="57"/>
        <v>0.63047476735729291</v>
      </c>
      <c r="E87">
        <v>0.12602559999999999</v>
      </c>
      <c r="F87">
        <v>0.25</v>
      </c>
      <c r="G87">
        <f t="shared" si="49"/>
        <v>0.50410239999999995</v>
      </c>
      <c r="H87">
        <f t="shared" ref="H87:H91" si="63">G87-A87</f>
        <v>0.45410239999999996</v>
      </c>
      <c r="I87">
        <v>21</v>
      </c>
      <c r="J87">
        <v>25.4</v>
      </c>
      <c r="K87">
        <v>17.5</v>
      </c>
      <c r="L87">
        <f t="shared" si="58"/>
        <v>1.4514285714285713</v>
      </c>
      <c r="M87">
        <f t="shared" si="59"/>
        <v>201.54635248711375</v>
      </c>
      <c r="N87">
        <v>40.287100000000002</v>
      </c>
      <c r="O87">
        <v>-2.688485</v>
      </c>
      <c r="P87">
        <f t="shared" si="60"/>
        <v>0.65671831709589101</v>
      </c>
      <c r="Q87">
        <f t="shared" si="61"/>
        <v>0.35432924534394533</v>
      </c>
      <c r="R87">
        <f t="shared" si="62"/>
        <v>1.8534126824852359</v>
      </c>
      <c r="S87">
        <v>9.2999999999999999E-2</v>
      </c>
    </row>
    <row r="88" spans="1:19" x14ac:dyDescent="0.2">
      <c r="A88">
        <v>0.1</v>
      </c>
      <c r="B88" t="s">
        <v>33</v>
      </c>
      <c r="C88">
        <v>2.4E-2</v>
      </c>
      <c r="D88">
        <f t="shared" si="57"/>
        <v>0.63047476735729291</v>
      </c>
      <c r="E88">
        <v>0.12602559999999999</v>
      </c>
      <c r="F88">
        <v>0.25</v>
      </c>
      <c r="G88">
        <f t="shared" si="49"/>
        <v>0.50410239999999995</v>
      </c>
      <c r="H88">
        <f t="shared" si="63"/>
        <v>0.40410239999999997</v>
      </c>
      <c r="I88">
        <v>21</v>
      </c>
      <c r="J88">
        <v>25.4</v>
      </c>
      <c r="K88">
        <v>17.5</v>
      </c>
      <c r="L88">
        <f t="shared" si="58"/>
        <v>1.4514285714285713</v>
      </c>
      <c r="M88">
        <f t="shared" si="59"/>
        <v>201.54635248711375</v>
      </c>
      <c r="N88">
        <v>40.287100000000002</v>
      </c>
      <c r="O88">
        <v>-2.688485</v>
      </c>
      <c r="P88">
        <f t="shared" si="60"/>
        <v>0.65671831709589101</v>
      </c>
      <c r="Q88">
        <f t="shared" si="61"/>
        <v>0.35432924534394533</v>
      </c>
      <c r="R88">
        <f t="shared" si="62"/>
        <v>1.8534126824852359</v>
      </c>
      <c r="S88">
        <v>9.2999999999999999E-2</v>
      </c>
    </row>
    <row r="89" spans="1:19" x14ac:dyDescent="0.2">
      <c r="A89">
        <v>0.15</v>
      </c>
      <c r="B89" t="s">
        <v>33</v>
      </c>
      <c r="C89">
        <v>3.95E-2</v>
      </c>
      <c r="D89">
        <f t="shared" ref="D89" si="64">J89/N89</f>
        <v>0.63047476735729291</v>
      </c>
      <c r="E89">
        <v>0.12602559999999999</v>
      </c>
      <c r="F89">
        <v>0.25</v>
      </c>
      <c r="G89">
        <f t="shared" ref="G89" si="65">E89/F89</f>
        <v>0.50410239999999995</v>
      </c>
      <c r="H89">
        <f t="shared" ref="H89" si="66">G89-A89</f>
        <v>0.35410239999999993</v>
      </c>
      <c r="I89">
        <v>21</v>
      </c>
      <c r="J89">
        <v>25.4</v>
      </c>
      <c r="K89">
        <v>17.5</v>
      </c>
      <c r="L89">
        <f t="shared" ref="L89" si="67">J89/K89</f>
        <v>1.4514285714285713</v>
      </c>
      <c r="M89">
        <f t="shared" ref="M89" si="68">J89/E89</f>
        <v>201.54635248711375</v>
      </c>
      <c r="N89">
        <v>40.287100000000002</v>
      </c>
      <c r="O89">
        <v>-2.688485</v>
      </c>
      <c r="P89">
        <f t="shared" ref="P89" si="69">LN((N89/(N89-J89)))+(E89*O89)</f>
        <v>0.65671831709589101</v>
      </c>
      <c r="Q89">
        <f t="shared" ref="Q89" si="70">LN(2)+(E89*O89)</f>
        <v>0.35432924534394533</v>
      </c>
      <c r="R89">
        <f t="shared" ref="R89" si="71">P89/Q89</f>
        <v>1.8534126824852359</v>
      </c>
      <c r="S89">
        <v>1.093</v>
      </c>
    </row>
    <row r="90" spans="1:19" x14ac:dyDescent="0.2">
      <c r="A90">
        <v>0.2</v>
      </c>
      <c r="B90" t="s">
        <v>33</v>
      </c>
      <c r="C90">
        <v>4.5499999999999999E-2</v>
      </c>
      <c r="D90">
        <f t="shared" ref="D90" si="72">J90/N90</f>
        <v>0.63047476735729291</v>
      </c>
      <c r="E90">
        <v>0.12602559999999999</v>
      </c>
      <c r="F90">
        <v>0.25</v>
      </c>
      <c r="G90">
        <f t="shared" ref="G90" si="73">E90/F90</f>
        <v>0.50410239999999995</v>
      </c>
      <c r="H90">
        <f t="shared" ref="H90" si="74">G90-A90</f>
        <v>0.30410239999999994</v>
      </c>
      <c r="I90">
        <v>21</v>
      </c>
      <c r="J90">
        <v>25.4</v>
      </c>
      <c r="K90">
        <v>17.5</v>
      </c>
      <c r="L90">
        <f t="shared" ref="L90" si="75">J90/K90</f>
        <v>1.4514285714285713</v>
      </c>
      <c r="M90">
        <f t="shared" ref="M90" si="76">J90/E90</f>
        <v>201.54635248711375</v>
      </c>
      <c r="N90">
        <v>40.287100000000002</v>
      </c>
      <c r="O90">
        <v>-2.688485</v>
      </c>
      <c r="P90">
        <f t="shared" ref="P90" si="77">LN((N90/(N90-J90)))+(E90*O90)</f>
        <v>0.65671831709589101</v>
      </c>
      <c r="Q90">
        <f t="shared" ref="Q90" si="78">LN(2)+(E90*O90)</f>
        <v>0.35432924534394533</v>
      </c>
      <c r="R90">
        <f t="shared" ref="R90" si="79">P90/Q90</f>
        <v>1.8534126824852359</v>
      </c>
      <c r="S90">
        <v>9.2999999999999999E-2</v>
      </c>
    </row>
    <row r="91" spans="1:19" x14ac:dyDescent="0.2">
      <c r="A91">
        <v>0.25</v>
      </c>
      <c r="B91" t="s">
        <v>33</v>
      </c>
      <c r="C91">
        <v>4.7300000000000002E-2</v>
      </c>
      <c r="D91">
        <f t="shared" si="57"/>
        <v>0.63047476735729291</v>
      </c>
      <c r="E91">
        <v>0.12602559999999999</v>
      </c>
      <c r="F91">
        <v>0.25</v>
      </c>
      <c r="G91">
        <f t="shared" si="49"/>
        <v>0.50410239999999995</v>
      </c>
      <c r="H91">
        <f t="shared" si="63"/>
        <v>0.25410239999999995</v>
      </c>
      <c r="I91">
        <v>21</v>
      </c>
      <c r="J91">
        <v>25.4</v>
      </c>
      <c r="K91">
        <v>17.5</v>
      </c>
      <c r="L91">
        <f t="shared" si="58"/>
        <v>1.4514285714285713</v>
      </c>
      <c r="M91">
        <f t="shared" si="59"/>
        <v>201.54635248711375</v>
      </c>
      <c r="N91">
        <v>40.287100000000002</v>
      </c>
      <c r="O91">
        <v>-2.688485</v>
      </c>
      <c r="P91">
        <f t="shared" si="60"/>
        <v>0.65671831709589101</v>
      </c>
      <c r="Q91">
        <f t="shared" si="61"/>
        <v>0.35432924534394533</v>
      </c>
      <c r="R91">
        <f t="shared" si="62"/>
        <v>1.8534126824852359</v>
      </c>
      <c r="S91">
        <v>9.2999999999999999E-2</v>
      </c>
    </row>
    <row r="92" spans="1:19" x14ac:dyDescent="0.2">
      <c r="A92">
        <v>0</v>
      </c>
      <c r="B92" t="s">
        <v>34</v>
      </c>
      <c r="C92" s="1">
        <v>1.0620000000000001E-4</v>
      </c>
      <c r="D92" s="2">
        <v>0.41</v>
      </c>
      <c r="E92" s="2">
        <v>0.1643</v>
      </c>
      <c r="F92" s="2">
        <v>0.1</v>
      </c>
      <c r="G92" s="2">
        <v>1.643</v>
      </c>
      <c r="H92" s="2">
        <v>1.643</v>
      </c>
      <c r="I92" s="2">
        <v>65</v>
      </c>
      <c r="J92" s="2">
        <v>22</v>
      </c>
      <c r="K92" s="2">
        <v>36</v>
      </c>
      <c r="L92" s="2">
        <v>0.61111111100000004</v>
      </c>
      <c r="M92" s="2">
        <v>133.9013999</v>
      </c>
      <c r="N92" s="2">
        <v>53.658536589999997</v>
      </c>
      <c r="O92" s="2">
        <v>-0.1783131</v>
      </c>
      <c r="P92" s="2">
        <v>0.4983359</v>
      </c>
      <c r="Q92" s="2">
        <v>0.66385033800000004</v>
      </c>
      <c r="R92" s="2">
        <v>0.75067507099999997</v>
      </c>
      <c r="S92">
        <v>0.14000000000000001</v>
      </c>
    </row>
    <row r="93" spans="1:19" x14ac:dyDescent="0.2">
      <c r="A93">
        <v>0.05</v>
      </c>
      <c r="B93" t="s">
        <v>34</v>
      </c>
      <c r="C93">
        <v>1.11E-2</v>
      </c>
      <c r="D93" s="2">
        <v>0.41</v>
      </c>
      <c r="E93" s="2">
        <v>0.1643</v>
      </c>
      <c r="F93" s="2">
        <v>0.1</v>
      </c>
      <c r="G93" s="2">
        <v>1.643</v>
      </c>
      <c r="H93" s="2">
        <v>1.593</v>
      </c>
      <c r="I93" s="2">
        <v>65</v>
      </c>
      <c r="J93" s="2">
        <v>22</v>
      </c>
      <c r="K93" s="2">
        <v>36</v>
      </c>
      <c r="L93" s="2">
        <v>0.61111111100000004</v>
      </c>
      <c r="M93" s="2">
        <v>133.9013999</v>
      </c>
      <c r="N93" s="2">
        <v>53.658536589999997</v>
      </c>
      <c r="O93" s="2">
        <v>-0.1783131</v>
      </c>
      <c r="P93" s="2">
        <v>0.4983359</v>
      </c>
      <c r="Q93" s="2">
        <v>0.66385033800000004</v>
      </c>
      <c r="R93" s="2">
        <v>0.75067507099999997</v>
      </c>
      <c r="S93">
        <v>0.14000000000000001</v>
      </c>
    </row>
    <row r="94" spans="1:19" x14ac:dyDescent="0.2">
      <c r="A94">
        <v>0.1</v>
      </c>
      <c r="B94" t="s">
        <v>34</v>
      </c>
      <c r="C94">
        <v>1.03E-2</v>
      </c>
      <c r="D94" s="2">
        <v>0.41</v>
      </c>
      <c r="E94" s="2">
        <v>0.1643</v>
      </c>
      <c r="F94" s="2">
        <v>0.1</v>
      </c>
      <c r="G94" s="2">
        <v>1.643</v>
      </c>
      <c r="H94" s="2">
        <v>1.5429999999999999</v>
      </c>
      <c r="I94" s="2">
        <v>65</v>
      </c>
      <c r="J94" s="2">
        <v>22</v>
      </c>
      <c r="K94" s="2">
        <v>36</v>
      </c>
      <c r="L94" s="2">
        <v>0.61111111100000004</v>
      </c>
      <c r="M94" s="2">
        <v>133.9013999</v>
      </c>
      <c r="N94" s="2">
        <v>53.658536589999997</v>
      </c>
      <c r="O94" s="2">
        <v>-0.1783131</v>
      </c>
      <c r="P94" s="2">
        <v>0.4983359</v>
      </c>
      <c r="Q94" s="2">
        <v>0.66385033800000004</v>
      </c>
      <c r="R94" s="2">
        <v>0.75067507099999997</v>
      </c>
      <c r="S94">
        <v>0.14000000000000001</v>
      </c>
    </row>
    <row r="95" spans="1:19" x14ac:dyDescent="0.2">
      <c r="A95">
        <v>0.15</v>
      </c>
      <c r="B95" t="s">
        <v>34</v>
      </c>
      <c r="C95">
        <v>1.4E-2</v>
      </c>
      <c r="D95" s="2">
        <v>0.41</v>
      </c>
      <c r="E95" s="2">
        <v>0.1643</v>
      </c>
      <c r="F95" s="2">
        <v>0.1</v>
      </c>
      <c r="G95" s="2">
        <v>1.643</v>
      </c>
      <c r="H95" s="2">
        <v>1.5429999999999999</v>
      </c>
      <c r="I95" s="2">
        <v>65</v>
      </c>
      <c r="J95" s="2">
        <v>22</v>
      </c>
      <c r="K95" s="2">
        <v>36</v>
      </c>
      <c r="L95" s="2">
        <v>0.61111111100000004</v>
      </c>
      <c r="M95" s="2">
        <v>133.9013999</v>
      </c>
      <c r="N95" s="2">
        <v>53.658536589999997</v>
      </c>
      <c r="O95" s="2">
        <v>-0.1783131</v>
      </c>
      <c r="P95" s="2">
        <v>0.4983359</v>
      </c>
      <c r="Q95" s="2">
        <v>0.66385033800000004</v>
      </c>
      <c r="R95" s="2">
        <v>0.75067507099999997</v>
      </c>
      <c r="S95">
        <v>0.14000000000000001</v>
      </c>
    </row>
    <row r="96" spans="1:19" x14ac:dyDescent="0.2">
      <c r="A96">
        <v>0.2</v>
      </c>
      <c r="B96" t="s">
        <v>34</v>
      </c>
      <c r="C96">
        <v>1.37E-2</v>
      </c>
      <c r="D96" s="2">
        <v>0.41</v>
      </c>
      <c r="E96" s="2">
        <v>0.1643</v>
      </c>
      <c r="F96" s="2">
        <v>0.1</v>
      </c>
      <c r="G96" s="2">
        <v>1.643</v>
      </c>
      <c r="H96" s="2">
        <v>1.5429999999999999</v>
      </c>
      <c r="I96" s="2">
        <v>65</v>
      </c>
      <c r="J96" s="2">
        <v>22</v>
      </c>
      <c r="K96" s="2">
        <v>36</v>
      </c>
      <c r="L96" s="2">
        <v>0.61111111100000004</v>
      </c>
      <c r="M96" s="2">
        <v>133.9013999</v>
      </c>
      <c r="N96" s="2">
        <v>53.658536589999997</v>
      </c>
      <c r="O96" s="2">
        <v>-0.1783131</v>
      </c>
      <c r="P96" s="2">
        <v>0.4983359</v>
      </c>
      <c r="Q96" s="2">
        <v>0.66385033800000004</v>
      </c>
      <c r="R96" s="2">
        <v>0.75067507099999997</v>
      </c>
      <c r="S96">
        <v>0.14000000000000001</v>
      </c>
    </row>
    <row r="97" spans="1:19" x14ac:dyDescent="0.2">
      <c r="A97">
        <v>0.25</v>
      </c>
      <c r="B97" t="s">
        <v>34</v>
      </c>
      <c r="C97">
        <v>1.6299999999999999E-2</v>
      </c>
      <c r="D97" s="2">
        <v>0.41</v>
      </c>
      <c r="E97" s="2">
        <v>0.1643</v>
      </c>
      <c r="F97" s="2">
        <v>0.1</v>
      </c>
      <c r="G97" s="2">
        <v>1.643</v>
      </c>
      <c r="H97" s="2">
        <v>1.4430000000000001</v>
      </c>
      <c r="I97" s="2">
        <v>65</v>
      </c>
      <c r="J97" s="2">
        <v>22</v>
      </c>
      <c r="K97" s="2">
        <v>36</v>
      </c>
      <c r="L97" s="2">
        <v>0.61111111100000004</v>
      </c>
      <c r="M97" s="2">
        <v>133.9013999</v>
      </c>
      <c r="N97" s="2">
        <v>53.658536589999997</v>
      </c>
      <c r="O97" s="2">
        <v>-0.1783131</v>
      </c>
      <c r="P97" s="2">
        <v>0.4983359</v>
      </c>
      <c r="Q97" s="2">
        <v>0.66385033800000004</v>
      </c>
      <c r="R97" s="2">
        <v>0.75067507099999997</v>
      </c>
      <c r="S97">
        <v>0.14000000000000001</v>
      </c>
    </row>
    <row r="98" spans="1:19" x14ac:dyDescent="0.2">
      <c r="A98">
        <v>0</v>
      </c>
      <c r="B98" t="s">
        <v>35</v>
      </c>
      <c r="C98" s="1">
        <v>1.8614E-4</v>
      </c>
      <c r="D98" s="2">
        <v>0.75423728810000001</v>
      </c>
      <c r="E98" s="2">
        <v>0.22</v>
      </c>
      <c r="F98" s="2">
        <v>0.08</v>
      </c>
      <c r="G98">
        <f>E98/F98</f>
        <v>2.75</v>
      </c>
      <c r="I98" s="2">
        <v>30</v>
      </c>
      <c r="J98" s="2">
        <v>8.9</v>
      </c>
      <c r="K98" s="2">
        <v>6</v>
      </c>
      <c r="L98">
        <f>J98/K98</f>
        <v>1.4833333333333334</v>
      </c>
      <c r="M98">
        <f>J98/E98</f>
        <v>40.454545454545453</v>
      </c>
      <c r="N98" s="2">
        <v>11.8</v>
      </c>
      <c r="O98" s="2">
        <v>0</v>
      </c>
      <c r="P98">
        <f>LN((N98/(N98-J98)))+(E98*O98)</f>
        <v>1.4033887944791907</v>
      </c>
      <c r="Q98">
        <f t="shared" ref="Q98:Q103" si="80">LN(2)+(E98*O98)</f>
        <v>0.69314718055994529</v>
      </c>
      <c r="R98">
        <f t="shared" ref="R98:R103" si="81">P98/Q98</f>
        <v>2.0246620542342693</v>
      </c>
      <c r="S98">
        <v>0.36</v>
      </c>
    </row>
    <row r="99" spans="1:19" x14ac:dyDescent="0.2">
      <c r="A99">
        <v>0.05</v>
      </c>
      <c r="B99" t="s">
        <v>35</v>
      </c>
      <c r="C99">
        <v>7.3000000000000001E-3</v>
      </c>
      <c r="D99" s="2">
        <v>0.75423728810000001</v>
      </c>
      <c r="E99" s="2">
        <v>0.22</v>
      </c>
      <c r="F99" s="2">
        <v>0.08</v>
      </c>
      <c r="G99">
        <f>E99/F99</f>
        <v>2.75</v>
      </c>
      <c r="I99" s="2">
        <v>30</v>
      </c>
      <c r="J99" s="2">
        <v>8.9</v>
      </c>
      <c r="K99" s="2">
        <v>6</v>
      </c>
      <c r="L99">
        <f>J99/K99</f>
        <v>1.4833333333333334</v>
      </c>
      <c r="M99">
        <f>J99/E99</f>
        <v>40.454545454545453</v>
      </c>
      <c r="N99" s="2">
        <v>11.8</v>
      </c>
      <c r="O99" s="2">
        <v>0</v>
      </c>
      <c r="P99">
        <f>LN((N99/(N99-J99)))+(E99*O99)</f>
        <v>1.4033887944791907</v>
      </c>
      <c r="Q99">
        <f t="shared" si="80"/>
        <v>0.69314718055994529</v>
      </c>
      <c r="R99">
        <f t="shared" si="81"/>
        <v>2.0246620542342693</v>
      </c>
      <c r="S99">
        <v>0.36</v>
      </c>
    </row>
    <row r="100" spans="1:19" x14ac:dyDescent="0.2">
      <c r="A100">
        <v>0.1</v>
      </c>
      <c r="B100" t="s">
        <v>35</v>
      </c>
      <c r="C100">
        <v>1.0699999999999999E-2</v>
      </c>
      <c r="D100" s="2">
        <v>0.75423728810000001</v>
      </c>
      <c r="E100" s="2">
        <v>0.22</v>
      </c>
      <c r="F100" s="2">
        <v>0.08</v>
      </c>
      <c r="G100">
        <f>E100/F100</f>
        <v>2.75</v>
      </c>
      <c r="I100" s="2">
        <v>30</v>
      </c>
      <c r="J100" s="2">
        <v>8.9</v>
      </c>
      <c r="K100" s="2">
        <v>6</v>
      </c>
      <c r="L100">
        <f>J100/K100</f>
        <v>1.4833333333333334</v>
      </c>
      <c r="M100">
        <f>J100/E100</f>
        <v>40.454545454545453</v>
      </c>
      <c r="N100" s="2">
        <v>11.8</v>
      </c>
      <c r="O100" s="2">
        <v>0</v>
      </c>
      <c r="P100">
        <f>LN((N100/(N100-J100)))+(E100*O100)</f>
        <v>1.4033887944791907</v>
      </c>
      <c r="Q100">
        <f t="shared" si="80"/>
        <v>0.69314718055994529</v>
      </c>
      <c r="R100">
        <f t="shared" si="81"/>
        <v>2.0246620542342693</v>
      </c>
      <c r="S100">
        <v>0.36</v>
      </c>
    </row>
    <row r="101" spans="1:19" x14ac:dyDescent="0.2">
      <c r="A101">
        <v>0.15</v>
      </c>
      <c r="B101" t="s">
        <v>35</v>
      </c>
      <c r="C101">
        <v>1.38E-2</v>
      </c>
      <c r="D101" s="2">
        <v>0.75423728810000001</v>
      </c>
      <c r="E101" s="2">
        <v>0.22</v>
      </c>
      <c r="F101" s="2">
        <v>0.08</v>
      </c>
      <c r="G101">
        <f t="shared" ref="G101:G102" si="82">E101/F101</f>
        <v>2.75</v>
      </c>
      <c r="I101" s="2">
        <v>30</v>
      </c>
      <c r="J101" s="2">
        <v>8.9</v>
      </c>
      <c r="K101" s="2">
        <v>6</v>
      </c>
      <c r="L101">
        <f t="shared" ref="L101:L102" si="83">J101/K101</f>
        <v>1.4833333333333334</v>
      </c>
      <c r="M101">
        <f t="shared" ref="M101:M102" si="84">J101/E101</f>
        <v>40.454545454545453</v>
      </c>
      <c r="N101" s="2">
        <v>11.8</v>
      </c>
      <c r="O101" s="2">
        <v>0</v>
      </c>
      <c r="P101">
        <f t="shared" ref="P101:P102" si="85">LN((N101/(N101-J101)))+(E101*O101)</f>
        <v>1.4033887944791907</v>
      </c>
      <c r="Q101">
        <f t="shared" ref="Q101:Q102" si="86">LN(2)+(E101*O101)</f>
        <v>0.69314718055994529</v>
      </c>
      <c r="R101">
        <f t="shared" ref="R101:R102" si="87">P101/Q101</f>
        <v>2.0246620542342693</v>
      </c>
      <c r="S101">
        <v>0.36</v>
      </c>
    </row>
    <row r="102" spans="1:19" x14ac:dyDescent="0.2">
      <c r="A102">
        <v>0.2</v>
      </c>
      <c r="B102" t="s">
        <v>35</v>
      </c>
      <c r="C102">
        <v>1.7399999999999999E-2</v>
      </c>
      <c r="D102" s="2">
        <v>0.75423728810000001</v>
      </c>
      <c r="E102" s="2">
        <v>0.22</v>
      </c>
      <c r="F102" s="2">
        <v>0.08</v>
      </c>
      <c r="G102">
        <f t="shared" si="82"/>
        <v>2.75</v>
      </c>
      <c r="I102" s="2">
        <v>30</v>
      </c>
      <c r="J102" s="2">
        <v>8.9</v>
      </c>
      <c r="K102" s="2">
        <v>6</v>
      </c>
      <c r="L102">
        <f t="shared" si="83"/>
        <v>1.4833333333333334</v>
      </c>
      <c r="M102">
        <f t="shared" si="84"/>
        <v>40.454545454545453</v>
      </c>
      <c r="N102" s="2">
        <v>11.8</v>
      </c>
      <c r="O102" s="2">
        <v>0</v>
      </c>
      <c r="P102">
        <f t="shared" si="85"/>
        <v>1.4033887944791907</v>
      </c>
      <c r="Q102">
        <f t="shared" si="86"/>
        <v>0.69314718055994529</v>
      </c>
      <c r="R102">
        <f t="shared" si="87"/>
        <v>2.0246620542342693</v>
      </c>
      <c r="S102">
        <v>0.36</v>
      </c>
    </row>
    <row r="103" spans="1:19" x14ac:dyDescent="0.2">
      <c r="A103">
        <v>0.25</v>
      </c>
      <c r="B103" t="s">
        <v>35</v>
      </c>
      <c r="C103">
        <v>1.29E-2</v>
      </c>
      <c r="D103" s="2">
        <v>0.75423728810000001</v>
      </c>
      <c r="E103" s="2">
        <v>0.22</v>
      </c>
      <c r="F103" s="2">
        <v>0.08</v>
      </c>
      <c r="G103">
        <f>E103/F103</f>
        <v>2.75</v>
      </c>
      <c r="I103" s="2">
        <v>30</v>
      </c>
      <c r="J103" s="2">
        <v>8.9</v>
      </c>
      <c r="K103" s="2">
        <v>6</v>
      </c>
      <c r="L103">
        <f>J103/K103</f>
        <v>1.4833333333333334</v>
      </c>
      <c r="M103">
        <f>J103/E103</f>
        <v>40.454545454545453</v>
      </c>
      <c r="N103" s="2">
        <v>11.8</v>
      </c>
      <c r="O103" s="2">
        <v>0</v>
      </c>
      <c r="P103">
        <f>LN((N103/(N103-J103)))+(E103*O103)</f>
        <v>1.4033887944791907</v>
      </c>
      <c r="Q103">
        <f t="shared" si="80"/>
        <v>0.69314718055994529</v>
      </c>
      <c r="R103">
        <f t="shared" si="81"/>
        <v>2.0246620542342693</v>
      </c>
      <c r="S103">
        <v>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Fstd_2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2017-08-25T00:39:31Z</dcterms:created>
  <dcterms:modified xsi:type="dcterms:W3CDTF">2018-09-01T16:25:30Z</dcterms:modified>
</cp:coreProperties>
</file>