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n\Google Drive\Girl Scouts\Robotics\Car\"/>
    </mc:Choice>
  </mc:AlternateContent>
  <xr:revisionPtr revIDLastSave="0" documentId="13_ncr:1_{224EF5FA-BE97-45A3-BA9B-46D1C2438243}" xr6:coauthVersionLast="47" xr6:coauthVersionMax="47" xr10:uidLastSave="{00000000-0000-0000-0000-000000000000}"/>
  <bookViews>
    <workbookView xWindow="-120" yWindow="-120" windowWidth="29040" windowHeight="15840" activeTab="2" xr2:uid="{614CC729-0316-4A1F-A78E-5D4FBAA8F68B}"/>
  </bookViews>
  <sheets>
    <sheet name="Original" sheetId="1" r:id="rId1"/>
    <sheet name="v2" sheetId="2" r:id="rId2"/>
    <sheet name="v3" sheetId="3" r:id="rId3"/>
  </sheets>
  <definedNames>
    <definedName name="_xlnm._FilterDatabase" localSheetId="0" hidden="1">Original!$A$1:$E$12</definedName>
    <definedName name="_xlnm._FilterDatabase" localSheetId="1" hidden="1">'v2'!$A$1:$E$10</definedName>
    <definedName name="_xlnm._FilterDatabase" localSheetId="2" hidden="1">'v3'!$A$1:$L$10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9" i="3" l="1"/>
  <c r="J9" i="3" s="1"/>
  <c r="H5" i="3"/>
  <c r="J5" i="3" s="1"/>
  <c r="J7" i="3"/>
  <c r="H7" i="3"/>
  <c r="H10" i="3"/>
  <c r="J10" i="3" s="1"/>
  <c r="H3" i="3" l="1"/>
  <c r="J3" i="3" s="1"/>
  <c r="G4" i="3"/>
  <c r="H4" i="3" s="1"/>
  <c r="J4" i="3" s="1"/>
  <c r="G6" i="3"/>
  <c r="H6" i="3" s="1"/>
  <c r="J6" i="3" s="1"/>
  <c r="H8" i="3"/>
  <c r="J8" i="3" s="1"/>
  <c r="H2" i="3"/>
  <c r="J2" i="3" s="1"/>
  <c r="B3" i="3"/>
  <c r="C3" i="3" s="1"/>
  <c r="B4" i="3"/>
  <c r="C4" i="3" s="1"/>
  <c r="B5" i="3"/>
  <c r="C5" i="3" s="1"/>
  <c r="B6" i="3"/>
  <c r="C6" i="3" s="1"/>
  <c r="B7" i="3"/>
  <c r="C7" i="3" s="1"/>
  <c r="B8" i="3"/>
  <c r="C8" i="3" s="1"/>
  <c r="B9" i="3"/>
  <c r="C9" i="3" s="1"/>
  <c r="B10" i="3"/>
  <c r="C10" i="3" s="1"/>
  <c r="B2" i="3"/>
  <c r="C2" i="3" s="1"/>
  <c r="K10" i="3" l="1"/>
  <c r="K9" i="3"/>
  <c r="K8" i="3"/>
  <c r="K7" i="3"/>
  <c r="K6" i="3"/>
  <c r="K5" i="3"/>
  <c r="K4" i="3"/>
  <c r="K2" i="3"/>
  <c r="K3" i="3"/>
  <c r="C11" i="3"/>
  <c r="B5" i="1"/>
  <c r="C3" i="2"/>
  <c r="B8" i="2"/>
  <c r="C8" i="2" s="1"/>
  <c r="C7" i="2"/>
  <c r="C6" i="2"/>
  <c r="C5" i="2"/>
  <c r="C4" i="2"/>
  <c r="C2" i="2"/>
  <c r="K12" i="3" l="1"/>
  <c r="K13" i="3" s="1"/>
  <c r="C10" i="2"/>
  <c r="B3" i="1"/>
  <c r="C2" i="1" l="1"/>
  <c r="C3" i="1" l="1"/>
  <c r="C8" i="1"/>
  <c r="C7" i="1"/>
  <c r="C6" i="1"/>
  <c r="C5" i="1"/>
  <c r="C4" i="1"/>
  <c r="B10" i="1"/>
  <c r="C10" i="1" s="1"/>
  <c r="C9" i="1"/>
  <c r="C11" i="1" l="1"/>
</calcChain>
</file>

<file path=xl/sharedStrings.xml><?xml version="1.0" encoding="utf-8"?>
<sst xmlns="http://schemas.openxmlformats.org/spreadsheetml/2006/main" count="160" uniqueCount="83">
  <si>
    <t>Breadboard</t>
  </si>
  <si>
    <t>H bridge</t>
  </si>
  <si>
    <t>Jumper wires</t>
  </si>
  <si>
    <t>motors / wheels</t>
  </si>
  <si>
    <t>battery holder</t>
  </si>
  <si>
    <t>Name</t>
  </si>
  <si>
    <t>Cost Each</t>
  </si>
  <si>
    <t>Total Cost</t>
  </si>
  <si>
    <t>battery</t>
  </si>
  <si>
    <t>https://www.amazon.com/Battery-Holder-Switch-Holders-Storage/dp/B07TL7Q3KS/ref=sr_1_33?dchild=1&amp;keywords=9v+holder&amp;qid=1607277373&amp;sr=8-33</t>
  </si>
  <si>
    <t>https://www.amazon.com/ZXHAO-Swivel-Caster-Rectangle-Bearing/dp/B07GLPJJ7D/ref=sr_1_10?dchild=1&amp;keywords=1%22+caster+wheel&amp;qid=1607277618&amp;sr=8-10</t>
  </si>
  <si>
    <t>swivel wheel</t>
  </si>
  <si>
    <t>https://www.amazon.com/AmazonBasics-Everyday-Alkaline-Batteries-8-Pack/dp/B00MH4QM1S</t>
  </si>
  <si>
    <t>https://www.amazon.com/ApplianPar-Shaft-Gearbox-Plastic-Arduino/dp/B086D5M65M/ref=pd_sbs_60_21?_encoding=UTF8&amp;pd_rd_i=B086D5M65M&amp;pd_rd_r=2dc65776-0ca0-4c24-b2ce-7006025e877b&amp;pd_rd_w=KyRj0&amp;pd_rd_wg=FD97U&amp;pf_rd_p=ed1e2146-ecfe-435e-b3b5-d79fa072fd58&amp;pf_rd_r=MVRSR5NYZC5XTBZY6BB4&amp;psc=1&amp;refRID=MVRSR5NYZC5XTBZY6BB4</t>
  </si>
  <si>
    <t>Link</t>
  </si>
  <si>
    <t>Qty</t>
  </si>
  <si>
    <t>Arduino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</si>
  <si>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</si>
  <si>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</si>
  <si>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</si>
  <si>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</si>
  <si>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</si>
  <si>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</si>
  <si>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</si>
  <si>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</si>
  <si>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</si>
  <si>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</si>
  <si>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</si>
  <si>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EnableRight</t>
  </si>
  <si>
    <t>EnableLeft</t>
  </si>
  <si>
    <t>GreenButton</t>
  </si>
  <si>
    <t>YellowButton</t>
  </si>
  <si>
    <t>OrangeButton</t>
  </si>
  <si>
    <t>BlueButton</t>
  </si>
  <si>
    <t>RedButton</t>
  </si>
  <si>
    <t>buttons</t>
  </si>
  <si>
    <t>D13</t>
  </si>
  <si>
    <t>LED</t>
  </si>
  <si>
    <t>Go</t>
  </si>
  <si>
    <t>Forward</t>
  </si>
  <si>
    <t>Backward</t>
  </si>
  <si>
    <t>Left</t>
  </si>
  <si>
    <t>Right</t>
  </si>
  <si>
    <t>Faster</t>
  </si>
  <si>
    <t>Slower</t>
  </si>
  <si>
    <t>A0</t>
  </si>
  <si>
    <t>A1</t>
  </si>
  <si>
    <t>WhiteButton</t>
  </si>
  <si>
    <t>BlackButton</t>
  </si>
  <si>
    <t>BlackLeft</t>
  </si>
  <si>
    <t>RedLeft</t>
  </si>
  <si>
    <t>BlackRight</t>
  </si>
  <si>
    <t>RedRight</t>
  </si>
  <si>
    <t>L293D pin2</t>
  </si>
  <si>
    <t>L293D pin1</t>
  </si>
  <si>
    <t>L293D pin7</t>
  </si>
  <si>
    <t>L293D pin9</t>
  </si>
  <si>
    <t>L293D pin10</t>
  </si>
  <si>
    <t>L293D pin15</t>
  </si>
  <si>
    <t>Also need PictoBlox software and USB drivers</t>
  </si>
  <si>
    <t>https://www.amazon.com/LAFVIN-Board-ATmega328P-Micro-Controller-Arduino/dp/B07G99NNXL/ref=sr_1_3?crid=2VSUZ6JASH75D&amp;keywords=arduino+nano&amp;qid=1647126170&amp;s=electronics&amp;sprefix=arduino+nano%2Celectronics%2C98&amp;sr=1-3</t>
  </si>
  <si>
    <t>https://www.amazon.com/dp/B01EV6LJ7G/ref=sspa_dk_detail_8?psc=1&amp;pd_rd_i=B01EV6LJ7G&amp;pd_rd_w=uUS8T&amp;pf_rd_p=0c758152-61cd-452f-97a6-17f070f654b8&amp;pd_rd_wg=9pVtO&amp;pf_rd_r=Y5ECXQRHT7D248V1MP0T&amp;pd_rd_r=81d831f5-3f0c-453b-b854-708abf8a3bdb&amp;s=industrial&amp;spLa=ZW5jcnlwdGVkUXVhbGlmaWVyPUEyRjJGUlVXVjFWWDVMJmVuY3J5cHRlZElkPUEwODQ0MDA1MU02TkYwWjNWWFRJNSZlbmNyeXB0ZWRBZElkPUEwNTI0ODkxMTVLQVI1Vk9QVEE5OCZ3aWRnZXROYW1lPXNwX2RldGFpbCZhY3Rpb249Y2xpY2tSZWRpcmVjdCZkb05vdExvZ0NsaWNrPXRydWU=</t>
  </si>
  <si>
    <t>https://www.amazon.com/Premium-Breadboard-Jumper-100-Pack-Hellotronics/dp/B07GJLH7V1/ref=sr_1_7?crid=2RJENGSC1K5I1&amp;keywords=elegoo%2Bwires&amp;qid=1647127074&amp;s=industrial&amp;sprefix=elegoo%2Bwires%2Cindustrial%2C85&amp;sr=1-7&amp;th=1</t>
  </si>
  <si>
    <t>https://www.amazon.com/BOJACK-16-pin-Stepper-Drivers-Controllers/dp/B09NBQVYLL/ref=sr_1_1_sspa?crid=VMGVHF5ML644&amp;keywords=L293D&amp;qid=1647127387&amp;s=hi&amp;sprefix=l293d%2Ctools%2C81&amp;sr=1-1-spons&amp;psc=1&amp;spLa=ZW5jcnlwdGVkUXVhbGlmaWVyPUE4SlNBRkpaOUhVWCZlbmNyeXB0ZWRJZD1BMDA2MjU3ODE3SDZRWjBFT1JBMEEmZW5jcnlwdGVkQWRJZD1BMDA4MDIzNDNNNEE1UkRTT0pSRlMmd2lkZ2V0TmFtZT1zcF9hdGYmYWN0aW9uPWNsaWNrUmVkaXJlY3QmZG9Ob3RMb2dDbGljaz10cnVl</t>
  </si>
  <si>
    <t>https://www.amazon.com/Smart-Chassis-Motors-Encoder-Battery/dp/B01LXY7CM3/ref=asc_df_B01LXY7CM3/?tag=hyprod-20&amp;linkCode=df0&amp;hvadid=309830256687&amp;hvpos=&amp;hvnetw=g&amp;hvrand=15795775494334829099&amp;hvpone=&amp;hvptwo=&amp;hvqmt=&amp;hvdev=c&amp;hvdvcmdl=&amp;hvlocint=&amp;hvlocphy=9027723&amp;hvtargid=pla-584495246069&amp;psc=1</t>
  </si>
  <si>
    <t>Base kit</t>
  </si>
  <si>
    <t>https://www.amazon.com/Teyleten-Robot-ESP-WROOM-32-Development-Microcontroller/dp/B08246MCL5/ref=sr_1_3?keywords=ESP32&amp;qid=1648305613&amp;sr=8-3</t>
  </si>
  <si>
    <t>https://www.amazon.com/HUAREW-Ceramic-Capacitor-100-10000-Assortment/dp/B087785H1J/ref=sr_1_1_sspa?crid=3IGAQOZ7AVXRX&amp;keywords=ceramic+capacitor&amp;qid=1648305824&amp;sprefix=ceramiccapacitor%2Caps%2C98&amp;sr=8-1-spons&amp;psc=1&amp;spLa=ZW5jcnlwdGVkUXVhbGlmaWVyPUEyRk5aRlZSRTNRNFZTJmVuY3J5cHRlZElkPUEwNDQyMTUzMkVWNlJBUTI2TFI1RCZlbmNyeXB0ZWRBZElkPUEwMzg1MjQxMUE0R1BMRVE3S0s5TCZ3aWRnZXROYW1lPXNwX2F0ZiZhY3Rpb249Y2xpY2tSZWRpcmVjdCZkb05vdExvZ0NsaWNrPXRydWU=</t>
  </si>
  <si>
    <t>https://www.amazon.com/MCIGICM-voltage-regulator-Regulator-Positive/dp/B07BDFMQF6/ref=sr_1_5?crid=33QTODX2B3NJF&amp;keywords=7805&amp;qid=1648305974&amp;sprefix=7805%2Caps%2C126&amp;sr=8-5</t>
  </si>
  <si>
    <t>ESP32</t>
  </si>
  <si>
    <t>https://www.amazon.com/dp/B099Z85573/ref=sspa_dk_detail_1?psc=1&amp;pd_rd_i=B099Z85573&amp;pd_rd_w=GBind&amp;pf_rd_p=0c758152-61cd-452f-97a6-17f070f654b8&amp;pd_rd_wg=zSEae&amp;pf_rd_r=2PA7BZG15A31RWPP8JPK&amp;pd_rd_r=6db32537-f883-44d9-adaa-390042b0cc09&amp;s=hi&amp;spLa=ZW5jcnlwdGVkUXVhbGlmaWVyPUFBSEpCTUNSQTJZOTQmZW5jcnlwdGVkSWQ9QTAxMzY2NDUyOENTQkJGN1hHVjlXJmVuY3J5cHRlZEFkSWQ9QTA4MzUyNzMxNTdRRFJDQVpDQkdOJndpZGdldE5hbWU9c3BfZGV0YWlsJmFjdGlvbj1jbGlja1JlZGlyZWN0JmRvTm90TG9nQ2xpY2s9dHJ1ZQ==</t>
  </si>
  <si>
    <t>Voltage regulator</t>
  </si>
  <si>
    <t>https://www.amazon.com/Pcs-MCIGICM-Points-Solderless-Breadboard/dp/B07PCJP9DY/ref=sr_1_8?crid=163XL7ULMV3CK&amp;keywords=breadboard&amp;qid=1648343640&amp;sprefix=breadboard%2Caps%2C100&amp;sr=8-8</t>
  </si>
  <si>
    <t>9V battery holder</t>
  </si>
  <si>
    <t>9V battery</t>
  </si>
  <si>
    <t>Mult</t>
  </si>
  <si>
    <t>https://www.amazon.com/Premium-Breadboard-Jumper-100-Pack-Hellotronics/dp/B07GJ9FLXY/ref=sr_1_7?crid=2RJENGSC1K5I1&amp;keywords=elegoo%2Bwires&amp;qid=1647127074&amp;s=industrial&amp;sprefix=elegoo%2Bwires%2Cindustrial%2C85&amp;sr=1-7&amp;th=1</t>
  </si>
  <si>
    <t>To Order</t>
  </si>
  <si>
    <t>Per Pack</t>
  </si>
  <si>
    <t>Total Kits</t>
  </si>
  <si>
    <t>Ordered</t>
  </si>
  <si>
    <t>In House</t>
  </si>
  <si>
    <t>Kits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</si>
</sst>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44" fontId="0" fillId="0" borderId="0" xfId="1" applyFont="1"/>
    <xf numFmtId="44" fontId="0" fillId="0" borderId="0" xfId="0" applyNumberFormat="1"/>
    <xf numFmtId="0" fontId="2" fillId="0" borderId="0" xfId="2"/>
    <xf numFmtId="0" fontId="0" fillId="0" borderId="0" xfId="0" applyFill="1"/>
    <xf numFmtId="44" fontId="0" fillId="0" borderId="0" xfId="1" applyFont="1" applyFill="1"/>
    <xf numFmtId="0" fontId="0" fillId="2" borderId="0" xfId="0" applyFill="1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mazon.com/ApplianPar-Shaft-Gearbox-Plastic-Arduino/dp/B086D5M65M/ref=pd_sbs_60_21?_encoding=UTF8&amp;pd_rd_i=B086D5M65M&amp;pd_rd_r=2dc65776-0ca0-4c24-b2ce-7006025e877b&amp;pd_rd_w=KyRj0&amp;pd_rd_wg=FD97U&amp;pf_rd_p=ed1e2146-ecfe-435e-b3b5-d79fa072fd58&amp;pf_rd_r=MVRSR5NYZC5XTBZY6BB4&amp;psc=1&amp;refRID=MVRSR5NYZC5XTBZY6BB4" TargetMode="External"/><Relationship Id="rId2" Type="http://schemas.openxmlformats.org/officeDocument/2006/relationships/hyperlink" Target="https://www.amazon.com/AmazonBasics-Everyday-Alkaline-Batteries-8-Pack/dp/B00MH4QM1S" TargetMode="External"/><Relationship Id="rId1" Type="http://schemas.openxmlformats.org/officeDocument/2006/relationships/hyperlink" Target="https://www.amazon.com/ZXHAO-Swivel-Caster-Rectangle-Bearing/dp/B07GLPJJ7D/ref=sr_1_10?dchild=1&amp;keywords=1%22+caster+wheel&amp;qid=1607277618&amp;sr=8-10" TargetMode="External"/><Relationship Id="rId4" Type="http://schemas.openxmlformats.org/officeDocument/2006/relationships/hyperlink" Target="https://www.amazon.com/Battery-Holder-Switch-Holders-Storage/dp/B07TL7Q3KS/ref=sr_1_33?dchild=1&amp;keywords=9v+holder&amp;qid=1607277373&amp;sr=8-33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mazon.com/LAFVIN-Board-ATmega328P-Micro-Controller-Arduino/dp/B07G99NNXL/ref=sr_1_3?crid=2VSUZ6JASH75D&amp;keywords=arduino+nano&amp;qid=1647126170&amp;s=electronics&amp;sprefix=arduino+nano%2Celectronics%2C98&amp;sr=1-3" TargetMode="External"/><Relationship Id="rId2" Type="http://schemas.openxmlformats.org/officeDocument/2006/relationships/hyperlink" Target="https://www.amazon.com/Smart-Chassis-Motors-Encoder-Battery/dp/B01LXY7CM3/ref=asc_df_B01LXY7CM3/?tag=hyprod-20&amp;linkCode=df0&amp;hvadid=309830256687&amp;hvpos=&amp;hvnetw=g&amp;hvrand=15795775494334829099&amp;hvpone=&amp;hvptwo=&amp;hvqmt=&amp;hvdev=c&amp;hvdvcmdl=&amp;hvlocint=&amp;hvlocphy=9027723&amp;hvtargid=pla-584495246069&amp;psc=1" TargetMode="External"/><Relationship Id="rId1" Type="http://schemas.openxmlformats.org/officeDocument/2006/relationships/hyperlink" Target="https://www.amazon.com/AmazonBasics-Everyday-Alkaline-Batteries-8-Pack/dp/B00MH4QM1S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com/Pcs-MCIGICM-Points-Solderless-Breadboard/dp/B07PCJP9DY/ref=sr_1_8?crid=163XL7ULMV3CK&amp;keywords=breadboard&amp;qid=1648343640&amp;sprefix=breadboard%2Caps%2C100&amp;sr=8-8" TargetMode="External"/><Relationship Id="rId3" Type="http://schemas.openxmlformats.org/officeDocument/2006/relationships/hyperlink" Target="https://www.amazon.com/Battery-Holder-Switch-Holders-Storage/dp/B07TL7Q3KS/ref=sr_1_33?dchild=1&amp;keywords=9v+holder&amp;qid=1607277373&amp;sr=8-33" TargetMode="External"/><Relationship Id="rId7" Type="http://schemas.openxmlformats.org/officeDocument/2006/relationships/hyperlink" Target="https://www.amazon.com/MCIGICM-voltage-regulator-Regulator-Positive/dp/B07BDFMQF6/ref=sr_1_5?crid=33QTODX2B3NJF&amp;keywords=7805&amp;qid=1648305974&amp;sprefix=7805%2Caps%2C126&amp;sr=8-5" TargetMode="External"/><Relationship Id="rId2" Type="http://schemas.openxmlformats.org/officeDocument/2006/relationships/hyperlink" Target="https://www.amazon.com/AmazonBasics-Everyday-Alkaline-Batteries-8-Pack/dp/B00MH4QM1S" TargetMode="External"/><Relationship Id="rId1" Type="http://schemas.openxmlformats.org/officeDocument/2006/relationships/hyperlink" Target="https://www.amazon.com/ZXHAO-Swivel-Caster-Rectangle-Bearing/dp/B07GLPJJ7D/ref=sr_1_10?dchild=1&amp;keywords=1%22+caster+wheel&amp;qid=1607277618&amp;sr=8-10" TargetMode="External"/><Relationship Id="rId6" Type="http://schemas.openxmlformats.org/officeDocument/2006/relationships/hyperlink" Target="https://www.amazon.com/BOJACK-16-pin-Stepper-Drivers-Controllers/dp/B09NBQVYLL/ref=sr_1_1_sspa?crid=VMGVHF5ML644&amp;keywords=L293D&amp;qid=1647127387&amp;s=hi&amp;sprefix=l293d%2Ctools%2C81&amp;sr=1-1-spons&amp;psc=1&amp;spLa=ZW5jcnlwdGVkUXVhbGlmaWVyPUE4SlNBRkpaOUhVWCZlbmNyeXB0ZWRJZD1BMDA2MjU3ODE3SDZRWjBFT1JBMEEmZW5jcnlwdGVkQWRJZD1BMDA4MDIzNDNNNEE1UkRTT0pSRlMmd2lkZ2V0TmFtZT1zcF9hdGYmYWN0aW9uPWNsaWNrUmVkaXJlY3QmZG9Ob3RMb2dDbGljaz10cnVl" TargetMode="External"/><Relationship Id="rId5" Type="http://schemas.openxmlformats.org/officeDocument/2006/relationships/hyperlink" Target="https://www.amazon.com/dp/B099Z85573/ref=sspa_dk_detail_1?psc=1&amp;pd_rd_i=B099Z85573&amp;pd_rd_w=GBind&amp;pf_rd_p=0c758152-61cd-452f-97a6-17f070f654b8&amp;pd_rd_wg=zSEae&amp;pf_rd_r=2PA7BZG15A31RWPP8JPK&amp;pd_rd_r=6db32537-f883-44d9-adaa-390042b0cc09&amp;s=hi&amp;spLa=ZW5jcnlwdGVkUXVhbGlmaWVyPUFBSEpCTUNSQTJZOTQmZW5jcnlwdGVkSWQ9QTAxMzY2NDUyOENTQkJGN1hHVjlXJmVuY3J5cHRlZEFkSWQ9QTA4MzUyNzMxNTdRRFJDQVpDQkdOJndpZGdldE5hbWU9c3BfZGV0YWlsJmFjdGlvbj1jbGlja1JlZGlyZWN0JmRvTm90TG9nQ2xpY2s9dHJ1ZQ==" TargetMode="External"/><Relationship Id="rId10" Type="http://schemas.openxmlformats.org/officeDocument/2006/relationships/hyperlink" Target="https://www.amazon.com/Premium-Breadboard-Jumper-100-Pack-Hellotronics/dp/B07GJ9FLXY/ref=sr_1_7?crid=2RJENGSC1K5I1&amp;keywords=elegoo%2Bwires&amp;qid=1647127074&amp;s=industrial&amp;sprefix=elegoo%2Bwires%2Cindustrial%2C85&amp;sr=1-7&amp;th=1" TargetMode="External"/><Relationship Id="rId4" Type="http://schemas.openxmlformats.org/officeDocument/2006/relationships/hyperlink" Target="https://www.amazon.com/Teyleten-Robot-ESP-WROOM-32-Development-Microcontroller/dp/B08246MCL5/ref=sr_1_3?keywords=ESP32&amp;qid=1648305613&amp;sr=8-3" TargetMode="External"/><Relationship Id="rId9" Type="http://schemas.openxmlformats.org/officeDocument/2006/relationships/hyperlink" Target="https://www.amazon.com/HUAREW-Ceramic-Capacitor-100-10000-Assortment/dp/B087785H1J/ref=sr_1_1_sspa?crid=3IGAQOZ7AVXRX&amp;keywords=ceramic+capacitor&amp;qid=1648305824&amp;sprefix=ceramiccapacitor%2Caps%2C98&amp;sr=8-1-spons&amp;psc=1&amp;spLa=ZW5jcnlwdGVkUXVhbGlmaWVyPUEyRk5aRlZSRTNRNFZTJmVuY3J5cHRlZElkPUEwNDQyMTUzMkVWNlJBUTI2TFI1RCZlbmNyeXB0ZWRBZElkPUEwMzg1MjQxMUE0R1BMRVE3S0s5TCZ3aWRnZXROYW1lPXNwX2F0ZiZhY3Rpb249Y2xpY2tSZWRpcmVjdCZkb05vdExvZ0NsaWNrPXRydWU=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343C7-EEB4-4228-9E11-4371B08AEE1F}">
  <dimension ref="A1:E28"/>
  <sheetViews>
    <sheetView workbookViewId="0">
      <selection activeCell="E3" sqref="A1:E28"/>
    </sheetView>
  </sheetViews>
  <sheetFormatPr defaultColWidth="9" defaultRowHeight="15" x14ac:dyDescent="0.25"/>
  <cols>
    <col min="1" max="1" width="6.42578125" bestFit="1" customWidth="1"/>
    <col min="2" max="2" width="13.5703125" bestFit="1" customWidth="1"/>
    <col min="3" max="3" width="12" bestFit="1" customWidth="1"/>
    <col min="4" max="4" width="16.28515625" bestFit="1" customWidth="1"/>
    <col min="5" max="5" width="255.7109375" bestFit="1" customWidth="1"/>
    <col min="6" max="6" width="28.42578125" bestFit="1" customWidth="1"/>
  </cols>
  <sheetData>
    <row r="1" spans="1:5" x14ac:dyDescent="0.25">
      <c r="A1" t="s">
        <v>15</v>
      </c>
      <c r="B1" t="s">
        <v>6</v>
      </c>
      <c r="C1" t="s">
        <v>7</v>
      </c>
      <c r="D1" t="s">
        <v>5</v>
      </c>
      <c r="E1" t="s">
        <v>14</v>
      </c>
    </row>
    <row r="2" spans="1:5" x14ac:dyDescent="0.25">
      <c r="A2">
        <v>1</v>
      </c>
      <c r="B2" s="1">
        <v>8</v>
      </c>
      <c r="C2" s="1">
        <f t="shared" ref="C2:C10" si="0">A2*B2</f>
        <v>8</v>
      </c>
      <c r="D2" s="4" t="s">
        <v>16</v>
      </c>
      <c r="E2" s="3" t="s">
        <v>60</v>
      </c>
    </row>
    <row r="3" spans="1:5" x14ac:dyDescent="0.25">
      <c r="A3">
        <v>2</v>
      </c>
      <c r="B3" s="1">
        <f>11/4</f>
        <v>2.75</v>
      </c>
      <c r="C3" s="1">
        <f t="shared" si="0"/>
        <v>5.5</v>
      </c>
      <c r="D3" s="4" t="s">
        <v>3</v>
      </c>
      <c r="E3" s="3" t="s">
        <v>13</v>
      </c>
    </row>
    <row r="4" spans="1:5" x14ac:dyDescent="0.25">
      <c r="A4">
        <v>1</v>
      </c>
      <c r="B4" s="1">
        <v>3.33</v>
      </c>
      <c r="C4" s="1">
        <f t="shared" si="0"/>
        <v>3.33</v>
      </c>
      <c r="D4" s="4" t="s">
        <v>0</v>
      </c>
      <c r="E4" s="3" t="s">
        <v>61</v>
      </c>
    </row>
    <row r="5" spans="1:5" x14ac:dyDescent="0.25">
      <c r="A5">
        <v>1</v>
      </c>
      <c r="B5" s="1">
        <f>7.98/5</f>
        <v>1.5960000000000001</v>
      </c>
      <c r="C5" s="1">
        <f t="shared" si="0"/>
        <v>1.5960000000000001</v>
      </c>
      <c r="D5" s="4" t="s">
        <v>4</v>
      </c>
      <c r="E5" s="3" t="s">
        <v>9</v>
      </c>
    </row>
    <row r="6" spans="1:5" x14ac:dyDescent="0.25">
      <c r="A6">
        <v>1</v>
      </c>
      <c r="B6" s="1">
        <v>1.39</v>
      </c>
      <c r="C6" s="1">
        <f t="shared" si="0"/>
        <v>1.39</v>
      </c>
      <c r="D6" s="4" t="s">
        <v>8</v>
      </c>
      <c r="E6" s="3" t="s">
        <v>12</v>
      </c>
    </row>
    <row r="7" spans="1:5" x14ac:dyDescent="0.25">
      <c r="A7">
        <v>1</v>
      </c>
      <c r="B7" s="1">
        <v>1.5</v>
      </c>
      <c r="C7" s="1">
        <f t="shared" si="0"/>
        <v>1.5</v>
      </c>
      <c r="D7" s="4" t="s">
        <v>11</v>
      </c>
      <c r="E7" s="3" t="s">
        <v>10</v>
      </c>
    </row>
    <row r="8" spans="1:5" x14ac:dyDescent="0.25">
      <c r="A8">
        <v>20</v>
      </c>
      <c r="B8" s="1">
        <v>0.13</v>
      </c>
      <c r="C8" s="1">
        <f t="shared" si="0"/>
        <v>2.6</v>
      </c>
      <c r="D8" s="4" t="s">
        <v>2</v>
      </c>
      <c r="E8" s="3" t="s">
        <v>62</v>
      </c>
    </row>
    <row r="9" spans="1:5" x14ac:dyDescent="0.25">
      <c r="A9">
        <v>1</v>
      </c>
      <c r="B9" s="1">
        <v>0.9</v>
      </c>
      <c r="C9" s="1">
        <f t="shared" si="0"/>
        <v>0.9</v>
      </c>
      <c r="D9" s="4" t="s">
        <v>1</v>
      </c>
      <c r="E9" s="3" t="s">
        <v>63</v>
      </c>
    </row>
    <row r="10" spans="1:5" x14ac:dyDescent="0.25">
      <c r="A10">
        <v>5</v>
      </c>
      <c r="B10" s="1">
        <f>9.95/160</f>
        <v>6.2187499999999993E-2</v>
      </c>
      <c r="C10" s="1">
        <f t="shared" si="0"/>
        <v>0.31093749999999998</v>
      </c>
      <c r="D10" s="4" t="s">
        <v>35</v>
      </c>
      <c r="E10" s="3"/>
    </row>
    <row r="11" spans="1:5" x14ac:dyDescent="0.25">
      <c r="C11" s="2">
        <f>SUM(C2:C10)</f>
        <v>25.1269375</v>
      </c>
    </row>
    <row r="12" spans="1:5" x14ac:dyDescent="0.25">
      <c r="E12" t="s">
        <v>68</v>
      </c>
    </row>
    <row r="13" spans="1:5" x14ac:dyDescent="0.25">
      <c r="B13">
        <v>7.5</v>
      </c>
      <c r="E13" t="s">
        <v>66</v>
      </c>
    </row>
    <row r="14" spans="1:5" x14ac:dyDescent="0.25">
      <c r="E14" t="s">
        <v>67</v>
      </c>
    </row>
    <row r="15" spans="1:5" x14ac:dyDescent="0.25">
      <c r="A15" t="s">
        <v>17</v>
      </c>
      <c r="B15" s="4" t="s">
        <v>49</v>
      </c>
      <c r="C15" t="s">
        <v>53</v>
      </c>
      <c r="E15" t="s">
        <v>59</v>
      </c>
    </row>
    <row r="16" spans="1:5" x14ac:dyDescent="0.25">
      <c r="A16" t="s">
        <v>18</v>
      </c>
      <c r="B16" s="4" t="s">
        <v>29</v>
      </c>
      <c r="C16" t="s">
        <v>54</v>
      </c>
    </row>
    <row r="17" spans="1:3" x14ac:dyDescent="0.25">
      <c r="A17" t="s">
        <v>19</v>
      </c>
      <c r="B17" s="4" t="s">
        <v>50</v>
      </c>
      <c r="C17" t="s">
        <v>55</v>
      </c>
    </row>
    <row r="18" spans="1:3" x14ac:dyDescent="0.25">
      <c r="A18" t="s">
        <v>20</v>
      </c>
      <c r="B18" s="4" t="s">
        <v>28</v>
      </c>
      <c r="C18" t="s">
        <v>56</v>
      </c>
    </row>
    <row r="19" spans="1:3" x14ac:dyDescent="0.25">
      <c r="A19" t="s">
        <v>21</v>
      </c>
      <c r="B19" s="4" t="s">
        <v>51</v>
      </c>
      <c r="C19" t="s">
        <v>57</v>
      </c>
    </row>
    <row r="20" spans="1:3" x14ac:dyDescent="0.25">
      <c r="A20" t="s">
        <v>22</v>
      </c>
      <c r="B20" s="4" t="s">
        <v>52</v>
      </c>
      <c r="C20" t="s">
        <v>58</v>
      </c>
    </row>
    <row r="21" spans="1:3" x14ac:dyDescent="0.25">
      <c r="A21" t="s">
        <v>23</v>
      </c>
      <c r="B21" s="4" t="s">
        <v>30</v>
      </c>
      <c r="C21" t="s">
        <v>38</v>
      </c>
    </row>
    <row r="22" spans="1:3" x14ac:dyDescent="0.25">
      <c r="A22" t="s">
        <v>24</v>
      </c>
      <c r="B22" t="s">
        <v>31</v>
      </c>
      <c r="C22" t="s">
        <v>39</v>
      </c>
    </row>
    <row r="23" spans="1:3" x14ac:dyDescent="0.25">
      <c r="A23" t="s">
        <v>25</v>
      </c>
      <c r="B23" t="s">
        <v>32</v>
      </c>
      <c r="C23" t="s">
        <v>40</v>
      </c>
    </row>
    <row r="24" spans="1:3" x14ac:dyDescent="0.25">
      <c r="A24" t="s">
        <v>26</v>
      </c>
      <c r="B24" t="s">
        <v>34</v>
      </c>
      <c r="C24" t="s">
        <v>41</v>
      </c>
    </row>
    <row r="25" spans="1:3" x14ac:dyDescent="0.25">
      <c r="A25" t="s">
        <v>27</v>
      </c>
      <c r="B25" t="s">
        <v>33</v>
      </c>
      <c r="C25" t="s">
        <v>42</v>
      </c>
    </row>
    <row r="26" spans="1:3" x14ac:dyDescent="0.25">
      <c r="A26" t="s">
        <v>36</v>
      </c>
      <c r="B26" t="s">
        <v>37</v>
      </c>
    </row>
    <row r="27" spans="1:3" x14ac:dyDescent="0.25">
      <c r="A27" t="s">
        <v>45</v>
      </c>
      <c r="B27" s="4" t="s">
        <v>48</v>
      </c>
      <c r="C27" t="s">
        <v>43</v>
      </c>
    </row>
    <row r="28" spans="1:3" x14ac:dyDescent="0.25">
      <c r="A28" t="s">
        <v>46</v>
      </c>
      <c r="B28" s="4" t="s">
        <v>47</v>
      </c>
      <c r="C28" t="s">
        <v>44</v>
      </c>
    </row>
  </sheetData>
  <autoFilter ref="A1:E12" xr:uid="{763454F4-2E59-4CDA-9B47-BC74D90DD35A}">
    <sortState xmlns:xlrd2="http://schemas.microsoft.com/office/spreadsheetml/2017/richdata2" ref="A2:E12">
      <sortCondition descending="1" ref="C1:C12"/>
    </sortState>
  </autoFilter>
  <hyperlinks>
    <hyperlink ref="E7" r:id="rId1" xr:uid="{83B7771A-1C99-400D-B5B2-CB7844F8AC00}"/>
    <hyperlink ref="E6" r:id="rId2" xr:uid="{A170202E-2B99-4478-9CAF-89F4C4B6BFE5}"/>
    <hyperlink ref="E3" r:id="rId3" display="https://www.amazon.com/ApplianPar-Shaft-Gearbox-Plastic-Arduino/dp/B086D5M65M/ref=pd_sbs_60_21?_encoding=UTF8&amp;pd_rd_i=B086D5M65M&amp;pd_rd_r=2dc65776-0ca0-4c24-b2ce-7006025e877b&amp;pd_rd_w=KyRj0&amp;pd_rd_wg=FD97U&amp;pf_rd_p=ed1e2146-ecfe-435e-b3b5-d79fa072fd58&amp;pf_rd_r=MVRSR5NYZC5XTBZY6BB4&amp;psc=1&amp;refRID=MVRSR5NYZC5XTBZY6BB4" xr:uid="{9B0DFA69-5B09-4CE8-86F6-A0B4AAA944C7}"/>
    <hyperlink ref="E5" r:id="rId4" xr:uid="{F13E58C4-4AA3-4C97-873A-71C4DA4571A6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D609B-C998-4808-AEBC-E15D8ED255A0}">
  <dimension ref="A1:E26"/>
  <sheetViews>
    <sheetView workbookViewId="0"/>
  </sheetViews>
  <sheetFormatPr defaultColWidth="9" defaultRowHeight="15" x14ac:dyDescent="0.25"/>
  <cols>
    <col min="1" max="1" width="6.42578125" bestFit="1" customWidth="1"/>
    <col min="2" max="2" width="13.5703125" bestFit="1" customWidth="1"/>
    <col min="3" max="3" width="12" bestFit="1" customWidth="1"/>
    <col min="4" max="4" width="16.28515625" bestFit="1" customWidth="1"/>
    <col min="5" max="5" width="255.7109375" bestFit="1" customWidth="1"/>
    <col min="6" max="6" width="28.42578125" bestFit="1" customWidth="1"/>
  </cols>
  <sheetData>
    <row r="1" spans="1:5" x14ac:dyDescent="0.25">
      <c r="A1" t="s">
        <v>15</v>
      </c>
      <c r="B1" t="s">
        <v>6</v>
      </c>
      <c r="C1" t="s">
        <v>7</v>
      </c>
      <c r="D1" t="s">
        <v>5</v>
      </c>
      <c r="E1" t="s">
        <v>14</v>
      </c>
    </row>
    <row r="2" spans="1:5" x14ac:dyDescent="0.25">
      <c r="A2">
        <v>1</v>
      </c>
      <c r="B2" s="1">
        <v>8</v>
      </c>
      <c r="C2" s="1">
        <f t="shared" ref="C2:C8" si="0">A2*B2</f>
        <v>8</v>
      </c>
      <c r="D2" s="4" t="s">
        <v>16</v>
      </c>
      <c r="E2" s="3" t="s">
        <v>60</v>
      </c>
    </row>
    <row r="3" spans="1:5" x14ac:dyDescent="0.25">
      <c r="A3">
        <v>1</v>
      </c>
      <c r="B3" s="1">
        <v>12</v>
      </c>
      <c r="C3" s="1">
        <f t="shared" si="0"/>
        <v>12</v>
      </c>
      <c r="D3" s="4" t="s">
        <v>65</v>
      </c>
      <c r="E3" s="3" t="s">
        <v>64</v>
      </c>
    </row>
    <row r="4" spans="1:5" x14ac:dyDescent="0.25">
      <c r="A4">
        <v>1</v>
      </c>
      <c r="B4" s="1">
        <v>3.33</v>
      </c>
      <c r="C4" s="1">
        <f t="shared" si="0"/>
        <v>3.33</v>
      </c>
      <c r="D4" s="4" t="s">
        <v>0</v>
      </c>
      <c r="E4" s="3" t="s">
        <v>61</v>
      </c>
    </row>
    <row r="5" spans="1:5" x14ac:dyDescent="0.25">
      <c r="A5">
        <v>1</v>
      </c>
      <c r="B5" s="1">
        <v>1.39</v>
      </c>
      <c r="C5" s="1">
        <f t="shared" si="0"/>
        <v>1.39</v>
      </c>
      <c r="D5" s="4" t="s">
        <v>8</v>
      </c>
      <c r="E5" s="3" t="s">
        <v>12</v>
      </c>
    </row>
    <row r="6" spans="1:5" x14ac:dyDescent="0.25">
      <c r="A6">
        <v>20</v>
      </c>
      <c r="B6" s="1">
        <v>0.13</v>
      </c>
      <c r="C6" s="1">
        <f t="shared" si="0"/>
        <v>2.6</v>
      </c>
      <c r="D6" s="4" t="s">
        <v>2</v>
      </c>
      <c r="E6" s="3" t="s">
        <v>62</v>
      </c>
    </row>
    <row r="7" spans="1:5" x14ac:dyDescent="0.25">
      <c r="A7">
        <v>1</v>
      </c>
      <c r="B7" s="1">
        <v>0.9</v>
      </c>
      <c r="C7" s="1">
        <f t="shared" si="0"/>
        <v>0.9</v>
      </c>
      <c r="D7" s="4" t="s">
        <v>1</v>
      </c>
      <c r="E7" s="3" t="s">
        <v>63</v>
      </c>
    </row>
    <row r="8" spans="1:5" x14ac:dyDescent="0.25">
      <c r="A8">
        <v>5</v>
      </c>
      <c r="B8" s="1">
        <f>9.95/160</f>
        <v>6.2187499999999993E-2</v>
      </c>
      <c r="C8" s="1">
        <f t="shared" si="0"/>
        <v>0.31093749999999998</v>
      </c>
      <c r="D8" s="4" t="s">
        <v>35</v>
      </c>
      <c r="E8" s="3"/>
    </row>
    <row r="10" spans="1:5" x14ac:dyDescent="0.25">
      <c r="C10" s="2">
        <f>SUM(C2:C8)</f>
        <v>28.5309375</v>
      </c>
    </row>
    <row r="13" spans="1:5" x14ac:dyDescent="0.25">
      <c r="A13" t="s">
        <v>17</v>
      </c>
      <c r="B13" s="4" t="s">
        <v>49</v>
      </c>
      <c r="C13" t="s">
        <v>53</v>
      </c>
      <c r="E13" t="s">
        <v>59</v>
      </c>
    </row>
    <row r="14" spans="1:5" x14ac:dyDescent="0.25">
      <c r="A14" t="s">
        <v>18</v>
      </c>
      <c r="B14" s="4" t="s">
        <v>29</v>
      </c>
      <c r="C14" t="s">
        <v>54</v>
      </c>
    </row>
    <row r="15" spans="1:5" x14ac:dyDescent="0.25">
      <c r="A15" t="s">
        <v>19</v>
      </c>
      <c r="B15" s="4" t="s">
        <v>50</v>
      </c>
      <c r="C15" t="s">
        <v>55</v>
      </c>
    </row>
    <row r="16" spans="1:5" x14ac:dyDescent="0.25">
      <c r="A16" t="s">
        <v>20</v>
      </c>
      <c r="B16" s="4" t="s">
        <v>28</v>
      </c>
      <c r="C16" t="s">
        <v>56</v>
      </c>
    </row>
    <row r="17" spans="1:3" x14ac:dyDescent="0.25">
      <c r="A17" t="s">
        <v>21</v>
      </c>
      <c r="B17" s="4" t="s">
        <v>51</v>
      </c>
      <c r="C17" t="s">
        <v>57</v>
      </c>
    </row>
    <row r="18" spans="1:3" x14ac:dyDescent="0.25">
      <c r="A18" t="s">
        <v>22</v>
      </c>
      <c r="B18" s="4" t="s">
        <v>52</v>
      </c>
      <c r="C18" t="s">
        <v>58</v>
      </c>
    </row>
    <row r="19" spans="1:3" x14ac:dyDescent="0.25">
      <c r="A19" t="s">
        <v>23</v>
      </c>
      <c r="B19" s="4" t="s">
        <v>30</v>
      </c>
      <c r="C19" t="s">
        <v>38</v>
      </c>
    </row>
    <row r="20" spans="1:3" x14ac:dyDescent="0.25">
      <c r="A20" t="s">
        <v>24</v>
      </c>
      <c r="B20" t="s">
        <v>31</v>
      </c>
      <c r="C20" t="s">
        <v>39</v>
      </c>
    </row>
    <row r="21" spans="1:3" x14ac:dyDescent="0.25">
      <c r="A21" t="s">
        <v>25</v>
      </c>
      <c r="B21" t="s">
        <v>32</v>
      </c>
      <c r="C21" t="s">
        <v>40</v>
      </c>
    </row>
    <row r="22" spans="1:3" x14ac:dyDescent="0.25">
      <c r="A22" t="s">
        <v>26</v>
      </c>
      <c r="B22" t="s">
        <v>34</v>
      </c>
      <c r="C22" t="s">
        <v>41</v>
      </c>
    </row>
    <row r="23" spans="1:3" x14ac:dyDescent="0.25">
      <c r="A23" t="s">
        <v>27</v>
      </c>
      <c r="B23" t="s">
        <v>33</v>
      </c>
      <c r="C23" t="s">
        <v>42</v>
      </c>
    </row>
    <row r="24" spans="1:3" x14ac:dyDescent="0.25">
      <c r="A24" t="s">
        <v>36</v>
      </c>
      <c r="B24" t="s">
        <v>37</v>
      </c>
    </row>
    <row r="25" spans="1:3" x14ac:dyDescent="0.25">
      <c r="A25" t="s">
        <v>45</v>
      </c>
      <c r="B25" s="4" t="s">
        <v>48</v>
      </c>
      <c r="C25" t="s">
        <v>43</v>
      </c>
    </row>
    <row r="26" spans="1:3" x14ac:dyDescent="0.25">
      <c r="A26" t="s">
        <v>46</v>
      </c>
      <c r="B26" s="4" t="s">
        <v>47</v>
      </c>
      <c r="C26" t="s">
        <v>44</v>
      </c>
    </row>
  </sheetData>
  <autoFilter ref="A1:E10" xr:uid="{763454F4-2E59-4CDA-9B47-BC74D90DD35A}">
    <sortState xmlns:xlrd2="http://schemas.microsoft.com/office/spreadsheetml/2017/richdata2" ref="A2:E10">
      <sortCondition descending="1" ref="C1:C10"/>
    </sortState>
  </autoFilter>
  <hyperlinks>
    <hyperlink ref="E5" r:id="rId1" xr:uid="{830819CB-DDAC-4E51-BFC9-3109FAA3295F}"/>
    <hyperlink ref="E3" r:id="rId2" display="https://www.amazon.com/Smart-Chassis-Motors-Encoder-Battery/dp/B01LXY7CM3/ref=asc_df_B01LXY7CM3/?tag=hyprod-20&amp;linkCode=df0&amp;hvadid=309830256687&amp;hvpos=&amp;hvnetw=g&amp;hvrand=15795775494334829099&amp;hvpone=&amp;hvptwo=&amp;hvqmt=&amp;hvdev=c&amp;hvdvcmdl=&amp;hvlocint=&amp;hvlocphy=9027723&amp;hvtargid=pla-584495246069&amp;psc=1" xr:uid="{2BAA12F8-45A2-4278-8BDA-17A43A752DB0}"/>
    <hyperlink ref="E2" r:id="rId3" xr:uid="{99FFF537-258C-4D1C-B6B8-8D13B21DADA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460DF5-B85C-4A8A-AE1E-79174D2972C3}">
  <dimension ref="A1:L28"/>
  <sheetViews>
    <sheetView tabSelected="1" workbookViewId="0"/>
  </sheetViews>
  <sheetFormatPr defaultColWidth="9" defaultRowHeight="15" x14ac:dyDescent="0.25"/>
  <cols>
    <col min="1" max="1" width="6.42578125" bestFit="1" customWidth="1"/>
    <col min="2" max="2" width="13.5703125" bestFit="1" customWidth="1"/>
    <col min="3" max="3" width="12" bestFit="1" customWidth="1"/>
    <col min="4" max="4" width="16.5703125" bestFit="1" customWidth="1"/>
    <col min="5" max="5" width="9.140625" bestFit="1" customWidth="1"/>
    <col min="6" max="6" width="10.7109375" bestFit="1" customWidth="1"/>
    <col min="7" max="7" width="11" bestFit="1" customWidth="1"/>
    <col min="8" max="10" width="11" customWidth="1"/>
    <col min="11" max="11" width="12" bestFit="1" customWidth="1"/>
    <col min="12" max="12" width="255.7109375" bestFit="1" customWidth="1"/>
    <col min="13" max="13" width="28.42578125" bestFit="1" customWidth="1"/>
  </cols>
  <sheetData>
    <row r="1" spans="1:12" x14ac:dyDescent="0.25">
      <c r="A1" t="s">
        <v>15</v>
      </c>
      <c r="B1" t="s">
        <v>6</v>
      </c>
      <c r="C1" t="s">
        <v>7</v>
      </c>
      <c r="D1" t="s">
        <v>5</v>
      </c>
      <c r="E1" t="s">
        <v>75</v>
      </c>
      <c r="F1" t="s">
        <v>78</v>
      </c>
      <c r="G1" t="s">
        <v>77</v>
      </c>
      <c r="H1" t="s">
        <v>80</v>
      </c>
      <c r="I1" t="s">
        <v>81</v>
      </c>
      <c r="J1" t="s">
        <v>82</v>
      </c>
      <c r="K1" t="s">
        <v>7</v>
      </c>
      <c r="L1" t="s">
        <v>14</v>
      </c>
    </row>
    <row r="2" spans="1:12" x14ac:dyDescent="0.25">
      <c r="A2">
        <v>1</v>
      </c>
      <c r="B2" s="1">
        <f>F2/E2</f>
        <v>6.626666666666666</v>
      </c>
      <c r="C2" s="1">
        <f t="shared" ref="C2:C10" si="0">A2*B2</f>
        <v>6.626666666666666</v>
      </c>
      <c r="D2" s="4" t="s">
        <v>69</v>
      </c>
      <c r="E2" s="4">
        <v>3</v>
      </c>
      <c r="F2" s="5">
        <v>19.88</v>
      </c>
      <c r="G2" s="4">
        <v>3</v>
      </c>
      <c r="H2" s="4">
        <f>G2*E2</f>
        <v>9</v>
      </c>
      <c r="I2" s="4">
        <v>2</v>
      </c>
      <c r="J2" s="6">
        <f>(H2+I2)/A2</f>
        <v>11</v>
      </c>
      <c r="K2" s="5">
        <f>G2*F2</f>
        <v>59.64</v>
      </c>
      <c r="L2" s="3" t="s">
        <v>66</v>
      </c>
    </row>
    <row r="3" spans="1:12" x14ac:dyDescent="0.25">
      <c r="A3">
        <v>2</v>
      </c>
      <c r="B3" s="1">
        <f t="shared" ref="B3:B10" si="1">F3/E3</f>
        <v>3.4975000000000001</v>
      </c>
      <c r="C3" s="1">
        <f t="shared" si="0"/>
        <v>6.9950000000000001</v>
      </c>
      <c r="D3" s="4" t="s">
        <v>3</v>
      </c>
      <c r="E3" s="4">
        <v>4</v>
      </c>
      <c r="F3" s="5">
        <v>13.99</v>
      </c>
      <c r="G3" s="4">
        <v>6</v>
      </c>
      <c r="H3" s="4">
        <f t="shared" ref="H3:H10" si="2">G3*E3</f>
        <v>24</v>
      </c>
      <c r="I3" s="4"/>
      <c r="J3" s="6">
        <f t="shared" ref="J3:J10" si="3">(H3+I3)/A3</f>
        <v>12</v>
      </c>
      <c r="K3" s="5">
        <f t="shared" ref="K3:K10" si="4">G3*F3</f>
        <v>83.94</v>
      </c>
      <c r="L3" s="3" t="s">
        <v>70</v>
      </c>
    </row>
    <row r="4" spans="1:12" x14ac:dyDescent="0.25">
      <c r="A4">
        <v>1</v>
      </c>
      <c r="B4" s="1">
        <f t="shared" si="1"/>
        <v>1.9975000000000001</v>
      </c>
      <c r="C4" s="1">
        <f t="shared" si="0"/>
        <v>1.9975000000000001</v>
      </c>
      <c r="D4" s="4" t="s">
        <v>0</v>
      </c>
      <c r="E4" s="4">
        <v>4</v>
      </c>
      <c r="F4" s="5">
        <v>7.99</v>
      </c>
      <c r="G4" s="4">
        <f t="shared" ref="G4:G6" si="5">CEILING(($F$12*A4)/E4,1)</f>
        <v>3</v>
      </c>
      <c r="H4" s="4">
        <f t="shared" si="2"/>
        <v>12</v>
      </c>
      <c r="I4" s="4"/>
      <c r="J4" s="6">
        <f t="shared" si="3"/>
        <v>12</v>
      </c>
      <c r="K4" s="5">
        <f t="shared" si="4"/>
        <v>23.97</v>
      </c>
      <c r="L4" s="3" t="s">
        <v>72</v>
      </c>
    </row>
    <row r="5" spans="1:12" x14ac:dyDescent="0.25">
      <c r="A5">
        <v>1</v>
      </c>
      <c r="B5" s="1">
        <f t="shared" si="1"/>
        <v>1.5960000000000001</v>
      </c>
      <c r="C5" s="1">
        <f t="shared" si="0"/>
        <v>1.5960000000000001</v>
      </c>
      <c r="D5" s="4" t="s">
        <v>73</v>
      </c>
      <c r="E5" s="4">
        <v>5</v>
      </c>
      <c r="F5" s="5">
        <v>7.98</v>
      </c>
      <c r="G5" s="4">
        <v>3</v>
      </c>
      <c r="H5" s="4">
        <f t="shared" si="2"/>
        <v>15</v>
      </c>
      <c r="I5" s="4"/>
      <c r="J5" s="6">
        <f t="shared" si="3"/>
        <v>15</v>
      </c>
      <c r="K5" s="5">
        <f t="shared" si="4"/>
        <v>23.94</v>
      </c>
      <c r="L5" s="3" t="s">
        <v>9</v>
      </c>
    </row>
    <row r="6" spans="1:12" x14ac:dyDescent="0.25">
      <c r="A6">
        <v>1</v>
      </c>
      <c r="B6" s="1">
        <f t="shared" si="1"/>
        <v>1.49875</v>
      </c>
      <c r="C6" s="1">
        <f t="shared" si="0"/>
        <v>1.49875</v>
      </c>
      <c r="D6" s="4" t="s">
        <v>74</v>
      </c>
      <c r="E6" s="4">
        <v>8</v>
      </c>
      <c r="F6" s="5">
        <v>11.99</v>
      </c>
      <c r="G6" s="4">
        <f t="shared" si="5"/>
        <v>2</v>
      </c>
      <c r="H6" s="4">
        <f t="shared" si="2"/>
        <v>16</v>
      </c>
      <c r="I6" s="4"/>
      <c r="J6" s="6">
        <f t="shared" si="3"/>
        <v>16</v>
      </c>
      <c r="K6" s="5">
        <f t="shared" si="4"/>
        <v>23.98</v>
      </c>
      <c r="L6" s="3" t="s">
        <v>12</v>
      </c>
    </row>
    <row r="7" spans="1:12" x14ac:dyDescent="0.25">
      <c r="A7">
        <v>1</v>
      </c>
      <c r="B7" s="1">
        <f t="shared" si="1"/>
        <v>1.49875</v>
      </c>
      <c r="C7" s="1">
        <f t="shared" si="0"/>
        <v>1.49875</v>
      </c>
      <c r="D7" s="4" t="s">
        <v>11</v>
      </c>
      <c r="E7" s="4">
        <v>8</v>
      </c>
      <c r="F7" s="5">
        <v>11.99</v>
      </c>
      <c r="G7" s="4">
        <v>1</v>
      </c>
      <c r="H7" s="4">
        <f t="shared" si="2"/>
        <v>8</v>
      </c>
      <c r="I7" s="4">
        <v>7</v>
      </c>
      <c r="J7" s="6">
        <f t="shared" si="3"/>
        <v>15</v>
      </c>
      <c r="K7" s="5">
        <f t="shared" si="4"/>
        <v>11.99</v>
      </c>
      <c r="L7" s="3" t="s">
        <v>10</v>
      </c>
    </row>
    <row r="8" spans="1:12" x14ac:dyDescent="0.25">
      <c r="A8">
        <v>20</v>
      </c>
      <c r="B8" s="1">
        <f t="shared" si="1"/>
        <v>0.11990000000000001</v>
      </c>
      <c r="C8" s="1">
        <f t="shared" si="0"/>
        <v>2.3980000000000001</v>
      </c>
      <c r="D8" s="4" t="s">
        <v>2</v>
      </c>
      <c r="E8" s="4">
        <v>100</v>
      </c>
      <c r="F8" s="5">
        <v>11.99</v>
      </c>
      <c r="G8" s="4">
        <v>3</v>
      </c>
      <c r="H8" s="4">
        <f t="shared" si="2"/>
        <v>300</v>
      </c>
      <c r="I8" s="4"/>
      <c r="J8" s="6">
        <f t="shared" si="3"/>
        <v>15</v>
      </c>
      <c r="K8" s="5">
        <f t="shared" si="4"/>
        <v>35.97</v>
      </c>
      <c r="L8" s="3" t="s">
        <v>76</v>
      </c>
    </row>
    <row r="9" spans="1:12" x14ac:dyDescent="0.25">
      <c r="A9">
        <v>1</v>
      </c>
      <c r="B9" s="1">
        <f t="shared" si="1"/>
        <v>0.89900000000000002</v>
      </c>
      <c r="C9" s="1">
        <f t="shared" si="0"/>
        <v>0.89900000000000002</v>
      </c>
      <c r="D9" s="4" t="s">
        <v>1</v>
      </c>
      <c r="E9" s="4">
        <v>10</v>
      </c>
      <c r="F9" s="5">
        <v>8.99</v>
      </c>
      <c r="G9" s="4">
        <v>1</v>
      </c>
      <c r="H9" s="4">
        <f t="shared" si="2"/>
        <v>10</v>
      </c>
      <c r="I9" s="4">
        <v>9</v>
      </c>
      <c r="J9" s="6">
        <f t="shared" si="3"/>
        <v>19</v>
      </c>
      <c r="K9" s="5">
        <f t="shared" si="4"/>
        <v>8.99</v>
      </c>
      <c r="L9" s="3" t="s">
        <v>63</v>
      </c>
    </row>
    <row r="10" spans="1:12" x14ac:dyDescent="0.25">
      <c r="A10">
        <v>1</v>
      </c>
      <c r="B10" s="1">
        <f t="shared" si="1"/>
        <v>0.39933333333333337</v>
      </c>
      <c r="C10" s="1">
        <f t="shared" si="0"/>
        <v>0.39933333333333337</v>
      </c>
      <c r="D10" s="4" t="s">
        <v>71</v>
      </c>
      <c r="E10" s="4">
        <v>15</v>
      </c>
      <c r="F10" s="5">
        <v>5.99</v>
      </c>
      <c r="G10" s="4">
        <v>0</v>
      </c>
      <c r="H10" s="4">
        <f t="shared" si="2"/>
        <v>0</v>
      </c>
      <c r="I10" s="4">
        <v>14</v>
      </c>
      <c r="J10" s="6">
        <f t="shared" si="3"/>
        <v>14</v>
      </c>
      <c r="K10" s="5">
        <f t="shared" si="4"/>
        <v>0</v>
      </c>
      <c r="L10" s="3" t="s">
        <v>68</v>
      </c>
    </row>
    <row r="11" spans="1:12" x14ac:dyDescent="0.25">
      <c r="C11" s="2">
        <f>SUM(C2:C10)</f>
        <v>23.909000000000006</v>
      </c>
      <c r="K11" s="5"/>
    </row>
    <row r="12" spans="1:12" x14ac:dyDescent="0.25">
      <c r="E12" t="s">
        <v>79</v>
      </c>
      <c r="F12">
        <v>12</v>
      </c>
      <c r="K12" s="5">
        <f>SUM(K2:K10)</f>
        <v>272.41999999999996</v>
      </c>
      <c r="L12" s="3" t="s">
        <v>67</v>
      </c>
    </row>
    <row r="13" spans="1:12" x14ac:dyDescent="0.25">
      <c r="K13" s="2">
        <f>K12/F12</f>
        <v>22.701666666666664</v>
      </c>
    </row>
    <row r="15" spans="1:12" x14ac:dyDescent="0.25">
      <c r="B15" s="4"/>
      <c r="L15" t="s">
        <v>59</v>
      </c>
    </row>
    <row r="16" spans="1:12" x14ac:dyDescent="0.25">
      <c r="B16" s="4"/>
    </row>
    <row r="17" spans="2:2" x14ac:dyDescent="0.25">
      <c r="B17" s="4"/>
    </row>
    <row r="18" spans="2:2" x14ac:dyDescent="0.25">
      <c r="B18" s="4"/>
    </row>
    <row r="19" spans="2:2" x14ac:dyDescent="0.25">
      <c r="B19" s="4"/>
    </row>
    <row r="20" spans="2:2" x14ac:dyDescent="0.25">
      <c r="B20" s="4"/>
    </row>
    <row r="21" spans="2:2" x14ac:dyDescent="0.25">
      <c r="B21" s="4"/>
    </row>
    <row r="27" spans="2:2" x14ac:dyDescent="0.25">
      <c r="B27" s="4"/>
    </row>
    <row r="28" spans="2:2" x14ac:dyDescent="0.25">
      <c r="B28" s="4"/>
    </row>
  </sheetData>
  <autoFilter ref="A1:L10" xr:uid="{763454F4-2E59-4CDA-9B47-BC74D90DD35A}">
    <sortState xmlns:xlrd2="http://schemas.microsoft.com/office/spreadsheetml/2017/richdata2" ref="A2:L10">
      <sortCondition descending="1" ref="C1:C10"/>
    </sortState>
  </autoFilter>
  <hyperlinks>
    <hyperlink ref="L7" r:id="rId1" xr:uid="{AB45865E-2166-4923-ACE7-4A3A069D1AE5}"/>
    <hyperlink ref="L6" r:id="rId2" xr:uid="{EE80834E-833F-4F6D-BC47-5A698A32996D}"/>
    <hyperlink ref="L5" r:id="rId3" xr:uid="{BC80C003-5746-4FFC-825F-2BEF113DE19A}"/>
    <hyperlink ref="L2" r:id="rId4" xr:uid="{D2E11A9B-7AD7-4036-879C-D4D20EA07CB0}"/>
    <hyperlink ref="L3" r:id="rId5" display="https://www.amazon.com/dp/B099Z85573/ref=sspa_dk_detail_1?psc=1&amp;pd_rd_i=B099Z85573&amp;pd_rd_w=GBind&amp;pf_rd_p=0c758152-61cd-452f-97a6-17f070f654b8&amp;pd_rd_wg=zSEae&amp;pf_rd_r=2PA7BZG15A31RWPP8JPK&amp;pd_rd_r=6db32537-f883-44d9-adaa-390042b0cc09&amp;s=hi&amp;spLa=ZW5jcnlwdGVkUXVhbGlmaWVyPUFBSEpCTUNSQTJZOTQmZW5jcnlwdGVkSWQ9QTAxMzY2NDUyOENTQkJGN1hHVjlXJmVuY3J5cHRlZEFkSWQ9QTA4MzUyNzMxNTdRRFJDQVpDQkdOJndpZGdldE5hbWU9c3BfZGV0YWlsJmFjdGlvbj1jbGlja1JlZGlyZWN0JmRvTm90TG9nQ2xpY2s9dHJ1ZQ==" xr:uid="{86C676AE-CB15-4909-99E7-BD1F26D847E5}"/>
    <hyperlink ref="L9" r:id="rId6" display="https://www.amazon.com/BOJACK-16-pin-Stepper-Drivers-Controllers/dp/B09NBQVYLL/ref=sr_1_1_sspa?crid=VMGVHF5ML644&amp;keywords=L293D&amp;qid=1647127387&amp;s=hi&amp;sprefix=l293d%2Ctools%2C81&amp;sr=1-1-spons&amp;psc=1&amp;spLa=ZW5jcnlwdGVkUXVhbGlmaWVyPUE4SlNBRkpaOUhVWCZlbmNyeXB0ZWRJZD1BMDA2MjU3ODE3SDZRWjBFT1JBMEEmZW5jcnlwdGVkQWRJZD1BMDA4MDIzNDNNNEE1UkRTT0pSRlMmd2lkZ2V0TmFtZT1zcF9hdGYmYWN0aW9uPWNsaWNrUmVkaXJlY3QmZG9Ob3RMb2dDbGljaz10cnVl" xr:uid="{CCB16DBA-6E5B-4546-902B-ACE3C1AF1E0F}"/>
    <hyperlink ref="L10" r:id="rId7" xr:uid="{DDCC9079-DBF1-484D-95B3-C9A6CDCF3DE9}"/>
    <hyperlink ref="L4" r:id="rId8" xr:uid="{C692FFB6-0855-4618-ADF9-CE419E94AF91}"/>
    <hyperlink ref="L12" r:id="rId9" display="https://www.amazon.com/HUAREW-Ceramic-Capacitor-100-10000-Assortment/dp/B087785H1J/ref=sr_1_1_sspa?crid=3IGAQOZ7AVXRX&amp;keywords=ceramic+capacitor&amp;qid=1648305824&amp;sprefix=ceramiccapacitor%2Caps%2C98&amp;sr=8-1-spons&amp;psc=1&amp;spLa=ZW5jcnlwdGVkUXVhbGlmaWVyPUEyRk5aRlZSRTNRNFZTJmVuY3J5cHRlZElkPUEwNDQyMTUzMkVWNlJBUTI2TFI1RCZlbmNyeXB0ZWRBZElkPUEwMzg1MjQxMUE0R1BMRVE3S0s5TCZ3aWRnZXROYW1lPXNwX2F0ZiZhY3Rpb249Y2xpY2tSZWRpcmVjdCZkb05vdExvZ0NsaWNrPXRydWU=" xr:uid="{C3747E99-2439-4128-9570-D0ABDB66E948}"/>
    <hyperlink ref="L8" r:id="rId10" xr:uid="{EB2CC997-4269-49AB-87A2-91CEAF6EDD2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Original</vt:lpstr>
      <vt:lpstr>v2</vt:lpstr>
      <vt:lpstr>v3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2020-12-06T17:06:55Z</dcterms:created>
  <dcterms:modified xsi:type="dcterms:W3CDTF">2022-05-17T00:44:28Z</dcterms:modified>
</cp:coreProperties>
</file>