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P:\G157\Common\Task 4 Data Analysis\Task 4.1 Estimate single source prevalance\NG templates\"/>
    </mc:Choice>
  </mc:AlternateContent>
  <xr:revisionPtr revIDLastSave="0" documentId="8_{C08114BD-3969-415E-8A01-2B4AEFA811E5}" xr6:coauthVersionLast="47" xr6:coauthVersionMax="47" xr10:uidLastSave="{00000000-0000-0000-0000-000000000000}"/>
  <bookViews>
    <workbookView xWindow="915" yWindow="510" windowWidth="25275" windowHeight="14100" tabRatio="865" firstSheet="4" activeTab="5" xr2:uid="{00000000-000D-0000-FFFF-FFFF00000000}"/>
  </bookViews>
  <sheets>
    <sheet name="Notes" sheetId="18" r:id="rId1"/>
    <sheet name="TableFormat" sheetId="17" r:id="rId2"/>
    <sheet name="Datasource Metadata" sheetId="2" r:id="rId3"/>
    <sheet name="Data Source Types" sheetId="7" r:id="rId4"/>
    <sheet name="Topic" sheetId="5" r:id="rId5"/>
    <sheet name="Category" sheetId="6" r:id="rId6"/>
    <sheet name="Question Metadata" sheetId="1" r:id="rId7"/>
    <sheet name="Responses" sheetId="8" r:id="rId8"/>
    <sheet name="Stratification Categories" sheetId="16" r:id="rId9"/>
    <sheet name="Age Groups" sheetId="4" r:id="rId10"/>
    <sheet name="Gender" sheetId="10" r:id="rId11"/>
    <sheet name="Race Ethnicity" sheetId="12" r:id="rId12"/>
    <sheet name="Risk Factors" sheetId="15" r:id="rId13"/>
    <sheet name="Risk Factor Responses" sheetId="20" r:id="rId14"/>
    <sheet name="Locations" sheetId="13" r:id="rId15"/>
    <sheet name="Counties" sheetId="21" r:id="rId16"/>
    <sheet name="Data Value Types" sheetId="14" r:id="rId17"/>
    <sheet name="Footnotes Metadata" sheetId="3" r:id="rId18"/>
  </sheets>
  <definedNames>
    <definedName name="_xlnm._FilterDatabase" localSheetId="9" hidden="1">'Age Groups'!$A$1:$C$144</definedName>
    <definedName name="_xlnm._FilterDatabase" localSheetId="15" hidden="1">Counties!$C$1:$R$3144</definedName>
    <definedName name="_xlnm._FilterDatabase" localSheetId="17" hidden="1">'Footnotes Metadata'!$H$1:$H$85</definedName>
    <definedName name="_xlnm._FilterDatabase" localSheetId="6" hidden="1">'Question Metadata'!$A$1:$A$142</definedName>
    <definedName name="_xlnm._FilterDatabase" localSheetId="7" hidden="1">Responses!$A$1:$D$227</definedName>
    <definedName name="_xlnm._FilterDatabase" localSheetId="13" hidden="1">'Risk Factor Responses'!$A$1:$D$39</definedName>
    <definedName name="DataTyp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 i="12" l="1"/>
  <c r="L11" i="12"/>
  <c r="I11" i="12"/>
  <c r="L152" i="1"/>
  <c r="J152" i="1"/>
  <c r="H3" i="14"/>
  <c r="H4" i="14"/>
  <c r="H5" i="14"/>
  <c r="H6" i="14"/>
  <c r="H2" i="14"/>
  <c r="F250" i="8"/>
  <c r="E250" i="8"/>
  <c r="F249" i="8"/>
  <c r="E249" i="8"/>
  <c r="F248" i="8"/>
  <c r="E248" i="8"/>
  <c r="F247" i="8"/>
  <c r="E247" i="8"/>
  <c r="F246" i="8"/>
  <c r="E246" i="8"/>
  <c r="F245" i="8"/>
  <c r="E245" i="8"/>
  <c r="H66" i="20"/>
  <c r="H65" i="20"/>
  <c r="H64" i="20"/>
  <c r="H63" i="20"/>
  <c r="H62" i="20"/>
  <c r="H61" i="20"/>
  <c r="H60" i="20"/>
  <c r="H59" i="20"/>
  <c r="H58" i="20"/>
  <c r="H57" i="20"/>
  <c r="H56" i="20"/>
  <c r="H55" i="20"/>
  <c r="H54" i="20"/>
  <c r="H53" i="20"/>
  <c r="H52" i="20"/>
  <c r="H51" i="20"/>
  <c r="H50" i="20"/>
  <c r="H49" i="20"/>
  <c r="H48" i="20"/>
  <c r="H47" i="20"/>
  <c r="H46" i="20"/>
  <c r="H45" i="20"/>
  <c r="H44" i="20"/>
  <c r="F66" i="20"/>
  <c r="F65" i="20"/>
  <c r="F64" i="20"/>
  <c r="F63" i="20"/>
  <c r="F62" i="20"/>
  <c r="F61" i="20"/>
  <c r="F60" i="20"/>
  <c r="F59" i="20"/>
  <c r="F58" i="20"/>
  <c r="F57" i="20"/>
  <c r="F56" i="20"/>
  <c r="F55" i="20"/>
  <c r="F54" i="20"/>
  <c r="F53" i="20"/>
  <c r="F52" i="20"/>
  <c r="F51" i="20"/>
  <c r="F50" i="20"/>
  <c r="F49" i="20"/>
  <c r="F48" i="20"/>
  <c r="F47" i="20"/>
  <c r="F46" i="20"/>
  <c r="F45" i="20"/>
  <c r="F44" i="20"/>
  <c r="K31" i="15"/>
  <c r="K30" i="15"/>
  <c r="K29" i="15"/>
  <c r="K28" i="15"/>
  <c r="K27" i="15"/>
  <c r="K26" i="15"/>
  <c r="K25" i="15"/>
  <c r="K24" i="15"/>
  <c r="K23" i="15"/>
  <c r="I31" i="15"/>
  <c r="I30" i="15"/>
  <c r="I29" i="15"/>
  <c r="I28" i="15"/>
  <c r="I27" i="15"/>
  <c r="I26" i="15"/>
  <c r="I25" i="15"/>
  <c r="I24" i="15"/>
  <c r="I23" i="15"/>
  <c r="J3" i="12"/>
  <c r="J4" i="12"/>
  <c r="J5" i="12"/>
  <c r="J6" i="12"/>
  <c r="J7" i="12"/>
  <c r="J8" i="12"/>
  <c r="J9" i="12"/>
  <c r="J10" i="12"/>
  <c r="J2" i="12"/>
  <c r="J3" i="10"/>
  <c r="J4" i="10"/>
  <c r="J5" i="10"/>
  <c r="J2" i="10"/>
  <c r="I21" i="15"/>
  <c r="I42" i="6"/>
  <c r="A3" i="21" l="1"/>
  <c r="B3" i="21" s="1"/>
  <c r="A4" i="21"/>
  <c r="B4" i="21" s="1"/>
  <c r="A5" i="21"/>
  <c r="B5" i="21" s="1"/>
  <c r="A6" i="21"/>
  <c r="B6" i="21" s="1"/>
  <c r="A7" i="21"/>
  <c r="B7" i="21" s="1"/>
  <c r="A8" i="21"/>
  <c r="B8" i="21" s="1"/>
  <c r="A9" i="21"/>
  <c r="B9" i="21" s="1"/>
  <c r="A10" i="21"/>
  <c r="B10" i="21" s="1"/>
  <c r="A11" i="21"/>
  <c r="B11" i="21" s="1"/>
  <c r="A12" i="21"/>
  <c r="B12" i="21" s="1"/>
  <c r="A13" i="21"/>
  <c r="B13" i="21" s="1"/>
  <c r="A14" i="21"/>
  <c r="B14" i="21" s="1"/>
  <c r="A15" i="21"/>
  <c r="B15" i="21" s="1"/>
  <c r="A16" i="21"/>
  <c r="B16" i="21" s="1"/>
  <c r="A17" i="21"/>
  <c r="B17" i="21" s="1"/>
  <c r="A18" i="21"/>
  <c r="B18" i="21" s="1"/>
  <c r="A19" i="21"/>
  <c r="B19" i="21" s="1"/>
  <c r="A20" i="21"/>
  <c r="B20" i="21" s="1"/>
  <c r="A21" i="21"/>
  <c r="B21" i="21" s="1"/>
  <c r="A22" i="21"/>
  <c r="B22" i="21" s="1"/>
  <c r="A23" i="21"/>
  <c r="B23" i="21" s="1"/>
  <c r="A24" i="21"/>
  <c r="B24" i="21" s="1"/>
  <c r="A25" i="21"/>
  <c r="B25" i="21" s="1"/>
  <c r="A26" i="21"/>
  <c r="B26" i="21" s="1"/>
  <c r="A27" i="21"/>
  <c r="B27" i="21" s="1"/>
  <c r="A28" i="21"/>
  <c r="B28" i="21" s="1"/>
  <c r="A29" i="21"/>
  <c r="B29" i="21" s="1"/>
  <c r="A30" i="21"/>
  <c r="B30" i="21" s="1"/>
  <c r="A31" i="21"/>
  <c r="B31" i="21" s="1"/>
  <c r="A32" i="21"/>
  <c r="B32" i="21" s="1"/>
  <c r="A33" i="21"/>
  <c r="B33" i="21" s="1"/>
  <c r="A34" i="21"/>
  <c r="B34" i="21" s="1"/>
  <c r="A35" i="21"/>
  <c r="B35" i="21" s="1"/>
  <c r="A36" i="21"/>
  <c r="B36" i="21" s="1"/>
  <c r="A37" i="21"/>
  <c r="B37" i="21" s="1"/>
  <c r="A38" i="21"/>
  <c r="B38" i="21" s="1"/>
  <c r="A39" i="21"/>
  <c r="B39" i="21" s="1"/>
  <c r="A40" i="21"/>
  <c r="B40" i="21" s="1"/>
  <c r="A41" i="21"/>
  <c r="B41" i="21" s="1"/>
  <c r="A42" i="21"/>
  <c r="B42" i="21" s="1"/>
  <c r="A43" i="21"/>
  <c r="B43" i="21" s="1"/>
  <c r="A44" i="21"/>
  <c r="B44" i="21" s="1"/>
  <c r="A45" i="21"/>
  <c r="B45" i="21" s="1"/>
  <c r="A46" i="21"/>
  <c r="B46" i="21" s="1"/>
  <c r="A47" i="21"/>
  <c r="B47" i="21" s="1"/>
  <c r="A48" i="21"/>
  <c r="B48" i="21" s="1"/>
  <c r="A49" i="21"/>
  <c r="B49" i="21" s="1"/>
  <c r="A50" i="21"/>
  <c r="B50" i="21" s="1"/>
  <c r="A51" i="21"/>
  <c r="B51" i="21" s="1"/>
  <c r="A52" i="21"/>
  <c r="B52" i="21" s="1"/>
  <c r="A53" i="21"/>
  <c r="B53" i="21" s="1"/>
  <c r="A54" i="21"/>
  <c r="B54" i="21" s="1"/>
  <c r="A55" i="21"/>
  <c r="B55" i="21" s="1"/>
  <c r="A56" i="21"/>
  <c r="B56" i="21" s="1"/>
  <c r="A57" i="21"/>
  <c r="B57" i="21" s="1"/>
  <c r="A58" i="21"/>
  <c r="B58" i="21" s="1"/>
  <c r="A59" i="21"/>
  <c r="B59" i="21" s="1"/>
  <c r="A60" i="21"/>
  <c r="B60" i="21" s="1"/>
  <c r="A61" i="21"/>
  <c r="B61" i="21" s="1"/>
  <c r="A62" i="21"/>
  <c r="B62" i="21" s="1"/>
  <c r="A63" i="21"/>
  <c r="B63" i="21" s="1"/>
  <c r="A64" i="21"/>
  <c r="B64" i="21" s="1"/>
  <c r="A65" i="21"/>
  <c r="B65" i="21" s="1"/>
  <c r="A66" i="21"/>
  <c r="B66" i="21" s="1"/>
  <c r="A67" i="21"/>
  <c r="B67" i="21" s="1"/>
  <c r="A68" i="21"/>
  <c r="B68" i="21" s="1"/>
  <c r="A69" i="21"/>
  <c r="B69" i="21" s="1"/>
  <c r="A70" i="21"/>
  <c r="B70" i="21" s="1"/>
  <c r="A71" i="21"/>
  <c r="B71" i="21" s="1"/>
  <c r="A72" i="21"/>
  <c r="B72" i="21" s="1"/>
  <c r="A73" i="21"/>
  <c r="B73" i="21" s="1"/>
  <c r="A74" i="21"/>
  <c r="B74" i="21" s="1"/>
  <c r="A75" i="21"/>
  <c r="B75" i="21" s="1"/>
  <c r="A76" i="21"/>
  <c r="B76" i="21" s="1"/>
  <c r="A77" i="21"/>
  <c r="B77" i="21" s="1"/>
  <c r="A78" i="21"/>
  <c r="B78" i="21" s="1"/>
  <c r="A79" i="21"/>
  <c r="B79" i="21" s="1"/>
  <c r="A80" i="21"/>
  <c r="B80" i="21" s="1"/>
  <c r="A81" i="21"/>
  <c r="B81" i="21" s="1"/>
  <c r="A82" i="21"/>
  <c r="B82" i="21" s="1"/>
  <c r="A83" i="21"/>
  <c r="B83" i="21" s="1"/>
  <c r="A84" i="21"/>
  <c r="B84" i="21" s="1"/>
  <c r="A85" i="21"/>
  <c r="B85" i="21" s="1"/>
  <c r="A86" i="21"/>
  <c r="B86" i="21" s="1"/>
  <c r="A87" i="21"/>
  <c r="B87" i="21" s="1"/>
  <c r="A88" i="21"/>
  <c r="B88" i="21" s="1"/>
  <c r="A89" i="21"/>
  <c r="B89" i="21" s="1"/>
  <c r="A90" i="21"/>
  <c r="B90" i="21" s="1"/>
  <c r="A91" i="21"/>
  <c r="B91" i="21" s="1"/>
  <c r="A92" i="21"/>
  <c r="B92" i="21" s="1"/>
  <c r="A93" i="21"/>
  <c r="B93" i="21" s="1"/>
  <c r="A94" i="21"/>
  <c r="B94" i="21" s="1"/>
  <c r="A95" i="21"/>
  <c r="B95" i="21" s="1"/>
  <c r="A96" i="21"/>
  <c r="B96" i="21" s="1"/>
  <c r="A97" i="21"/>
  <c r="B97" i="21" s="1"/>
  <c r="A98" i="21"/>
  <c r="B98" i="21" s="1"/>
  <c r="A99" i="21"/>
  <c r="B99" i="21" s="1"/>
  <c r="A100" i="21"/>
  <c r="B100" i="21" s="1"/>
  <c r="A101" i="21"/>
  <c r="B101" i="21" s="1"/>
  <c r="A102" i="21"/>
  <c r="B102" i="21" s="1"/>
  <c r="A103" i="21"/>
  <c r="B103" i="21" s="1"/>
  <c r="A104" i="21"/>
  <c r="B104" i="21" s="1"/>
  <c r="A105" i="21"/>
  <c r="B105" i="21" s="1"/>
  <c r="A106" i="21"/>
  <c r="B106" i="21" s="1"/>
  <c r="A107" i="21"/>
  <c r="B107" i="21" s="1"/>
  <c r="A108" i="21"/>
  <c r="B108" i="21" s="1"/>
  <c r="A109" i="21"/>
  <c r="B109" i="21" s="1"/>
  <c r="A110" i="21"/>
  <c r="B110" i="21" s="1"/>
  <c r="A111" i="21"/>
  <c r="B111" i="21" s="1"/>
  <c r="A112" i="21"/>
  <c r="B112" i="21" s="1"/>
  <c r="A113" i="21"/>
  <c r="B113" i="21" s="1"/>
  <c r="A114" i="21"/>
  <c r="B114" i="21" s="1"/>
  <c r="A115" i="21"/>
  <c r="B115" i="21" s="1"/>
  <c r="A116" i="21"/>
  <c r="B116" i="21" s="1"/>
  <c r="A117" i="21"/>
  <c r="B117" i="21" s="1"/>
  <c r="A118" i="21"/>
  <c r="B118" i="21" s="1"/>
  <c r="A119" i="21"/>
  <c r="B119" i="21" s="1"/>
  <c r="A120" i="21"/>
  <c r="B120" i="21" s="1"/>
  <c r="A121" i="21"/>
  <c r="B121" i="21" s="1"/>
  <c r="A122" i="21"/>
  <c r="B122" i="21" s="1"/>
  <c r="A123" i="21"/>
  <c r="B123" i="21" s="1"/>
  <c r="A124" i="21"/>
  <c r="B124" i="21" s="1"/>
  <c r="A125" i="21"/>
  <c r="B125" i="21" s="1"/>
  <c r="A126" i="21"/>
  <c r="B126" i="21" s="1"/>
  <c r="A127" i="21"/>
  <c r="B127" i="21" s="1"/>
  <c r="A128" i="21"/>
  <c r="B128" i="21" s="1"/>
  <c r="A129" i="21"/>
  <c r="B129" i="21" s="1"/>
  <c r="A130" i="21"/>
  <c r="B130" i="21" s="1"/>
  <c r="A131" i="21"/>
  <c r="B131" i="21" s="1"/>
  <c r="A132" i="21"/>
  <c r="B132" i="21" s="1"/>
  <c r="A133" i="21"/>
  <c r="B133" i="21" s="1"/>
  <c r="A134" i="21"/>
  <c r="B134" i="21" s="1"/>
  <c r="A135" i="21"/>
  <c r="B135" i="21" s="1"/>
  <c r="A136" i="21"/>
  <c r="B136" i="21" s="1"/>
  <c r="A137" i="21"/>
  <c r="B137" i="21" s="1"/>
  <c r="A138" i="21"/>
  <c r="B138" i="21" s="1"/>
  <c r="A139" i="21"/>
  <c r="B139" i="21" s="1"/>
  <c r="A140" i="21"/>
  <c r="B140" i="21" s="1"/>
  <c r="A141" i="21"/>
  <c r="B141" i="21" s="1"/>
  <c r="A142" i="21"/>
  <c r="B142" i="21" s="1"/>
  <c r="A143" i="21"/>
  <c r="B143" i="21" s="1"/>
  <c r="A144" i="21"/>
  <c r="B144" i="21" s="1"/>
  <c r="A145" i="21"/>
  <c r="B145" i="21" s="1"/>
  <c r="A146" i="21"/>
  <c r="B146" i="21" s="1"/>
  <c r="A147" i="21"/>
  <c r="B147" i="21" s="1"/>
  <c r="A148" i="21"/>
  <c r="B148" i="21" s="1"/>
  <c r="A149" i="21"/>
  <c r="B149" i="21" s="1"/>
  <c r="A150" i="21"/>
  <c r="B150" i="21" s="1"/>
  <c r="A151" i="21"/>
  <c r="B151" i="21" s="1"/>
  <c r="A152" i="21"/>
  <c r="B152" i="21" s="1"/>
  <c r="A153" i="21"/>
  <c r="B153" i="21" s="1"/>
  <c r="A154" i="21"/>
  <c r="B154" i="21" s="1"/>
  <c r="A155" i="21"/>
  <c r="B155" i="21" s="1"/>
  <c r="A156" i="21"/>
  <c r="B156" i="21" s="1"/>
  <c r="A157" i="21"/>
  <c r="B157" i="21" s="1"/>
  <c r="A158" i="21"/>
  <c r="B158" i="21" s="1"/>
  <c r="A159" i="21"/>
  <c r="B159" i="21" s="1"/>
  <c r="A160" i="21"/>
  <c r="B160" i="21" s="1"/>
  <c r="A161" i="21"/>
  <c r="B161" i="21" s="1"/>
  <c r="A162" i="21"/>
  <c r="B162" i="21" s="1"/>
  <c r="A163" i="21"/>
  <c r="B163" i="21" s="1"/>
  <c r="A164" i="21"/>
  <c r="B164" i="21" s="1"/>
  <c r="A165" i="21"/>
  <c r="B165" i="21" s="1"/>
  <c r="A166" i="21"/>
  <c r="B166" i="21" s="1"/>
  <c r="A167" i="21"/>
  <c r="B167" i="21" s="1"/>
  <c r="A168" i="21"/>
  <c r="B168" i="21" s="1"/>
  <c r="A169" i="21"/>
  <c r="B169" i="21" s="1"/>
  <c r="A170" i="21"/>
  <c r="B170" i="21" s="1"/>
  <c r="A171" i="21"/>
  <c r="B171" i="21" s="1"/>
  <c r="A172" i="21"/>
  <c r="B172" i="21" s="1"/>
  <c r="A173" i="21"/>
  <c r="B173" i="21" s="1"/>
  <c r="A174" i="21"/>
  <c r="B174" i="21" s="1"/>
  <c r="A175" i="21"/>
  <c r="B175" i="21" s="1"/>
  <c r="A176" i="21"/>
  <c r="B176" i="21" s="1"/>
  <c r="A177" i="21"/>
  <c r="B177" i="21" s="1"/>
  <c r="A178" i="21"/>
  <c r="B178" i="21" s="1"/>
  <c r="A179" i="21"/>
  <c r="B179" i="21" s="1"/>
  <c r="A180" i="21"/>
  <c r="B180" i="21" s="1"/>
  <c r="A181" i="21"/>
  <c r="B181" i="21" s="1"/>
  <c r="A182" i="21"/>
  <c r="B182" i="21" s="1"/>
  <c r="A183" i="21"/>
  <c r="B183" i="21" s="1"/>
  <c r="A184" i="21"/>
  <c r="B184" i="21" s="1"/>
  <c r="A185" i="21"/>
  <c r="B185" i="21" s="1"/>
  <c r="A186" i="21"/>
  <c r="B186" i="21" s="1"/>
  <c r="A187" i="21"/>
  <c r="B187" i="21" s="1"/>
  <c r="A188" i="21"/>
  <c r="B188" i="21" s="1"/>
  <c r="A189" i="21"/>
  <c r="B189" i="21" s="1"/>
  <c r="A190" i="21"/>
  <c r="B190" i="21" s="1"/>
  <c r="A191" i="21"/>
  <c r="B191" i="21" s="1"/>
  <c r="A192" i="21"/>
  <c r="B192" i="21" s="1"/>
  <c r="A193" i="21"/>
  <c r="B193" i="21" s="1"/>
  <c r="A194" i="21"/>
  <c r="B194" i="21" s="1"/>
  <c r="A195" i="21"/>
  <c r="B195" i="21" s="1"/>
  <c r="A196" i="21"/>
  <c r="B196" i="21" s="1"/>
  <c r="A197" i="21"/>
  <c r="B197" i="21" s="1"/>
  <c r="A198" i="21"/>
  <c r="B198" i="21" s="1"/>
  <c r="A199" i="21"/>
  <c r="B199" i="21" s="1"/>
  <c r="A200" i="21"/>
  <c r="B200" i="21" s="1"/>
  <c r="A201" i="21"/>
  <c r="B201" i="21" s="1"/>
  <c r="A202" i="21"/>
  <c r="B202" i="21" s="1"/>
  <c r="A203" i="21"/>
  <c r="B203" i="21" s="1"/>
  <c r="A204" i="21"/>
  <c r="B204" i="21" s="1"/>
  <c r="A205" i="21"/>
  <c r="B205" i="21" s="1"/>
  <c r="A206" i="21"/>
  <c r="B206" i="21" s="1"/>
  <c r="A207" i="21"/>
  <c r="B207" i="21" s="1"/>
  <c r="A208" i="21"/>
  <c r="B208" i="21" s="1"/>
  <c r="A209" i="21"/>
  <c r="B209" i="21" s="1"/>
  <c r="A210" i="21"/>
  <c r="B210" i="21" s="1"/>
  <c r="A211" i="21"/>
  <c r="B211" i="21" s="1"/>
  <c r="A212" i="21"/>
  <c r="B212" i="21" s="1"/>
  <c r="A213" i="21"/>
  <c r="B213" i="21" s="1"/>
  <c r="A214" i="21"/>
  <c r="B214" i="21" s="1"/>
  <c r="A215" i="21"/>
  <c r="B215" i="21" s="1"/>
  <c r="A216" i="21"/>
  <c r="B216" i="21" s="1"/>
  <c r="A217" i="21"/>
  <c r="B217" i="21" s="1"/>
  <c r="A218" i="21"/>
  <c r="B218" i="21" s="1"/>
  <c r="A219" i="21"/>
  <c r="B219" i="21" s="1"/>
  <c r="A220" i="21"/>
  <c r="B220" i="21" s="1"/>
  <c r="A221" i="21"/>
  <c r="B221" i="21" s="1"/>
  <c r="A222" i="21"/>
  <c r="B222" i="21" s="1"/>
  <c r="A223" i="21"/>
  <c r="B223" i="21" s="1"/>
  <c r="A224" i="21"/>
  <c r="B224" i="21" s="1"/>
  <c r="A225" i="21"/>
  <c r="B225" i="21" s="1"/>
  <c r="A226" i="21"/>
  <c r="B226" i="21" s="1"/>
  <c r="A227" i="21"/>
  <c r="B227" i="21" s="1"/>
  <c r="A228" i="21"/>
  <c r="B228" i="21" s="1"/>
  <c r="A229" i="21"/>
  <c r="B229" i="21" s="1"/>
  <c r="A230" i="21"/>
  <c r="B230" i="21" s="1"/>
  <c r="A231" i="21"/>
  <c r="B231" i="21" s="1"/>
  <c r="A232" i="21"/>
  <c r="B232" i="21" s="1"/>
  <c r="A233" i="21"/>
  <c r="B233" i="21" s="1"/>
  <c r="A234" i="21"/>
  <c r="B234" i="21" s="1"/>
  <c r="A235" i="21"/>
  <c r="B235" i="21" s="1"/>
  <c r="A236" i="21"/>
  <c r="B236" i="21" s="1"/>
  <c r="A237" i="21"/>
  <c r="B237" i="21" s="1"/>
  <c r="A238" i="21"/>
  <c r="B238" i="21" s="1"/>
  <c r="A239" i="21"/>
  <c r="B239" i="21" s="1"/>
  <c r="A240" i="21"/>
  <c r="B240" i="21" s="1"/>
  <c r="A241" i="21"/>
  <c r="B241" i="21" s="1"/>
  <c r="A242" i="21"/>
  <c r="B242" i="21" s="1"/>
  <c r="A243" i="21"/>
  <c r="B243" i="21" s="1"/>
  <c r="A244" i="21"/>
  <c r="B244" i="21" s="1"/>
  <c r="A245" i="21"/>
  <c r="B245" i="21" s="1"/>
  <c r="A246" i="21"/>
  <c r="B246" i="21" s="1"/>
  <c r="A247" i="21"/>
  <c r="B247" i="21" s="1"/>
  <c r="A248" i="21"/>
  <c r="B248" i="21" s="1"/>
  <c r="A249" i="21"/>
  <c r="B249" i="21" s="1"/>
  <c r="A250" i="21"/>
  <c r="B250" i="21" s="1"/>
  <c r="A251" i="21"/>
  <c r="B251" i="21" s="1"/>
  <c r="A252" i="21"/>
  <c r="B252" i="21" s="1"/>
  <c r="A253" i="21"/>
  <c r="B253" i="21" s="1"/>
  <c r="A254" i="21"/>
  <c r="B254" i="21" s="1"/>
  <c r="A255" i="21"/>
  <c r="B255" i="21" s="1"/>
  <c r="A256" i="21"/>
  <c r="B256" i="21" s="1"/>
  <c r="A257" i="21"/>
  <c r="B257" i="21" s="1"/>
  <c r="A258" i="21"/>
  <c r="B258" i="21" s="1"/>
  <c r="A259" i="21"/>
  <c r="B259" i="21" s="1"/>
  <c r="A260" i="21"/>
  <c r="B260" i="21" s="1"/>
  <c r="A261" i="21"/>
  <c r="B261" i="21" s="1"/>
  <c r="A262" i="21"/>
  <c r="B262" i="21" s="1"/>
  <c r="A263" i="21"/>
  <c r="B263" i="21" s="1"/>
  <c r="A264" i="21"/>
  <c r="B264" i="21" s="1"/>
  <c r="A265" i="21"/>
  <c r="B265" i="21" s="1"/>
  <c r="A266" i="21"/>
  <c r="B266" i="21" s="1"/>
  <c r="A267" i="21"/>
  <c r="B267" i="21" s="1"/>
  <c r="A268" i="21"/>
  <c r="B268" i="21" s="1"/>
  <c r="A269" i="21"/>
  <c r="B269" i="21" s="1"/>
  <c r="A270" i="21"/>
  <c r="B270" i="21" s="1"/>
  <c r="A271" i="21"/>
  <c r="B271" i="21" s="1"/>
  <c r="A272" i="21"/>
  <c r="B272" i="21" s="1"/>
  <c r="A273" i="21"/>
  <c r="B273" i="21" s="1"/>
  <c r="A274" i="21"/>
  <c r="B274" i="21" s="1"/>
  <c r="A275" i="21"/>
  <c r="B275" i="21" s="1"/>
  <c r="A276" i="21"/>
  <c r="B276" i="21" s="1"/>
  <c r="A277" i="21"/>
  <c r="B277" i="21" s="1"/>
  <c r="A278" i="21"/>
  <c r="B278" i="21" s="1"/>
  <c r="A279" i="21"/>
  <c r="B279" i="21" s="1"/>
  <c r="A280" i="21"/>
  <c r="B280" i="21" s="1"/>
  <c r="A281" i="21"/>
  <c r="B281" i="21" s="1"/>
  <c r="A282" i="21"/>
  <c r="B282" i="21" s="1"/>
  <c r="A283" i="21"/>
  <c r="B283" i="21" s="1"/>
  <c r="A284" i="21"/>
  <c r="B284" i="21" s="1"/>
  <c r="A285" i="21"/>
  <c r="B285" i="21" s="1"/>
  <c r="A286" i="21"/>
  <c r="B286" i="21" s="1"/>
  <c r="A287" i="21"/>
  <c r="B287" i="21" s="1"/>
  <c r="A288" i="21"/>
  <c r="B288" i="21" s="1"/>
  <c r="A289" i="21"/>
  <c r="B289" i="21" s="1"/>
  <c r="A290" i="21"/>
  <c r="B290" i="21" s="1"/>
  <c r="A291" i="21"/>
  <c r="B291" i="21" s="1"/>
  <c r="A292" i="21"/>
  <c r="B292" i="21" s="1"/>
  <c r="A293" i="21"/>
  <c r="B293" i="21" s="1"/>
  <c r="A294" i="21"/>
  <c r="B294" i="21" s="1"/>
  <c r="A295" i="21"/>
  <c r="B295" i="21" s="1"/>
  <c r="A296" i="21"/>
  <c r="B296" i="21" s="1"/>
  <c r="A297" i="21"/>
  <c r="B297" i="21" s="1"/>
  <c r="A298" i="21"/>
  <c r="B298" i="21" s="1"/>
  <c r="A299" i="21"/>
  <c r="B299" i="21" s="1"/>
  <c r="A300" i="21"/>
  <c r="B300" i="21" s="1"/>
  <c r="A301" i="21"/>
  <c r="B301" i="21" s="1"/>
  <c r="A302" i="21"/>
  <c r="B302" i="21" s="1"/>
  <c r="A303" i="21"/>
  <c r="B303" i="21" s="1"/>
  <c r="A304" i="21"/>
  <c r="B304" i="21" s="1"/>
  <c r="A305" i="21"/>
  <c r="B305" i="21" s="1"/>
  <c r="A306" i="21"/>
  <c r="B306" i="21" s="1"/>
  <c r="A307" i="21"/>
  <c r="B307" i="21" s="1"/>
  <c r="A308" i="21"/>
  <c r="B308" i="21" s="1"/>
  <c r="A309" i="21"/>
  <c r="B309" i="21" s="1"/>
  <c r="A310" i="21"/>
  <c r="B310" i="21" s="1"/>
  <c r="A311" i="21"/>
  <c r="B311" i="21" s="1"/>
  <c r="A312" i="21"/>
  <c r="B312" i="21" s="1"/>
  <c r="A313" i="21"/>
  <c r="B313" i="21" s="1"/>
  <c r="A314" i="21"/>
  <c r="B314" i="21" s="1"/>
  <c r="A315" i="21"/>
  <c r="B315" i="21" s="1"/>
  <c r="A316" i="21"/>
  <c r="B316" i="21" s="1"/>
  <c r="A317" i="21"/>
  <c r="B317" i="21" s="1"/>
  <c r="A318" i="21"/>
  <c r="B318" i="21" s="1"/>
  <c r="A319" i="21"/>
  <c r="B319" i="21" s="1"/>
  <c r="A320" i="21"/>
  <c r="B320" i="21" s="1"/>
  <c r="A321" i="21"/>
  <c r="B321" i="21" s="1"/>
  <c r="A322" i="21"/>
  <c r="B322" i="21" s="1"/>
  <c r="A323" i="21"/>
  <c r="B323" i="21" s="1"/>
  <c r="A324" i="21"/>
  <c r="B324" i="21" s="1"/>
  <c r="A325" i="21"/>
  <c r="B325" i="21" s="1"/>
  <c r="A326" i="21"/>
  <c r="B326" i="21" s="1"/>
  <c r="A327" i="21"/>
  <c r="B327" i="21" s="1"/>
  <c r="A328" i="21"/>
  <c r="B328" i="21" s="1"/>
  <c r="A329" i="21"/>
  <c r="B329" i="21" s="1"/>
  <c r="A330" i="21"/>
  <c r="B330" i="21" s="1"/>
  <c r="A331" i="21"/>
  <c r="B331" i="21" s="1"/>
  <c r="A332" i="21"/>
  <c r="B332" i="21" s="1"/>
  <c r="A333" i="21"/>
  <c r="B333" i="21" s="1"/>
  <c r="A334" i="21"/>
  <c r="B334" i="21" s="1"/>
  <c r="A335" i="21"/>
  <c r="B335" i="21" s="1"/>
  <c r="A336" i="21"/>
  <c r="B336" i="21" s="1"/>
  <c r="A337" i="21"/>
  <c r="B337" i="21" s="1"/>
  <c r="A338" i="21"/>
  <c r="B338" i="21" s="1"/>
  <c r="A339" i="21"/>
  <c r="B339" i="21" s="1"/>
  <c r="A340" i="21"/>
  <c r="B340" i="21" s="1"/>
  <c r="A341" i="21"/>
  <c r="B341" i="21" s="1"/>
  <c r="A342" i="21"/>
  <c r="B342" i="21" s="1"/>
  <c r="A343" i="21"/>
  <c r="B343" i="21" s="1"/>
  <c r="A344" i="21"/>
  <c r="B344" i="21" s="1"/>
  <c r="A345" i="21"/>
  <c r="B345" i="21" s="1"/>
  <c r="A346" i="21"/>
  <c r="B346" i="21" s="1"/>
  <c r="A347" i="21"/>
  <c r="B347" i="21" s="1"/>
  <c r="A348" i="21"/>
  <c r="B348" i="21" s="1"/>
  <c r="A349" i="21"/>
  <c r="B349" i="21" s="1"/>
  <c r="A350" i="21"/>
  <c r="B350" i="21" s="1"/>
  <c r="A351" i="21"/>
  <c r="B351" i="21" s="1"/>
  <c r="A352" i="21"/>
  <c r="B352" i="21" s="1"/>
  <c r="A353" i="21"/>
  <c r="B353" i="21" s="1"/>
  <c r="A354" i="21"/>
  <c r="B354" i="21" s="1"/>
  <c r="A355" i="21"/>
  <c r="B355" i="21" s="1"/>
  <c r="A356" i="21"/>
  <c r="B356" i="21" s="1"/>
  <c r="A357" i="21"/>
  <c r="B357" i="21" s="1"/>
  <c r="A358" i="21"/>
  <c r="B358" i="21" s="1"/>
  <c r="A359" i="21"/>
  <c r="B359" i="21" s="1"/>
  <c r="A360" i="21"/>
  <c r="B360" i="21" s="1"/>
  <c r="A361" i="21"/>
  <c r="B361" i="21" s="1"/>
  <c r="A362" i="21"/>
  <c r="B362" i="21" s="1"/>
  <c r="A363" i="21"/>
  <c r="B363" i="21" s="1"/>
  <c r="A364" i="21"/>
  <c r="B364" i="21" s="1"/>
  <c r="A365" i="21"/>
  <c r="B365" i="21" s="1"/>
  <c r="A366" i="21"/>
  <c r="B366" i="21" s="1"/>
  <c r="A367" i="21"/>
  <c r="B367" i="21" s="1"/>
  <c r="A368" i="21"/>
  <c r="B368" i="21" s="1"/>
  <c r="A369" i="21"/>
  <c r="B369" i="21" s="1"/>
  <c r="A370" i="21"/>
  <c r="B370" i="21" s="1"/>
  <c r="A371" i="21"/>
  <c r="B371" i="21" s="1"/>
  <c r="A372" i="21"/>
  <c r="B372" i="21" s="1"/>
  <c r="A373" i="21"/>
  <c r="B373" i="21" s="1"/>
  <c r="A374" i="21"/>
  <c r="B374" i="21" s="1"/>
  <c r="A375" i="21"/>
  <c r="B375" i="21" s="1"/>
  <c r="A376" i="21"/>
  <c r="B376" i="21" s="1"/>
  <c r="A377" i="21"/>
  <c r="B377" i="21" s="1"/>
  <c r="A378" i="21"/>
  <c r="B378" i="21" s="1"/>
  <c r="A379" i="21"/>
  <c r="B379" i="21" s="1"/>
  <c r="A380" i="21"/>
  <c r="B380" i="21" s="1"/>
  <c r="A381" i="21"/>
  <c r="B381" i="21" s="1"/>
  <c r="A382" i="21"/>
  <c r="B382" i="21" s="1"/>
  <c r="A383" i="21"/>
  <c r="B383" i="21" s="1"/>
  <c r="A384" i="21"/>
  <c r="B384" i="21" s="1"/>
  <c r="A385" i="21"/>
  <c r="B385" i="21" s="1"/>
  <c r="A386" i="21"/>
  <c r="B386" i="21" s="1"/>
  <c r="A387" i="21"/>
  <c r="B387" i="21" s="1"/>
  <c r="A388" i="21"/>
  <c r="B388" i="21" s="1"/>
  <c r="A389" i="21"/>
  <c r="B389" i="21" s="1"/>
  <c r="A390" i="21"/>
  <c r="B390" i="21" s="1"/>
  <c r="A391" i="21"/>
  <c r="B391" i="21" s="1"/>
  <c r="A392" i="21"/>
  <c r="B392" i="21" s="1"/>
  <c r="A393" i="21"/>
  <c r="B393" i="21" s="1"/>
  <c r="A394" i="21"/>
  <c r="B394" i="21" s="1"/>
  <c r="A395" i="21"/>
  <c r="B395" i="21" s="1"/>
  <c r="A396" i="21"/>
  <c r="B396" i="21" s="1"/>
  <c r="A397" i="21"/>
  <c r="B397" i="21" s="1"/>
  <c r="A398" i="21"/>
  <c r="B398" i="21" s="1"/>
  <c r="A399" i="21"/>
  <c r="B399" i="21" s="1"/>
  <c r="A400" i="21"/>
  <c r="B400" i="21" s="1"/>
  <c r="A401" i="21"/>
  <c r="B401" i="21" s="1"/>
  <c r="A402" i="21"/>
  <c r="B402" i="21" s="1"/>
  <c r="A403" i="21"/>
  <c r="B403" i="21" s="1"/>
  <c r="A404" i="21"/>
  <c r="B404" i="21" s="1"/>
  <c r="A405" i="21"/>
  <c r="B405" i="21" s="1"/>
  <c r="A406" i="21"/>
  <c r="B406" i="21" s="1"/>
  <c r="A407" i="21"/>
  <c r="B407" i="21" s="1"/>
  <c r="A408" i="21"/>
  <c r="B408" i="21" s="1"/>
  <c r="A409" i="21"/>
  <c r="B409" i="21" s="1"/>
  <c r="A410" i="21"/>
  <c r="B410" i="21" s="1"/>
  <c r="A411" i="21"/>
  <c r="B411" i="21" s="1"/>
  <c r="A412" i="21"/>
  <c r="B412" i="21" s="1"/>
  <c r="A413" i="21"/>
  <c r="B413" i="21" s="1"/>
  <c r="A414" i="21"/>
  <c r="B414" i="21" s="1"/>
  <c r="A415" i="21"/>
  <c r="B415" i="21" s="1"/>
  <c r="A416" i="21"/>
  <c r="B416" i="21" s="1"/>
  <c r="A417" i="21"/>
  <c r="B417" i="21" s="1"/>
  <c r="A418" i="21"/>
  <c r="B418" i="21" s="1"/>
  <c r="A419" i="21"/>
  <c r="B419" i="21" s="1"/>
  <c r="A420" i="21"/>
  <c r="B420" i="21" s="1"/>
  <c r="A421" i="21"/>
  <c r="B421" i="21" s="1"/>
  <c r="A422" i="21"/>
  <c r="B422" i="21" s="1"/>
  <c r="A423" i="21"/>
  <c r="B423" i="21" s="1"/>
  <c r="A424" i="21"/>
  <c r="B424" i="21" s="1"/>
  <c r="A425" i="21"/>
  <c r="B425" i="21" s="1"/>
  <c r="A426" i="21"/>
  <c r="B426" i="21" s="1"/>
  <c r="A427" i="21"/>
  <c r="B427" i="21" s="1"/>
  <c r="A428" i="21"/>
  <c r="B428" i="21" s="1"/>
  <c r="A429" i="21"/>
  <c r="B429" i="21" s="1"/>
  <c r="A430" i="21"/>
  <c r="B430" i="21" s="1"/>
  <c r="A431" i="21"/>
  <c r="B431" i="21" s="1"/>
  <c r="A432" i="21"/>
  <c r="B432" i="21" s="1"/>
  <c r="A433" i="21"/>
  <c r="B433" i="21" s="1"/>
  <c r="A434" i="21"/>
  <c r="B434" i="21" s="1"/>
  <c r="A435" i="21"/>
  <c r="B435" i="21" s="1"/>
  <c r="A436" i="21"/>
  <c r="B436" i="21" s="1"/>
  <c r="A437" i="21"/>
  <c r="B437" i="21" s="1"/>
  <c r="A438" i="21"/>
  <c r="B438" i="21" s="1"/>
  <c r="A439" i="21"/>
  <c r="B439" i="21" s="1"/>
  <c r="A440" i="21"/>
  <c r="B440" i="21" s="1"/>
  <c r="A441" i="21"/>
  <c r="B441" i="21" s="1"/>
  <c r="A442" i="21"/>
  <c r="B442" i="21" s="1"/>
  <c r="A443" i="21"/>
  <c r="B443" i="21" s="1"/>
  <c r="A444" i="21"/>
  <c r="B444" i="21" s="1"/>
  <c r="A445" i="21"/>
  <c r="B445" i="21" s="1"/>
  <c r="A446" i="21"/>
  <c r="B446" i="21" s="1"/>
  <c r="A447" i="21"/>
  <c r="B447" i="21" s="1"/>
  <c r="A448" i="21"/>
  <c r="B448" i="21" s="1"/>
  <c r="A449" i="21"/>
  <c r="B449" i="21" s="1"/>
  <c r="A450" i="21"/>
  <c r="B450" i="21" s="1"/>
  <c r="A451" i="21"/>
  <c r="B451" i="21" s="1"/>
  <c r="A452" i="21"/>
  <c r="B452" i="21" s="1"/>
  <c r="A453" i="21"/>
  <c r="B453" i="21" s="1"/>
  <c r="A454" i="21"/>
  <c r="B454" i="21" s="1"/>
  <c r="A455" i="21"/>
  <c r="B455" i="21" s="1"/>
  <c r="A456" i="21"/>
  <c r="B456" i="21" s="1"/>
  <c r="A457" i="21"/>
  <c r="B457" i="21" s="1"/>
  <c r="A458" i="21"/>
  <c r="B458" i="21" s="1"/>
  <c r="A459" i="21"/>
  <c r="B459" i="21" s="1"/>
  <c r="A460" i="21"/>
  <c r="B460" i="21" s="1"/>
  <c r="A461" i="21"/>
  <c r="B461" i="21" s="1"/>
  <c r="A462" i="21"/>
  <c r="B462" i="21" s="1"/>
  <c r="A463" i="21"/>
  <c r="B463" i="21" s="1"/>
  <c r="A464" i="21"/>
  <c r="B464" i="21" s="1"/>
  <c r="A465" i="21"/>
  <c r="B465" i="21" s="1"/>
  <c r="A466" i="21"/>
  <c r="B466" i="21" s="1"/>
  <c r="A467" i="21"/>
  <c r="B467" i="21" s="1"/>
  <c r="A468" i="21"/>
  <c r="B468" i="21" s="1"/>
  <c r="A469" i="21"/>
  <c r="B469" i="21" s="1"/>
  <c r="A470" i="21"/>
  <c r="B470" i="21" s="1"/>
  <c r="A471" i="21"/>
  <c r="B471" i="21" s="1"/>
  <c r="A472" i="21"/>
  <c r="B472" i="21" s="1"/>
  <c r="A473" i="21"/>
  <c r="B473" i="21" s="1"/>
  <c r="A474" i="21"/>
  <c r="B474" i="21" s="1"/>
  <c r="A475" i="21"/>
  <c r="B475" i="21" s="1"/>
  <c r="A476" i="21"/>
  <c r="B476" i="21" s="1"/>
  <c r="A477" i="21"/>
  <c r="B477" i="21" s="1"/>
  <c r="A478" i="21"/>
  <c r="B478" i="21" s="1"/>
  <c r="A479" i="21"/>
  <c r="B479" i="21" s="1"/>
  <c r="A480" i="21"/>
  <c r="B480" i="21" s="1"/>
  <c r="A481" i="21"/>
  <c r="B481" i="21" s="1"/>
  <c r="A482" i="21"/>
  <c r="B482" i="21" s="1"/>
  <c r="A483" i="21"/>
  <c r="B483" i="21" s="1"/>
  <c r="A484" i="21"/>
  <c r="B484" i="21" s="1"/>
  <c r="A485" i="21"/>
  <c r="B485" i="21" s="1"/>
  <c r="A486" i="21"/>
  <c r="B486" i="21" s="1"/>
  <c r="A487" i="21"/>
  <c r="B487" i="21" s="1"/>
  <c r="A488" i="21"/>
  <c r="B488" i="21" s="1"/>
  <c r="A489" i="21"/>
  <c r="B489" i="21" s="1"/>
  <c r="A490" i="21"/>
  <c r="B490" i="21" s="1"/>
  <c r="A491" i="21"/>
  <c r="B491" i="21" s="1"/>
  <c r="A492" i="21"/>
  <c r="B492" i="21" s="1"/>
  <c r="A493" i="21"/>
  <c r="B493" i="21" s="1"/>
  <c r="A494" i="21"/>
  <c r="B494" i="21" s="1"/>
  <c r="A495" i="21"/>
  <c r="B495" i="21" s="1"/>
  <c r="A496" i="21"/>
  <c r="B496" i="21" s="1"/>
  <c r="A497" i="21"/>
  <c r="B497" i="21" s="1"/>
  <c r="A498" i="21"/>
  <c r="B498" i="21" s="1"/>
  <c r="A499" i="21"/>
  <c r="B499" i="21" s="1"/>
  <c r="A500" i="21"/>
  <c r="B500" i="21" s="1"/>
  <c r="A501" i="21"/>
  <c r="B501" i="21" s="1"/>
  <c r="A502" i="21"/>
  <c r="B502" i="21" s="1"/>
  <c r="A503" i="21"/>
  <c r="B503" i="21" s="1"/>
  <c r="A504" i="21"/>
  <c r="B504" i="21" s="1"/>
  <c r="A505" i="21"/>
  <c r="B505" i="21" s="1"/>
  <c r="A506" i="21"/>
  <c r="B506" i="21" s="1"/>
  <c r="A507" i="21"/>
  <c r="B507" i="21" s="1"/>
  <c r="A508" i="21"/>
  <c r="B508" i="21" s="1"/>
  <c r="A509" i="21"/>
  <c r="B509" i="21" s="1"/>
  <c r="A510" i="21"/>
  <c r="B510" i="21" s="1"/>
  <c r="A511" i="21"/>
  <c r="B511" i="21" s="1"/>
  <c r="A512" i="21"/>
  <c r="B512" i="21" s="1"/>
  <c r="A513" i="21"/>
  <c r="B513" i="21" s="1"/>
  <c r="A514" i="21"/>
  <c r="B514" i="21" s="1"/>
  <c r="A515" i="21"/>
  <c r="B515" i="21" s="1"/>
  <c r="A516" i="21"/>
  <c r="B516" i="21" s="1"/>
  <c r="A517" i="21"/>
  <c r="B517" i="21" s="1"/>
  <c r="A518" i="21"/>
  <c r="B518" i="21" s="1"/>
  <c r="A519" i="21"/>
  <c r="B519" i="21" s="1"/>
  <c r="A520" i="21"/>
  <c r="B520" i="21" s="1"/>
  <c r="A521" i="21"/>
  <c r="B521" i="21" s="1"/>
  <c r="A522" i="21"/>
  <c r="B522" i="21" s="1"/>
  <c r="A523" i="21"/>
  <c r="B523" i="21" s="1"/>
  <c r="A524" i="21"/>
  <c r="B524" i="21" s="1"/>
  <c r="A525" i="21"/>
  <c r="B525" i="21" s="1"/>
  <c r="A526" i="21"/>
  <c r="B526" i="21" s="1"/>
  <c r="A527" i="21"/>
  <c r="B527" i="21" s="1"/>
  <c r="A528" i="21"/>
  <c r="B528" i="21" s="1"/>
  <c r="A529" i="21"/>
  <c r="B529" i="21" s="1"/>
  <c r="A530" i="21"/>
  <c r="B530" i="21" s="1"/>
  <c r="A531" i="21"/>
  <c r="B531" i="21" s="1"/>
  <c r="A532" i="21"/>
  <c r="B532" i="21" s="1"/>
  <c r="A533" i="21"/>
  <c r="B533" i="21" s="1"/>
  <c r="A534" i="21"/>
  <c r="B534" i="21" s="1"/>
  <c r="A535" i="21"/>
  <c r="B535" i="21" s="1"/>
  <c r="A536" i="21"/>
  <c r="B536" i="21" s="1"/>
  <c r="A537" i="21"/>
  <c r="B537" i="21" s="1"/>
  <c r="A538" i="21"/>
  <c r="B538" i="21" s="1"/>
  <c r="A539" i="21"/>
  <c r="B539" i="21" s="1"/>
  <c r="A540" i="21"/>
  <c r="B540" i="21" s="1"/>
  <c r="A541" i="21"/>
  <c r="B541" i="21" s="1"/>
  <c r="A542" i="21"/>
  <c r="B542" i="21" s="1"/>
  <c r="A543" i="21"/>
  <c r="B543" i="21" s="1"/>
  <c r="A544" i="21"/>
  <c r="B544" i="21" s="1"/>
  <c r="A545" i="21"/>
  <c r="B545" i="21" s="1"/>
  <c r="A546" i="21"/>
  <c r="B546" i="21" s="1"/>
  <c r="A547" i="21"/>
  <c r="B547" i="21" s="1"/>
  <c r="A548" i="21"/>
  <c r="B548" i="21" s="1"/>
  <c r="A549" i="21"/>
  <c r="B549" i="21" s="1"/>
  <c r="A550" i="21"/>
  <c r="B550" i="21" s="1"/>
  <c r="A551" i="21"/>
  <c r="B551" i="21" s="1"/>
  <c r="A552" i="21"/>
  <c r="B552" i="21" s="1"/>
  <c r="A553" i="21"/>
  <c r="B553" i="21" s="1"/>
  <c r="A554" i="21"/>
  <c r="B554" i="21" s="1"/>
  <c r="A555" i="21"/>
  <c r="B555" i="21" s="1"/>
  <c r="A556" i="21"/>
  <c r="B556" i="21" s="1"/>
  <c r="A557" i="21"/>
  <c r="B557" i="21" s="1"/>
  <c r="A558" i="21"/>
  <c r="B558" i="21" s="1"/>
  <c r="A559" i="21"/>
  <c r="B559" i="21" s="1"/>
  <c r="A560" i="21"/>
  <c r="B560" i="21" s="1"/>
  <c r="A561" i="21"/>
  <c r="B561" i="21" s="1"/>
  <c r="A562" i="21"/>
  <c r="B562" i="21" s="1"/>
  <c r="A563" i="21"/>
  <c r="B563" i="21" s="1"/>
  <c r="A564" i="21"/>
  <c r="B564" i="21" s="1"/>
  <c r="A565" i="21"/>
  <c r="B565" i="21" s="1"/>
  <c r="A566" i="21"/>
  <c r="B566" i="21" s="1"/>
  <c r="A567" i="21"/>
  <c r="B567" i="21" s="1"/>
  <c r="A568" i="21"/>
  <c r="B568" i="21" s="1"/>
  <c r="A569" i="21"/>
  <c r="B569" i="21" s="1"/>
  <c r="A570" i="21"/>
  <c r="B570" i="21" s="1"/>
  <c r="A571" i="21"/>
  <c r="B571" i="21" s="1"/>
  <c r="A572" i="21"/>
  <c r="B572" i="21" s="1"/>
  <c r="A573" i="21"/>
  <c r="B573" i="21" s="1"/>
  <c r="A574" i="21"/>
  <c r="B574" i="21" s="1"/>
  <c r="A575" i="21"/>
  <c r="B575" i="21" s="1"/>
  <c r="A576" i="21"/>
  <c r="B576" i="21" s="1"/>
  <c r="A577" i="21"/>
  <c r="B577" i="21" s="1"/>
  <c r="A578" i="21"/>
  <c r="B578" i="21" s="1"/>
  <c r="A579" i="21"/>
  <c r="B579" i="21" s="1"/>
  <c r="A580" i="21"/>
  <c r="B580" i="21" s="1"/>
  <c r="A581" i="21"/>
  <c r="B581" i="21" s="1"/>
  <c r="A582" i="21"/>
  <c r="B582" i="21" s="1"/>
  <c r="A583" i="21"/>
  <c r="B583" i="21" s="1"/>
  <c r="A584" i="21"/>
  <c r="B584" i="21" s="1"/>
  <c r="A585" i="21"/>
  <c r="B585" i="21" s="1"/>
  <c r="A586" i="21"/>
  <c r="B586" i="21" s="1"/>
  <c r="A587" i="21"/>
  <c r="B587" i="21" s="1"/>
  <c r="A588" i="21"/>
  <c r="B588" i="21" s="1"/>
  <c r="A589" i="21"/>
  <c r="B589" i="21" s="1"/>
  <c r="A590" i="21"/>
  <c r="B590" i="21" s="1"/>
  <c r="A591" i="21"/>
  <c r="B591" i="21" s="1"/>
  <c r="A592" i="21"/>
  <c r="B592" i="21" s="1"/>
  <c r="A593" i="21"/>
  <c r="B593" i="21" s="1"/>
  <c r="A594" i="21"/>
  <c r="B594" i="21" s="1"/>
  <c r="A595" i="21"/>
  <c r="B595" i="21" s="1"/>
  <c r="A596" i="21"/>
  <c r="B596" i="21" s="1"/>
  <c r="A597" i="21"/>
  <c r="B597" i="21" s="1"/>
  <c r="A598" i="21"/>
  <c r="B598" i="21" s="1"/>
  <c r="A599" i="21"/>
  <c r="B599" i="21" s="1"/>
  <c r="A600" i="21"/>
  <c r="B600" i="21" s="1"/>
  <c r="A601" i="21"/>
  <c r="B601" i="21" s="1"/>
  <c r="A602" i="21"/>
  <c r="B602" i="21" s="1"/>
  <c r="A603" i="21"/>
  <c r="B603" i="21" s="1"/>
  <c r="A604" i="21"/>
  <c r="B604" i="21" s="1"/>
  <c r="A605" i="21"/>
  <c r="B605" i="21" s="1"/>
  <c r="A606" i="21"/>
  <c r="B606" i="21" s="1"/>
  <c r="A607" i="21"/>
  <c r="B607" i="21" s="1"/>
  <c r="A608" i="21"/>
  <c r="B608" i="21" s="1"/>
  <c r="A609" i="21"/>
  <c r="B609" i="21" s="1"/>
  <c r="A610" i="21"/>
  <c r="B610" i="21" s="1"/>
  <c r="A611" i="21"/>
  <c r="B611" i="21" s="1"/>
  <c r="A612" i="21"/>
  <c r="B612" i="21" s="1"/>
  <c r="A613" i="21"/>
  <c r="B613" i="21" s="1"/>
  <c r="A614" i="21"/>
  <c r="B614" i="21" s="1"/>
  <c r="A615" i="21"/>
  <c r="B615" i="21" s="1"/>
  <c r="A616" i="21"/>
  <c r="B616" i="21" s="1"/>
  <c r="A617" i="21"/>
  <c r="B617" i="21" s="1"/>
  <c r="A618" i="21"/>
  <c r="B618" i="21" s="1"/>
  <c r="A619" i="21"/>
  <c r="B619" i="21" s="1"/>
  <c r="A620" i="21"/>
  <c r="B620" i="21" s="1"/>
  <c r="A621" i="21"/>
  <c r="B621" i="21" s="1"/>
  <c r="A622" i="21"/>
  <c r="B622" i="21" s="1"/>
  <c r="A623" i="21"/>
  <c r="B623" i="21" s="1"/>
  <c r="A624" i="21"/>
  <c r="B624" i="21" s="1"/>
  <c r="A625" i="21"/>
  <c r="B625" i="21" s="1"/>
  <c r="A626" i="21"/>
  <c r="B626" i="21" s="1"/>
  <c r="A627" i="21"/>
  <c r="B627" i="21" s="1"/>
  <c r="A628" i="21"/>
  <c r="B628" i="21" s="1"/>
  <c r="A629" i="21"/>
  <c r="B629" i="21" s="1"/>
  <c r="A630" i="21"/>
  <c r="B630" i="21" s="1"/>
  <c r="A631" i="21"/>
  <c r="B631" i="21" s="1"/>
  <c r="A632" i="21"/>
  <c r="B632" i="21" s="1"/>
  <c r="A633" i="21"/>
  <c r="B633" i="21" s="1"/>
  <c r="A634" i="21"/>
  <c r="B634" i="21" s="1"/>
  <c r="A635" i="21"/>
  <c r="B635" i="21" s="1"/>
  <c r="A636" i="21"/>
  <c r="B636" i="21" s="1"/>
  <c r="A637" i="21"/>
  <c r="B637" i="21" s="1"/>
  <c r="A638" i="21"/>
  <c r="B638" i="21" s="1"/>
  <c r="A639" i="21"/>
  <c r="B639" i="21" s="1"/>
  <c r="A640" i="21"/>
  <c r="B640" i="21" s="1"/>
  <c r="A641" i="21"/>
  <c r="B641" i="21" s="1"/>
  <c r="A642" i="21"/>
  <c r="B642" i="21" s="1"/>
  <c r="A643" i="21"/>
  <c r="B643" i="21" s="1"/>
  <c r="A644" i="21"/>
  <c r="B644" i="21" s="1"/>
  <c r="A645" i="21"/>
  <c r="B645" i="21" s="1"/>
  <c r="A646" i="21"/>
  <c r="B646" i="21" s="1"/>
  <c r="A647" i="21"/>
  <c r="B647" i="21" s="1"/>
  <c r="A648" i="21"/>
  <c r="B648" i="21" s="1"/>
  <c r="A649" i="21"/>
  <c r="B649" i="21" s="1"/>
  <c r="A650" i="21"/>
  <c r="B650" i="21" s="1"/>
  <c r="A651" i="21"/>
  <c r="B651" i="21" s="1"/>
  <c r="A652" i="21"/>
  <c r="B652" i="21" s="1"/>
  <c r="A653" i="21"/>
  <c r="B653" i="21" s="1"/>
  <c r="A654" i="21"/>
  <c r="B654" i="21" s="1"/>
  <c r="A655" i="21"/>
  <c r="B655" i="21" s="1"/>
  <c r="A656" i="21"/>
  <c r="B656" i="21" s="1"/>
  <c r="A657" i="21"/>
  <c r="B657" i="21" s="1"/>
  <c r="A658" i="21"/>
  <c r="B658" i="21" s="1"/>
  <c r="A659" i="21"/>
  <c r="B659" i="21" s="1"/>
  <c r="A660" i="21"/>
  <c r="B660" i="21" s="1"/>
  <c r="A661" i="21"/>
  <c r="B661" i="21" s="1"/>
  <c r="A662" i="21"/>
  <c r="B662" i="21" s="1"/>
  <c r="A663" i="21"/>
  <c r="B663" i="21" s="1"/>
  <c r="A664" i="21"/>
  <c r="B664" i="21" s="1"/>
  <c r="A665" i="21"/>
  <c r="B665" i="21" s="1"/>
  <c r="A666" i="21"/>
  <c r="B666" i="21" s="1"/>
  <c r="A667" i="21"/>
  <c r="B667" i="21" s="1"/>
  <c r="A668" i="21"/>
  <c r="B668" i="21" s="1"/>
  <c r="A669" i="21"/>
  <c r="B669" i="21" s="1"/>
  <c r="A670" i="21"/>
  <c r="B670" i="21" s="1"/>
  <c r="A671" i="21"/>
  <c r="B671" i="21" s="1"/>
  <c r="A672" i="21"/>
  <c r="B672" i="21" s="1"/>
  <c r="A673" i="21"/>
  <c r="B673" i="21" s="1"/>
  <c r="A674" i="21"/>
  <c r="B674" i="21" s="1"/>
  <c r="A675" i="21"/>
  <c r="B675" i="21" s="1"/>
  <c r="A676" i="21"/>
  <c r="B676" i="21" s="1"/>
  <c r="A677" i="21"/>
  <c r="B677" i="21" s="1"/>
  <c r="A678" i="21"/>
  <c r="B678" i="21" s="1"/>
  <c r="A679" i="21"/>
  <c r="B679" i="21" s="1"/>
  <c r="A680" i="21"/>
  <c r="B680" i="21" s="1"/>
  <c r="A681" i="21"/>
  <c r="B681" i="21" s="1"/>
  <c r="A682" i="21"/>
  <c r="B682" i="21" s="1"/>
  <c r="A683" i="21"/>
  <c r="B683" i="21" s="1"/>
  <c r="A684" i="21"/>
  <c r="B684" i="21" s="1"/>
  <c r="A685" i="21"/>
  <c r="B685" i="21" s="1"/>
  <c r="A686" i="21"/>
  <c r="B686" i="21" s="1"/>
  <c r="A687" i="21"/>
  <c r="B687" i="21" s="1"/>
  <c r="A688" i="21"/>
  <c r="B688" i="21" s="1"/>
  <c r="A689" i="21"/>
  <c r="B689" i="21" s="1"/>
  <c r="A690" i="21"/>
  <c r="B690" i="21" s="1"/>
  <c r="A691" i="21"/>
  <c r="B691" i="21" s="1"/>
  <c r="A692" i="21"/>
  <c r="B692" i="21" s="1"/>
  <c r="A693" i="21"/>
  <c r="B693" i="21" s="1"/>
  <c r="A694" i="21"/>
  <c r="B694" i="21" s="1"/>
  <c r="A695" i="21"/>
  <c r="B695" i="21" s="1"/>
  <c r="A696" i="21"/>
  <c r="B696" i="21" s="1"/>
  <c r="A697" i="21"/>
  <c r="B697" i="21" s="1"/>
  <c r="A698" i="21"/>
  <c r="B698" i="21" s="1"/>
  <c r="A699" i="21"/>
  <c r="B699" i="21" s="1"/>
  <c r="A700" i="21"/>
  <c r="B700" i="21" s="1"/>
  <c r="A701" i="21"/>
  <c r="B701" i="21" s="1"/>
  <c r="A702" i="21"/>
  <c r="B702" i="21" s="1"/>
  <c r="A703" i="21"/>
  <c r="B703" i="21" s="1"/>
  <c r="A704" i="21"/>
  <c r="B704" i="21" s="1"/>
  <c r="A705" i="21"/>
  <c r="B705" i="21" s="1"/>
  <c r="A706" i="21"/>
  <c r="B706" i="21" s="1"/>
  <c r="A707" i="21"/>
  <c r="B707" i="21" s="1"/>
  <c r="A708" i="21"/>
  <c r="B708" i="21" s="1"/>
  <c r="A709" i="21"/>
  <c r="B709" i="21" s="1"/>
  <c r="A710" i="21"/>
  <c r="B710" i="21" s="1"/>
  <c r="A711" i="21"/>
  <c r="B711" i="21" s="1"/>
  <c r="A712" i="21"/>
  <c r="B712" i="21" s="1"/>
  <c r="A713" i="21"/>
  <c r="B713" i="21" s="1"/>
  <c r="A714" i="21"/>
  <c r="B714" i="21" s="1"/>
  <c r="A715" i="21"/>
  <c r="B715" i="21" s="1"/>
  <c r="A716" i="21"/>
  <c r="B716" i="21" s="1"/>
  <c r="A717" i="21"/>
  <c r="B717" i="21" s="1"/>
  <c r="A718" i="21"/>
  <c r="B718" i="21" s="1"/>
  <c r="A719" i="21"/>
  <c r="B719" i="21" s="1"/>
  <c r="A720" i="21"/>
  <c r="B720" i="21" s="1"/>
  <c r="A721" i="21"/>
  <c r="B721" i="21" s="1"/>
  <c r="A722" i="21"/>
  <c r="B722" i="21" s="1"/>
  <c r="A723" i="21"/>
  <c r="B723" i="21" s="1"/>
  <c r="A724" i="21"/>
  <c r="B724" i="21" s="1"/>
  <c r="A725" i="21"/>
  <c r="B725" i="21" s="1"/>
  <c r="A726" i="21"/>
  <c r="B726" i="21" s="1"/>
  <c r="A727" i="21"/>
  <c r="B727" i="21" s="1"/>
  <c r="A728" i="21"/>
  <c r="B728" i="21" s="1"/>
  <c r="A729" i="21"/>
  <c r="B729" i="21" s="1"/>
  <c r="A730" i="21"/>
  <c r="B730" i="21" s="1"/>
  <c r="A731" i="21"/>
  <c r="B731" i="21" s="1"/>
  <c r="A732" i="21"/>
  <c r="B732" i="21" s="1"/>
  <c r="A733" i="21"/>
  <c r="B733" i="21" s="1"/>
  <c r="A734" i="21"/>
  <c r="B734" i="21" s="1"/>
  <c r="A735" i="21"/>
  <c r="B735" i="21" s="1"/>
  <c r="A736" i="21"/>
  <c r="B736" i="21" s="1"/>
  <c r="A737" i="21"/>
  <c r="B737" i="21" s="1"/>
  <c r="A738" i="21"/>
  <c r="B738" i="21" s="1"/>
  <c r="A739" i="21"/>
  <c r="B739" i="21" s="1"/>
  <c r="A740" i="21"/>
  <c r="B740" i="21" s="1"/>
  <c r="A741" i="21"/>
  <c r="B741" i="21" s="1"/>
  <c r="A742" i="21"/>
  <c r="B742" i="21" s="1"/>
  <c r="A743" i="21"/>
  <c r="B743" i="21" s="1"/>
  <c r="A744" i="21"/>
  <c r="B744" i="21" s="1"/>
  <c r="A745" i="21"/>
  <c r="B745" i="21" s="1"/>
  <c r="A746" i="21"/>
  <c r="B746" i="21" s="1"/>
  <c r="A747" i="21"/>
  <c r="B747" i="21" s="1"/>
  <c r="A748" i="21"/>
  <c r="B748" i="21" s="1"/>
  <c r="A749" i="21"/>
  <c r="B749" i="21" s="1"/>
  <c r="A750" i="21"/>
  <c r="B750" i="21" s="1"/>
  <c r="A751" i="21"/>
  <c r="B751" i="21" s="1"/>
  <c r="A752" i="21"/>
  <c r="B752" i="21" s="1"/>
  <c r="A753" i="21"/>
  <c r="B753" i="21" s="1"/>
  <c r="A754" i="21"/>
  <c r="B754" i="21" s="1"/>
  <c r="A755" i="21"/>
  <c r="B755" i="21" s="1"/>
  <c r="A756" i="21"/>
  <c r="B756" i="21" s="1"/>
  <c r="A757" i="21"/>
  <c r="B757" i="21" s="1"/>
  <c r="A758" i="21"/>
  <c r="B758" i="21" s="1"/>
  <c r="A759" i="21"/>
  <c r="B759" i="21" s="1"/>
  <c r="A760" i="21"/>
  <c r="B760" i="21" s="1"/>
  <c r="A761" i="21"/>
  <c r="B761" i="21" s="1"/>
  <c r="A762" i="21"/>
  <c r="B762" i="21" s="1"/>
  <c r="A763" i="21"/>
  <c r="B763" i="21" s="1"/>
  <c r="A764" i="21"/>
  <c r="B764" i="21" s="1"/>
  <c r="A765" i="21"/>
  <c r="B765" i="21" s="1"/>
  <c r="A766" i="21"/>
  <c r="B766" i="21" s="1"/>
  <c r="A767" i="21"/>
  <c r="B767" i="21" s="1"/>
  <c r="A768" i="21"/>
  <c r="B768" i="21" s="1"/>
  <c r="A769" i="21"/>
  <c r="B769" i="21" s="1"/>
  <c r="A770" i="21"/>
  <c r="B770" i="21" s="1"/>
  <c r="A771" i="21"/>
  <c r="B771" i="21" s="1"/>
  <c r="A772" i="21"/>
  <c r="B772" i="21" s="1"/>
  <c r="A773" i="21"/>
  <c r="B773" i="21" s="1"/>
  <c r="A774" i="21"/>
  <c r="B774" i="21" s="1"/>
  <c r="A775" i="21"/>
  <c r="B775" i="21" s="1"/>
  <c r="A776" i="21"/>
  <c r="B776" i="21" s="1"/>
  <c r="A777" i="21"/>
  <c r="B777" i="21" s="1"/>
  <c r="A778" i="21"/>
  <c r="B778" i="21" s="1"/>
  <c r="A779" i="21"/>
  <c r="B779" i="21" s="1"/>
  <c r="A780" i="21"/>
  <c r="B780" i="21" s="1"/>
  <c r="A781" i="21"/>
  <c r="B781" i="21" s="1"/>
  <c r="A782" i="21"/>
  <c r="B782" i="21" s="1"/>
  <c r="A783" i="21"/>
  <c r="B783" i="21" s="1"/>
  <c r="A784" i="21"/>
  <c r="B784" i="21" s="1"/>
  <c r="A785" i="21"/>
  <c r="B785" i="21" s="1"/>
  <c r="A786" i="21"/>
  <c r="B786" i="21" s="1"/>
  <c r="A787" i="21"/>
  <c r="B787" i="21" s="1"/>
  <c r="A788" i="21"/>
  <c r="B788" i="21" s="1"/>
  <c r="A789" i="21"/>
  <c r="B789" i="21" s="1"/>
  <c r="A790" i="21"/>
  <c r="B790" i="21" s="1"/>
  <c r="A791" i="21"/>
  <c r="B791" i="21" s="1"/>
  <c r="A792" i="21"/>
  <c r="B792" i="21" s="1"/>
  <c r="A793" i="21"/>
  <c r="B793" i="21" s="1"/>
  <c r="A794" i="21"/>
  <c r="B794" i="21" s="1"/>
  <c r="A795" i="21"/>
  <c r="B795" i="21" s="1"/>
  <c r="A796" i="21"/>
  <c r="B796" i="21" s="1"/>
  <c r="A797" i="21"/>
  <c r="B797" i="21" s="1"/>
  <c r="A798" i="21"/>
  <c r="B798" i="21" s="1"/>
  <c r="A799" i="21"/>
  <c r="B799" i="21" s="1"/>
  <c r="A800" i="21"/>
  <c r="B800" i="21" s="1"/>
  <c r="A801" i="21"/>
  <c r="B801" i="21" s="1"/>
  <c r="A802" i="21"/>
  <c r="B802" i="21" s="1"/>
  <c r="A803" i="21"/>
  <c r="B803" i="21" s="1"/>
  <c r="A804" i="21"/>
  <c r="B804" i="21" s="1"/>
  <c r="A805" i="21"/>
  <c r="B805" i="21" s="1"/>
  <c r="A806" i="21"/>
  <c r="B806" i="21" s="1"/>
  <c r="A807" i="21"/>
  <c r="B807" i="21" s="1"/>
  <c r="A808" i="21"/>
  <c r="B808" i="21" s="1"/>
  <c r="A809" i="21"/>
  <c r="B809" i="21" s="1"/>
  <c r="A810" i="21"/>
  <c r="B810" i="21" s="1"/>
  <c r="A811" i="21"/>
  <c r="B811" i="21" s="1"/>
  <c r="A812" i="21"/>
  <c r="B812" i="21" s="1"/>
  <c r="A813" i="21"/>
  <c r="B813" i="21" s="1"/>
  <c r="A814" i="21"/>
  <c r="B814" i="21" s="1"/>
  <c r="A815" i="21"/>
  <c r="B815" i="21" s="1"/>
  <c r="A816" i="21"/>
  <c r="B816" i="21" s="1"/>
  <c r="A817" i="21"/>
  <c r="B817" i="21" s="1"/>
  <c r="A818" i="21"/>
  <c r="B818" i="21" s="1"/>
  <c r="A819" i="21"/>
  <c r="B819" i="21" s="1"/>
  <c r="A820" i="21"/>
  <c r="B820" i="21" s="1"/>
  <c r="A821" i="21"/>
  <c r="B821" i="21" s="1"/>
  <c r="A822" i="21"/>
  <c r="B822" i="21" s="1"/>
  <c r="A823" i="21"/>
  <c r="B823" i="21" s="1"/>
  <c r="A824" i="21"/>
  <c r="B824" i="21" s="1"/>
  <c r="A825" i="21"/>
  <c r="B825" i="21" s="1"/>
  <c r="A826" i="21"/>
  <c r="B826" i="21" s="1"/>
  <c r="A827" i="21"/>
  <c r="B827" i="21" s="1"/>
  <c r="A828" i="21"/>
  <c r="B828" i="21" s="1"/>
  <c r="A829" i="21"/>
  <c r="B829" i="21" s="1"/>
  <c r="A830" i="21"/>
  <c r="B830" i="21" s="1"/>
  <c r="A831" i="21"/>
  <c r="B831" i="21" s="1"/>
  <c r="A832" i="21"/>
  <c r="B832" i="21" s="1"/>
  <c r="A833" i="21"/>
  <c r="B833" i="21" s="1"/>
  <c r="A834" i="21"/>
  <c r="B834" i="21" s="1"/>
  <c r="A835" i="21"/>
  <c r="B835" i="21" s="1"/>
  <c r="A836" i="21"/>
  <c r="B836" i="21" s="1"/>
  <c r="A837" i="21"/>
  <c r="B837" i="21" s="1"/>
  <c r="A838" i="21"/>
  <c r="B838" i="21" s="1"/>
  <c r="A839" i="21"/>
  <c r="B839" i="21" s="1"/>
  <c r="A840" i="21"/>
  <c r="B840" i="21" s="1"/>
  <c r="A841" i="21"/>
  <c r="B841" i="21" s="1"/>
  <c r="A842" i="21"/>
  <c r="B842" i="21" s="1"/>
  <c r="A843" i="21"/>
  <c r="B843" i="21" s="1"/>
  <c r="A844" i="21"/>
  <c r="B844" i="21" s="1"/>
  <c r="A845" i="21"/>
  <c r="B845" i="21" s="1"/>
  <c r="A846" i="21"/>
  <c r="B846" i="21" s="1"/>
  <c r="A847" i="21"/>
  <c r="B847" i="21" s="1"/>
  <c r="A848" i="21"/>
  <c r="B848" i="21" s="1"/>
  <c r="A849" i="21"/>
  <c r="B849" i="21" s="1"/>
  <c r="A850" i="21"/>
  <c r="B850" i="21" s="1"/>
  <c r="A851" i="21"/>
  <c r="B851" i="21" s="1"/>
  <c r="A852" i="21"/>
  <c r="B852" i="21" s="1"/>
  <c r="A853" i="21"/>
  <c r="B853" i="21" s="1"/>
  <c r="A854" i="21"/>
  <c r="B854" i="21" s="1"/>
  <c r="A855" i="21"/>
  <c r="B855" i="21" s="1"/>
  <c r="A856" i="21"/>
  <c r="B856" i="21" s="1"/>
  <c r="A857" i="21"/>
  <c r="B857" i="21" s="1"/>
  <c r="A858" i="21"/>
  <c r="B858" i="21" s="1"/>
  <c r="A859" i="21"/>
  <c r="B859" i="21" s="1"/>
  <c r="A860" i="21"/>
  <c r="B860" i="21" s="1"/>
  <c r="A861" i="21"/>
  <c r="B861" i="21" s="1"/>
  <c r="A862" i="21"/>
  <c r="B862" i="21" s="1"/>
  <c r="A863" i="21"/>
  <c r="B863" i="21" s="1"/>
  <c r="A864" i="21"/>
  <c r="B864" i="21" s="1"/>
  <c r="A865" i="21"/>
  <c r="B865" i="21" s="1"/>
  <c r="A866" i="21"/>
  <c r="B866" i="21" s="1"/>
  <c r="A867" i="21"/>
  <c r="B867" i="21" s="1"/>
  <c r="A868" i="21"/>
  <c r="B868" i="21" s="1"/>
  <c r="A869" i="21"/>
  <c r="B869" i="21" s="1"/>
  <c r="A870" i="21"/>
  <c r="B870" i="21" s="1"/>
  <c r="A871" i="21"/>
  <c r="B871" i="21" s="1"/>
  <c r="A872" i="21"/>
  <c r="B872" i="21" s="1"/>
  <c r="A873" i="21"/>
  <c r="B873" i="21" s="1"/>
  <c r="A874" i="21"/>
  <c r="B874" i="21" s="1"/>
  <c r="A875" i="21"/>
  <c r="B875" i="21" s="1"/>
  <c r="A876" i="21"/>
  <c r="B876" i="21" s="1"/>
  <c r="A877" i="21"/>
  <c r="B877" i="21" s="1"/>
  <c r="A878" i="21"/>
  <c r="B878" i="21" s="1"/>
  <c r="A879" i="21"/>
  <c r="B879" i="21" s="1"/>
  <c r="A880" i="21"/>
  <c r="B880" i="21" s="1"/>
  <c r="A881" i="21"/>
  <c r="B881" i="21" s="1"/>
  <c r="A882" i="21"/>
  <c r="B882" i="21" s="1"/>
  <c r="A883" i="21"/>
  <c r="B883" i="21" s="1"/>
  <c r="A884" i="21"/>
  <c r="B884" i="21" s="1"/>
  <c r="A885" i="21"/>
  <c r="B885" i="21" s="1"/>
  <c r="A886" i="21"/>
  <c r="B886" i="21" s="1"/>
  <c r="A887" i="21"/>
  <c r="B887" i="21" s="1"/>
  <c r="A888" i="21"/>
  <c r="B888" i="21" s="1"/>
  <c r="A889" i="21"/>
  <c r="B889" i="21" s="1"/>
  <c r="A890" i="21"/>
  <c r="B890" i="21" s="1"/>
  <c r="A891" i="21"/>
  <c r="B891" i="21" s="1"/>
  <c r="A892" i="21"/>
  <c r="B892" i="21" s="1"/>
  <c r="A893" i="21"/>
  <c r="B893" i="21" s="1"/>
  <c r="A894" i="21"/>
  <c r="B894" i="21" s="1"/>
  <c r="A895" i="21"/>
  <c r="B895" i="21" s="1"/>
  <c r="A896" i="21"/>
  <c r="B896" i="21" s="1"/>
  <c r="A897" i="21"/>
  <c r="B897" i="21" s="1"/>
  <c r="A898" i="21"/>
  <c r="B898" i="21" s="1"/>
  <c r="A899" i="21"/>
  <c r="B899" i="21" s="1"/>
  <c r="A900" i="21"/>
  <c r="B900" i="21" s="1"/>
  <c r="A901" i="21"/>
  <c r="B901" i="21" s="1"/>
  <c r="A902" i="21"/>
  <c r="B902" i="21" s="1"/>
  <c r="A903" i="21"/>
  <c r="B903" i="21" s="1"/>
  <c r="A904" i="21"/>
  <c r="B904" i="21" s="1"/>
  <c r="A905" i="21"/>
  <c r="B905" i="21" s="1"/>
  <c r="A906" i="21"/>
  <c r="B906" i="21" s="1"/>
  <c r="A907" i="21"/>
  <c r="B907" i="21" s="1"/>
  <c r="A908" i="21"/>
  <c r="B908" i="21" s="1"/>
  <c r="A909" i="21"/>
  <c r="B909" i="21" s="1"/>
  <c r="A910" i="21"/>
  <c r="B910" i="21" s="1"/>
  <c r="A911" i="21"/>
  <c r="B911" i="21" s="1"/>
  <c r="A912" i="21"/>
  <c r="B912" i="21" s="1"/>
  <c r="A913" i="21"/>
  <c r="B913" i="21" s="1"/>
  <c r="A914" i="21"/>
  <c r="B914" i="21" s="1"/>
  <c r="A915" i="21"/>
  <c r="B915" i="21" s="1"/>
  <c r="A916" i="21"/>
  <c r="B916" i="21" s="1"/>
  <c r="A917" i="21"/>
  <c r="B917" i="21" s="1"/>
  <c r="A918" i="21"/>
  <c r="B918" i="21" s="1"/>
  <c r="A919" i="21"/>
  <c r="B919" i="21" s="1"/>
  <c r="A920" i="21"/>
  <c r="B920" i="21" s="1"/>
  <c r="A921" i="21"/>
  <c r="B921" i="21" s="1"/>
  <c r="A922" i="21"/>
  <c r="B922" i="21" s="1"/>
  <c r="A923" i="21"/>
  <c r="B923" i="21" s="1"/>
  <c r="A924" i="21"/>
  <c r="B924" i="21" s="1"/>
  <c r="A925" i="21"/>
  <c r="B925" i="21" s="1"/>
  <c r="A926" i="21"/>
  <c r="B926" i="21" s="1"/>
  <c r="A927" i="21"/>
  <c r="B927" i="21" s="1"/>
  <c r="A928" i="21"/>
  <c r="B928" i="21" s="1"/>
  <c r="A929" i="21"/>
  <c r="B929" i="21" s="1"/>
  <c r="A930" i="21"/>
  <c r="B930" i="21" s="1"/>
  <c r="A931" i="21"/>
  <c r="B931" i="21" s="1"/>
  <c r="A932" i="21"/>
  <c r="B932" i="21" s="1"/>
  <c r="A933" i="21"/>
  <c r="B933" i="21" s="1"/>
  <c r="A934" i="21"/>
  <c r="B934" i="21" s="1"/>
  <c r="A935" i="21"/>
  <c r="B935" i="21" s="1"/>
  <c r="A936" i="21"/>
  <c r="B936" i="21" s="1"/>
  <c r="A937" i="21"/>
  <c r="B937" i="21" s="1"/>
  <c r="A938" i="21"/>
  <c r="B938" i="21" s="1"/>
  <c r="A939" i="21"/>
  <c r="B939" i="21" s="1"/>
  <c r="A940" i="21"/>
  <c r="B940" i="21" s="1"/>
  <c r="A941" i="21"/>
  <c r="B941" i="21" s="1"/>
  <c r="A942" i="21"/>
  <c r="B942" i="21" s="1"/>
  <c r="A943" i="21"/>
  <c r="B943" i="21" s="1"/>
  <c r="A944" i="21"/>
  <c r="B944" i="21" s="1"/>
  <c r="A945" i="21"/>
  <c r="B945" i="21" s="1"/>
  <c r="A946" i="21"/>
  <c r="B946" i="21" s="1"/>
  <c r="A947" i="21"/>
  <c r="B947" i="21" s="1"/>
  <c r="A948" i="21"/>
  <c r="B948" i="21" s="1"/>
  <c r="A949" i="21"/>
  <c r="B949" i="21" s="1"/>
  <c r="A950" i="21"/>
  <c r="B950" i="21" s="1"/>
  <c r="A951" i="21"/>
  <c r="B951" i="21" s="1"/>
  <c r="A952" i="21"/>
  <c r="B952" i="21" s="1"/>
  <c r="A953" i="21"/>
  <c r="B953" i="21" s="1"/>
  <c r="A954" i="21"/>
  <c r="B954" i="21" s="1"/>
  <c r="A955" i="21"/>
  <c r="B955" i="21" s="1"/>
  <c r="A956" i="21"/>
  <c r="B956" i="21" s="1"/>
  <c r="A957" i="21"/>
  <c r="B957" i="21" s="1"/>
  <c r="A958" i="21"/>
  <c r="B958" i="21" s="1"/>
  <c r="A959" i="21"/>
  <c r="B959" i="21" s="1"/>
  <c r="A960" i="21"/>
  <c r="B960" i="21" s="1"/>
  <c r="A961" i="21"/>
  <c r="B961" i="21" s="1"/>
  <c r="A962" i="21"/>
  <c r="B962" i="21" s="1"/>
  <c r="A963" i="21"/>
  <c r="B963" i="21" s="1"/>
  <c r="A964" i="21"/>
  <c r="B964" i="21" s="1"/>
  <c r="A965" i="21"/>
  <c r="B965" i="21" s="1"/>
  <c r="A966" i="21"/>
  <c r="B966" i="21" s="1"/>
  <c r="A967" i="21"/>
  <c r="B967" i="21" s="1"/>
  <c r="A968" i="21"/>
  <c r="B968" i="21" s="1"/>
  <c r="A969" i="21"/>
  <c r="B969" i="21" s="1"/>
  <c r="A970" i="21"/>
  <c r="B970" i="21" s="1"/>
  <c r="A971" i="21"/>
  <c r="B971" i="21" s="1"/>
  <c r="A972" i="21"/>
  <c r="B972" i="21" s="1"/>
  <c r="A973" i="21"/>
  <c r="B973" i="21" s="1"/>
  <c r="A974" i="21"/>
  <c r="B974" i="21" s="1"/>
  <c r="A975" i="21"/>
  <c r="B975" i="21" s="1"/>
  <c r="A976" i="21"/>
  <c r="B976" i="21" s="1"/>
  <c r="A977" i="21"/>
  <c r="B977" i="21" s="1"/>
  <c r="A978" i="21"/>
  <c r="B978" i="21" s="1"/>
  <c r="A979" i="21"/>
  <c r="B979" i="21" s="1"/>
  <c r="A980" i="21"/>
  <c r="B980" i="21" s="1"/>
  <c r="A981" i="21"/>
  <c r="B981" i="21" s="1"/>
  <c r="A982" i="21"/>
  <c r="B982" i="21" s="1"/>
  <c r="A983" i="21"/>
  <c r="B983" i="21" s="1"/>
  <c r="A984" i="21"/>
  <c r="B984" i="21" s="1"/>
  <c r="A985" i="21"/>
  <c r="B985" i="21" s="1"/>
  <c r="A986" i="21"/>
  <c r="B986" i="21" s="1"/>
  <c r="A987" i="21"/>
  <c r="B987" i="21" s="1"/>
  <c r="A988" i="21"/>
  <c r="B988" i="21" s="1"/>
  <c r="A989" i="21"/>
  <c r="B989" i="21" s="1"/>
  <c r="A990" i="21"/>
  <c r="B990" i="21" s="1"/>
  <c r="A991" i="21"/>
  <c r="B991" i="21" s="1"/>
  <c r="A992" i="21"/>
  <c r="B992" i="21" s="1"/>
  <c r="A993" i="21"/>
  <c r="B993" i="21" s="1"/>
  <c r="A994" i="21"/>
  <c r="B994" i="21" s="1"/>
  <c r="A995" i="21"/>
  <c r="B995" i="21" s="1"/>
  <c r="A996" i="21"/>
  <c r="B996" i="21" s="1"/>
  <c r="A997" i="21"/>
  <c r="B997" i="21" s="1"/>
  <c r="A998" i="21"/>
  <c r="B998" i="21" s="1"/>
  <c r="A999" i="21"/>
  <c r="B999" i="21" s="1"/>
  <c r="A1000" i="21"/>
  <c r="B1000" i="21" s="1"/>
  <c r="A1001" i="21"/>
  <c r="B1001" i="21" s="1"/>
  <c r="A1002" i="21"/>
  <c r="B1002" i="21" s="1"/>
  <c r="A1003" i="21"/>
  <c r="B1003" i="21" s="1"/>
  <c r="A1004" i="21"/>
  <c r="B1004" i="21" s="1"/>
  <c r="A1005" i="21"/>
  <c r="B1005" i="21" s="1"/>
  <c r="A1006" i="21"/>
  <c r="B1006" i="21" s="1"/>
  <c r="A1007" i="21"/>
  <c r="B1007" i="21" s="1"/>
  <c r="A1008" i="21"/>
  <c r="B1008" i="21" s="1"/>
  <c r="A1009" i="21"/>
  <c r="B1009" i="21" s="1"/>
  <c r="A1010" i="21"/>
  <c r="B1010" i="21" s="1"/>
  <c r="A1011" i="21"/>
  <c r="B1011" i="21" s="1"/>
  <c r="A1012" i="21"/>
  <c r="B1012" i="21" s="1"/>
  <c r="A1013" i="21"/>
  <c r="B1013" i="21" s="1"/>
  <c r="A1014" i="21"/>
  <c r="B1014" i="21" s="1"/>
  <c r="A1015" i="21"/>
  <c r="B1015" i="21" s="1"/>
  <c r="A1016" i="21"/>
  <c r="B1016" i="21" s="1"/>
  <c r="A1017" i="21"/>
  <c r="B1017" i="21" s="1"/>
  <c r="A1018" i="21"/>
  <c r="B1018" i="21" s="1"/>
  <c r="A1019" i="21"/>
  <c r="B1019" i="21" s="1"/>
  <c r="A1020" i="21"/>
  <c r="B1020" i="21" s="1"/>
  <c r="A1021" i="21"/>
  <c r="B1021" i="21" s="1"/>
  <c r="A1022" i="21"/>
  <c r="B1022" i="21" s="1"/>
  <c r="A1023" i="21"/>
  <c r="B1023" i="21" s="1"/>
  <c r="A1024" i="21"/>
  <c r="B1024" i="21" s="1"/>
  <c r="A1025" i="21"/>
  <c r="B1025" i="21" s="1"/>
  <c r="A1026" i="21"/>
  <c r="B1026" i="21" s="1"/>
  <c r="A1027" i="21"/>
  <c r="B1027" i="21" s="1"/>
  <c r="A1028" i="21"/>
  <c r="B1028" i="21" s="1"/>
  <c r="A1029" i="21"/>
  <c r="B1029" i="21" s="1"/>
  <c r="A1030" i="21"/>
  <c r="B1030" i="21" s="1"/>
  <c r="A1031" i="21"/>
  <c r="B1031" i="21" s="1"/>
  <c r="A1032" i="21"/>
  <c r="B1032" i="21" s="1"/>
  <c r="A1033" i="21"/>
  <c r="B1033" i="21" s="1"/>
  <c r="A1034" i="21"/>
  <c r="B1034" i="21" s="1"/>
  <c r="A1035" i="21"/>
  <c r="B1035" i="21" s="1"/>
  <c r="A1036" i="21"/>
  <c r="B1036" i="21" s="1"/>
  <c r="A1037" i="21"/>
  <c r="B1037" i="21" s="1"/>
  <c r="A1038" i="21"/>
  <c r="B1038" i="21" s="1"/>
  <c r="A1039" i="21"/>
  <c r="B1039" i="21" s="1"/>
  <c r="A1040" i="21"/>
  <c r="B1040" i="21" s="1"/>
  <c r="A1041" i="21"/>
  <c r="B1041" i="21" s="1"/>
  <c r="A1042" i="21"/>
  <c r="B1042" i="21" s="1"/>
  <c r="A1043" i="21"/>
  <c r="B1043" i="21" s="1"/>
  <c r="A1044" i="21"/>
  <c r="B1044" i="21" s="1"/>
  <c r="A1045" i="21"/>
  <c r="B1045" i="21" s="1"/>
  <c r="A1046" i="21"/>
  <c r="B1046" i="21" s="1"/>
  <c r="A1047" i="21"/>
  <c r="B1047" i="21" s="1"/>
  <c r="A1048" i="21"/>
  <c r="B1048" i="21" s="1"/>
  <c r="A1049" i="21"/>
  <c r="B1049" i="21" s="1"/>
  <c r="A1050" i="21"/>
  <c r="B1050" i="21" s="1"/>
  <c r="A1051" i="21"/>
  <c r="B1051" i="21" s="1"/>
  <c r="A1052" i="21"/>
  <c r="B1052" i="21" s="1"/>
  <c r="A1053" i="21"/>
  <c r="B1053" i="21" s="1"/>
  <c r="A1054" i="21"/>
  <c r="B1054" i="21" s="1"/>
  <c r="A1055" i="21"/>
  <c r="B1055" i="21" s="1"/>
  <c r="A1056" i="21"/>
  <c r="B1056" i="21" s="1"/>
  <c r="A1057" i="21"/>
  <c r="B1057" i="21" s="1"/>
  <c r="A1058" i="21"/>
  <c r="B1058" i="21" s="1"/>
  <c r="A1059" i="21"/>
  <c r="B1059" i="21" s="1"/>
  <c r="A1060" i="21"/>
  <c r="B1060" i="21" s="1"/>
  <c r="A1061" i="21"/>
  <c r="B1061" i="21" s="1"/>
  <c r="A1062" i="21"/>
  <c r="B1062" i="21" s="1"/>
  <c r="A1063" i="21"/>
  <c r="B1063" i="21" s="1"/>
  <c r="A1064" i="21"/>
  <c r="B1064" i="21" s="1"/>
  <c r="A1065" i="21"/>
  <c r="B1065" i="21" s="1"/>
  <c r="A1066" i="21"/>
  <c r="B1066" i="21" s="1"/>
  <c r="A1067" i="21"/>
  <c r="B1067" i="21" s="1"/>
  <c r="A1068" i="21"/>
  <c r="B1068" i="21" s="1"/>
  <c r="A1069" i="21"/>
  <c r="B1069" i="21" s="1"/>
  <c r="A1070" i="21"/>
  <c r="B1070" i="21" s="1"/>
  <c r="A1071" i="21"/>
  <c r="B1071" i="21" s="1"/>
  <c r="A1072" i="21"/>
  <c r="B1072" i="21" s="1"/>
  <c r="A1073" i="21"/>
  <c r="B1073" i="21" s="1"/>
  <c r="A1074" i="21"/>
  <c r="B1074" i="21" s="1"/>
  <c r="A1075" i="21"/>
  <c r="B1075" i="21" s="1"/>
  <c r="A1076" i="21"/>
  <c r="B1076" i="21" s="1"/>
  <c r="A1077" i="21"/>
  <c r="B1077" i="21" s="1"/>
  <c r="A1078" i="21"/>
  <c r="B1078" i="21" s="1"/>
  <c r="A1079" i="21"/>
  <c r="B1079" i="21" s="1"/>
  <c r="A1080" i="21"/>
  <c r="B1080" i="21" s="1"/>
  <c r="A1081" i="21"/>
  <c r="B1081" i="21" s="1"/>
  <c r="A1082" i="21"/>
  <c r="B1082" i="21" s="1"/>
  <c r="A1083" i="21"/>
  <c r="B1083" i="21" s="1"/>
  <c r="A1084" i="21"/>
  <c r="B1084" i="21" s="1"/>
  <c r="A1085" i="21"/>
  <c r="B1085" i="21" s="1"/>
  <c r="A1086" i="21"/>
  <c r="B1086" i="21" s="1"/>
  <c r="A1087" i="21"/>
  <c r="B1087" i="21" s="1"/>
  <c r="A1088" i="21"/>
  <c r="B1088" i="21" s="1"/>
  <c r="A1089" i="21"/>
  <c r="B1089" i="21" s="1"/>
  <c r="A1090" i="21"/>
  <c r="B1090" i="21" s="1"/>
  <c r="A1091" i="21"/>
  <c r="B1091" i="21" s="1"/>
  <c r="A1092" i="21"/>
  <c r="B1092" i="21" s="1"/>
  <c r="A1093" i="21"/>
  <c r="B1093" i="21" s="1"/>
  <c r="A1094" i="21"/>
  <c r="B1094" i="21" s="1"/>
  <c r="A1095" i="21"/>
  <c r="B1095" i="21" s="1"/>
  <c r="A1096" i="21"/>
  <c r="B1096" i="21" s="1"/>
  <c r="A1097" i="21"/>
  <c r="B1097" i="21" s="1"/>
  <c r="A1098" i="21"/>
  <c r="B1098" i="21" s="1"/>
  <c r="A1099" i="21"/>
  <c r="B1099" i="21" s="1"/>
  <c r="A1100" i="21"/>
  <c r="B1100" i="21" s="1"/>
  <c r="A1101" i="21"/>
  <c r="B1101" i="21" s="1"/>
  <c r="A1102" i="21"/>
  <c r="B1102" i="21" s="1"/>
  <c r="A1103" i="21"/>
  <c r="B1103" i="21" s="1"/>
  <c r="A1104" i="21"/>
  <c r="B1104" i="21" s="1"/>
  <c r="A1105" i="21"/>
  <c r="B1105" i="21" s="1"/>
  <c r="A1106" i="21"/>
  <c r="B1106" i="21" s="1"/>
  <c r="A1107" i="21"/>
  <c r="B1107" i="21" s="1"/>
  <c r="A1108" i="21"/>
  <c r="B1108" i="21" s="1"/>
  <c r="A1109" i="21"/>
  <c r="B1109" i="21" s="1"/>
  <c r="A1110" i="21"/>
  <c r="B1110" i="21" s="1"/>
  <c r="A1111" i="21"/>
  <c r="B1111" i="21" s="1"/>
  <c r="A1112" i="21"/>
  <c r="B1112" i="21" s="1"/>
  <c r="A1113" i="21"/>
  <c r="B1113" i="21" s="1"/>
  <c r="A1114" i="21"/>
  <c r="B1114" i="21" s="1"/>
  <c r="A1115" i="21"/>
  <c r="B1115" i="21" s="1"/>
  <c r="A1116" i="21"/>
  <c r="B1116" i="21" s="1"/>
  <c r="A1117" i="21"/>
  <c r="B1117" i="21" s="1"/>
  <c r="A1118" i="21"/>
  <c r="B1118" i="21" s="1"/>
  <c r="A1119" i="21"/>
  <c r="B1119" i="21" s="1"/>
  <c r="A1120" i="21"/>
  <c r="B1120" i="21" s="1"/>
  <c r="A1121" i="21"/>
  <c r="B1121" i="21" s="1"/>
  <c r="A1122" i="21"/>
  <c r="B1122" i="21" s="1"/>
  <c r="A1123" i="21"/>
  <c r="B1123" i="21" s="1"/>
  <c r="A1124" i="21"/>
  <c r="B1124" i="21" s="1"/>
  <c r="A1125" i="21"/>
  <c r="B1125" i="21" s="1"/>
  <c r="A1126" i="21"/>
  <c r="B1126" i="21" s="1"/>
  <c r="A1127" i="21"/>
  <c r="B1127" i="21" s="1"/>
  <c r="A1128" i="21"/>
  <c r="B1128" i="21" s="1"/>
  <c r="A1129" i="21"/>
  <c r="B1129" i="21" s="1"/>
  <c r="A1130" i="21"/>
  <c r="B1130" i="21" s="1"/>
  <c r="A1131" i="21"/>
  <c r="B1131" i="21" s="1"/>
  <c r="A1132" i="21"/>
  <c r="B1132" i="21" s="1"/>
  <c r="A1133" i="21"/>
  <c r="B1133" i="21" s="1"/>
  <c r="A1134" i="21"/>
  <c r="B1134" i="21" s="1"/>
  <c r="A1135" i="21"/>
  <c r="B1135" i="21" s="1"/>
  <c r="A1136" i="21"/>
  <c r="B1136" i="21" s="1"/>
  <c r="A1137" i="21"/>
  <c r="B1137" i="21" s="1"/>
  <c r="A1138" i="21"/>
  <c r="B1138" i="21" s="1"/>
  <c r="A1139" i="21"/>
  <c r="B1139" i="21" s="1"/>
  <c r="A1140" i="21"/>
  <c r="B1140" i="21" s="1"/>
  <c r="A1141" i="21"/>
  <c r="B1141" i="21" s="1"/>
  <c r="A1142" i="21"/>
  <c r="B1142" i="21" s="1"/>
  <c r="A1143" i="21"/>
  <c r="B1143" i="21" s="1"/>
  <c r="A1144" i="21"/>
  <c r="B1144" i="21" s="1"/>
  <c r="A1145" i="21"/>
  <c r="B1145" i="21" s="1"/>
  <c r="A1146" i="21"/>
  <c r="B1146" i="21" s="1"/>
  <c r="A1147" i="21"/>
  <c r="B1147" i="21" s="1"/>
  <c r="A1148" i="21"/>
  <c r="B1148" i="21" s="1"/>
  <c r="A1149" i="21"/>
  <c r="B1149" i="21" s="1"/>
  <c r="A1150" i="21"/>
  <c r="B1150" i="21" s="1"/>
  <c r="A1151" i="21"/>
  <c r="B1151" i="21" s="1"/>
  <c r="A1152" i="21"/>
  <c r="B1152" i="21" s="1"/>
  <c r="A1153" i="21"/>
  <c r="B1153" i="21" s="1"/>
  <c r="A1154" i="21"/>
  <c r="B1154" i="21" s="1"/>
  <c r="A1155" i="21"/>
  <c r="B1155" i="21" s="1"/>
  <c r="A1156" i="21"/>
  <c r="B1156" i="21" s="1"/>
  <c r="A1157" i="21"/>
  <c r="B1157" i="21" s="1"/>
  <c r="A1158" i="21"/>
  <c r="B1158" i="21" s="1"/>
  <c r="A1159" i="21"/>
  <c r="B1159" i="21" s="1"/>
  <c r="A1160" i="21"/>
  <c r="B1160" i="21" s="1"/>
  <c r="A1161" i="21"/>
  <c r="B1161" i="21" s="1"/>
  <c r="A1162" i="21"/>
  <c r="B1162" i="21" s="1"/>
  <c r="A1163" i="21"/>
  <c r="B1163" i="21" s="1"/>
  <c r="A1164" i="21"/>
  <c r="B1164" i="21" s="1"/>
  <c r="A1165" i="21"/>
  <c r="B1165" i="21" s="1"/>
  <c r="A1166" i="21"/>
  <c r="B1166" i="21" s="1"/>
  <c r="A1167" i="21"/>
  <c r="B1167" i="21" s="1"/>
  <c r="A1168" i="21"/>
  <c r="B1168" i="21" s="1"/>
  <c r="A1169" i="21"/>
  <c r="B1169" i="21" s="1"/>
  <c r="A1170" i="21"/>
  <c r="B1170" i="21" s="1"/>
  <c r="A1171" i="21"/>
  <c r="B1171" i="21" s="1"/>
  <c r="A1172" i="21"/>
  <c r="B1172" i="21" s="1"/>
  <c r="A1173" i="21"/>
  <c r="B1173" i="21" s="1"/>
  <c r="A1174" i="21"/>
  <c r="B1174" i="21" s="1"/>
  <c r="A1175" i="21"/>
  <c r="B1175" i="21" s="1"/>
  <c r="A1176" i="21"/>
  <c r="B1176" i="21" s="1"/>
  <c r="A1177" i="21"/>
  <c r="B1177" i="21" s="1"/>
  <c r="A1178" i="21"/>
  <c r="B1178" i="21" s="1"/>
  <c r="A1179" i="21"/>
  <c r="B1179" i="21" s="1"/>
  <c r="A1180" i="21"/>
  <c r="B1180" i="21" s="1"/>
  <c r="A1181" i="21"/>
  <c r="B1181" i="21" s="1"/>
  <c r="A1182" i="21"/>
  <c r="B1182" i="21" s="1"/>
  <c r="A1183" i="21"/>
  <c r="B1183" i="21" s="1"/>
  <c r="A1184" i="21"/>
  <c r="B1184" i="21" s="1"/>
  <c r="A1185" i="21"/>
  <c r="B1185" i="21" s="1"/>
  <c r="A1186" i="21"/>
  <c r="B1186" i="21" s="1"/>
  <c r="A1187" i="21"/>
  <c r="B1187" i="21" s="1"/>
  <c r="A1188" i="21"/>
  <c r="B1188" i="21" s="1"/>
  <c r="A1189" i="21"/>
  <c r="B1189" i="21" s="1"/>
  <c r="A1190" i="21"/>
  <c r="B1190" i="21" s="1"/>
  <c r="A1191" i="21"/>
  <c r="B1191" i="21" s="1"/>
  <c r="A1192" i="21"/>
  <c r="B1192" i="21" s="1"/>
  <c r="A1193" i="21"/>
  <c r="B1193" i="21" s="1"/>
  <c r="A1194" i="21"/>
  <c r="B1194" i="21" s="1"/>
  <c r="A1195" i="21"/>
  <c r="B1195" i="21" s="1"/>
  <c r="A1196" i="21"/>
  <c r="B1196" i="21" s="1"/>
  <c r="A1197" i="21"/>
  <c r="B1197" i="21" s="1"/>
  <c r="A1198" i="21"/>
  <c r="B1198" i="21" s="1"/>
  <c r="A1199" i="21"/>
  <c r="B1199" i="21" s="1"/>
  <c r="A1200" i="21"/>
  <c r="B1200" i="21" s="1"/>
  <c r="A1201" i="21"/>
  <c r="B1201" i="21" s="1"/>
  <c r="A1202" i="21"/>
  <c r="B1202" i="21" s="1"/>
  <c r="A1203" i="21"/>
  <c r="B1203" i="21" s="1"/>
  <c r="A1204" i="21"/>
  <c r="B1204" i="21" s="1"/>
  <c r="A1205" i="21"/>
  <c r="B1205" i="21" s="1"/>
  <c r="A1206" i="21"/>
  <c r="B1206" i="21" s="1"/>
  <c r="A1207" i="21"/>
  <c r="B1207" i="21" s="1"/>
  <c r="A1208" i="21"/>
  <c r="B1208" i="21" s="1"/>
  <c r="A1209" i="21"/>
  <c r="B1209" i="21" s="1"/>
  <c r="A1210" i="21"/>
  <c r="B1210" i="21" s="1"/>
  <c r="A1211" i="21"/>
  <c r="B1211" i="21" s="1"/>
  <c r="A1212" i="21"/>
  <c r="B1212" i="21" s="1"/>
  <c r="A1213" i="21"/>
  <c r="B1213" i="21" s="1"/>
  <c r="A1214" i="21"/>
  <c r="B1214" i="21" s="1"/>
  <c r="A1215" i="21"/>
  <c r="B1215" i="21" s="1"/>
  <c r="A1216" i="21"/>
  <c r="B1216" i="21" s="1"/>
  <c r="A1217" i="21"/>
  <c r="B1217" i="21" s="1"/>
  <c r="A1218" i="21"/>
  <c r="B1218" i="21" s="1"/>
  <c r="A1219" i="21"/>
  <c r="B1219" i="21" s="1"/>
  <c r="A1220" i="21"/>
  <c r="B1220" i="21" s="1"/>
  <c r="A1221" i="21"/>
  <c r="B1221" i="21" s="1"/>
  <c r="A1222" i="21"/>
  <c r="B1222" i="21" s="1"/>
  <c r="A1223" i="21"/>
  <c r="B1223" i="21" s="1"/>
  <c r="A1224" i="21"/>
  <c r="B1224" i="21" s="1"/>
  <c r="A1225" i="21"/>
  <c r="B1225" i="21" s="1"/>
  <c r="A1226" i="21"/>
  <c r="B1226" i="21" s="1"/>
  <c r="A1227" i="21"/>
  <c r="B1227" i="21" s="1"/>
  <c r="A1228" i="21"/>
  <c r="B1228" i="21" s="1"/>
  <c r="A1229" i="21"/>
  <c r="B1229" i="21" s="1"/>
  <c r="A1230" i="21"/>
  <c r="B1230" i="21" s="1"/>
  <c r="A1231" i="21"/>
  <c r="B1231" i="21" s="1"/>
  <c r="A1232" i="21"/>
  <c r="B1232" i="21" s="1"/>
  <c r="A1233" i="21"/>
  <c r="B1233" i="21" s="1"/>
  <c r="A1234" i="21"/>
  <c r="B1234" i="21" s="1"/>
  <c r="A1235" i="21"/>
  <c r="B1235" i="21" s="1"/>
  <c r="A1236" i="21"/>
  <c r="B1236" i="21" s="1"/>
  <c r="A1237" i="21"/>
  <c r="B1237" i="21" s="1"/>
  <c r="A1238" i="21"/>
  <c r="B1238" i="21" s="1"/>
  <c r="A1239" i="21"/>
  <c r="B1239" i="21" s="1"/>
  <c r="A1240" i="21"/>
  <c r="B1240" i="21" s="1"/>
  <c r="A1241" i="21"/>
  <c r="B1241" i="21" s="1"/>
  <c r="A1242" i="21"/>
  <c r="B1242" i="21" s="1"/>
  <c r="A1243" i="21"/>
  <c r="B1243" i="21" s="1"/>
  <c r="A1244" i="21"/>
  <c r="B1244" i="21" s="1"/>
  <c r="A1245" i="21"/>
  <c r="B1245" i="21" s="1"/>
  <c r="A1246" i="21"/>
  <c r="B1246" i="21" s="1"/>
  <c r="A1247" i="21"/>
  <c r="B1247" i="21" s="1"/>
  <c r="A1248" i="21"/>
  <c r="B1248" i="21" s="1"/>
  <c r="A1249" i="21"/>
  <c r="B1249" i="21" s="1"/>
  <c r="A1250" i="21"/>
  <c r="B1250" i="21" s="1"/>
  <c r="A1251" i="21"/>
  <c r="B1251" i="21" s="1"/>
  <c r="A1252" i="21"/>
  <c r="B1252" i="21" s="1"/>
  <c r="A1253" i="21"/>
  <c r="B1253" i="21" s="1"/>
  <c r="A1254" i="21"/>
  <c r="B1254" i="21" s="1"/>
  <c r="A1255" i="21"/>
  <c r="B1255" i="21" s="1"/>
  <c r="A1256" i="21"/>
  <c r="B1256" i="21" s="1"/>
  <c r="A1257" i="21"/>
  <c r="B1257" i="21" s="1"/>
  <c r="A1258" i="21"/>
  <c r="B1258" i="21" s="1"/>
  <c r="A1259" i="21"/>
  <c r="B1259" i="21" s="1"/>
  <c r="A1260" i="21"/>
  <c r="B1260" i="21" s="1"/>
  <c r="A1261" i="21"/>
  <c r="B1261" i="21" s="1"/>
  <c r="A1262" i="21"/>
  <c r="B1262" i="21" s="1"/>
  <c r="A1263" i="21"/>
  <c r="B1263" i="21" s="1"/>
  <c r="A1264" i="21"/>
  <c r="B1264" i="21" s="1"/>
  <c r="A1265" i="21"/>
  <c r="B1265" i="21" s="1"/>
  <c r="A1266" i="21"/>
  <c r="B1266" i="21" s="1"/>
  <c r="A1267" i="21"/>
  <c r="B1267" i="21" s="1"/>
  <c r="A1268" i="21"/>
  <c r="B1268" i="21" s="1"/>
  <c r="A1269" i="21"/>
  <c r="B1269" i="21" s="1"/>
  <c r="A1270" i="21"/>
  <c r="B1270" i="21" s="1"/>
  <c r="A1271" i="21"/>
  <c r="B1271" i="21" s="1"/>
  <c r="A1272" i="21"/>
  <c r="B1272" i="21" s="1"/>
  <c r="A1273" i="21"/>
  <c r="B1273" i="21" s="1"/>
  <c r="A1274" i="21"/>
  <c r="B1274" i="21" s="1"/>
  <c r="A1275" i="21"/>
  <c r="B1275" i="21" s="1"/>
  <c r="A1276" i="21"/>
  <c r="B1276" i="21" s="1"/>
  <c r="A1277" i="21"/>
  <c r="B1277" i="21" s="1"/>
  <c r="A1278" i="21"/>
  <c r="B1278" i="21" s="1"/>
  <c r="A1279" i="21"/>
  <c r="B1279" i="21" s="1"/>
  <c r="A1280" i="21"/>
  <c r="B1280" i="21" s="1"/>
  <c r="A1281" i="21"/>
  <c r="B1281" i="21" s="1"/>
  <c r="A1282" i="21"/>
  <c r="B1282" i="21" s="1"/>
  <c r="A1283" i="21"/>
  <c r="B1283" i="21" s="1"/>
  <c r="A1284" i="21"/>
  <c r="B1284" i="21" s="1"/>
  <c r="A1285" i="21"/>
  <c r="B1285" i="21" s="1"/>
  <c r="A1286" i="21"/>
  <c r="B1286" i="21" s="1"/>
  <c r="A1287" i="21"/>
  <c r="B1287" i="21" s="1"/>
  <c r="A1288" i="21"/>
  <c r="B1288" i="21" s="1"/>
  <c r="A1289" i="21"/>
  <c r="B1289" i="21" s="1"/>
  <c r="A1290" i="21"/>
  <c r="B1290" i="21" s="1"/>
  <c r="A1291" i="21"/>
  <c r="B1291" i="21" s="1"/>
  <c r="A1292" i="21"/>
  <c r="B1292" i="21" s="1"/>
  <c r="A1293" i="21"/>
  <c r="B1293" i="21" s="1"/>
  <c r="A1294" i="21"/>
  <c r="B1294" i="21" s="1"/>
  <c r="A1295" i="21"/>
  <c r="B1295" i="21" s="1"/>
  <c r="A1296" i="21"/>
  <c r="B1296" i="21" s="1"/>
  <c r="A1297" i="21"/>
  <c r="B1297" i="21" s="1"/>
  <c r="A1298" i="21"/>
  <c r="B1298" i="21" s="1"/>
  <c r="A1299" i="21"/>
  <c r="B1299" i="21" s="1"/>
  <c r="A1300" i="21"/>
  <c r="B1300" i="21" s="1"/>
  <c r="A1301" i="21"/>
  <c r="B1301" i="21" s="1"/>
  <c r="A1302" i="21"/>
  <c r="B1302" i="21" s="1"/>
  <c r="A1303" i="21"/>
  <c r="B1303" i="21" s="1"/>
  <c r="A1304" i="21"/>
  <c r="B1304" i="21" s="1"/>
  <c r="A1305" i="21"/>
  <c r="B1305" i="21" s="1"/>
  <c r="A1306" i="21"/>
  <c r="B1306" i="21" s="1"/>
  <c r="A1307" i="21"/>
  <c r="B1307" i="21" s="1"/>
  <c r="A1308" i="21"/>
  <c r="B1308" i="21" s="1"/>
  <c r="A1309" i="21"/>
  <c r="B1309" i="21" s="1"/>
  <c r="A1310" i="21"/>
  <c r="B1310" i="21" s="1"/>
  <c r="A1311" i="21"/>
  <c r="B1311" i="21" s="1"/>
  <c r="A1312" i="21"/>
  <c r="B1312" i="21" s="1"/>
  <c r="A1313" i="21"/>
  <c r="B1313" i="21" s="1"/>
  <c r="A1314" i="21"/>
  <c r="B1314" i="21" s="1"/>
  <c r="A1315" i="21"/>
  <c r="B1315" i="21" s="1"/>
  <c r="A1316" i="21"/>
  <c r="B1316" i="21" s="1"/>
  <c r="A1317" i="21"/>
  <c r="B1317" i="21" s="1"/>
  <c r="A1318" i="21"/>
  <c r="B1318" i="21" s="1"/>
  <c r="A1319" i="21"/>
  <c r="B1319" i="21" s="1"/>
  <c r="A1320" i="21"/>
  <c r="B1320" i="21" s="1"/>
  <c r="A1321" i="21"/>
  <c r="B1321" i="21" s="1"/>
  <c r="A1322" i="21"/>
  <c r="B1322" i="21" s="1"/>
  <c r="A1323" i="21"/>
  <c r="B1323" i="21" s="1"/>
  <c r="A1324" i="21"/>
  <c r="B1324" i="21" s="1"/>
  <c r="A1325" i="21"/>
  <c r="B1325" i="21" s="1"/>
  <c r="A1326" i="21"/>
  <c r="B1326" i="21" s="1"/>
  <c r="A1327" i="21"/>
  <c r="B1327" i="21" s="1"/>
  <c r="A1328" i="21"/>
  <c r="B1328" i="21" s="1"/>
  <c r="A1329" i="21"/>
  <c r="B1329" i="21" s="1"/>
  <c r="A1330" i="21"/>
  <c r="B1330" i="21" s="1"/>
  <c r="A1331" i="21"/>
  <c r="B1331" i="21" s="1"/>
  <c r="A1332" i="21"/>
  <c r="B1332" i="21" s="1"/>
  <c r="A1333" i="21"/>
  <c r="B1333" i="21" s="1"/>
  <c r="A1334" i="21"/>
  <c r="B1334" i="21" s="1"/>
  <c r="A1335" i="21"/>
  <c r="B1335" i="21" s="1"/>
  <c r="A1336" i="21"/>
  <c r="B1336" i="21" s="1"/>
  <c r="A1337" i="21"/>
  <c r="B1337" i="21" s="1"/>
  <c r="A1338" i="21"/>
  <c r="B1338" i="21" s="1"/>
  <c r="A1339" i="21"/>
  <c r="B1339" i="21" s="1"/>
  <c r="A1340" i="21"/>
  <c r="B1340" i="21" s="1"/>
  <c r="A1341" i="21"/>
  <c r="B1341" i="21" s="1"/>
  <c r="A1342" i="21"/>
  <c r="B1342" i="21" s="1"/>
  <c r="A1343" i="21"/>
  <c r="B1343" i="21" s="1"/>
  <c r="A1344" i="21"/>
  <c r="B1344" i="21" s="1"/>
  <c r="A1345" i="21"/>
  <c r="B1345" i="21" s="1"/>
  <c r="A1346" i="21"/>
  <c r="B1346" i="21" s="1"/>
  <c r="A1347" i="21"/>
  <c r="B1347" i="21" s="1"/>
  <c r="A1348" i="21"/>
  <c r="B1348" i="21" s="1"/>
  <c r="A1349" i="21"/>
  <c r="B1349" i="21" s="1"/>
  <c r="A1350" i="21"/>
  <c r="B1350" i="21" s="1"/>
  <c r="A1351" i="21"/>
  <c r="B1351" i="21" s="1"/>
  <c r="A1352" i="21"/>
  <c r="B1352" i="21" s="1"/>
  <c r="A1353" i="21"/>
  <c r="B1353" i="21" s="1"/>
  <c r="A1354" i="21"/>
  <c r="B1354" i="21" s="1"/>
  <c r="A1355" i="21"/>
  <c r="B1355" i="21" s="1"/>
  <c r="A1356" i="21"/>
  <c r="B1356" i="21" s="1"/>
  <c r="A1357" i="21"/>
  <c r="B1357" i="21" s="1"/>
  <c r="A1358" i="21"/>
  <c r="B1358" i="21" s="1"/>
  <c r="A1359" i="21"/>
  <c r="B1359" i="21" s="1"/>
  <c r="A1360" i="21"/>
  <c r="B1360" i="21" s="1"/>
  <c r="A1361" i="21"/>
  <c r="B1361" i="21" s="1"/>
  <c r="A1362" i="21"/>
  <c r="B1362" i="21" s="1"/>
  <c r="A1363" i="21"/>
  <c r="B1363" i="21" s="1"/>
  <c r="A1364" i="21"/>
  <c r="B1364" i="21" s="1"/>
  <c r="A1365" i="21"/>
  <c r="B1365" i="21" s="1"/>
  <c r="A1366" i="21"/>
  <c r="B1366" i="21" s="1"/>
  <c r="A1367" i="21"/>
  <c r="B1367" i="21" s="1"/>
  <c r="A1368" i="21"/>
  <c r="B1368" i="21" s="1"/>
  <c r="A1369" i="21"/>
  <c r="B1369" i="21" s="1"/>
  <c r="A1370" i="21"/>
  <c r="B1370" i="21" s="1"/>
  <c r="A1371" i="21"/>
  <c r="B1371" i="21" s="1"/>
  <c r="A1372" i="21"/>
  <c r="B1372" i="21" s="1"/>
  <c r="A1373" i="21"/>
  <c r="B1373" i="21" s="1"/>
  <c r="A1374" i="21"/>
  <c r="B1374" i="21" s="1"/>
  <c r="A1375" i="21"/>
  <c r="B1375" i="21" s="1"/>
  <c r="A1376" i="21"/>
  <c r="B1376" i="21" s="1"/>
  <c r="A1377" i="21"/>
  <c r="B1377" i="21" s="1"/>
  <c r="A1378" i="21"/>
  <c r="B1378" i="21" s="1"/>
  <c r="A1379" i="21"/>
  <c r="B1379" i="21" s="1"/>
  <c r="A1380" i="21"/>
  <c r="B1380" i="21" s="1"/>
  <c r="A1381" i="21"/>
  <c r="B1381" i="21" s="1"/>
  <c r="A1382" i="21"/>
  <c r="B1382" i="21" s="1"/>
  <c r="A1383" i="21"/>
  <c r="B1383" i="21" s="1"/>
  <c r="A1384" i="21"/>
  <c r="B1384" i="21" s="1"/>
  <c r="A1385" i="21"/>
  <c r="B1385" i="21" s="1"/>
  <c r="A1386" i="21"/>
  <c r="B1386" i="21" s="1"/>
  <c r="A1387" i="21"/>
  <c r="B1387" i="21" s="1"/>
  <c r="A1388" i="21"/>
  <c r="B1388" i="21" s="1"/>
  <c r="A1389" i="21"/>
  <c r="B1389" i="21" s="1"/>
  <c r="A1390" i="21"/>
  <c r="B1390" i="21" s="1"/>
  <c r="A1391" i="21"/>
  <c r="B1391" i="21" s="1"/>
  <c r="A1392" i="21"/>
  <c r="B1392" i="21" s="1"/>
  <c r="A1393" i="21"/>
  <c r="B1393" i="21" s="1"/>
  <c r="A1394" i="21"/>
  <c r="B1394" i="21" s="1"/>
  <c r="A1395" i="21"/>
  <c r="B1395" i="21" s="1"/>
  <c r="A1396" i="21"/>
  <c r="B1396" i="21" s="1"/>
  <c r="A1397" i="21"/>
  <c r="B1397" i="21" s="1"/>
  <c r="A1398" i="21"/>
  <c r="B1398" i="21" s="1"/>
  <c r="A1399" i="21"/>
  <c r="B1399" i="21" s="1"/>
  <c r="A1400" i="21"/>
  <c r="B1400" i="21" s="1"/>
  <c r="A1401" i="21"/>
  <c r="B1401" i="21" s="1"/>
  <c r="A1402" i="21"/>
  <c r="B1402" i="21" s="1"/>
  <c r="A1403" i="21"/>
  <c r="B1403" i="21" s="1"/>
  <c r="A1404" i="21"/>
  <c r="B1404" i="21" s="1"/>
  <c r="A1405" i="21"/>
  <c r="B1405" i="21" s="1"/>
  <c r="A1406" i="21"/>
  <c r="B1406" i="21" s="1"/>
  <c r="A1407" i="21"/>
  <c r="B1407" i="21" s="1"/>
  <c r="A1408" i="21"/>
  <c r="B1408" i="21" s="1"/>
  <c r="A1409" i="21"/>
  <c r="B1409" i="21" s="1"/>
  <c r="A1410" i="21"/>
  <c r="B1410" i="21" s="1"/>
  <c r="A1411" i="21"/>
  <c r="B1411" i="21" s="1"/>
  <c r="A1412" i="21"/>
  <c r="B1412" i="21" s="1"/>
  <c r="A1413" i="21"/>
  <c r="B1413" i="21" s="1"/>
  <c r="A1414" i="21"/>
  <c r="B1414" i="21" s="1"/>
  <c r="A1415" i="21"/>
  <c r="B1415" i="21" s="1"/>
  <c r="A1416" i="21"/>
  <c r="B1416" i="21" s="1"/>
  <c r="A1417" i="21"/>
  <c r="B1417" i="21" s="1"/>
  <c r="A1418" i="21"/>
  <c r="B1418" i="21" s="1"/>
  <c r="A1419" i="21"/>
  <c r="B1419" i="21" s="1"/>
  <c r="A1420" i="21"/>
  <c r="B1420" i="21" s="1"/>
  <c r="A1421" i="21"/>
  <c r="B1421" i="21" s="1"/>
  <c r="A1422" i="21"/>
  <c r="B1422" i="21" s="1"/>
  <c r="A1423" i="21"/>
  <c r="B1423" i="21" s="1"/>
  <c r="A1424" i="21"/>
  <c r="B1424" i="21" s="1"/>
  <c r="A1425" i="21"/>
  <c r="B1425" i="21" s="1"/>
  <c r="A1426" i="21"/>
  <c r="B1426" i="21" s="1"/>
  <c r="A1427" i="21"/>
  <c r="B1427" i="21" s="1"/>
  <c r="A1428" i="21"/>
  <c r="B1428" i="21" s="1"/>
  <c r="A1429" i="21"/>
  <c r="B1429" i="21" s="1"/>
  <c r="A1430" i="21"/>
  <c r="B1430" i="21" s="1"/>
  <c r="A1431" i="21"/>
  <c r="B1431" i="21" s="1"/>
  <c r="A1432" i="21"/>
  <c r="B1432" i="21" s="1"/>
  <c r="A1433" i="21"/>
  <c r="B1433" i="21" s="1"/>
  <c r="A1434" i="21"/>
  <c r="B1434" i="21" s="1"/>
  <c r="A1435" i="21"/>
  <c r="B1435" i="21" s="1"/>
  <c r="A1436" i="21"/>
  <c r="B1436" i="21" s="1"/>
  <c r="A1437" i="21"/>
  <c r="B1437" i="21" s="1"/>
  <c r="A1438" i="21"/>
  <c r="B1438" i="21" s="1"/>
  <c r="A1439" i="21"/>
  <c r="B1439" i="21" s="1"/>
  <c r="A1440" i="21"/>
  <c r="B1440" i="21" s="1"/>
  <c r="A1441" i="21"/>
  <c r="B1441" i="21" s="1"/>
  <c r="A1442" i="21"/>
  <c r="B1442" i="21" s="1"/>
  <c r="A1443" i="21"/>
  <c r="B1443" i="21" s="1"/>
  <c r="A1444" i="21"/>
  <c r="B1444" i="21" s="1"/>
  <c r="A1445" i="21"/>
  <c r="B1445" i="21" s="1"/>
  <c r="A1446" i="21"/>
  <c r="B1446" i="21" s="1"/>
  <c r="A1447" i="21"/>
  <c r="B1447" i="21" s="1"/>
  <c r="A1448" i="21"/>
  <c r="B1448" i="21" s="1"/>
  <c r="A1449" i="21"/>
  <c r="B1449" i="21" s="1"/>
  <c r="A1450" i="21"/>
  <c r="B1450" i="21" s="1"/>
  <c r="A1451" i="21"/>
  <c r="B1451" i="21" s="1"/>
  <c r="A1452" i="21"/>
  <c r="B1452" i="21" s="1"/>
  <c r="A1453" i="21"/>
  <c r="B1453" i="21" s="1"/>
  <c r="A1454" i="21"/>
  <c r="B1454" i="21" s="1"/>
  <c r="A1455" i="21"/>
  <c r="B1455" i="21" s="1"/>
  <c r="A1456" i="21"/>
  <c r="B1456" i="21" s="1"/>
  <c r="A1457" i="21"/>
  <c r="B1457" i="21" s="1"/>
  <c r="A1458" i="21"/>
  <c r="B1458" i="21" s="1"/>
  <c r="A1459" i="21"/>
  <c r="B1459" i="21" s="1"/>
  <c r="A1460" i="21"/>
  <c r="B1460" i="21" s="1"/>
  <c r="A1461" i="21"/>
  <c r="B1461" i="21" s="1"/>
  <c r="A1462" i="21"/>
  <c r="B1462" i="21" s="1"/>
  <c r="A1463" i="21"/>
  <c r="B1463" i="21" s="1"/>
  <c r="A1464" i="21"/>
  <c r="B1464" i="21" s="1"/>
  <c r="A1465" i="21"/>
  <c r="B1465" i="21" s="1"/>
  <c r="A1466" i="21"/>
  <c r="B1466" i="21" s="1"/>
  <c r="A1467" i="21"/>
  <c r="B1467" i="21" s="1"/>
  <c r="A1468" i="21"/>
  <c r="B1468" i="21" s="1"/>
  <c r="A1469" i="21"/>
  <c r="B1469" i="21" s="1"/>
  <c r="A1470" i="21"/>
  <c r="B1470" i="21" s="1"/>
  <c r="A1471" i="21"/>
  <c r="B1471" i="21" s="1"/>
  <c r="A1472" i="21"/>
  <c r="B1472" i="21" s="1"/>
  <c r="A1473" i="21"/>
  <c r="B1473" i="21" s="1"/>
  <c r="A1474" i="21"/>
  <c r="B1474" i="21" s="1"/>
  <c r="A1475" i="21"/>
  <c r="B1475" i="21" s="1"/>
  <c r="A1476" i="21"/>
  <c r="B1476" i="21" s="1"/>
  <c r="A1477" i="21"/>
  <c r="B1477" i="21" s="1"/>
  <c r="A1478" i="21"/>
  <c r="B1478" i="21" s="1"/>
  <c r="A1479" i="21"/>
  <c r="B1479" i="21" s="1"/>
  <c r="A1480" i="21"/>
  <c r="B1480" i="21" s="1"/>
  <c r="A1481" i="21"/>
  <c r="B1481" i="21" s="1"/>
  <c r="A1482" i="21"/>
  <c r="B1482" i="21" s="1"/>
  <c r="A1483" i="21"/>
  <c r="B1483" i="21" s="1"/>
  <c r="A1484" i="21"/>
  <c r="B1484" i="21" s="1"/>
  <c r="A1485" i="21"/>
  <c r="B1485" i="21" s="1"/>
  <c r="A1486" i="21"/>
  <c r="B1486" i="21" s="1"/>
  <c r="A1487" i="21"/>
  <c r="B1487" i="21" s="1"/>
  <c r="A1488" i="21"/>
  <c r="B1488" i="21" s="1"/>
  <c r="A1489" i="21"/>
  <c r="B1489" i="21" s="1"/>
  <c r="A1490" i="21"/>
  <c r="B1490" i="21" s="1"/>
  <c r="A1491" i="21"/>
  <c r="B1491" i="21" s="1"/>
  <c r="A1492" i="21"/>
  <c r="B1492" i="21" s="1"/>
  <c r="A1493" i="21"/>
  <c r="B1493" i="21" s="1"/>
  <c r="A1494" i="21"/>
  <c r="B1494" i="21" s="1"/>
  <c r="A1495" i="21"/>
  <c r="B1495" i="21" s="1"/>
  <c r="A1496" i="21"/>
  <c r="B1496" i="21" s="1"/>
  <c r="A1497" i="21"/>
  <c r="B1497" i="21" s="1"/>
  <c r="A1498" i="21"/>
  <c r="B1498" i="21" s="1"/>
  <c r="A1499" i="21"/>
  <c r="B1499" i="21" s="1"/>
  <c r="A1500" i="21"/>
  <c r="B1500" i="21" s="1"/>
  <c r="A1501" i="21"/>
  <c r="B1501" i="21" s="1"/>
  <c r="A1502" i="21"/>
  <c r="B1502" i="21" s="1"/>
  <c r="A1503" i="21"/>
  <c r="B1503" i="21" s="1"/>
  <c r="A1504" i="21"/>
  <c r="B1504" i="21" s="1"/>
  <c r="A1505" i="21"/>
  <c r="B1505" i="21" s="1"/>
  <c r="A1506" i="21"/>
  <c r="B1506" i="21" s="1"/>
  <c r="A1507" i="21"/>
  <c r="B1507" i="21" s="1"/>
  <c r="A1508" i="21"/>
  <c r="B1508" i="21" s="1"/>
  <c r="A1509" i="21"/>
  <c r="B1509" i="21" s="1"/>
  <c r="A1510" i="21"/>
  <c r="B1510" i="21" s="1"/>
  <c r="A1511" i="21"/>
  <c r="B1511" i="21" s="1"/>
  <c r="A1512" i="21"/>
  <c r="B1512" i="21" s="1"/>
  <c r="A1513" i="21"/>
  <c r="B1513" i="21" s="1"/>
  <c r="A1514" i="21"/>
  <c r="B1514" i="21" s="1"/>
  <c r="A1515" i="21"/>
  <c r="B1515" i="21" s="1"/>
  <c r="A1516" i="21"/>
  <c r="B1516" i="21" s="1"/>
  <c r="A1517" i="21"/>
  <c r="B1517" i="21" s="1"/>
  <c r="A1518" i="21"/>
  <c r="B1518" i="21" s="1"/>
  <c r="A1519" i="21"/>
  <c r="B1519" i="21" s="1"/>
  <c r="A1520" i="21"/>
  <c r="B1520" i="21" s="1"/>
  <c r="A1521" i="21"/>
  <c r="B1521" i="21" s="1"/>
  <c r="A1522" i="21"/>
  <c r="B1522" i="21" s="1"/>
  <c r="A1523" i="21"/>
  <c r="B1523" i="21" s="1"/>
  <c r="A1524" i="21"/>
  <c r="B1524" i="21" s="1"/>
  <c r="A1525" i="21"/>
  <c r="B1525" i="21" s="1"/>
  <c r="A1526" i="21"/>
  <c r="B1526" i="21" s="1"/>
  <c r="A1527" i="21"/>
  <c r="B1527" i="21" s="1"/>
  <c r="A1528" i="21"/>
  <c r="B1528" i="21" s="1"/>
  <c r="A1529" i="21"/>
  <c r="B1529" i="21" s="1"/>
  <c r="A1530" i="21"/>
  <c r="B1530" i="21" s="1"/>
  <c r="A1531" i="21"/>
  <c r="B1531" i="21" s="1"/>
  <c r="A1532" i="21"/>
  <c r="B1532" i="21" s="1"/>
  <c r="A1533" i="21"/>
  <c r="B1533" i="21" s="1"/>
  <c r="A1534" i="21"/>
  <c r="B1534" i="21" s="1"/>
  <c r="A1535" i="21"/>
  <c r="B1535" i="21" s="1"/>
  <c r="A1536" i="21"/>
  <c r="B1536" i="21" s="1"/>
  <c r="A1537" i="21"/>
  <c r="B1537" i="21" s="1"/>
  <c r="A1538" i="21"/>
  <c r="B1538" i="21" s="1"/>
  <c r="A1539" i="21"/>
  <c r="B1539" i="21" s="1"/>
  <c r="A1540" i="21"/>
  <c r="B1540" i="21" s="1"/>
  <c r="A1541" i="21"/>
  <c r="B1541" i="21" s="1"/>
  <c r="A1542" i="21"/>
  <c r="B1542" i="21" s="1"/>
  <c r="A1543" i="21"/>
  <c r="B1543" i="21" s="1"/>
  <c r="A1544" i="21"/>
  <c r="B1544" i="21" s="1"/>
  <c r="A1545" i="21"/>
  <c r="B1545" i="21" s="1"/>
  <c r="A1546" i="21"/>
  <c r="B1546" i="21" s="1"/>
  <c r="A1547" i="21"/>
  <c r="B1547" i="21" s="1"/>
  <c r="A1548" i="21"/>
  <c r="B1548" i="21" s="1"/>
  <c r="A1549" i="21"/>
  <c r="B1549" i="21" s="1"/>
  <c r="A1550" i="21"/>
  <c r="B1550" i="21" s="1"/>
  <c r="A1551" i="21"/>
  <c r="B1551" i="21" s="1"/>
  <c r="A1552" i="21"/>
  <c r="B1552" i="21" s="1"/>
  <c r="A1553" i="21"/>
  <c r="B1553" i="21" s="1"/>
  <c r="A1554" i="21"/>
  <c r="B1554" i="21" s="1"/>
  <c r="A1555" i="21"/>
  <c r="B1555" i="21" s="1"/>
  <c r="A1556" i="21"/>
  <c r="B1556" i="21" s="1"/>
  <c r="A1557" i="21"/>
  <c r="B1557" i="21" s="1"/>
  <c r="A1558" i="21"/>
  <c r="B1558" i="21" s="1"/>
  <c r="A1559" i="21"/>
  <c r="B1559" i="21" s="1"/>
  <c r="A1560" i="21"/>
  <c r="B1560" i="21" s="1"/>
  <c r="A1561" i="21"/>
  <c r="B1561" i="21" s="1"/>
  <c r="A1562" i="21"/>
  <c r="B1562" i="21" s="1"/>
  <c r="A1563" i="21"/>
  <c r="B1563" i="21" s="1"/>
  <c r="A1564" i="21"/>
  <c r="B1564" i="21" s="1"/>
  <c r="A1565" i="21"/>
  <c r="B1565" i="21" s="1"/>
  <c r="A1566" i="21"/>
  <c r="B1566" i="21" s="1"/>
  <c r="A1567" i="21"/>
  <c r="B1567" i="21" s="1"/>
  <c r="A1568" i="21"/>
  <c r="B1568" i="21" s="1"/>
  <c r="A1569" i="21"/>
  <c r="B1569" i="21" s="1"/>
  <c r="A1570" i="21"/>
  <c r="B1570" i="21" s="1"/>
  <c r="A1571" i="21"/>
  <c r="B1571" i="21" s="1"/>
  <c r="A1572" i="21"/>
  <c r="B1572" i="21" s="1"/>
  <c r="A1573" i="21"/>
  <c r="B1573" i="21" s="1"/>
  <c r="A1574" i="21"/>
  <c r="B1574" i="21" s="1"/>
  <c r="A1575" i="21"/>
  <c r="B1575" i="21" s="1"/>
  <c r="A1576" i="21"/>
  <c r="B1576" i="21" s="1"/>
  <c r="A1577" i="21"/>
  <c r="B1577" i="21" s="1"/>
  <c r="A1578" i="21"/>
  <c r="B1578" i="21" s="1"/>
  <c r="A1579" i="21"/>
  <c r="B1579" i="21" s="1"/>
  <c r="A1580" i="21"/>
  <c r="B1580" i="21" s="1"/>
  <c r="A1581" i="21"/>
  <c r="B1581" i="21" s="1"/>
  <c r="A1582" i="21"/>
  <c r="B1582" i="21" s="1"/>
  <c r="A1583" i="21"/>
  <c r="B1583" i="21" s="1"/>
  <c r="A1584" i="21"/>
  <c r="B1584" i="21" s="1"/>
  <c r="A1585" i="21"/>
  <c r="B1585" i="21" s="1"/>
  <c r="A1586" i="21"/>
  <c r="B1586" i="21" s="1"/>
  <c r="A1587" i="21"/>
  <c r="B1587" i="21" s="1"/>
  <c r="A1588" i="21"/>
  <c r="B1588" i="21" s="1"/>
  <c r="A1589" i="21"/>
  <c r="B1589" i="21" s="1"/>
  <c r="A1590" i="21"/>
  <c r="B1590" i="21" s="1"/>
  <c r="A1591" i="21"/>
  <c r="B1591" i="21" s="1"/>
  <c r="A1592" i="21"/>
  <c r="B1592" i="21" s="1"/>
  <c r="A1593" i="21"/>
  <c r="B1593" i="21" s="1"/>
  <c r="A1594" i="21"/>
  <c r="B1594" i="21" s="1"/>
  <c r="A1595" i="21"/>
  <c r="B1595" i="21" s="1"/>
  <c r="A1596" i="21"/>
  <c r="B1596" i="21" s="1"/>
  <c r="A1597" i="21"/>
  <c r="B1597" i="21" s="1"/>
  <c r="A1598" i="21"/>
  <c r="B1598" i="21" s="1"/>
  <c r="A1599" i="21"/>
  <c r="B1599" i="21" s="1"/>
  <c r="A1600" i="21"/>
  <c r="B1600" i="21" s="1"/>
  <c r="A1601" i="21"/>
  <c r="B1601" i="21" s="1"/>
  <c r="A1602" i="21"/>
  <c r="B1602" i="21" s="1"/>
  <c r="A1603" i="21"/>
  <c r="B1603" i="21" s="1"/>
  <c r="A1604" i="21"/>
  <c r="B1604" i="21" s="1"/>
  <c r="A1605" i="21"/>
  <c r="B1605" i="21" s="1"/>
  <c r="A1606" i="21"/>
  <c r="B1606" i="21" s="1"/>
  <c r="A1607" i="21"/>
  <c r="B1607" i="21" s="1"/>
  <c r="A1608" i="21"/>
  <c r="B1608" i="21" s="1"/>
  <c r="A1609" i="21"/>
  <c r="B1609" i="21" s="1"/>
  <c r="A1610" i="21"/>
  <c r="B1610" i="21" s="1"/>
  <c r="A1611" i="21"/>
  <c r="B1611" i="21" s="1"/>
  <c r="A1612" i="21"/>
  <c r="B1612" i="21" s="1"/>
  <c r="A1613" i="21"/>
  <c r="B1613" i="21" s="1"/>
  <c r="A1614" i="21"/>
  <c r="B1614" i="21" s="1"/>
  <c r="A1615" i="21"/>
  <c r="B1615" i="21" s="1"/>
  <c r="A1616" i="21"/>
  <c r="B1616" i="21" s="1"/>
  <c r="A1617" i="21"/>
  <c r="B1617" i="21" s="1"/>
  <c r="A1618" i="21"/>
  <c r="B1618" i="21" s="1"/>
  <c r="A1619" i="21"/>
  <c r="B1619" i="21" s="1"/>
  <c r="A1620" i="21"/>
  <c r="B1620" i="21" s="1"/>
  <c r="A1621" i="21"/>
  <c r="B1621" i="21" s="1"/>
  <c r="A1622" i="21"/>
  <c r="B1622" i="21" s="1"/>
  <c r="A1623" i="21"/>
  <c r="B1623" i="21" s="1"/>
  <c r="A1624" i="21"/>
  <c r="B1624" i="21" s="1"/>
  <c r="A1625" i="21"/>
  <c r="B1625" i="21" s="1"/>
  <c r="A1626" i="21"/>
  <c r="B1626" i="21" s="1"/>
  <c r="A1627" i="21"/>
  <c r="B1627" i="21" s="1"/>
  <c r="A1628" i="21"/>
  <c r="B1628" i="21" s="1"/>
  <c r="A1629" i="21"/>
  <c r="B1629" i="21" s="1"/>
  <c r="A1630" i="21"/>
  <c r="B1630" i="21" s="1"/>
  <c r="A1631" i="21"/>
  <c r="B1631" i="21" s="1"/>
  <c r="A1632" i="21"/>
  <c r="B1632" i="21" s="1"/>
  <c r="A1633" i="21"/>
  <c r="B1633" i="21" s="1"/>
  <c r="A1634" i="21"/>
  <c r="B1634" i="21" s="1"/>
  <c r="A1635" i="21"/>
  <c r="B1635" i="21" s="1"/>
  <c r="A1636" i="21"/>
  <c r="B1636" i="21" s="1"/>
  <c r="A1637" i="21"/>
  <c r="B1637" i="21" s="1"/>
  <c r="A1638" i="21"/>
  <c r="B1638" i="21" s="1"/>
  <c r="A1639" i="21"/>
  <c r="B1639" i="21" s="1"/>
  <c r="A1640" i="21"/>
  <c r="B1640" i="21" s="1"/>
  <c r="A1641" i="21"/>
  <c r="B1641" i="21" s="1"/>
  <c r="A1642" i="21"/>
  <c r="B1642" i="21" s="1"/>
  <c r="A1643" i="21"/>
  <c r="B1643" i="21" s="1"/>
  <c r="A1644" i="21"/>
  <c r="B1644" i="21" s="1"/>
  <c r="A1645" i="21"/>
  <c r="B1645" i="21" s="1"/>
  <c r="A1646" i="21"/>
  <c r="B1646" i="21" s="1"/>
  <c r="A1647" i="21"/>
  <c r="B1647" i="21" s="1"/>
  <c r="A1648" i="21"/>
  <c r="B1648" i="21" s="1"/>
  <c r="A1649" i="21"/>
  <c r="B1649" i="21" s="1"/>
  <c r="A1650" i="21"/>
  <c r="B1650" i="21" s="1"/>
  <c r="A1651" i="21"/>
  <c r="B1651" i="21" s="1"/>
  <c r="A1652" i="21"/>
  <c r="B1652" i="21" s="1"/>
  <c r="A1653" i="21"/>
  <c r="B1653" i="21" s="1"/>
  <c r="A1654" i="21"/>
  <c r="B1654" i="21" s="1"/>
  <c r="A1655" i="21"/>
  <c r="B1655" i="21" s="1"/>
  <c r="A1656" i="21"/>
  <c r="B1656" i="21" s="1"/>
  <c r="A1657" i="21"/>
  <c r="B1657" i="21" s="1"/>
  <c r="A1658" i="21"/>
  <c r="B1658" i="21" s="1"/>
  <c r="A1659" i="21"/>
  <c r="B1659" i="21" s="1"/>
  <c r="A1660" i="21"/>
  <c r="B1660" i="21" s="1"/>
  <c r="A1661" i="21"/>
  <c r="B1661" i="21" s="1"/>
  <c r="A1662" i="21"/>
  <c r="B1662" i="21" s="1"/>
  <c r="A1663" i="21"/>
  <c r="B1663" i="21" s="1"/>
  <c r="A1664" i="21"/>
  <c r="B1664" i="21" s="1"/>
  <c r="A1665" i="21"/>
  <c r="B1665" i="21" s="1"/>
  <c r="A1666" i="21"/>
  <c r="B1666" i="21" s="1"/>
  <c r="A1667" i="21"/>
  <c r="B1667" i="21" s="1"/>
  <c r="A1668" i="21"/>
  <c r="B1668" i="21" s="1"/>
  <c r="A1669" i="21"/>
  <c r="B1669" i="21" s="1"/>
  <c r="A1670" i="21"/>
  <c r="B1670" i="21" s="1"/>
  <c r="A1671" i="21"/>
  <c r="B1671" i="21" s="1"/>
  <c r="A1672" i="21"/>
  <c r="B1672" i="21" s="1"/>
  <c r="A1673" i="21"/>
  <c r="B1673" i="21" s="1"/>
  <c r="A1674" i="21"/>
  <c r="B1674" i="21" s="1"/>
  <c r="A1675" i="21"/>
  <c r="B1675" i="21" s="1"/>
  <c r="A1676" i="21"/>
  <c r="B1676" i="21" s="1"/>
  <c r="A1677" i="21"/>
  <c r="B1677" i="21" s="1"/>
  <c r="A1678" i="21"/>
  <c r="B1678" i="21" s="1"/>
  <c r="A1679" i="21"/>
  <c r="B1679" i="21" s="1"/>
  <c r="A1680" i="21"/>
  <c r="B1680" i="21" s="1"/>
  <c r="A1681" i="21"/>
  <c r="B1681" i="21" s="1"/>
  <c r="A1682" i="21"/>
  <c r="B1682" i="21" s="1"/>
  <c r="A1683" i="21"/>
  <c r="B1683" i="21" s="1"/>
  <c r="A1684" i="21"/>
  <c r="B1684" i="21" s="1"/>
  <c r="A1685" i="21"/>
  <c r="B1685" i="21" s="1"/>
  <c r="A1686" i="21"/>
  <c r="B1686" i="21" s="1"/>
  <c r="A1687" i="21"/>
  <c r="B1687" i="21" s="1"/>
  <c r="A1688" i="21"/>
  <c r="B1688" i="21" s="1"/>
  <c r="A1689" i="21"/>
  <c r="B1689" i="21" s="1"/>
  <c r="A1690" i="21"/>
  <c r="B1690" i="21" s="1"/>
  <c r="A1691" i="21"/>
  <c r="B1691" i="21" s="1"/>
  <c r="A1692" i="21"/>
  <c r="B1692" i="21" s="1"/>
  <c r="A1693" i="21"/>
  <c r="B1693" i="21" s="1"/>
  <c r="A1694" i="21"/>
  <c r="B1694" i="21" s="1"/>
  <c r="A1695" i="21"/>
  <c r="B1695" i="21" s="1"/>
  <c r="A1696" i="21"/>
  <c r="B1696" i="21" s="1"/>
  <c r="A1697" i="21"/>
  <c r="B1697" i="21" s="1"/>
  <c r="A1698" i="21"/>
  <c r="B1698" i="21" s="1"/>
  <c r="A1699" i="21"/>
  <c r="B1699" i="21" s="1"/>
  <c r="A1700" i="21"/>
  <c r="B1700" i="21" s="1"/>
  <c r="A1701" i="21"/>
  <c r="B1701" i="21" s="1"/>
  <c r="A1702" i="21"/>
  <c r="B1702" i="21" s="1"/>
  <c r="A1703" i="21"/>
  <c r="B1703" i="21" s="1"/>
  <c r="A1704" i="21"/>
  <c r="B1704" i="21" s="1"/>
  <c r="A1705" i="21"/>
  <c r="B1705" i="21" s="1"/>
  <c r="A1706" i="21"/>
  <c r="B1706" i="21" s="1"/>
  <c r="A1707" i="21"/>
  <c r="B1707" i="21" s="1"/>
  <c r="A1708" i="21"/>
  <c r="B1708" i="21" s="1"/>
  <c r="A1709" i="21"/>
  <c r="B1709" i="21" s="1"/>
  <c r="A1710" i="21"/>
  <c r="B1710" i="21" s="1"/>
  <c r="A1711" i="21"/>
  <c r="B1711" i="21" s="1"/>
  <c r="A1712" i="21"/>
  <c r="B1712" i="21" s="1"/>
  <c r="A1713" i="21"/>
  <c r="B1713" i="21" s="1"/>
  <c r="A1714" i="21"/>
  <c r="B1714" i="21" s="1"/>
  <c r="A1715" i="21"/>
  <c r="B1715" i="21" s="1"/>
  <c r="A1716" i="21"/>
  <c r="B1716" i="21" s="1"/>
  <c r="A1717" i="21"/>
  <c r="B1717" i="21" s="1"/>
  <c r="A1718" i="21"/>
  <c r="B1718" i="21" s="1"/>
  <c r="A1719" i="21"/>
  <c r="B1719" i="21" s="1"/>
  <c r="A1720" i="21"/>
  <c r="B1720" i="21" s="1"/>
  <c r="A1721" i="21"/>
  <c r="B1721" i="21" s="1"/>
  <c r="A1722" i="21"/>
  <c r="B1722" i="21" s="1"/>
  <c r="A1723" i="21"/>
  <c r="B1723" i="21" s="1"/>
  <c r="A1724" i="21"/>
  <c r="B1724" i="21" s="1"/>
  <c r="A1725" i="21"/>
  <c r="B1725" i="21" s="1"/>
  <c r="A1726" i="21"/>
  <c r="B1726" i="21" s="1"/>
  <c r="A1727" i="21"/>
  <c r="B1727" i="21" s="1"/>
  <c r="A1728" i="21"/>
  <c r="B1728" i="21" s="1"/>
  <c r="A1729" i="21"/>
  <c r="B1729" i="21" s="1"/>
  <c r="A1730" i="21"/>
  <c r="B1730" i="21" s="1"/>
  <c r="A1731" i="21"/>
  <c r="B1731" i="21" s="1"/>
  <c r="A1732" i="21"/>
  <c r="B1732" i="21" s="1"/>
  <c r="A1733" i="21"/>
  <c r="B1733" i="21" s="1"/>
  <c r="A1734" i="21"/>
  <c r="B1734" i="21" s="1"/>
  <c r="A1735" i="21"/>
  <c r="B1735" i="21" s="1"/>
  <c r="A1736" i="21"/>
  <c r="B1736" i="21" s="1"/>
  <c r="A1737" i="21"/>
  <c r="B1737" i="21" s="1"/>
  <c r="A1738" i="21"/>
  <c r="B1738" i="21" s="1"/>
  <c r="A1739" i="21"/>
  <c r="B1739" i="21" s="1"/>
  <c r="A1740" i="21"/>
  <c r="B1740" i="21" s="1"/>
  <c r="A1741" i="21"/>
  <c r="B1741" i="21" s="1"/>
  <c r="A1742" i="21"/>
  <c r="B1742" i="21" s="1"/>
  <c r="A1743" i="21"/>
  <c r="B1743" i="21" s="1"/>
  <c r="A1744" i="21"/>
  <c r="B1744" i="21" s="1"/>
  <c r="A1745" i="21"/>
  <c r="B1745" i="21" s="1"/>
  <c r="A1746" i="21"/>
  <c r="B1746" i="21" s="1"/>
  <c r="A1747" i="21"/>
  <c r="B1747" i="21" s="1"/>
  <c r="A1748" i="21"/>
  <c r="B1748" i="21" s="1"/>
  <c r="A1749" i="21"/>
  <c r="B1749" i="21" s="1"/>
  <c r="A1750" i="21"/>
  <c r="B1750" i="21" s="1"/>
  <c r="A1751" i="21"/>
  <c r="B1751" i="21" s="1"/>
  <c r="A1752" i="21"/>
  <c r="B1752" i="21" s="1"/>
  <c r="A1753" i="21"/>
  <c r="B1753" i="21" s="1"/>
  <c r="A1754" i="21"/>
  <c r="B1754" i="21" s="1"/>
  <c r="A1755" i="21"/>
  <c r="B1755" i="21" s="1"/>
  <c r="A1756" i="21"/>
  <c r="B1756" i="21" s="1"/>
  <c r="A1757" i="21"/>
  <c r="B1757" i="21" s="1"/>
  <c r="A1758" i="21"/>
  <c r="B1758" i="21" s="1"/>
  <c r="A1759" i="21"/>
  <c r="B1759" i="21" s="1"/>
  <c r="A1760" i="21"/>
  <c r="B1760" i="21" s="1"/>
  <c r="A1761" i="21"/>
  <c r="B1761" i="21" s="1"/>
  <c r="A1762" i="21"/>
  <c r="B1762" i="21" s="1"/>
  <c r="A1763" i="21"/>
  <c r="B1763" i="21" s="1"/>
  <c r="A1764" i="21"/>
  <c r="B1764" i="21" s="1"/>
  <c r="A1765" i="21"/>
  <c r="B1765" i="21" s="1"/>
  <c r="A1766" i="21"/>
  <c r="B1766" i="21" s="1"/>
  <c r="A1767" i="21"/>
  <c r="B1767" i="21" s="1"/>
  <c r="A1768" i="21"/>
  <c r="B1768" i="21" s="1"/>
  <c r="A1769" i="21"/>
  <c r="B1769" i="21" s="1"/>
  <c r="A1770" i="21"/>
  <c r="B1770" i="21" s="1"/>
  <c r="A1771" i="21"/>
  <c r="B1771" i="21" s="1"/>
  <c r="A1772" i="21"/>
  <c r="B1772" i="21" s="1"/>
  <c r="A1773" i="21"/>
  <c r="B1773" i="21" s="1"/>
  <c r="A1774" i="21"/>
  <c r="B1774" i="21" s="1"/>
  <c r="A1775" i="21"/>
  <c r="B1775" i="21" s="1"/>
  <c r="A1776" i="21"/>
  <c r="B1776" i="21" s="1"/>
  <c r="A1777" i="21"/>
  <c r="B1777" i="21" s="1"/>
  <c r="A1778" i="21"/>
  <c r="B1778" i="21" s="1"/>
  <c r="A1779" i="21"/>
  <c r="B1779" i="21" s="1"/>
  <c r="A1780" i="21"/>
  <c r="B1780" i="21" s="1"/>
  <c r="A1781" i="21"/>
  <c r="B1781" i="21" s="1"/>
  <c r="A1782" i="21"/>
  <c r="B1782" i="21" s="1"/>
  <c r="A1783" i="21"/>
  <c r="B1783" i="21" s="1"/>
  <c r="A1784" i="21"/>
  <c r="B1784" i="21" s="1"/>
  <c r="A1785" i="21"/>
  <c r="B1785" i="21" s="1"/>
  <c r="A1786" i="21"/>
  <c r="B1786" i="21" s="1"/>
  <c r="A1787" i="21"/>
  <c r="B1787" i="21" s="1"/>
  <c r="A1788" i="21"/>
  <c r="B1788" i="21" s="1"/>
  <c r="A1789" i="21"/>
  <c r="B1789" i="21" s="1"/>
  <c r="A1790" i="21"/>
  <c r="B1790" i="21" s="1"/>
  <c r="A1791" i="21"/>
  <c r="B1791" i="21" s="1"/>
  <c r="A1792" i="21"/>
  <c r="B1792" i="21" s="1"/>
  <c r="A1793" i="21"/>
  <c r="B1793" i="21" s="1"/>
  <c r="A1794" i="21"/>
  <c r="B1794" i="21" s="1"/>
  <c r="A1795" i="21"/>
  <c r="B1795" i="21" s="1"/>
  <c r="A1796" i="21"/>
  <c r="B1796" i="21" s="1"/>
  <c r="A1797" i="21"/>
  <c r="B1797" i="21" s="1"/>
  <c r="A1798" i="21"/>
  <c r="B1798" i="21" s="1"/>
  <c r="A1799" i="21"/>
  <c r="B1799" i="21" s="1"/>
  <c r="A1800" i="21"/>
  <c r="B1800" i="21" s="1"/>
  <c r="A1801" i="21"/>
  <c r="B1801" i="21" s="1"/>
  <c r="A1802" i="21"/>
  <c r="B1802" i="21" s="1"/>
  <c r="A1803" i="21"/>
  <c r="B1803" i="21" s="1"/>
  <c r="A1804" i="21"/>
  <c r="B1804" i="21" s="1"/>
  <c r="A1805" i="21"/>
  <c r="B1805" i="21" s="1"/>
  <c r="A1806" i="21"/>
  <c r="B1806" i="21" s="1"/>
  <c r="A1807" i="21"/>
  <c r="B1807" i="21" s="1"/>
  <c r="A1808" i="21"/>
  <c r="B1808" i="21" s="1"/>
  <c r="A1809" i="21"/>
  <c r="B1809" i="21" s="1"/>
  <c r="A1810" i="21"/>
  <c r="B1810" i="21" s="1"/>
  <c r="A1811" i="21"/>
  <c r="B1811" i="21" s="1"/>
  <c r="A1812" i="21"/>
  <c r="B1812" i="21" s="1"/>
  <c r="A1813" i="21"/>
  <c r="B1813" i="21" s="1"/>
  <c r="A1814" i="21"/>
  <c r="B1814" i="21" s="1"/>
  <c r="A1815" i="21"/>
  <c r="B1815" i="21" s="1"/>
  <c r="A1816" i="21"/>
  <c r="B1816" i="21" s="1"/>
  <c r="A1817" i="21"/>
  <c r="B1817" i="21" s="1"/>
  <c r="A1818" i="21"/>
  <c r="B1818" i="21" s="1"/>
  <c r="A1819" i="21"/>
  <c r="B1819" i="21" s="1"/>
  <c r="A1820" i="21"/>
  <c r="B1820" i="21" s="1"/>
  <c r="A1821" i="21"/>
  <c r="B1821" i="21" s="1"/>
  <c r="A1822" i="21"/>
  <c r="B1822" i="21" s="1"/>
  <c r="A1823" i="21"/>
  <c r="B1823" i="21" s="1"/>
  <c r="A1824" i="21"/>
  <c r="B1824" i="21" s="1"/>
  <c r="A1825" i="21"/>
  <c r="B1825" i="21" s="1"/>
  <c r="A1826" i="21"/>
  <c r="B1826" i="21" s="1"/>
  <c r="A1827" i="21"/>
  <c r="B1827" i="21" s="1"/>
  <c r="A1828" i="21"/>
  <c r="B1828" i="21" s="1"/>
  <c r="A1829" i="21"/>
  <c r="B1829" i="21" s="1"/>
  <c r="A1830" i="21"/>
  <c r="B1830" i="21" s="1"/>
  <c r="A1831" i="21"/>
  <c r="B1831" i="21" s="1"/>
  <c r="A1832" i="21"/>
  <c r="B1832" i="21" s="1"/>
  <c r="A1833" i="21"/>
  <c r="B1833" i="21" s="1"/>
  <c r="A1834" i="21"/>
  <c r="B1834" i="21" s="1"/>
  <c r="A1835" i="21"/>
  <c r="B1835" i="21" s="1"/>
  <c r="A1836" i="21"/>
  <c r="B1836" i="21" s="1"/>
  <c r="A1837" i="21"/>
  <c r="B1837" i="21" s="1"/>
  <c r="A1838" i="21"/>
  <c r="B1838" i="21" s="1"/>
  <c r="A1839" i="21"/>
  <c r="B1839" i="21" s="1"/>
  <c r="A1840" i="21"/>
  <c r="B1840" i="21" s="1"/>
  <c r="A1841" i="21"/>
  <c r="B1841" i="21" s="1"/>
  <c r="A1842" i="21"/>
  <c r="B1842" i="21" s="1"/>
  <c r="A1843" i="21"/>
  <c r="B1843" i="21" s="1"/>
  <c r="A1844" i="21"/>
  <c r="B1844" i="21" s="1"/>
  <c r="A1845" i="21"/>
  <c r="B1845" i="21" s="1"/>
  <c r="A1846" i="21"/>
  <c r="B1846" i="21" s="1"/>
  <c r="A1847" i="21"/>
  <c r="B1847" i="21" s="1"/>
  <c r="A1848" i="21"/>
  <c r="B1848" i="21" s="1"/>
  <c r="A1849" i="21"/>
  <c r="B1849" i="21" s="1"/>
  <c r="A1850" i="21"/>
  <c r="B1850" i="21" s="1"/>
  <c r="A1851" i="21"/>
  <c r="B1851" i="21" s="1"/>
  <c r="A1852" i="21"/>
  <c r="B1852" i="21" s="1"/>
  <c r="A1853" i="21"/>
  <c r="B1853" i="21" s="1"/>
  <c r="A1854" i="21"/>
  <c r="B1854" i="21" s="1"/>
  <c r="A1855" i="21"/>
  <c r="B1855" i="21" s="1"/>
  <c r="A1856" i="21"/>
  <c r="B1856" i="21" s="1"/>
  <c r="A1857" i="21"/>
  <c r="B1857" i="21" s="1"/>
  <c r="A1858" i="21"/>
  <c r="B1858" i="21" s="1"/>
  <c r="A1859" i="21"/>
  <c r="B1859" i="21" s="1"/>
  <c r="A1860" i="21"/>
  <c r="B1860" i="21" s="1"/>
  <c r="A1861" i="21"/>
  <c r="B1861" i="21" s="1"/>
  <c r="A1862" i="21"/>
  <c r="B1862" i="21" s="1"/>
  <c r="A1863" i="21"/>
  <c r="B1863" i="21" s="1"/>
  <c r="A1864" i="21"/>
  <c r="B1864" i="21" s="1"/>
  <c r="A1865" i="21"/>
  <c r="B1865" i="21" s="1"/>
  <c r="A1866" i="21"/>
  <c r="B1866" i="21" s="1"/>
  <c r="A1867" i="21"/>
  <c r="B1867" i="21" s="1"/>
  <c r="A1868" i="21"/>
  <c r="B1868" i="21" s="1"/>
  <c r="A1869" i="21"/>
  <c r="B1869" i="21" s="1"/>
  <c r="A1870" i="21"/>
  <c r="B1870" i="21" s="1"/>
  <c r="A1871" i="21"/>
  <c r="B1871" i="21" s="1"/>
  <c r="A1872" i="21"/>
  <c r="B1872" i="21" s="1"/>
  <c r="A1873" i="21"/>
  <c r="B1873" i="21" s="1"/>
  <c r="A1874" i="21"/>
  <c r="B1874" i="21" s="1"/>
  <c r="A1875" i="21"/>
  <c r="B1875" i="21" s="1"/>
  <c r="A1876" i="21"/>
  <c r="B1876" i="21" s="1"/>
  <c r="A1877" i="21"/>
  <c r="B1877" i="21" s="1"/>
  <c r="A1878" i="21"/>
  <c r="B1878" i="21" s="1"/>
  <c r="A1879" i="21"/>
  <c r="B1879" i="21" s="1"/>
  <c r="A1880" i="21"/>
  <c r="B1880" i="21" s="1"/>
  <c r="A1881" i="21"/>
  <c r="B1881" i="21" s="1"/>
  <c r="A1882" i="21"/>
  <c r="B1882" i="21" s="1"/>
  <c r="A1883" i="21"/>
  <c r="B1883" i="21" s="1"/>
  <c r="A1884" i="21"/>
  <c r="B1884" i="21" s="1"/>
  <c r="A1885" i="21"/>
  <c r="B1885" i="21" s="1"/>
  <c r="A1886" i="21"/>
  <c r="B1886" i="21" s="1"/>
  <c r="A1887" i="21"/>
  <c r="B1887" i="21" s="1"/>
  <c r="A1888" i="21"/>
  <c r="B1888" i="21" s="1"/>
  <c r="A1889" i="21"/>
  <c r="B1889" i="21" s="1"/>
  <c r="A1890" i="21"/>
  <c r="B1890" i="21" s="1"/>
  <c r="A1891" i="21"/>
  <c r="B1891" i="21" s="1"/>
  <c r="A1892" i="21"/>
  <c r="B1892" i="21" s="1"/>
  <c r="A1893" i="21"/>
  <c r="B1893" i="21" s="1"/>
  <c r="A1894" i="21"/>
  <c r="B1894" i="21" s="1"/>
  <c r="A1895" i="21"/>
  <c r="B1895" i="21" s="1"/>
  <c r="A1896" i="21"/>
  <c r="B1896" i="21" s="1"/>
  <c r="A1897" i="21"/>
  <c r="B1897" i="21" s="1"/>
  <c r="A1898" i="21"/>
  <c r="B1898" i="21" s="1"/>
  <c r="A1899" i="21"/>
  <c r="B1899" i="21" s="1"/>
  <c r="A1900" i="21"/>
  <c r="B1900" i="21" s="1"/>
  <c r="A1901" i="21"/>
  <c r="B1901" i="21" s="1"/>
  <c r="A1902" i="21"/>
  <c r="B1902" i="21" s="1"/>
  <c r="A1903" i="21"/>
  <c r="B1903" i="21" s="1"/>
  <c r="A1904" i="21"/>
  <c r="B1904" i="21" s="1"/>
  <c r="A1905" i="21"/>
  <c r="B1905" i="21" s="1"/>
  <c r="A1906" i="21"/>
  <c r="B1906" i="21" s="1"/>
  <c r="A1907" i="21"/>
  <c r="B1907" i="21" s="1"/>
  <c r="A1908" i="21"/>
  <c r="B1908" i="21" s="1"/>
  <c r="A1909" i="21"/>
  <c r="B1909" i="21" s="1"/>
  <c r="A1910" i="21"/>
  <c r="B1910" i="21" s="1"/>
  <c r="A1911" i="21"/>
  <c r="B1911" i="21" s="1"/>
  <c r="A1912" i="21"/>
  <c r="B1912" i="21" s="1"/>
  <c r="A1913" i="21"/>
  <c r="B1913" i="21" s="1"/>
  <c r="A1914" i="21"/>
  <c r="B1914" i="21" s="1"/>
  <c r="A1915" i="21"/>
  <c r="B1915" i="21" s="1"/>
  <c r="A1916" i="21"/>
  <c r="B1916" i="21" s="1"/>
  <c r="A1917" i="21"/>
  <c r="B1917" i="21" s="1"/>
  <c r="A1918" i="21"/>
  <c r="B1918" i="21" s="1"/>
  <c r="A1919" i="21"/>
  <c r="B1919" i="21" s="1"/>
  <c r="A1920" i="21"/>
  <c r="B1920" i="21" s="1"/>
  <c r="A1921" i="21"/>
  <c r="B1921" i="21" s="1"/>
  <c r="A1922" i="21"/>
  <c r="B1922" i="21" s="1"/>
  <c r="A1923" i="21"/>
  <c r="B1923" i="21" s="1"/>
  <c r="A1924" i="21"/>
  <c r="B1924" i="21" s="1"/>
  <c r="A1925" i="21"/>
  <c r="B1925" i="21" s="1"/>
  <c r="A1926" i="21"/>
  <c r="B1926" i="21" s="1"/>
  <c r="A1927" i="21"/>
  <c r="B1927" i="21" s="1"/>
  <c r="A1928" i="21"/>
  <c r="B1928" i="21" s="1"/>
  <c r="A1929" i="21"/>
  <c r="B1929" i="21" s="1"/>
  <c r="A1930" i="21"/>
  <c r="B1930" i="21" s="1"/>
  <c r="A1931" i="21"/>
  <c r="B1931" i="21" s="1"/>
  <c r="A1932" i="21"/>
  <c r="B1932" i="21" s="1"/>
  <c r="A1933" i="21"/>
  <c r="B1933" i="21" s="1"/>
  <c r="A1934" i="21"/>
  <c r="B1934" i="21" s="1"/>
  <c r="A1935" i="21"/>
  <c r="B1935" i="21" s="1"/>
  <c r="A1936" i="21"/>
  <c r="B1936" i="21" s="1"/>
  <c r="A1937" i="21"/>
  <c r="B1937" i="21" s="1"/>
  <c r="A1938" i="21"/>
  <c r="B1938" i="21" s="1"/>
  <c r="A1939" i="21"/>
  <c r="B1939" i="21" s="1"/>
  <c r="A1940" i="21"/>
  <c r="B1940" i="21" s="1"/>
  <c r="A1941" i="21"/>
  <c r="B1941" i="21" s="1"/>
  <c r="A1942" i="21"/>
  <c r="B1942" i="21" s="1"/>
  <c r="A1943" i="21"/>
  <c r="B1943" i="21" s="1"/>
  <c r="A1944" i="21"/>
  <c r="B1944" i="21" s="1"/>
  <c r="A1945" i="21"/>
  <c r="B1945" i="21" s="1"/>
  <c r="A1946" i="21"/>
  <c r="B1946" i="21" s="1"/>
  <c r="A1947" i="21"/>
  <c r="B1947" i="21" s="1"/>
  <c r="A1948" i="21"/>
  <c r="B1948" i="21" s="1"/>
  <c r="A1949" i="21"/>
  <c r="B1949" i="21" s="1"/>
  <c r="A1950" i="21"/>
  <c r="B1950" i="21" s="1"/>
  <c r="A1951" i="21"/>
  <c r="B1951" i="21" s="1"/>
  <c r="A1952" i="21"/>
  <c r="B1952" i="21" s="1"/>
  <c r="A1953" i="21"/>
  <c r="B1953" i="21" s="1"/>
  <c r="A1954" i="21"/>
  <c r="B1954" i="21" s="1"/>
  <c r="A1955" i="21"/>
  <c r="B1955" i="21" s="1"/>
  <c r="A1956" i="21"/>
  <c r="B1956" i="21" s="1"/>
  <c r="A1957" i="21"/>
  <c r="B1957" i="21" s="1"/>
  <c r="A1958" i="21"/>
  <c r="B1958" i="21" s="1"/>
  <c r="A1959" i="21"/>
  <c r="B1959" i="21" s="1"/>
  <c r="A1960" i="21"/>
  <c r="B1960" i="21" s="1"/>
  <c r="A1961" i="21"/>
  <c r="B1961" i="21" s="1"/>
  <c r="A1962" i="21"/>
  <c r="B1962" i="21" s="1"/>
  <c r="A1963" i="21"/>
  <c r="B1963" i="21" s="1"/>
  <c r="A1964" i="21"/>
  <c r="B1964" i="21" s="1"/>
  <c r="A1965" i="21"/>
  <c r="B1965" i="21" s="1"/>
  <c r="A1966" i="21"/>
  <c r="B1966" i="21" s="1"/>
  <c r="A1967" i="21"/>
  <c r="B1967" i="21" s="1"/>
  <c r="A1968" i="21"/>
  <c r="B1968" i="21" s="1"/>
  <c r="A1969" i="21"/>
  <c r="B1969" i="21" s="1"/>
  <c r="A1970" i="21"/>
  <c r="B1970" i="21" s="1"/>
  <c r="A1971" i="21"/>
  <c r="B1971" i="21" s="1"/>
  <c r="A1972" i="21"/>
  <c r="B1972" i="21" s="1"/>
  <c r="A1973" i="21"/>
  <c r="B1973" i="21" s="1"/>
  <c r="A1974" i="21"/>
  <c r="B1974" i="21" s="1"/>
  <c r="A1975" i="21"/>
  <c r="B1975" i="21" s="1"/>
  <c r="A1976" i="21"/>
  <c r="B1976" i="21" s="1"/>
  <c r="A1977" i="21"/>
  <c r="B1977" i="21" s="1"/>
  <c r="A1978" i="21"/>
  <c r="B1978" i="21" s="1"/>
  <c r="A1979" i="21"/>
  <c r="B1979" i="21" s="1"/>
  <c r="A1980" i="21"/>
  <c r="B1980" i="21" s="1"/>
  <c r="A1981" i="21"/>
  <c r="B1981" i="21" s="1"/>
  <c r="A1982" i="21"/>
  <c r="B1982" i="21" s="1"/>
  <c r="A1983" i="21"/>
  <c r="B1983" i="21" s="1"/>
  <c r="A1984" i="21"/>
  <c r="B1984" i="21" s="1"/>
  <c r="A1985" i="21"/>
  <c r="B1985" i="21" s="1"/>
  <c r="A1986" i="21"/>
  <c r="B1986" i="21" s="1"/>
  <c r="A1987" i="21"/>
  <c r="B1987" i="21" s="1"/>
  <c r="A1988" i="21"/>
  <c r="B1988" i="21" s="1"/>
  <c r="A1989" i="21"/>
  <c r="B1989" i="21" s="1"/>
  <c r="A1990" i="21"/>
  <c r="B1990" i="21" s="1"/>
  <c r="A1991" i="21"/>
  <c r="B1991" i="21" s="1"/>
  <c r="A1992" i="21"/>
  <c r="B1992" i="21" s="1"/>
  <c r="A1993" i="21"/>
  <c r="B1993" i="21" s="1"/>
  <c r="A1994" i="21"/>
  <c r="B1994" i="21" s="1"/>
  <c r="A1995" i="21"/>
  <c r="B1995" i="21" s="1"/>
  <c r="A1996" i="21"/>
  <c r="B1996" i="21" s="1"/>
  <c r="A1997" i="21"/>
  <c r="B1997" i="21" s="1"/>
  <c r="A1998" i="21"/>
  <c r="B1998" i="21" s="1"/>
  <c r="A1999" i="21"/>
  <c r="B1999" i="21" s="1"/>
  <c r="A2000" i="21"/>
  <c r="B2000" i="21" s="1"/>
  <c r="A2001" i="21"/>
  <c r="B2001" i="21" s="1"/>
  <c r="A2002" i="21"/>
  <c r="B2002" i="21" s="1"/>
  <c r="A2003" i="21"/>
  <c r="B2003" i="21" s="1"/>
  <c r="A2004" i="21"/>
  <c r="B2004" i="21" s="1"/>
  <c r="A2005" i="21"/>
  <c r="B2005" i="21" s="1"/>
  <c r="A2006" i="21"/>
  <c r="B2006" i="21" s="1"/>
  <c r="A2007" i="21"/>
  <c r="B2007" i="21" s="1"/>
  <c r="A2008" i="21"/>
  <c r="B2008" i="21" s="1"/>
  <c r="A2009" i="21"/>
  <c r="B2009" i="21" s="1"/>
  <c r="A2010" i="21"/>
  <c r="B2010" i="21" s="1"/>
  <c r="A2011" i="21"/>
  <c r="B2011" i="21" s="1"/>
  <c r="A2012" i="21"/>
  <c r="B2012" i="21" s="1"/>
  <c r="A2013" i="21"/>
  <c r="B2013" i="21" s="1"/>
  <c r="A2014" i="21"/>
  <c r="B2014" i="21" s="1"/>
  <c r="A2015" i="21"/>
  <c r="B2015" i="21" s="1"/>
  <c r="A2016" i="21"/>
  <c r="B2016" i="21" s="1"/>
  <c r="A2017" i="21"/>
  <c r="B2017" i="21" s="1"/>
  <c r="A2018" i="21"/>
  <c r="B2018" i="21" s="1"/>
  <c r="A2019" i="21"/>
  <c r="B2019" i="21" s="1"/>
  <c r="A2020" i="21"/>
  <c r="B2020" i="21" s="1"/>
  <c r="A2021" i="21"/>
  <c r="B2021" i="21" s="1"/>
  <c r="A2022" i="21"/>
  <c r="B2022" i="21" s="1"/>
  <c r="A2023" i="21"/>
  <c r="B2023" i="21" s="1"/>
  <c r="A2024" i="21"/>
  <c r="B2024" i="21" s="1"/>
  <c r="A2025" i="21"/>
  <c r="B2025" i="21" s="1"/>
  <c r="A2026" i="21"/>
  <c r="B2026" i="21" s="1"/>
  <c r="A2027" i="21"/>
  <c r="B2027" i="21" s="1"/>
  <c r="A2028" i="21"/>
  <c r="B2028" i="21" s="1"/>
  <c r="A2029" i="21"/>
  <c r="B2029" i="21" s="1"/>
  <c r="A2030" i="21"/>
  <c r="B2030" i="21" s="1"/>
  <c r="A2031" i="21"/>
  <c r="B2031" i="21" s="1"/>
  <c r="A2032" i="21"/>
  <c r="B2032" i="21" s="1"/>
  <c r="A2033" i="21"/>
  <c r="B2033" i="21" s="1"/>
  <c r="A2034" i="21"/>
  <c r="B2034" i="21" s="1"/>
  <c r="A2035" i="21"/>
  <c r="B2035" i="21" s="1"/>
  <c r="A2036" i="21"/>
  <c r="B2036" i="21" s="1"/>
  <c r="A2037" i="21"/>
  <c r="B2037" i="21" s="1"/>
  <c r="A2038" i="21"/>
  <c r="B2038" i="21" s="1"/>
  <c r="A2039" i="21"/>
  <c r="B2039" i="21" s="1"/>
  <c r="A2040" i="21"/>
  <c r="B2040" i="21" s="1"/>
  <c r="A2041" i="21"/>
  <c r="B2041" i="21" s="1"/>
  <c r="A2042" i="21"/>
  <c r="B2042" i="21" s="1"/>
  <c r="A2043" i="21"/>
  <c r="B2043" i="21" s="1"/>
  <c r="A2044" i="21"/>
  <c r="B2044" i="21" s="1"/>
  <c r="A2045" i="21"/>
  <c r="B2045" i="21" s="1"/>
  <c r="A2046" i="21"/>
  <c r="B2046" i="21" s="1"/>
  <c r="A2047" i="21"/>
  <c r="B2047" i="21" s="1"/>
  <c r="A2048" i="21"/>
  <c r="B2048" i="21" s="1"/>
  <c r="A2049" i="21"/>
  <c r="B2049" i="21" s="1"/>
  <c r="A2050" i="21"/>
  <c r="B2050" i="21" s="1"/>
  <c r="A2051" i="21"/>
  <c r="B2051" i="21" s="1"/>
  <c r="A2052" i="21"/>
  <c r="B2052" i="21" s="1"/>
  <c r="A2053" i="21"/>
  <c r="B2053" i="21" s="1"/>
  <c r="A2054" i="21"/>
  <c r="B2054" i="21" s="1"/>
  <c r="A2055" i="21"/>
  <c r="B2055" i="21" s="1"/>
  <c r="A2056" i="21"/>
  <c r="B2056" i="21" s="1"/>
  <c r="A2057" i="21"/>
  <c r="B2057" i="21" s="1"/>
  <c r="A2058" i="21"/>
  <c r="B2058" i="21" s="1"/>
  <c r="A2059" i="21"/>
  <c r="B2059" i="21" s="1"/>
  <c r="A2060" i="21"/>
  <c r="B2060" i="21" s="1"/>
  <c r="A2061" i="21"/>
  <c r="B2061" i="21" s="1"/>
  <c r="A2062" i="21"/>
  <c r="B2062" i="21" s="1"/>
  <c r="A2063" i="21"/>
  <c r="B2063" i="21" s="1"/>
  <c r="A2064" i="21"/>
  <c r="B2064" i="21" s="1"/>
  <c r="A2065" i="21"/>
  <c r="B2065" i="21" s="1"/>
  <c r="A2066" i="21"/>
  <c r="B2066" i="21" s="1"/>
  <c r="A2067" i="21"/>
  <c r="B2067" i="21" s="1"/>
  <c r="A2068" i="21"/>
  <c r="B2068" i="21" s="1"/>
  <c r="A2069" i="21"/>
  <c r="B2069" i="21" s="1"/>
  <c r="A2070" i="21"/>
  <c r="B2070" i="21" s="1"/>
  <c r="A2071" i="21"/>
  <c r="B2071" i="21" s="1"/>
  <c r="A2072" i="21"/>
  <c r="B2072" i="21" s="1"/>
  <c r="A2073" i="21"/>
  <c r="B2073" i="21" s="1"/>
  <c r="A2074" i="21"/>
  <c r="B2074" i="21" s="1"/>
  <c r="A2075" i="21"/>
  <c r="B2075" i="21" s="1"/>
  <c r="A2076" i="21"/>
  <c r="B2076" i="21" s="1"/>
  <c r="A2077" i="21"/>
  <c r="B2077" i="21" s="1"/>
  <c r="A2078" i="21"/>
  <c r="B2078" i="21" s="1"/>
  <c r="A2079" i="21"/>
  <c r="B2079" i="21" s="1"/>
  <c r="A2080" i="21"/>
  <c r="B2080" i="21" s="1"/>
  <c r="A2081" i="21"/>
  <c r="B2081" i="21" s="1"/>
  <c r="A2082" i="21"/>
  <c r="B2082" i="21" s="1"/>
  <c r="A2083" i="21"/>
  <c r="B2083" i="21" s="1"/>
  <c r="A2084" i="21"/>
  <c r="B2084" i="21" s="1"/>
  <c r="A2085" i="21"/>
  <c r="B2085" i="21" s="1"/>
  <c r="A2086" i="21"/>
  <c r="B2086" i="21" s="1"/>
  <c r="A2087" i="21"/>
  <c r="B2087" i="21" s="1"/>
  <c r="A2088" i="21"/>
  <c r="B2088" i="21" s="1"/>
  <c r="A2089" i="21"/>
  <c r="B2089" i="21" s="1"/>
  <c r="A2090" i="21"/>
  <c r="B2090" i="21" s="1"/>
  <c r="A2091" i="21"/>
  <c r="B2091" i="21" s="1"/>
  <c r="A2092" i="21"/>
  <c r="B2092" i="21" s="1"/>
  <c r="A2093" i="21"/>
  <c r="B2093" i="21" s="1"/>
  <c r="A2094" i="21"/>
  <c r="B2094" i="21" s="1"/>
  <c r="A2095" i="21"/>
  <c r="B2095" i="21" s="1"/>
  <c r="A2096" i="21"/>
  <c r="B2096" i="21" s="1"/>
  <c r="A2097" i="21"/>
  <c r="B2097" i="21" s="1"/>
  <c r="A2098" i="21"/>
  <c r="B2098" i="21" s="1"/>
  <c r="A2099" i="21"/>
  <c r="B2099" i="21" s="1"/>
  <c r="A2100" i="21"/>
  <c r="B2100" i="21" s="1"/>
  <c r="A2101" i="21"/>
  <c r="B2101" i="21" s="1"/>
  <c r="A2102" i="21"/>
  <c r="B2102" i="21" s="1"/>
  <c r="A2103" i="21"/>
  <c r="B2103" i="21" s="1"/>
  <c r="A2104" i="21"/>
  <c r="B2104" i="21" s="1"/>
  <c r="A2105" i="21"/>
  <c r="B2105" i="21" s="1"/>
  <c r="A2106" i="21"/>
  <c r="B2106" i="21" s="1"/>
  <c r="A2107" i="21"/>
  <c r="B2107" i="21" s="1"/>
  <c r="A2108" i="21"/>
  <c r="B2108" i="21" s="1"/>
  <c r="A2109" i="21"/>
  <c r="B2109" i="21" s="1"/>
  <c r="A2110" i="21"/>
  <c r="B2110" i="21" s="1"/>
  <c r="A2111" i="21"/>
  <c r="B2111" i="21" s="1"/>
  <c r="A2112" i="21"/>
  <c r="B2112" i="21" s="1"/>
  <c r="A2113" i="21"/>
  <c r="B2113" i="21" s="1"/>
  <c r="A2114" i="21"/>
  <c r="B2114" i="21" s="1"/>
  <c r="A2115" i="21"/>
  <c r="B2115" i="21" s="1"/>
  <c r="A2116" i="21"/>
  <c r="B2116" i="21" s="1"/>
  <c r="A2117" i="21"/>
  <c r="B2117" i="21" s="1"/>
  <c r="A2118" i="21"/>
  <c r="B2118" i="21" s="1"/>
  <c r="A2119" i="21"/>
  <c r="B2119" i="21" s="1"/>
  <c r="A2120" i="21"/>
  <c r="B2120" i="21" s="1"/>
  <c r="A2121" i="21"/>
  <c r="B2121" i="21" s="1"/>
  <c r="A2122" i="21"/>
  <c r="B2122" i="21" s="1"/>
  <c r="A2123" i="21"/>
  <c r="B2123" i="21" s="1"/>
  <c r="A2124" i="21"/>
  <c r="B2124" i="21" s="1"/>
  <c r="A2125" i="21"/>
  <c r="B2125" i="21" s="1"/>
  <c r="A2126" i="21"/>
  <c r="B2126" i="21" s="1"/>
  <c r="A2127" i="21"/>
  <c r="B2127" i="21" s="1"/>
  <c r="A2128" i="21"/>
  <c r="B2128" i="21" s="1"/>
  <c r="A2129" i="21"/>
  <c r="B2129" i="21" s="1"/>
  <c r="A2130" i="21"/>
  <c r="B2130" i="21" s="1"/>
  <c r="A2131" i="21"/>
  <c r="B2131" i="21" s="1"/>
  <c r="A2132" i="21"/>
  <c r="B2132" i="21" s="1"/>
  <c r="A2133" i="21"/>
  <c r="B2133" i="21" s="1"/>
  <c r="A2134" i="21"/>
  <c r="B2134" i="21" s="1"/>
  <c r="A2135" i="21"/>
  <c r="B2135" i="21" s="1"/>
  <c r="A2136" i="21"/>
  <c r="B2136" i="21" s="1"/>
  <c r="A2137" i="21"/>
  <c r="B2137" i="21" s="1"/>
  <c r="A2138" i="21"/>
  <c r="B2138" i="21" s="1"/>
  <c r="A2139" i="21"/>
  <c r="B2139" i="21" s="1"/>
  <c r="A2140" i="21"/>
  <c r="B2140" i="21" s="1"/>
  <c r="A2141" i="21"/>
  <c r="B2141" i="21" s="1"/>
  <c r="A2142" i="21"/>
  <c r="B2142" i="21" s="1"/>
  <c r="A2143" i="21"/>
  <c r="B2143" i="21" s="1"/>
  <c r="A2144" i="21"/>
  <c r="B2144" i="21" s="1"/>
  <c r="A2145" i="21"/>
  <c r="B2145" i="21" s="1"/>
  <c r="A2146" i="21"/>
  <c r="B2146" i="21" s="1"/>
  <c r="A2147" i="21"/>
  <c r="B2147" i="21" s="1"/>
  <c r="A2148" i="21"/>
  <c r="B2148" i="21" s="1"/>
  <c r="A2149" i="21"/>
  <c r="B2149" i="21" s="1"/>
  <c r="A2150" i="21"/>
  <c r="B2150" i="21" s="1"/>
  <c r="A2151" i="21"/>
  <c r="B2151" i="21" s="1"/>
  <c r="A2152" i="21"/>
  <c r="B2152" i="21" s="1"/>
  <c r="A2153" i="21"/>
  <c r="B2153" i="21" s="1"/>
  <c r="A2154" i="21"/>
  <c r="B2154" i="21" s="1"/>
  <c r="A2155" i="21"/>
  <c r="B2155" i="21" s="1"/>
  <c r="A2156" i="21"/>
  <c r="B2156" i="21" s="1"/>
  <c r="A2157" i="21"/>
  <c r="B2157" i="21" s="1"/>
  <c r="A2158" i="21"/>
  <c r="B2158" i="21" s="1"/>
  <c r="A2159" i="21"/>
  <c r="B2159" i="21" s="1"/>
  <c r="A2160" i="21"/>
  <c r="B2160" i="21" s="1"/>
  <c r="A2161" i="21"/>
  <c r="B2161" i="21" s="1"/>
  <c r="A2162" i="21"/>
  <c r="B2162" i="21" s="1"/>
  <c r="A2163" i="21"/>
  <c r="B2163" i="21" s="1"/>
  <c r="A2164" i="21"/>
  <c r="B2164" i="21" s="1"/>
  <c r="A2165" i="21"/>
  <c r="B2165" i="21" s="1"/>
  <c r="A2166" i="21"/>
  <c r="B2166" i="21" s="1"/>
  <c r="A2167" i="21"/>
  <c r="B2167" i="21" s="1"/>
  <c r="A2168" i="21"/>
  <c r="B2168" i="21" s="1"/>
  <c r="A2169" i="21"/>
  <c r="B2169" i="21" s="1"/>
  <c r="A2170" i="21"/>
  <c r="B2170" i="21" s="1"/>
  <c r="A2171" i="21"/>
  <c r="B2171" i="21" s="1"/>
  <c r="A2172" i="21"/>
  <c r="B2172" i="21" s="1"/>
  <c r="A2173" i="21"/>
  <c r="B2173" i="21" s="1"/>
  <c r="A2174" i="21"/>
  <c r="B2174" i="21" s="1"/>
  <c r="A2175" i="21"/>
  <c r="B2175" i="21" s="1"/>
  <c r="A2176" i="21"/>
  <c r="B2176" i="21" s="1"/>
  <c r="A2177" i="21"/>
  <c r="B2177" i="21" s="1"/>
  <c r="A2178" i="21"/>
  <c r="B2178" i="21" s="1"/>
  <c r="A2179" i="21"/>
  <c r="B2179" i="21" s="1"/>
  <c r="A2180" i="21"/>
  <c r="B2180" i="21" s="1"/>
  <c r="A2181" i="21"/>
  <c r="B2181" i="21" s="1"/>
  <c r="A2182" i="21"/>
  <c r="B2182" i="21" s="1"/>
  <c r="A2183" i="21"/>
  <c r="B2183" i="21" s="1"/>
  <c r="A2184" i="21"/>
  <c r="B2184" i="21" s="1"/>
  <c r="A2185" i="21"/>
  <c r="B2185" i="21" s="1"/>
  <c r="A2186" i="21"/>
  <c r="B2186" i="21" s="1"/>
  <c r="A2187" i="21"/>
  <c r="B2187" i="21" s="1"/>
  <c r="A2188" i="21"/>
  <c r="B2188" i="21" s="1"/>
  <c r="A2189" i="21"/>
  <c r="B2189" i="21" s="1"/>
  <c r="A2190" i="21"/>
  <c r="B2190" i="21" s="1"/>
  <c r="A2191" i="21"/>
  <c r="B2191" i="21" s="1"/>
  <c r="A2192" i="21"/>
  <c r="B2192" i="21" s="1"/>
  <c r="A2193" i="21"/>
  <c r="B2193" i="21" s="1"/>
  <c r="A2194" i="21"/>
  <c r="B2194" i="21" s="1"/>
  <c r="A2195" i="21"/>
  <c r="B2195" i="21" s="1"/>
  <c r="A2196" i="21"/>
  <c r="B2196" i="21" s="1"/>
  <c r="A2197" i="21"/>
  <c r="B2197" i="21" s="1"/>
  <c r="A2198" i="21"/>
  <c r="B2198" i="21" s="1"/>
  <c r="A2199" i="21"/>
  <c r="B2199" i="21" s="1"/>
  <c r="A2200" i="21"/>
  <c r="B2200" i="21" s="1"/>
  <c r="A2201" i="21"/>
  <c r="B2201" i="21" s="1"/>
  <c r="A2202" i="21"/>
  <c r="B2202" i="21" s="1"/>
  <c r="A2203" i="21"/>
  <c r="B2203" i="21" s="1"/>
  <c r="A2204" i="21"/>
  <c r="B2204" i="21" s="1"/>
  <c r="A2205" i="21"/>
  <c r="B2205" i="21" s="1"/>
  <c r="A2206" i="21"/>
  <c r="B2206" i="21" s="1"/>
  <c r="A2207" i="21"/>
  <c r="B2207" i="21" s="1"/>
  <c r="A2208" i="21"/>
  <c r="B2208" i="21" s="1"/>
  <c r="A2209" i="21"/>
  <c r="B2209" i="21" s="1"/>
  <c r="A2210" i="21"/>
  <c r="B2210" i="21" s="1"/>
  <c r="A2211" i="21"/>
  <c r="B2211" i="21" s="1"/>
  <c r="A2212" i="21"/>
  <c r="B2212" i="21" s="1"/>
  <c r="A2213" i="21"/>
  <c r="B2213" i="21" s="1"/>
  <c r="A2214" i="21"/>
  <c r="B2214" i="21" s="1"/>
  <c r="A2215" i="21"/>
  <c r="B2215" i="21" s="1"/>
  <c r="A2216" i="21"/>
  <c r="B2216" i="21" s="1"/>
  <c r="A2217" i="21"/>
  <c r="B2217" i="21" s="1"/>
  <c r="A2218" i="21"/>
  <c r="B2218" i="21" s="1"/>
  <c r="A2219" i="21"/>
  <c r="B2219" i="21" s="1"/>
  <c r="A2220" i="21"/>
  <c r="B2220" i="21" s="1"/>
  <c r="A2221" i="21"/>
  <c r="B2221" i="21" s="1"/>
  <c r="A2222" i="21"/>
  <c r="B2222" i="21" s="1"/>
  <c r="A2223" i="21"/>
  <c r="B2223" i="21" s="1"/>
  <c r="A2224" i="21"/>
  <c r="B2224" i="21" s="1"/>
  <c r="A2225" i="21"/>
  <c r="B2225" i="21" s="1"/>
  <c r="A2226" i="21"/>
  <c r="B2226" i="21" s="1"/>
  <c r="A2227" i="21"/>
  <c r="B2227" i="21" s="1"/>
  <c r="A2228" i="21"/>
  <c r="B2228" i="21" s="1"/>
  <c r="A2229" i="21"/>
  <c r="B2229" i="21" s="1"/>
  <c r="A2230" i="21"/>
  <c r="B2230" i="21" s="1"/>
  <c r="A2231" i="21"/>
  <c r="B2231" i="21" s="1"/>
  <c r="A2232" i="21"/>
  <c r="B2232" i="21" s="1"/>
  <c r="A2233" i="21"/>
  <c r="B2233" i="21" s="1"/>
  <c r="A2234" i="21"/>
  <c r="B2234" i="21" s="1"/>
  <c r="A2235" i="21"/>
  <c r="B2235" i="21" s="1"/>
  <c r="A2236" i="21"/>
  <c r="B2236" i="21" s="1"/>
  <c r="A2237" i="21"/>
  <c r="B2237" i="21" s="1"/>
  <c r="A2238" i="21"/>
  <c r="B2238" i="21" s="1"/>
  <c r="A2239" i="21"/>
  <c r="B2239" i="21" s="1"/>
  <c r="A2240" i="21"/>
  <c r="B2240" i="21" s="1"/>
  <c r="A2241" i="21"/>
  <c r="B2241" i="21" s="1"/>
  <c r="A2242" i="21"/>
  <c r="B2242" i="21" s="1"/>
  <c r="A2243" i="21"/>
  <c r="B2243" i="21" s="1"/>
  <c r="A2244" i="21"/>
  <c r="B2244" i="21" s="1"/>
  <c r="A2245" i="21"/>
  <c r="B2245" i="21" s="1"/>
  <c r="A2246" i="21"/>
  <c r="B2246" i="21" s="1"/>
  <c r="A2247" i="21"/>
  <c r="B2247" i="21" s="1"/>
  <c r="A2248" i="21"/>
  <c r="B2248" i="21" s="1"/>
  <c r="A2249" i="21"/>
  <c r="B2249" i="21" s="1"/>
  <c r="A2250" i="21"/>
  <c r="B2250" i="21" s="1"/>
  <c r="A2251" i="21"/>
  <c r="B2251" i="21" s="1"/>
  <c r="A2252" i="21"/>
  <c r="B2252" i="21" s="1"/>
  <c r="A2253" i="21"/>
  <c r="B2253" i="21" s="1"/>
  <c r="A2254" i="21"/>
  <c r="B2254" i="21" s="1"/>
  <c r="A2255" i="21"/>
  <c r="B2255" i="21" s="1"/>
  <c r="A2256" i="21"/>
  <c r="B2256" i="21" s="1"/>
  <c r="A2257" i="21"/>
  <c r="B2257" i="21" s="1"/>
  <c r="A2258" i="21"/>
  <c r="B2258" i="21" s="1"/>
  <c r="A2259" i="21"/>
  <c r="B2259" i="21" s="1"/>
  <c r="A2260" i="21"/>
  <c r="B2260" i="21" s="1"/>
  <c r="A2261" i="21"/>
  <c r="B2261" i="21" s="1"/>
  <c r="A2262" i="21"/>
  <c r="B2262" i="21" s="1"/>
  <c r="A2263" i="21"/>
  <c r="B2263" i="21" s="1"/>
  <c r="A2264" i="21"/>
  <c r="B2264" i="21" s="1"/>
  <c r="A2265" i="21"/>
  <c r="B2265" i="21" s="1"/>
  <c r="A2266" i="21"/>
  <c r="B2266" i="21" s="1"/>
  <c r="A2267" i="21"/>
  <c r="B2267" i="21" s="1"/>
  <c r="A2268" i="21"/>
  <c r="B2268" i="21" s="1"/>
  <c r="A2269" i="21"/>
  <c r="B2269" i="21" s="1"/>
  <c r="A2270" i="21"/>
  <c r="B2270" i="21" s="1"/>
  <c r="A2271" i="21"/>
  <c r="B2271" i="21" s="1"/>
  <c r="A2272" i="21"/>
  <c r="B2272" i="21" s="1"/>
  <c r="A2273" i="21"/>
  <c r="B2273" i="21" s="1"/>
  <c r="A2274" i="21"/>
  <c r="B2274" i="21" s="1"/>
  <c r="A2275" i="21"/>
  <c r="B2275" i="21" s="1"/>
  <c r="A2276" i="21"/>
  <c r="B2276" i="21" s="1"/>
  <c r="A2277" i="21"/>
  <c r="B2277" i="21" s="1"/>
  <c r="A2278" i="21"/>
  <c r="B2278" i="21" s="1"/>
  <c r="A2279" i="21"/>
  <c r="B2279" i="21" s="1"/>
  <c r="A2280" i="21"/>
  <c r="B2280" i="21" s="1"/>
  <c r="A2281" i="21"/>
  <c r="B2281" i="21" s="1"/>
  <c r="A2282" i="21"/>
  <c r="B2282" i="21" s="1"/>
  <c r="A2283" i="21"/>
  <c r="B2283" i="21" s="1"/>
  <c r="A2284" i="21"/>
  <c r="B2284" i="21" s="1"/>
  <c r="A2285" i="21"/>
  <c r="B2285" i="21" s="1"/>
  <c r="A2286" i="21"/>
  <c r="B2286" i="21" s="1"/>
  <c r="A2287" i="21"/>
  <c r="B2287" i="21" s="1"/>
  <c r="A2288" i="21"/>
  <c r="B2288" i="21" s="1"/>
  <c r="A2289" i="21"/>
  <c r="B2289" i="21" s="1"/>
  <c r="A2290" i="21"/>
  <c r="B2290" i="21" s="1"/>
  <c r="A2291" i="21"/>
  <c r="B2291" i="21" s="1"/>
  <c r="A2292" i="21"/>
  <c r="B2292" i="21" s="1"/>
  <c r="A2293" i="21"/>
  <c r="B2293" i="21" s="1"/>
  <c r="A2294" i="21"/>
  <c r="B2294" i="21" s="1"/>
  <c r="A2295" i="21"/>
  <c r="B2295" i="21" s="1"/>
  <c r="A2296" i="21"/>
  <c r="B2296" i="21" s="1"/>
  <c r="A2297" i="21"/>
  <c r="B2297" i="21" s="1"/>
  <c r="A2298" i="21"/>
  <c r="B2298" i="21" s="1"/>
  <c r="A2299" i="21"/>
  <c r="B2299" i="21" s="1"/>
  <c r="A2300" i="21"/>
  <c r="B2300" i="21" s="1"/>
  <c r="A2301" i="21"/>
  <c r="B2301" i="21" s="1"/>
  <c r="A2302" i="21"/>
  <c r="B2302" i="21" s="1"/>
  <c r="A2303" i="21"/>
  <c r="B2303" i="21" s="1"/>
  <c r="A2304" i="21"/>
  <c r="B2304" i="21" s="1"/>
  <c r="A2305" i="21"/>
  <c r="B2305" i="21" s="1"/>
  <c r="A2306" i="21"/>
  <c r="B2306" i="21" s="1"/>
  <c r="A2307" i="21"/>
  <c r="B2307" i="21" s="1"/>
  <c r="A2308" i="21"/>
  <c r="B2308" i="21" s="1"/>
  <c r="A2309" i="21"/>
  <c r="B2309" i="21" s="1"/>
  <c r="A2310" i="21"/>
  <c r="B2310" i="21" s="1"/>
  <c r="A2311" i="21"/>
  <c r="B2311" i="21" s="1"/>
  <c r="A2312" i="21"/>
  <c r="B2312" i="21" s="1"/>
  <c r="A2313" i="21"/>
  <c r="B2313" i="21" s="1"/>
  <c r="A2314" i="21"/>
  <c r="B2314" i="21" s="1"/>
  <c r="A2315" i="21"/>
  <c r="B2315" i="21" s="1"/>
  <c r="A2316" i="21"/>
  <c r="B2316" i="21" s="1"/>
  <c r="A2317" i="21"/>
  <c r="B2317" i="21" s="1"/>
  <c r="A2318" i="21"/>
  <c r="B2318" i="21" s="1"/>
  <c r="A2319" i="21"/>
  <c r="B2319" i="21" s="1"/>
  <c r="A2320" i="21"/>
  <c r="B2320" i="21" s="1"/>
  <c r="A2321" i="21"/>
  <c r="B2321" i="21" s="1"/>
  <c r="A2322" i="21"/>
  <c r="B2322" i="21" s="1"/>
  <c r="A2323" i="21"/>
  <c r="B2323" i="21" s="1"/>
  <c r="A2324" i="21"/>
  <c r="B2324" i="21" s="1"/>
  <c r="A2325" i="21"/>
  <c r="B2325" i="21" s="1"/>
  <c r="A2326" i="21"/>
  <c r="B2326" i="21" s="1"/>
  <c r="A2327" i="21"/>
  <c r="B2327" i="21" s="1"/>
  <c r="A2328" i="21"/>
  <c r="B2328" i="21" s="1"/>
  <c r="A2329" i="21"/>
  <c r="B2329" i="21" s="1"/>
  <c r="A2330" i="21"/>
  <c r="B2330" i="21" s="1"/>
  <c r="A2331" i="21"/>
  <c r="B2331" i="21" s="1"/>
  <c r="A2332" i="21"/>
  <c r="B2332" i="21" s="1"/>
  <c r="A2333" i="21"/>
  <c r="B2333" i="21" s="1"/>
  <c r="A2334" i="21"/>
  <c r="B2334" i="21" s="1"/>
  <c r="A2335" i="21"/>
  <c r="B2335" i="21" s="1"/>
  <c r="A2336" i="21"/>
  <c r="B2336" i="21" s="1"/>
  <c r="A2337" i="21"/>
  <c r="B2337" i="21" s="1"/>
  <c r="A2338" i="21"/>
  <c r="B2338" i="21" s="1"/>
  <c r="A2339" i="21"/>
  <c r="B2339" i="21" s="1"/>
  <c r="A2340" i="21"/>
  <c r="B2340" i="21" s="1"/>
  <c r="A2341" i="21"/>
  <c r="B2341" i="21" s="1"/>
  <c r="A2342" i="21"/>
  <c r="B2342" i="21" s="1"/>
  <c r="A2343" i="21"/>
  <c r="B2343" i="21" s="1"/>
  <c r="A2344" i="21"/>
  <c r="B2344" i="21" s="1"/>
  <c r="A2345" i="21"/>
  <c r="B2345" i="21" s="1"/>
  <c r="A2346" i="21"/>
  <c r="B2346" i="21" s="1"/>
  <c r="A2347" i="21"/>
  <c r="B2347" i="21" s="1"/>
  <c r="A2348" i="21"/>
  <c r="B2348" i="21" s="1"/>
  <c r="A2349" i="21"/>
  <c r="B2349" i="21" s="1"/>
  <c r="A2350" i="21"/>
  <c r="B2350" i="21" s="1"/>
  <c r="A2351" i="21"/>
  <c r="B2351" i="21" s="1"/>
  <c r="A2352" i="21"/>
  <c r="B2352" i="21" s="1"/>
  <c r="A2353" i="21"/>
  <c r="B2353" i="21" s="1"/>
  <c r="A2354" i="21"/>
  <c r="B2354" i="21" s="1"/>
  <c r="A2355" i="21"/>
  <c r="B2355" i="21" s="1"/>
  <c r="A2356" i="21"/>
  <c r="B2356" i="21" s="1"/>
  <c r="A2357" i="21"/>
  <c r="B2357" i="21" s="1"/>
  <c r="A2358" i="21"/>
  <c r="B2358" i="21" s="1"/>
  <c r="A2359" i="21"/>
  <c r="B2359" i="21" s="1"/>
  <c r="A2360" i="21"/>
  <c r="B2360" i="21" s="1"/>
  <c r="A2361" i="21"/>
  <c r="B2361" i="21" s="1"/>
  <c r="A2362" i="21"/>
  <c r="B2362" i="21" s="1"/>
  <c r="A2363" i="21"/>
  <c r="B2363" i="21" s="1"/>
  <c r="A2364" i="21"/>
  <c r="B2364" i="21" s="1"/>
  <c r="A2365" i="21"/>
  <c r="B2365" i="21" s="1"/>
  <c r="A2366" i="21"/>
  <c r="B2366" i="21" s="1"/>
  <c r="A2367" i="21"/>
  <c r="B2367" i="21" s="1"/>
  <c r="A2368" i="21"/>
  <c r="B2368" i="21" s="1"/>
  <c r="A2369" i="21"/>
  <c r="B2369" i="21" s="1"/>
  <c r="A2370" i="21"/>
  <c r="B2370" i="21" s="1"/>
  <c r="A2371" i="21"/>
  <c r="B2371" i="21" s="1"/>
  <c r="A2372" i="21"/>
  <c r="B2372" i="21" s="1"/>
  <c r="A2373" i="21"/>
  <c r="B2373" i="21" s="1"/>
  <c r="A2374" i="21"/>
  <c r="B2374" i="21" s="1"/>
  <c r="A2375" i="21"/>
  <c r="B2375" i="21" s="1"/>
  <c r="A2376" i="21"/>
  <c r="B2376" i="21" s="1"/>
  <c r="A2377" i="21"/>
  <c r="B2377" i="21" s="1"/>
  <c r="A2378" i="21"/>
  <c r="B2378" i="21" s="1"/>
  <c r="A2379" i="21"/>
  <c r="B2379" i="21" s="1"/>
  <c r="A2380" i="21"/>
  <c r="B2380" i="21" s="1"/>
  <c r="A2381" i="21"/>
  <c r="B2381" i="21" s="1"/>
  <c r="A2382" i="21"/>
  <c r="B2382" i="21" s="1"/>
  <c r="A2383" i="21"/>
  <c r="B2383" i="21" s="1"/>
  <c r="A2384" i="21"/>
  <c r="B2384" i="21" s="1"/>
  <c r="A2385" i="21"/>
  <c r="B2385" i="21" s="1"/>
  <c r="A2386" i="21"/>
  <c r="B2386" i="21" s="1"/>
  <c r="A2387" i="21"/>
  <c r="B2387" i="21" s="1"/>
  <c r="A2388" i="21"/>
  <c r="B2388" i="21" s="1"/>
  <c r="A2389" i="21"/>
  <c r="B2389" i="21" s="1"/>
  <c r="A2390" i="21"/>
  <c r="B2390" i="21" s="1"/>
  <c r="A2391" i="21"/>
  <c r="B2391" i="21" s="1"/>
  <c r="A2392" i="21"/>
  <c r="B2392" i="21" s="1"/>
  <c r="A2393" i="21"/>
  <c r="B2393" i="21" s="1"/>
  <c r="A2394" i="21"/>
  <c r="B2394" i="21" s="1"/>
  <c r="A2395" i="21"/>
  <c r="B2395" i="21" s="1"/>
  <c r="A2396" i="21"/>
  <c r="B2396" i="21" s="1"/>
  <c r="A2397" i="21"/>
  <c r="B2397" i="21" s="1"/>
  <c r="A2398" i="21"/>
  <c r="B2398" i="21" s="1"/>
  <c r="A2399" i="21"/>
  <c r="B2399" i="21" s="1"/>
  <c r="A2400" i="21"/>
  <c r="B2400" i="21" s="1"/>
  <c r="A2401" i="21"/>
  <c r="B2401" i="21" s="1"/>
  <c r="A2402" i="21"/>
  <c r="B2402" i="21" s="1"/>
  <c r="A2403" i="21"/>
  <c r="B2403" i="21" s="1"/>
  <c r="A2404" i="21"/>
  <c r="B2404" i="21" s="1"/>
  <c r="A2405" i="21"/>
  <c r="B2405" i="21" s="1"/>
  <c r="A2406" i="21"/>
  <c r="B2406" i="21" s="1"/>
  <c r="A2407" i="21"/>
  <c r="B2407" i="21" s="1"/>
  <c r="A2408" i="21"/>
  <c r="B2408" i="21" s="1"/>
  <c r="A2409" i="21"/>
  <c r="B2409" i="21" s="1"/>
  <c r="A2410" i="21"/>
  <c r="B2410" i="21" s="1"/>
  <c r="A2411" i="21"/>
  <c r="B2411" i="21" s="1"/>
  <c r="A2412" i="21"/>
  <c r="B2412" i="21" s="1"/>
  <c r="A2413" i="21"/>
  <c r="B2413" i="21" s="1"/>
  <c r="A2414" i="21"/>
  <c r="B2414" i="21" s="1"/>
  <c r="A2415" i="21"/>
  <c r="B2415" i="21" s="1"/>
  <c r="A2416" i="21"/>
  <c r="B2416" i="21" s="1"/>
  <c r="A2417" i="21"/>
  <c r="B2417" i="21" s="1"/>
  <c r="A2418" i="21"/>
  <c r="B2418" i="21" s="1"/>
  <c r="A2419" i="21"/>
  <c r="B2419" i="21" s="1"/>
  <c r="A2420" i="21"/>
  <c r="B2420" i="21" s="1"/>
  <c r="A2421" i="21"/>
  <c r="B2421" i="21" s="1"/>
  <c r="A2422" i="21"/>
  <c r="B2422" i="21" s="1"/>
  <c r="A2423" i="21"/>
  <c r="B2423" i="21" s="1"/>
  <c r="A2424" i="21"/>
  <c r="B2424" i="21" s="1"/>
  <c r="A2425" i="21"/>
  <c r="B2425" i="21" s="1"/>
  <c r="A2426" i="21"/>
  <c r="B2426" i="21" s="1"/>
  <c r="A2427" i="21"/>
  <c r="B2427" i="21" s="1"/>
  <c r="A2428" i="21"/>
  <c r="B2428" i="21" s="1"/>
  <c r="A2429" i="21"/>
  <c r="B2429" i="21" s="1"/>
  <c r="A2430" i="21"/>
  <c r="B2430" i="21" s="1"/>
  <c r="A2431" i="21"/>
  <c r="B2431" i="21" s="1"/>
  <c r="A2432" i="21"/>
  <c r="B2432" i="21" s="1"/>
  <c r="A2433" i="21"/>
  <c r="B2433" i="21" s="1"/>
  <c r="A2434" i="21"/>
  <c r="B2434" i="21" s="1"/>
  <c r="A2435" i="21"/>
  <c r="B2435" i="21" s="1"/>
  <c r="A2436" i="21"/>
  <c r="B2436" i="21" s="1"/>
  <c r="A2437" i="21"/>
  <c r="B2437" i="21" s="1"/>
  <c r="A2438" i="21"/>
  <c r="B2438" i="21" s="1"/>
  <c r="A2439" i="21"/>
  <c r="B2439" i="21" s="1"/>
  <c r="A2440" i="21"/>
  <c r="B2440" i="21" s="1"/>
  <c r="A2441" i="21"/>
  <c r="B2441" i="21" s="1"/>
  <c r="A2442" i="21"/>
  <c r="B2442" i="21" s="1"/>
  <c r="A2443" i="21"/>
  <c r="B2443" i="21" s="1"/>
  <c r="A2444" i="21"/>
  <c r="B2444" i="21" s="1"/>
  <c r="A2445" i="21"/>
  <c r="B2445" i="21" s="1"/>
  <c r="A2446" i="21"/>
  <c r="B2446" i="21" s="1"/>
  <c r="A2447" i="21"/>
  <c r="B2447" i="21" s="1"/>
  <c r="A2448" i="21"/>
  <c r="B2448" i="21" s="1"/>
  <c r="A2449" i="21"/>
  <c r="B2449" i="21" s="1"/>
  <c r="A2450" i="21"/>
  <c r="B2450" i="21" s="1"/>
  <c r="A2451" i="21"/>
  <c r="B2451" i="21" s="1"/>
  <c r="A2452" i="21"/>
  <c r="B2452" i="21" s="1"/>
  <c r="A2453" i="21"/>
  <c r="B2453" i="21" s="1"/>
  <c r="A2454" i="21"/>
  <c r="B2454" i="21" s="1"/>
  <c r="A2455" i="21"/>
  <c r="B2455" i="21" s="1"/>
  <c r="A2456" i="21"/>
  <c r="B2456" i="21" s="1"/>
  <c r="A2457" i="21"/>
  <c r="B2457" i="21" s="1"/>
  <c r="A2458" i="21"/>
  <c r="B2458" i="21" s="1"/>
  <c r="A2459" i="21"/>
  <c r="B2459" i="21" s="1"/>
  <c r="A2460" i="21"/>
  <c r="B2460" i="21" s="1"/>
  <c r="A2461" i="21"/>
  <c r="B2461" i="21" s="1"/>
  <c r="A2462" i="21"/>
  <c r="B2462" i="21" s="1"/>
  <c r="A2463" i="21"/>
  <c r="B2463" i="21" s="1"/>
  <c r="A2464" i="21"/>
  <c r="B2464" i="21" s="1"/>
  <c r="A2465" i="21"/>
  <c r="B2465" i="21" s="1"/>
  <c r="A2466" i="21"/>
  <c r="B2466" i="21" s="1"/>
  <c r="A2467" i="21"/>
  <c r="B2467" i="21" s="1"/>
  <c r="A2468" i="21"/>
  <c r="B2468" i="21" s="1"/>
  <c r="A2469" i="21"/>
  <c r="B2469" i="21" s="1"/>
  <c r="A2470" i="21"/>
  <c r="B2470" i="21" s="1"/>
  <c r="A2471" i="21"/>
  <c r="B2471" i="21" s="1"/>
  <c r="A2472" i="21"/>
  <c r="B2472" i="21" s="1"/>
  <c r="A2473" i="21"/>
  <c r="B2473" i="21" s="1"/>
  <c r="A2474" i="21"/>
  <c r="B2474" i="21" s="1"/>
  <c r="A2475" i="21"/>
  <c r="B2475" i="21" s="1"/>
  <c r="A2476" i="21"/>
  <c r="B2476" i="21" s="1"/>
  <c r="A2477" i="21"/>
  <c r="B2477" i="21" s="1"/>
  <c r="A2478" i="21"/>
  <c r="B2478" i="21" s="1"/>
  <c r="A2479" i="21"/>
  <c r="B2479" i="21" s="1"/>
  <c r="A2480" i="21"/>
  <c r="B2480" i="21" s="1"/>
  <c r="A2481" i="21"/>
  <c r="B2481" i="21" s="1"/>
  <c r="A2482" i="21"/>
  <c r="B2482" i="21" s="1"/>
  <c r="A2483" i="21"/>
  <c r="B2483" i="21" s="1"/>
  <c r="A2484" i="21"/>
  <c r="B2484" i="21" s="1"/>
  <c r="A2485" i="21"/>
  <c r="B2485" i="21" s="1"/>
  <c r="A2486" i="21"/>
  <c r="B2486" i="21" s="1"/>
  <c r="A2487" i="21"/>
  <c r="B2487" i="21" s="1"/>
  <c r="A2488" i="21"/>
  <c r="B2488" i="21" s="1"/>
  <c r="A2489" i="21"/>
  <c r="B2489" i="21" s="1"/>
  <c r="A2490" i="21"/>
  <c r="B2490" i="21" s="1"/>
  <c r="A2491" i="21"/>
  <c r="B2491" i="21" s="1"/>
  <c r="A2492" i="21"/>
  <c r="B2492" i="21" s="1"/>
  <c r="A2493" i="21"/>
  <c r="B2493" i="21" s="1"/>
  <c r="A2494" i="21"/>
  <c r="B2494" i="21" s="1"/>
  <c r="A2495" i="21"/>
  <c r="B2495" i="21" s="1"/>
  <c r="A2496" i="21"/>
  <c r="B2496" i="21" s="1"/>
  <c r="A2497" i="21"/>
  <c r="B2497" i="21" s="1"/>
  <c r="A2498" i="21"/>
  <c r="B2498" i="21" s="1"/>
  <c r="A2499" i="21"/>
  <c r="B2499" i="21" s="1"/>
  <c r="A2500" i="21"/>
  <c r="B2500" i="21" s="1"/>
  <c r="A2501" i="21"/>
  <c r="B2501" i="21" s="1"/>
  <c r="A2502" i="21"/>
  <c r="B2502" i="21" s="1"/>
  <c r="A2503" i="21"/>
  <c r="B2503" i="21" s="1"/>
  <c r="A2504" i="21"/>
  <c r="B2504" i="21" s="1"/>
  <c r="A2505" i="21"/>
  <c r="B2505" i="21" s="1"/>
  <c r="A2506" i="21"/>
  <c r="B2506" i="21" s="1"/>
  <c r="A2507" i="21"/>
  <c r="B2507" i="21" s="1"/>
  <c r="A2508" i="21"/>
  <c r="B2508" i="21" s="1"/>
  <c r="A2509" i="21"/>
  <c r="B2509" i="21" s="1"/>
  <c r="A2510" i="21"/>
  <c r="B2510" i="21" s="1"/>
  <c r="A2511" i="21"/>
  <c r="B2511" i="21" s="1"/>
  <c r="A2512" i="21"/>
  <c r="B2512" i="21" s="1"/>
  <c r="A2513" i="21"/>
  <c r="B2513" i="21" s="1"/>
  <c r="A2514" i="21"/>
  <c r="B2514" i="21" s="1"/>
  <c r="A2515" i="21"/>
  <c r="B2515" i="21" s="1"/>
  <c r="A2516" i="21"/>
  <c r="B2516" i="21" s="1"/>
  <c r="A2517" i="21"/>
  <c r="B2517" i="21" s="1"/>
  <c r="A2518" i="21"/>
  <c r="B2518" i="21" s="1"/>
  <c r="A2519" i="21"/>
  <c r="B2519" i="21" s="1"/>
  <c r="A2520" i="21"/>
  <c r="B2520" i="21" s="1"/>
  <c r="A2521" i="21"/>
  <c r="B2521" i="21" s="1"/>
  <c r="A2522" i="21"/>
  <c r="B2522" i="21" s="1"/>
  <c r="A2523" i="21"/>
  <c r="B2523" i="21" s="1"/>
  <c r="A2524" i="21"/>
  <c r="B2524" i="21" s="1"/>
  <c r="A2525" i="21"/>
  <c r="B2525" i="21" s="1"/>
  <c r="A2526" i="21"/>
  <c r="B2526" i="21" s="1"/>
  <c r="A2527" i="21"/>
  <c r="B2527" i="21" s="1"/>
  <c r="A2528" i="21"/>
  <c r="B2528" i="21" s="1"/>
  <c r="A2529" i="21"/>
  <c r="B2529" i="21" s="1"/>
  <c r="A2530" i="21"/>
  <c r="B2530" i="21" s="1"/>
  <c r="A2531" i="21"/>
  <c r="B2531" i="21" s="1"/>
  <c r="A2532" i="21"/>
  <c r="B2532" i="21" s="1"/>
  <c r="A2533" i="21"/>
  <c r="B2533" i="21" s="1"/>
  <c r="A2534" i="21"/>
  <c r="B2534" i="21" s="1"/>
  <c r="A2535" i="21"/>
  <c r="B2535" i="21" s="1"/>
  <c r="A2536" i="21"/>
  <c r="B2536" i="21" s="1"/>
  <c r="A2537" i="21"/>
  <c r="B2537" i="21" s="1"/>
  <c r="A2538" i="21"/>
  <c r="B2538" i="21" s="1"/>
  <c r="A2539" i="21"/>
  <c r="B2539" i="21" s="1"/>
  <c r="A2540" i="21"/>
  <c r="B2540" i="21" s="1"/>
  <c r="A2541" i="21"/>
  <c r="B2541" i="21" s="1"/>
  <c r="A2542" i="21"/>
  <c r="B2542" i="21" s="1"/>
  <c r="A2543" i="21"/>
  <c r="B2543" i="21" s="1"/>
  <c r="A2544" i="21"/>
  <c r="B2544" i="21" s="1"/>
  <c r="A2545" i="21"/>
  <c r="B2545" i="21" s="1"/>
  <c r="A2546" i="21"/>
  <c r="B2546" i="21" s="1"/>
  <c r="A2547" i="21"/>
  <c r="B2547" i="21" s="1"/>
  <c r="A2548" i="21"/>
  <c r="B2548" i="21" s="1"/>
  <c r="A2549" i="21"/>
  <c r="B2549" i="21" s="1"/>
  <c r="A2550" i="21"/>
  <c r="B2550" i="21" s="1"/>
  <c r="A2551" i="21"/>
  <c r="B2551" i="21" s="1"/>
  <c r="A2552" i="21"/>
  <c r="B2552" i="21" s="1"/>
  <c r="A2553" i="21"/>
  <c r="B2553" i="21" s="1"/>
  <c r="A2554" i="21"/>
  <c r="B2554" i="21" s="1"/>
  <c r="A2555" i="21"/>
  <c r="B2555" i="21" s="1"/>
  <c r="A2556" i="21"/>
  <c r="B2556" i="21" s="1"/>
  <c r="A2557" i="21"/>
  <c r="B2557" i="21" s="1"/>
  <c r="A2558" i="21"/>
  <c r="B2558" i="21" s="1"/>
  <c r="A2559" i="21"/>
  <c r="B2559" i="21" s="1"/>
  <c r="A2560" i="21"/>
  <c r="B2560" i="21" s="1"/>
  <c r="A2561" i="21"/>
  <c r="B2561" i="21" s="1"/>
  <c r="A2562" i="21"/>
  <c r="B2562" i="21" s="1"/>
  <c r="A2563" i="21"/>
  <c r="B2563" i="21" s="1"/>
  <c r="A2564" i="21"/>
  <c r="B2564" i="21" s="1"/>
  <c r="A2565" i="21"/>
  <c r="B2565" i="21" s="1"/>
  <c r="A2566" i="21"/>
  <c r="B2566" i="21" s="1"/>
  <c r="A2567" i="21"/>
  <c r="B2567" i="21" s="1"/>
  <c r="A2568" i="21"/>
  <c r="B2568" i="21" s="1"/>
  <c r="A2569" i="21"/>
  <c r="B2569" i="21" s="1"/>
  <c r="A2570" i="21"/>
  <c r="B2570" i="21" s="1"/>
  <c r="A2571" i="21"/>
  <c r="B2571" i="21" s="1"/>
  <c r="A2572" i="21"/>
  <c r="B2572" i="21" s="1"/>
  <c r="A2573" i="21"/>
  <c r="B2573" i="21" s="1"/>
  <c r="A2574" i="21"/>
  <c r="B2574" i="21" s="1"/>
  <c r="A2575" i="21"/>
  <c r="B2575" i="21" s="1"/>
  <c r="A2576" i="21"/>
  <c r="B2576" i="21" s="1"/>
  <c r="A2577" i="21"/>
  <c r="B2577" i="21" s="1"/>
  <c r="A2578" i="21"/>
  <c r="B2578" i="21" s="1"/>
  <c r="A2579" i="21"/>
  <c r="B2579" i="21" s="1"/>
  <c r="A2580" i="21"/>
  <c r="B2580" i="21" s="1"/>
  <c r="A2581" i="21"/>
  <c r="B2581" i="21" s="1"/>
  <c r="A2582" i="21"/>
  <c r="B2582" i="21" s="1"/>
  <c r="A2583" i="21"/>
  <c r="B2583" i="21" s="1"/>
  <c r="A2584" i="21"/>
  <c r="B2584" i="21" s="1"/>
  <c r="A2585" i="21"/>
  <c r="B2585" i="21" s="1"/>
  <c r="A2586" i="21"/>
  <c r="B2586" i="21" s="1"/>
  <c r="A2587" i="21"/>
  <c r="B2587" i="21" s="1"/>
  <c r="A2588" i="21"/>
  <c r="B2588" i="21" s="1"/>
  <c r="A2589" i="21"/>
  <c r="B2589" i="21" s="1"/>
  <c r="A2590" i="21"/>
  <c r="B2590" i="21" s="1"/>
  <c r="A2591" i="21"/>
  <c r="B2591" i="21" s="1"/>
  <c r="A2592" i="21"/>
  <c r="B2592" i="21" s="1"/>
  <c r="A2593" i="21"/>
  <c r="B2593" i="21" s="1"/>
  <c r="A2594" i="21"/>
  <c r="B2594" i="21" s="1"/>
  <c r="A2595" i="21"/>
  <c r="B2595" i="21" s="1"/>
  <c r="A2596" i="21"/>
  <c r="B2596" i="21" s="1"/>
  <c r="A2597" i="21"/>
  <c r="B2597" i="21" s="1"/>
  <c r="A2598" i="21"/>
  <c r="B2598" i="21" s="1"/>
  <c r="A2599" i="21"/>
  <c r="B2599" i="21" s="1"/>
  <c r="A2600" i="21"/>
  <c r="B2600" i="21" s="1"/>
  <c r="A2601" i="21"/>
  <c r="B2601" i="21" s="1"/>
  <c r="A2602" i="21"/>
  <c r="B2602" i="21" s="1"/>
  <c r="A2603" i="21"/>
  <c r="B2603" i="21" s="1"/>
  <c r="A2604" i="21"/>
  <c r="B2604" i="21" s="1"/>
  <c r="A2605" i="21"/>
  <c r="B2605" i="21" s="1"/>
  <c r="A2606" i="21"/>
  <c r="B2606" i="21" s="1"/>
  <c r="A2607" i="21"/>
  <c r="B2607" i="21" s="1"/>
  <c r="A2608" i="21"/>
  <c r="B2608" i="21" s="1"/>
  <c r="A2609" i="21"/>
  <c r="B2609" i="21" s="1"/>
  <c r="A2610" i="21"/>
  <c r="B2610" i="21" s="1"/>
  <c r="A2611" i="21"/>
  <c r="B2611" i="21" s="1"/>
  <c r="A2612" i="21"/>
  <c r="B2612" i="21" s="1"/>
  <c r="A2613" i="21"/>
  <c r="B2613" i="21" s="1"/>
  <c r="A2614" i="21"/>
  <c r="B2614" i="21" s="1"/>
  <c r="A2615" i="21"/>
  <c r="B2615" i="21" s="1"/>
  <c r="A2616" i="21"/>
  <c r="B2616" i="21" s="1"/>
  <c r="A2617" i="21"/>
  <c r="B2617" i="21" s="1"/>
  <c r="A2618" i="21"/>
  <c r="B2618" i="21" s="1"/>
  <c r="A2619" i="21"/>
  <c r="B2619" i="21" s="1"/>
  <c r="A2620" i="21"/>
  <c r="B2620" i="21" s="1"/>
  <c r="A2621" i="21"/>
  <c r="B2621" i="21" s="1"/>
  <c r="A2622" i="21"/>
  <c r="B2622" i="21" s="1"/>
  <c r="A2623" i="21"/>
  <c r="B2623" i="21" s="1"/>
  <c r="A2624" i="21"/>
  <c r="B2624" i="21" s="1"/>
  <c r="A2625" i="21"/>
  <c r="B2625" i="21" s="1"/>
  <c r="A2626" i="21"/>
  <c r="B2626" i="21" s="1"/>
  <c r="A2627" i="21"/>
  <c r="B2627" i="21" s="1"/>
  <c r="A2628" i="21"/>
  <c r="B2628" i="21" s="1"/>
  <c r="A2629" i="21"/>
  <c r="B2629" i="21" s="1"/>
  <c r="A2630" i="21"/>
  <c r="B2630" i="21" s="1"/>
  <c r="A2631" i="21"/>
  <c r="B2631" i="21" s="1"/>
  <c r="A2632" i="21"/>
  <c r="B2632" i="21" s="1"/>
  <c r="A2633" i="21"/>
  <c r="B2633" i="21" s="1"/>
  <c r="A2634" i="21"/>
  <c r="B2634" i="21" s="1"/>
  <c r="A2635" i="21"/>
  <c r="B2635" i="21" s="1"/>
  <c r="A2636" i="21"/>
  <c r="B2636" i="21" s="1"/>
  <c r="A2637" i="21"/>
  <c r="B2637" i="21" s="1"/>
  <c r="A2638" i="21"/>
  <c r="B2638" i="21" s="1"/>
  <c r="A2639" i="21"/>
  <c r="B2639" i="21" s="1"/>
  <c r="A2640" i="21"/>
  <c r="B2640" i="21" s="1"/>
  <c r="A2641" i="21"/>
  <c r="B2641" i="21" s="1"/>
  <c r="A2642" i="21"/>
  <c r="B2642" i="21" s="1"/>
  <c r="A2643" i="21"/>
  <c r="B2643" i="21" s="1"/>
  <c r="A2644" i="21"/>
  <c r="B2644" i="21" s="1"/>
  <c r="A2645" i="21"/>
  <c r="B2645" i="21" s="1"/>
  <c r="A2646" i="21"/>
  <c r="B2646" i="21" s="1"/>
  <c r="A2647" i="21"/>
  <c r="B2647" i="21" s="1"/>
  <c r="A2648" i="21"/>
  <c r="B2648" i="21" s="1"/>
  <c r="A2649" i="21"/>
  <c r="B2649" i="21" s="1"/>
  <c r="A2650" i="21"/>
  <c r="B2650" i="21" s="1"/>
  <c r="A2651" i="21"/>
  <c r="B2651" i="21" s="1"/>
  <c r="A2652" i="21"/>
  <c r="B2652" i="21" s="1"/>
  <c r="A2653" i="21"/>
  <c r="B2653" i="21" s="1"/>
  <c r="A2654" i="21"/>
  <c r="B2654" i="21" s="1"/>
  <c r="A2655" i="21"/>
  <c r="B2655" i="21" s="1"/>
  <c r="A2656" i="21"/>
  <c r="B2656" i="21" s="1"/>
  <c r="A2657" i="21"/>
  <c r="B2657" i="21" s="1"/>
  <c r="A2658" i="21"/>
  <c r="B2658" i="21" s="1"/>
  <c r="A2659" i="21"/>
  <c r="B2659" i="21" s="1"/>
  <c r="A2660" i="21"/>
  <c r="B2660" i="21" s="1"/>
  <c r="A2661" i="21"/>
  <c r="B2661" i="21" s="1"/>
  <c r="A2662" i="21"/>
  <c r="B2662" i="21" s="1"/>
  <c r="A2663" i="21"/>
  <c r="B2663" i="21" s="1"/>
  <c r="A2664" i="21"/>
  <c r="B2664" i="21" s="1"/>
  <c r="A2665" i="21"/>
  <c r="B2665" i="21" s="1"/>
  <c r="A2666" i="21"/>
  <c r="B2666" i="21" s="1"/>
  <c r="A2667" i="21"/>
  <c r="B2667" i="21" s="1"/>
  <c r="A2668" i="21"/>
  <c r="B2668" i="21" s="1"/>
  <c r="A2669" i="21"/>
  <c r="B2669" i="21" s="1"/>
  <c r="A2670" i="21"/>
  <c r="B2670" i="21" s="1"/>
  <c r="A2671" i="21"/>
  <c r="B2671" i="21" s="1"/>
  <c r="A2672" i="21"/>
  <c r="B2672" i="21" s="1"/>
  <c r="A2673" i="21"/>
  <c r="B2673" i="21" s="1"/>
  <c r="A2674" i="21"/>
  <c r="B2674" i="21" s="1"/>
  <c r="A2675" i="21"/>
  <c r="B2675" i="21" s="1"/>
  <c r="A2676" i="21"/>
  <c r="B2676" i="21" s="1"/>
  <c r="A2677" i="21"/>
  <c r="B2677" i="21" s="1"/>
  <c r="A2678" i="21"/>
  <c r="B2678" i="21" s="1"/>
  <c r="A2679" i="21"/>
  <c r="B2679" i="21" s="1"/>
  <c r="A2680" i="21"/>
  <c r="B2680" i="21" s="1"/>
  <c r="A2681" i="21"/>
  <c r="B2681" i="21" s="1"/>
  <c r="A2682" i="21"/>
  <c r="B2682" i="21" s="1"/>
  <c r="A2683" i="21"/>
  <c r="B2683" i="21" s="1"/>
  <c r="A2684" i="21"/>
  <c r="B2684" i="21" s="1"/>
  <c r="A2685" i="21"/>
  <c r="B2685" i="21" s="1"/>
  <c r="A2686" i="21"/>
  <c r="B2686" i="21" s="1"/>
  <c r="A2687" i="21"/>
  <c r="B2687" i="21" s="1"/>
  <c r="A2688" i="21"/>
  <c r="B2688" i="21" s="1"/>
  <c r="A2689" i="21"/>
  <c r="B2689" i="21" s="1"/>
  <c r="A2690" i="21"/>
  <c r="B2690" i="21" s="1"/>
  <c r="A2691" i="21"/>
  <c r="B2691" i="21" s="1"/>
  <c r="A2692" i="21"/>
  <c r="B2692" i="21" s="1"/>
  <c r="A2693" i="21"/>
  <c r="B2693" i="21" s="1"/>
  <c r="A2694" i="21"/>
  <c r="B2694" i="21" s="1"/>
  <c r="A2695" i="21"/>
  <c r="B2695" i="21" s="1"/>
  <c r="A2696" i="21"/>
  <c r="B2696" i="21" s="1"/>
  <c r="A2697" i="21"/>
  <c r="B2697" i="21" s="1"/>
  <c r="A2698" i="21"/>
  <c r="B2698" i="21" s="1"/>
  <c r="A2699" i="21"/>
  <c r="B2699" i="21" s="1"/>
  <c r="A2700" i="21"/>
  <c r="B2700" i="21" s="1"/>
  <c r="A2701" i="21"/>
  <c r="B2701" i="21" s="1"/>
  <c r="A2702" i="21"/>
  <c r="B2702" i="21" s="1"/>
  <c r="A2703" i="21"/>
  <c r="B2703" i="21" s="1"/>
  <c r="A2704" i="21"/>
  <c r="B2704" i="21" s="1"/>
  <c r="A2705" i="21"/>
  <c r="B2705" i="21" s="1"/>
  <c r="A2706" i="21"/>
  <c r="B2706" i="21" s="1"/>
  <c r="A2707" i="21"/>
  <c r="B2707" i="21" s="1"/>
  <c r="A2708" i="21"/>
  <c r="B2708" i="21" s="1"/>
  <c r="A2709" i="21"/>
  <c r="B2709" i="21" s="1"/>
  <c r="A2710" i="21"/>
  <c r="B2710" i="21" s="1"/>
  <c r="A2711" i="21"/>
  <c r="B2711" i="21" s="1"/>
  <c r="A2712" i="21"/>
  <c r="B2712" i="21" s="1"/>
  <c r="A2713" i="21"/>
  <c r="B2713" i="21" s="1"/>
  <c r="A2714" i="21"/>
  <c r="B2714" i="21" s="1"/>
  <c r="A2715" i="21"/>
  <c r="B2715" i="21" s="1"/>
  <c r="A2716" i="21"/>
  <c r="B2716" i="21" s="1"/>
  <c r="A2717" i="21"/>
  <c r="B2717" i="21" s="1"/>
  <c r="A2718" i="21"/>
  <c r="B2718" i="21" s="1"/>
  <c r="A2719" i="21"/>
  <c r="B2719" i="21" s="1"/>
  <c r="A2720" i="21"/>
  <c r="B2720" i="21" s="1"/>
  <c r="A2721" i="21"/>
  <c r="B2721" i="21" s="1"/>
  <c r="A2722" i="21"/>
  <c r="B2722" i="21" s="1"/>
  <c r="A2723" i="21"/>
  <c r="B2723" i="21" s="1"/>
  <c r="A2724" i="21"/>
  <c r="B2724" i="21" s="1"/>
  <c r="A2725" i="21"/>
  <c r="B2725" i="21" s="1"/>
  <c r="A2726" i="21"/>
  <c r="B2726" i="21" s="1"/>
  <c r="A2727" i="21"/>
  <c r="B2727" i="21" s="1"/>
  <c r="A2728" i="21"/>
  <c r="B2728" i="21" s="1"/>
  <c r="A2729" i="21"/>
  <c r="B2729" i="21" s="1"/>
  <c r="A2730" i="21"/>
  <c r="B2730" i="21" s="1"/>
  <c r="A2731" i="21"/>
  <c r="B2731" i="21" s="1"/>
  <c r="A2732" i="21"/>
  <c r="B2732" i="21" s="1"/>
  <c r="A2733" i="21"/>
  <c r="B2733" i="21" s="1"/>
  <c r="A2734" i="21"/>
  <c r="B2734" i="21" s="1"/>
  <c r="A2735" i="21"/>
  <c r="B2735" i="21" s="1"/>
  <c r="A2736" i="21"/>
  <c r="B2736" i="21" s="1"/>
  <c r="A2737" i="21"/>
  <c r="B2737" i="21" s="1"/>
  <c r="A2738" i="21"/>
  <c r="B2738" i="21" s="1"/>
  <c r="A2739" i="21"/>
  <c r="B2739" i="21" s="1"/>
  <c r="A2740" i="21"/>
  <c r="B2740" i="21" s="1"/>
  <c r="A2741" i="21"/>
  <c r="B2741" i="21" s="1"/>
  <c r="A2742" i="21"/>
  <c r="B2742" i="21" s="1"/>
  <c r="A2743" i="21"/>
  <c r="B2743" i="21" s="1"/>
  <c r="A2744" i="21"/>
  <c r="B2744" i="21" s="1"/>
  <c r="A2745" i="21"/>
  <c r="B2745" i="21" s="1"/>
  <c r="A2746" i="21"/>
  <c r="B2746" i="21" s="1"/>
  <c r="A2747" i="21"/>
  <c r="B2747" i="21" s="1"/>
  <c r="A2748" i="21"/>
  <c r="B2748" i="21" s="1"/>
  <c r="A2749" i="21"/>
  <c r="B2749" i="21" s="1"/>
  <c r="A2750" i="21"/>
  <c r="B2750" i="21" s="1"/>
  <c r="A2751" i="21"/>
  <c r="B2751" i="21" s="1"/>
  <c r="A2752" i="21"/>
  <c r="B2752" i="21" s="1"/>
  <c r="A2753" i="21"/>
  <c r="B2753" i="21" s="1"/>
  <c r="A2754" i="21"/>
  <c r="B2754" i="21" s="1"/>
  <c r="A2755" i="21"/>
  <c r="B2755" i="21" s="1"/>
  <c r="A2756" i="21"/>
  <c r="B2756" i="21" s="1"/>
  <c r="A2757" i="21"/>
  <c r="B2757" i="21" s="1"/>
  <c r="A2758" i="21"/>
  <c r="B2758" i="21" s="1"/>
  <c r="A2759" i="21"/>
  <c r="B2759" i="21" s="1"/>
  <c r="A2760" i="21"/>
  <c r="B2760" i="21" s="1"/>
  <c r="A2761" i="21"/>
  <c r="B2761" i="21" s="1"/>
  <c r="A2762" i="21"/>
  <c r="B2762" i="21" s="1"/>
  <c r="A2763" i="21"/>
  <c r="B2763" i="21" s="1"/>
  <c r="A2764" i="21"/>
  <c r="B2764" i="21" s="1"/>
  <c r="A2765" i="21"/>
  <c r="B2765" i="21" s="1"/>
  <c r="A2766" i="21"/>
  <c r="B2766" i="21" s="1"/>
  <c r="A2767" i="21"/>
  <c r="B2767" i="21" s="1"/>
  <c r="A2768" i="21"/>
  <c r="B2768" i="21" s="1"/>
  <c r="A2769" i="21"/>
  <c r="B2769" i="21" s="1"/>
  <c r="A2770" i="21"/>
  <c r="B2770" i="21" s="1"/>
  <c r="A2771" i="21"/>
  <c r="B2771" i="21" s="1"/>
  <c r="A2772" i="21"/>
  <c r="B2772" i="21" s="1"/>
  <c r="A2773" i="21"/>
  <c r="B2773" i="21" s="1"/>
  <c r="A2774" i="21"/>
  <c r="B2774" i="21" s="1"/>
  <c r="A2775" i="21"/>
  <c r="B2775" i="21" s="1"/>
  <c r="A2776" i="21"/>
  <c r="B2776" i="21" s="1"/>
  <c r="A2777" i="21"/>
  <c r="B2777" i="21" s="1"/>
  <c r="A2778" i="21"/>
  <c r="B2778" i="21" s="1"/>
  <c r="A2779" i="21"/>
  <c r="B2779" i="21" s="1"/>
  <c r="A2780" i="21"/>
  <c r="B2780" i="21" s="1"/>
  <c r="A2781" i="21"/>
  <c r="B2781" i="21" s="1"/>
  <c r="A2782" i="21"/>
  <c r="B2782" i="21" s="1"/>
  <c r="A2783" i="21"/>
  <c r="B2783" i="21" s="1"/>
  <c r="A2784" i="21"/>
  <c r="B2784" i="21" s="1"/>
  <c r="A2785" i="21"/>
  <c r="B2785" i="21" s="1"/>
  <c r="A2786" i="21"/>
  <c r="B2786" i="21" s="1"/>
  <c r="A2787" i="21"/>
  <c r="B2787" i="21" s="1"/>
  <c r="A2788" i="21"/>
  <c r="B2788" i="21" s="1"/>
  <c r="A2789" i="21"/>
  <c r="B2789" i="21" s="1"/>
  <c r="A2790" i="21"/>
  <c r="B2790" i="21" s="1"/>
  <c r="A2791" i="21"/>
  <c r="B2791" i="21" s="1"/>
  <c r="A2792" i="21"/>
  <c r="B2792" i="21" s="1"/>
  <c r="A2793" i="21"/>
  <c r="B2793" i="21" s="1"/>
  <c r="A2794" i="21"/>
  <c r="B2794" i="21" s="1"/>
  <c r="A2795" i="21"/>
  <c r="B2795" i="21" s="1"/>
  <c r="A2796" i="21"/>
  <c r="B2796" i="21" s="1"/>
  <c r="A2797" i="21"/>
  <c r="B2797" i="21" s="1"/>
  <c r="A2798" i="21"/>
  <c r="B2798" i="21" s="1"/>
  <c r="A2799" i="21"/>
  <c r="B2799" i="21" s="1"/>
  <c r="A2800" i="21"/>
  <c r="B2800" i="21" s="1"/>
  <c r="A2801" i="21"/>
  <c r="B2801" i="21" s="1"/>
  <c r="A2802" i="21"/>
  <c r="B2802" i="21" s="1"/>
  <c r="A2803" i="21"/>
  <c r="B2803" i="21" s="1"/>
  <c r="A2804" i="21"/>
  <c r="B2804" i="21" s="1"/>
  <c r="A2805" i="21"/>
  <c r="B2805" i="21" s="1"/>
  <c r="A2806" i="21"/>
  <c r="B2806" i="21" s="1"/>
  <c r="A2807" i="21"/>
  <c r="B2807" i="21" s="1"/>
  <c r="A2808" i="21"/>
  <c r="B2808" i="21" s="1"/>
  <c r="A2809" i="21"/>
  <c r="B2809" i="21" s="1"/>
  <c r="A2810" i="21"/>
  <c r="B2810" i="21" s="1"/>
  <c r="A2811" i="21"/>
  <c r="B2811" i="21" s="1"/>
  <c r="A2812" i="21"/>
  <c r="B2812" i="21" s="1"/>
  <c r="A2813" i="21"/>
  <c r="B2813" i="21" s="1"/>
  <c r="A2814" i="21"/>
  <c r="B2814" i="21" s="1"/>
  <c r="A2815" i="21"/>
  <c r="B2815" i="21" s="1"/>
  <c r="A2816" i="21"/>
  <c r="B2816" i="21" s="1"/>
  <c r="A2817" i="21"/>
  <c r="B2817" i="21" s="1"/>
  <c r="A2818" i="21"/>
  <c r="B2818" i="21" s="1"/>
  <c r="A2819" i="21"/>
  <c r="B2819" i="21" s="1"/>
  <c r="A2820" i="21"/>
  <c r="B2820" i="21" s="1"/>
  <c r="A2821" i="21"/>
  <c r="B2821" i="21" s="1"/>
  <c r="A2822" i="21"/>
  <c r="B2822" i="21" s="1"/>
  <c r="A2823" i="21"/>
  <c r="B2823" i="21" s="1"/>
  <c r="A2824" i="21"/>
  <c r="B2824" i="21" s="1"/>
  <c r="A2825" i="21"/>
  <c r="B2825" i="21" s="1"/>
  <c r="A2826" i="21"/>
  <c r="B2826" i="21" s="1"/>
  <c r="A2827" i="21"/>
  <c r="B2827" i="21" s="1"/>
  <c r="A2828" i="21"/>
  <c r="B2828" i="21" s="1"/>
  <c r="A2829" i="21"/>
  <c r="B2829" i="21" s="1"/>
  <c r="A2830" i="21"/>
  <c r="B2830" i="21" s="1"/>
  <c r="A2831" i="21"/>
  <c r="B2831" i="21" s="1"/>
  <c r="A2832" i="21"/>
  <c r="B2832" i="21" s="1"/>
  <c r="A2833" i="21"/>
  <c r="B2833" i="21" s="1"/>
  <c r="A2834" i="21"/>
  <c r="B2834" i="21" s="1"/>
  <c r="A2835" i="21"/>
  <c r="B2835" i="21" s="1"/>
  <c r="A2836" i="21"/>
  <c r="B2836" i="21" s="1"/>
  <c r="A2837" i="21"/>
  <c r="B2837" i="21" s="1"/>
  <c r="A2838" i="21"/>
  <c r="B2838" i="21" s="1"/>
  <c r="A2839" i="21"/>
  <c r="B2839" i="21" s="1"/>
  <c r="A2840" i="21"/>
  <c r="B2840" i="21" s="1"/>
  <c r="A2841" i="21"/>
  <c r="B2841" i="21" s="1"/>
  <c r="A2842" i="21"/>
  <c r="B2842" i="21" s="1"/>
  <c r="A2843" i="21"/>
  <c r="B2843" i="21" s="1"/>
  <c r="A2844" i="21"/>
  <c r="B2844" i="21" s="1"/>
  <c r="A2845" i="21"/>
  <c r="B2845" i="21" s="1"/>
  <c r="A2846" i="21"/>
  <c r="B2846" i="21" s="1"/>
  <c r="A2847" i="21"/>
  <c r="B2847" i="21" s="1"/>
  <c r="A2848" i="21"/>
  <c r="B2848" i="21" s="1"/>
  <c r="A2849" i="21"/>
  <c r="B2849" i="21" s="1"/>
  <c r="A2850" i="21"/>
  <c r="B2850" i="21" s="1"/>
  <c r="A2851" i="21"/>
  <c r="B2851" i="21" s="1"/>
  <c r="A2852" i="21"/>
  <c r="B2852" i="21" s="1"/>
  <c r="A2853" i="21"/>
  <c r="B2853" i="21" s="1"/>
  <c r="A2854" i="21"/>
  <c r="B2854" i="21" s="1"/>
  <c r="A2855" i="21"/>
  <c r="B2855" i="21" s="1"/>
  <c r="A2856" i="21"/>
  <c r="B2856" i="21" s="1"/>
  <c r="A2857" i="21"/>
  <c r="B2857" i="21" s="1"/>
  <c r="A2858" i="21"/>
  <c r="B2858" i="21" s="1"/>
  <c r="A2859" i="21"/>
  <c r="B2859" i="21" s="1"/>
  <c r="A2860" i="21"/>
  <c r="B2860" i="21" s="1"/>
  <c r="A2861" i="21"/>
  <c r="B2861" i="21" s="1"/>
  <c r="A2862" i="21"/>
  <c r="B2862" i="21" s="1"/>
  <c r="A2863" i="21"/>
  <c r="B2863" i="21" s="1"/>
  <c r="A2864" i="21"/>
  <c r="B2864" i="21" s="1"/>
  <c r="A2865" i="21"/>
  <c r="B2865" i="21" s="1"/>
  <c r="A2866" i="21"/>
  <c r="B2866" i="21" s="1"/>
  <c r="A2867" i="21"/>
  <c r="B2867" i="21" s="1"/>
  <c r="A2868" i="21"/>
  <c r="B2868" i="21" s="1"/>
  <c r="A2869" i="21"/>
  <c r="B2869" i="21" s="1"/>
  <c r="A2870" i="21"/>
  <c r="B2870" i="21" s="1"/>
  <c r="A2871" i="21"/>
  <c r="B2871" i="21" s="1"/>
  <c r="A2872" i="21"/>
  <c r="B2872" i="21" s="1"/>
  <c r="A2873" i="21"/>
  <c r="B2873" i="21" s="1"/>
  <c r="A2874" i="21"/>
  <c r="B2874" i="21" s="1"/>
  <c r="A2875" i="21"/>
  <c r="B2875" i="21" s="1"/>
  <c r="A2876" i="21"/>
  <c r="B2876" i="21" s="1"/>
  <c r="A2877" i="21"/>
  <c r="B2877" i="21" s="1"/>
  <c r="A2878" i="21"/>
  <c r="B2878" i="21" s="1"/>
  <c r="A2879" i="21"/>
  <c r="B2879" i="21" s="1"/>
  <c r="A2880" i="21"/>
  <c r="B2880" i="21" s="1"/>
  <c r="A2881" i="21"/>
  <c r="B2881" i="21" s="1"/>
  <c r="A2882" i="21"/>
  <c r="B2882" i="21" s="1"/>
  <c r="A2883" i="21"/>
  <c r="B2883" i="21" s="1"/>
  <c r="A2884" i="21"/>
  <c r="B2884" i="21" s="1"/>
  <c r="A2885" i="21"/>
  <c r="B2885" i="21" s="1"/>
  <c r="A2886" i="21"/>
  <c r="B2886" i="21" s="1"/>
  <c r="A2887" i="21"/>
  <c r="B2887" i="21" s="1"/>
  <c r="A2888" i="21"/>
  <c r="B2888" i="21" s="1"/>
  <c r="A2889" i="21"/>
  <c r="B2889" i="21" s="1"/>
  <c r="A2890" i="21"/>
  <c r="B2890" i="21" s="1"/>
  <c r="A2891" i="21"/>
  <c r="B2891" i="21" s="1"/>
  <c r="A2892" i="21"/>
  <c r="B2892" i="21" s="1"/>
  <c r="A2893" i="21"/>
  <c r="B2893" i="21" s="1"/>
  <c r="A2894" i="21"/>
  <c r="B2894" i="21" s="1"/>
  <c r="A2895" i="21"/>
  <c r="B2895" i="21" s="1"/>
  <c r="A2896" i="21"/>
  <c r="B2896" i="21" s="1"/>
  <c r="A2897" i="21"/>
  <c r="B2897" i="21" s="1"/>
  <c r="A2898" i="21"/>
  <c r="B2898" i="21" s="1"/>
  <c r="A2899" i="21"/>
  <c r="B2899" i="21" s="1"/>
  <c r="A2900" i="21"/>
  <c r="B2900" i="21" s="1"/>
  <c r="A2901" i="21"/>
  <c r="B2901" i="21" s="1"/>
  <c r="A2902" i="21"/>
  <c r="B2902" i="21" s="1"/>
  <c r="A2903" i="21"/>
  <c r="B2903" i="21" s="1"/>
  <c r="A2904" i="21"/>
  <c r="B2904" i="21" s="1"/>
  <c r="A2905" i="21"/>
  <c r="B2905" i="21" s="1"/>
  <c r="A2906" i="21"/>
  <c r="B2906" i="21" s="1"/>
  <c r="A2907" i="21"/>
  <c r="B2907" i="21" s="1"/>
  <c r="A2908" i="21"/>
  <c r="B2908" i="21" s="1"/>
  <c r="A2909" i="21"/>
  <c r="B2909" i="21" s="1"/>
  <c r="A2910" i="21"/>
  <c r="B2910" i="21" s="1"/>
  <c r="A2911" i="21"/>
  <c r="B2911" i="21" s="1"/>
  <c r="A2912" i="21"/>
  <c r="B2912" i="21" s="1"/>
  <c r="A2913" i="21"/>
  <c r="B2913" i="21" s="1"/>
  <c r="A2914" i="21"/>
  <c r="B2914" i="21" s="1"/>
  <c r="A2915" i="21"/>
  <c r="B2915" i="21" s="1"/>
  <c r="A2916" i="21"/>
  <c r="B2916" i="21" s="1"/>
  <c r="A2917" i="21"/>
  <c r="B2917" i="21" s="1"/>
  <c r="A2918" i="21"/>
  <c r="B2918" i="21" s="1"/>
  <c r="A2919" i="21"/>
  <c r="B2919" i="21" s="1"/>
  <c r="A2920" i="21"/>
  <c r="B2920" i="21" s="1"/>
  <c r="A2921" i="21"/>
  <c r="B2921" i="21" s="1"/>
  <c r="A2922" i="21"/>
  <c r="B2922" i="21" s="1"/>
  <c r="A2923" i="21"/>
  <c r="B2923" i="21" s="1"/>
  <c r="A2924" i="21"/>
  <c r="B2924" i="21" s="1"/>
  <c r="A2925" i="21"/>
  <c r="B2925" i="21" s="1"/>
  <c r="A2926" i="21"/>
  <c r="B2926" i="21" s="1"/>
  <c r="A2927" i="21"/>
  <c r="B2927" i="21" s="1"/>
  <c r="A2928" i="21"/>
  <c r="B2928" i="21" s="1"/>
  <c r="A2929" i="21"/>
  <c r="B2929" i="21" s="1"/>
  <c r="A2930" i="21"/>
  <c r="B2930" i="21" s="1"/>
  <c r="A2931" i="21"/>
  <c r="B2931" i="21" s="1"/>
  <c r="A2932" i="21"/>
  <c r="B2932" i="21" s="1"/>
  <c r="A2933" i="21"/>
  <c r="B2933" i="21" s="1"/>
  <c r="A2934" i="21"/>
  <c r="B2934" i="21" s="1"/>
  <c r="A2935" i="21"/>
  <c r="B2935" i="21" s="1"/>
  <c r="A2936" i="21"/>
  <c r="B2936" i="21" s="1"/>
  <c r="A2937" i="21"/>
  <c r="B2937" i="21" s="1"/>
  <c r="A2938" i="21"/>
  <c r="B2938" i="21" s="1"/>
  <c r="A2939" i="21"/>
  <c r="B2939" i="21" s="1"/>
  <c r="A2940" i="21"/>
  <c r="B2940" i="21" s="1"/>
  <c r="A2941" i="21"/>
  <c r="B2941" i="21" s="1"/>
  <c r="A2942" i="21"/>
  <c r="B2942" i="21" s="1"/>
  <c r="A2943" i="21"/>
  <c r="B2943" i="21" s="1"/>
  <c r="A2944" i="21"/>
  <c r="B2944" i="21" s="1"/>
  <c r="A2945" i="21"/>
  <c r="B2945" i="21" s="1"/>
  <c r="A2946" i="21"/>
  <c r="B2946" i="21" s="1"/>
  <c r="A2947" i="21"/>
  <c r="B2947" i="21" s="1"/>
  <c r="A2948" i="21"/>
  <c r="B2948" i="21" s="1"/>
  <c r="A2949" i="21"/>
  <c r="B2949" i="21" s="1"/>
  <c r="A2950" i="21"/>
  <c r="B2950" i="21" s="1"/>
  <c r="A2951" i="21"/>
  <c r="B2951" i="21" s="1"/>
  <c r="A2952" i="21"/>
  <c r="B2952" i="21" s="1"/>
  <c r="A2953" i="21"/>
  <c r="B2953" i="21" s="1"/>
  <c r="A2954" i="21"/>
  <c r="B2954" i="21" s="1"/>
  <c r="A2955" i="21"/>
  <c r="B2955" i="21" s="1"/>
  <c r="A2956" i="21"/>
  <c r="B2956" i="21" s="1"/>
  <c r="A2957" i="21"/>
  <c r="B2957" i="21" s="1"/>
  <c r="A2958" i="21"/>
  <c r="B2958" i="21" s="1"/>
  <c r="A2959" i="21"/>
  <c r="B2959" i="21" s="1"/>
  <c r="A2960" i="21"/>
  <c r="B2960" i="21" s="1"/>
  <c r="A2961" i="21"/>
  <c r="B2961" i="21" s="1"/>
  <c r="A2962" i="21"/>
  <c r="B2962" i="21" s="1"/>
  <c r="A2963" i="21"/>
  <c r="B2963" i="21" s="1"/>
  <c r="A2964" i="21"/>
  <c r="B2964" i="21" s="1"/>
  <c r="A2965" i="21"/>
  <c r="B2965" i="21" s="1"/>
  <c r="A2966" i="21"/>
  <c r="B2966" i="21" s="1"/>
  <c r="A2967" i="21"/>
  <c r="B2967" i="21" s="1"/>
  <c r="A2968" i="21"/>
  <c r="B2968" i="21" s="1"/>
  <c r="A2969" i="21"/>
  <c r="B2969" i="21" s="1"/>
  <c r="A2970" i="21"/>
  <c r="B2970" i="21" s="1"/>
  <c r="A2971" i="21"/>
  <c r="B2971" i="21" s="1"/>
  <c r="A2972" i="21"/>
  <c r="B2972" i="21" s="1"/>
  <c r="A2973" i="21"/>
  <c r="B2973" i="21" s="1"/>
  <c r="A2974" i="21"/>
  <c r="B2974" i="21" s="1"/>
  <c r="A2975" i="21"/>
  <c r="B2975" i="21" s="1"/>
  <c r="A2976" i="21"/>
  <c r="B2976" i="21" s="1"/>
  <c r="A2977" i="21"/>
  <c r="B2977" i="21" s="1"/>
  <c r="A2978" i="21"/>
  <c r="B2978" i="21" s="1"/>
  <c r="A2979" i="21"/>
  <c r="B2979" i="21" s="1"/>
  <c r="A2980" i="21"/>
  <c r="B2980" i="21" s="1"/>
  <c r="A2981" i="21"/>
  <c r="B2981" i="21" s="1"/>
  <c r="A2982" i="21"/>
  <c r="B2982" i="21" s="1"/>
  <c r="A2983" i="21"/>
  <c r="B2983" i="21" s="1"/>
  <c r="A2984" i="21"/>
  <c r="B2984" i="21" s="1"/>
  <c r="A2985" i="21"/>
  <c r="B2985" i="21" s="1"/>
  <c r="A2986" i="21"/>
  <c r="B2986" i="21" s="1"/>
  <c r="A2987" i="21"/>
  <c r="B2987" i="21" s="1"/>
  <c r="A2988" i="21"/>
  <c r="B2988" i="21" s="1"/>
  <c r="A2989" i="21"/>
  <c r="B2989" i="21" s="1"/>
  <c r="A2990" i="21"/>
  <c r="B2990" i="21" s="1"/>
  <c r="A2991" i="21"/>
  <c r="B2991" i="21" s="1"/>
  <c r="A2992" i="21"/>
  <c r="B2992" i="21" s="1"/>
  <c r="A2993" i="21"/>
  <c r="B2993" i="21" s="1"/>
  <c r="A2994" i="21"/>
  <c r="B2994" i="21" s="1"/>
  <c r="A2995" i="21"/>
  <c r="B2995" i="21" s="1"/>
  <c r="A2996" i="21"/>
  <c r="B2996" i="21" s="1"/>
  <c r="A2997" i="21"/>
  <c r="B2997" i="21" s="1"/>
  <c r="A2998" i="21"/>
  <c r="B2998" i="21" s="1"/>
  <c r="A2999" i="21"/>
  <c r="B2999" i="21" s="1"/>
  <c r="A3000" i="21"/>
  <c r="B3000" i="21" s="1"/>
  <c r="A3001" i="21"/>
  <c r="B3001" i="21" s="1"/>
  <c r="A3002" i="21"/>
  <c r="B3002" i="21" s="1"/>
  <c r="A3003" i="21"/>
  <c r="B3003" i="21" s="1"/>
  <c r="A3004" i="21"/>
  <c r="B3004" i="21" s="1"/>
  <c r="A3005" i="21"/>
  <c r="B3005" i="21" s="1"/>
  <c r="A3006" i="21"/>
  <c r="B3006" i="21" s="1"/>
  <c r="A3007" i="21"/>
  <c r="B3007" i="21" s="1"/>
  <c r="A3008" i="21"/>
  <c r="B3008" i="21" s="1"/>
  <c r="A3009" i="21"/>
  <c r="B3009" i="21" s="1"/>
  <c r="A3010" i="21"/>
  <c r="B3010" i="21" s="1"/>
  <c r="A3011" i="21"/>
  <c r="B3011" i="21" s="1"/>
  <c r="A3012" i="21"/>
  <c r="B3012" i="21" s="1"/>
  <c r="A3013" i="21"/>
  <c r="B3013" i="21" s="1"/>
  <c r="A3014" i="21"/>
  <c r="B3014" i="21" s="1"/>
  <c r="A3015" i="21"/>
  <c r="B3015" i="21" s="1"/>
  <c r="A3016" i="21"/>
  <c r="B3016" i="21" s="1"/>
  <c r="A3017" i="21"/>
  <c r="B3017" i="21" s="1"/>
  <c r="A3018" i="21"/>
  <c r="B3018" i="21" s="1"/>
  <c r="A3019" i="21"/>
  <c r="B3019" i="21" s="1"/>
  <c r="A3020" i="21"/>
  <c r="B3020" i="21" s="1"/>
  <c r="A3021" i="21"/>
  <c r="B3021" i="21" s="1"/>
  <c r="A3022" i="21"/>
  <c r="B3022" i="21" s="1"/>
  <c r="A3023" i="21"/>
  <c r="B3023" i="21" s="1"/>
  <c r="A3024" i="21"/>
  <c r="B3024" i="21" s="1"/>
  <c r="A3025" i="21"/>
  <c r="B3025" i="21" s="1"/>
  <c r="A3026" i="21"/>
  <c r="B3026" i="21" s="1"/>
  <c r="A3027" i="21"/>
  <c r="B3027" i="21" s="1"/>
  <c r="A3028" i="21"/>
  <c r="B3028" i="21" s="1"/>
  <c r="A3029" i="21"/>
  <c r="B3029" i="21" s="1"/>
  <c r="A3030" i="21"/>
  <c r="B3030" i="21" s="1"/>
  <c r="A3031" i="21"/>
  <c r="B3031" i="21" s="1"/>
  <c r="A3032" i="21"/>
  <c r="B3032" i="21" s="1"/>
  <c r="A3033" i="21"/>
  <c r="B3033" i="21" s="1"/>
  <c r="A3034" i="21"/>
  <c r="B3034" i="21" s="1"/>
  <c r="A3035" i="21"/>
  <c r="B3035" i="21" s="1"/>
  <c r="A3036" i="21"/>
  <c r="B3036" i="21" s="1"/>
  <c r="A3037" i="21"/>
  <c r="B3037" i="21" s="1"/>
  <c r="A3038" i="21"/>
  <c r="B3038" i="21" s="1"/>
  <c r="A3039" i="21"/>
  <c r="B3039" i="21" s="1"/>
  <c r="A3040" i="21"/>
  <c r="B3040" i="21" s="1"/>
  <c r="A3041" i="21"/>
  <c r="B3041" i="21" s="1"/>
  <c r="A3042" i="21"/>
  <c r="B3042" i="21" s="1"/>
  <c r="A3043" i="21"/>
  <c r="B3043" i="21" s="1"/>
  <c r="A3044" i="21"/>
  <c r="B3044" i="21" s="1"/>
  <c r="A3045" i="21"/>
  <c r="B3045" i="21" s="1"/>
  <c r="A3046" i="21"/>
  <c r="B3046" i="21" s="1"/>
  <c r="A3047" i="21"/>
  <c r="B3047" i="21" s="1"/>
  <c r="A3048" i="21"/>
  <c r="B3048" i="21" s="1"/>
  <c r="A3049" i="21"/>
  <c r="B3049" i="21" s="1"/>
  <c r="A3050" i="21"/>
  <c r="B3050" i="21" s="1"/>
  <c r="A3051" i="21"/>
  <c r="B3051" i="21" s="1"/>
  <c r="A3052" i="21"/>
  <c r="B3052" i="21" s="1"/>
  <c r="A3053" i="21"/>
  <c r="B3053" i="21" s="1"/>
  <c r="A3054" i="21"/>
  <c r="B3054" i="21" s="1"/>
  <c r="A3055" i="21"/>
  <c r="B3055" i="21" s="1"/>
  <c r="A3056" i="21"/>
  <c r="B3056" i="21" s="1"/>
  <c r="A3057" i="21"/>
  <c r="B3057" i="21" s="1"/>
  <c r="A3058" i="21"/>
  <c r="B3058" i="21" s="1"/>
  <c r="A3059" i="21"/>
  <c r="B3059" i="21" s="1"/>
  <c r="A3060" i="21"/>
  <c r="B3060" i="21" s="1"/>
  <c r="A3061" i="21"/>
  <c r="B3061" i="21" s="1"/>
  <c r="A3062" i="21"/>
  <c r="B3062" i="21" s="1"/>
  <c r="A3063" i="21"/>
  <c r="B3063" i="21" s="1"/>
  <c r="A3064" i="21"/>
  <c r="B3064" i="21" s="1"/>
  <c r="A3065" i="21"/>
  <c r="B3065" i="21" s="1"/>
  <c r="A3066" i="21"/>
  <c r="B3066" i="21" s="1"/>
  <c r="A3067" i="21"/>
  <c r="B3067" i="21" s="1"/>
  <c r="A3068" i="21"/>
  <c r="B3068" i="21" s="1"/>
  <c r="A3069" i="21"/>
  <c r="B3069" i="21" s="1"/>
  <c r="A3070" i="21"/>
  <c r="B3070" i="21" s="1"/>
  <c r="A3071" i="21"/>
  <c r="B3071" i="21" s="1"/>
  <c r="A3072" i="21"/>
  <c r="B3072" i="21" s="1"/>
  <c r="A3073" i="21"/>
  <c r="B3073" i="21" s="1"/>
  <c r="A3074" i="21"/>
  <c r="B3074" i="21" s="1"/>
  <c r="A3075" i="21"/>
  <c r="B3075" i="21" s="1"/>
  <c r="A3076" i="21"/>
  <c r="B3076" i="21" s="1"/>
  <c r="A3077" i="21"/>
  <c r="B3077" i="21" s="1"/>
  <c r="A3078" i="21"/>
  <c r="B3078" i="21" s="1"/>
  <c r="A3079" i="21"/>
  <c r="B3079" i="21" s="1"/>
  <c r="A3080" i="21"/>
  <c r="B3080" i="21" s="1"/>
  <c r="A3081" i="21"/>
  <c r="B3081" i="21" s="1"/>
  <c r="A3082" i="21"/>
  <c r="B3082" i="21" s="1"/>
  <c r="A3083" i="21"/>
  <c r="B3083" i="21" s="1"/>
  <c r="A3084" i="21"/>
  <c r="B3084" i="21" s="1"/>
  <c r="A3085" i="21"/>
  <c r="B3085" i="21" s="1"/>
  <c r="A3086" i="21"/>
  <c r="B3086" i="21" s="1"/>
  <c r="A3087" i="21"/>
  <c r="B3087" i="21" s="1"/>
  <c r="A3088" i="21"/>
  <c r="B3088" i="21" s="1"/>
  <c r="A3089" i="21"/>
  <c r="B3089" i="21" s="1"/>
  <c r="A3090" i="21"/>
  <c r="B3090" i="21" s="1"/>
  <c r="A3091" i="21"/>
  <c r="B3091" i="21" s="1"/>
  <c r="A3092" i="21"/>
  <c r="B3092" i="21" s="1"/>
  <c r="A3093" i="21"/>
  <c r="B3093" i="21" s="1"/>
  <c r="A3094" i="21"/>
  <c r="B3094" i="21" s="1"/>
  <c r="A3095" i="21"/>
  <c r="B3095" i="21" s="1"/>
  <c r="A3096" i="21"/>
  <c r="B3096" i="21" s="1"/>
  <c r="A3097" i="21"/>
  <c r="B3097" i="21" s="1"/>
  <c r="A3098" i="21"/>
  <c r="B3098" i="21" s="1"/>
  <c r="A3099" i="21"/>
  <c r="B3099" i="21" s="1"/>
  <c r="A3100" i="21"/>
  <c r="B3100" i="21" s="1"/>
  <c r="A3101" i="21"/>
  <c r="B3101" i="21" s="1"/>
  <c r="A3102" i="21"/>
  <c r="B3102" i="21" s="1"/>
  <c r="A3103" i="21"/>
  <c r="B3103" i="21" s="1"/>
  <c r="A3104" i="21"/>
  <c r="B3104" i="21" s="1"/>
  <c r="A3105" i="21"/>
  <c r="B3105" i="21" s="1"/>
  <c r="A3106" i="21"/>
  <c r="B3106" i="21" s="1"/>
  <c r="A3107" i="21"/>
  <c r="B3107" i="21" s="1"/>
  <c r="A3108" i="21"/>
  <c r="B3108" i="21" s="1"/>
  <c r="A3109" i="21"/>
  <c r="B3109" i="21" s="1"/>
  <c r="A3110" i="21"/>
  <c r="B3110" i="21" s="1"/>
  <c r="A3111" i="21"/>
  <c r="B3111" i="21" s="1"/>
  <c r="A3112" i="21"/>
  <c r="B3112" i="21" s="1"/>
  <c r="A3113" i="21"/>
  <c r="B3113" i="21" s="1"/>
  <c r="A3114" i="21"/>
  <c r="B3114" i="21" s="1"/>
  <c r="A3115" i="21"/>
  <c r="B3115" i="21" s="1"/>
  <c r="A3116" i="21"/>
  <c r="B3116" i="21" s="1"/>
  <c r="A3117" i="21"/>
  <c r="B3117" i="21" s="1"/>
  <c r="A3118" i="21"/>
  <c r="B3118" i="21" s="1"/>
  <c r="A3119" i="21"/>
  <c r="B3119" i="21" s="1"/>
  <c r="A3120" i="21"/>
  <c r="B3120" i="21" s="1"/>
  <c r="A3121" i="21"/>
  <c r="B3121" i="21" s="1"/>
  <c r="A3122" i="21"/>
  <c r="B3122" i="21" s="1"/>
  <c r="A3123" i="21"/>
  <c r="B3123" i="21" s="1"/>
  <c r="A3124" i="21"/>
  <c r="B3124" i="21" s="1"/>
  <c r="A3125" i="21"/>
  <c r="B3125" i="21" s="1"/>
  <c r="A3126" i="21"/>
  <c r="B3126" i="21" s="1"/>
  <c r="A3127" i="21"/>
  <c r="B3127" i="21" s="1"/>
  <c r="A3128" i="21"/>
  <c r="B3128" i="21" s="1"/>
  <c r="A3129" i="21"/>
  <c r="B3129" i="21" s="1"/>
  <c r="A3130" i="21"/>
  <c r="B3130" i="21" s="1"/>
  <c r="A3131" i="21"/>
  <c r="B3131" i="21" s="1"/>
  <c r="A3132" i="21"/>
  <c r="B3132" i="21" s="1"/>
  <c r="A3133" i="21"/>
  <c r="B3133" i="21" s="1"/>
  <c r="A3134" i="21"/>
  <c r="B3134" i="21" s="1"/>
  <c r="A3135" i="21"/>
  <c r="B3135" i="21" s="1"/>
  <c r="A3136" i="21"/>
  <c r="B3136" i="21" s="1"/>
  <c r="A3137" i="21"/>
  <c r="B3137" i="21" s="1"/>
  <c r="A3138" i="21"/>
  <c r="B3138" i="21" s="1"/>
  <c r="A3139" i="21"/>
  <c r="B3139" i="21" s="1"/>
  <c r="A3140" i="21"/>
  <c r="B3140" i="21" s="1"/>
  <c r="A3141" i="21"/>
  <c r="B3141" i="21" s="1"/>
  <c r="A3142" i="21"/>
  <c r="B3142" i="21" s="1"/>
  <c r="A3143" i="21"/>
  <c r="B3143" i="21" s="1"/>
  <c r="A3144" i="21"/>
  <c r="B3144" i="21" s="1"/>
  <c r="A2" i="21"/>
  <c r="B2" i="21" s="1"/>
  <c r="F206" i="8" l="1"/>
  <c r="J150" i="1"/>
  <c r="J149" i="1"/>
  <c r="J148" i="1"/>
  <c r="J147" i="1"/>
  <c r="J146" i="1"/>
  <c r="J145" i="1"/>
  <c r="L144" i="1" l="1"/>
  <c r="J144" i="1"/>
  <c r="L150" i="1"/>
  <c r="L149" i="1"/>
  <c r="L148" i="1"/>
  <c r="L147" i="1"/>
  <c r="L146" i="1"/>
  <c r="L145" i="1"/>
  <c r="E241" i="8"/>
  <c r="F241" i="8"/>
  <c r="E242" i="8"/>
  <c r="F242" i="8"/>
  <c r="E243" i="8"/>
  <c r="F243" i="8"/>
  <c r="F240" i="8"/>
  <c r="E240" i="8"/>
  <c r="K56" i="6"/>
  <c r="K55" i="6"/>
  <c r="I56" i="6"/>
  <c r="I55" i="6"/>
  <c r="F238" i="8" l="1"/>
  <c r="E238" i="8"/>
  <c r="F239" i="8"/>
  <c r="E239" i="8"/>
  <c r="F237" i="8"/>
  <c r="E237" i="8"/>
  <c r="F235" i="8"/>
  <c r="E235" i="8"/>
  <c r="F236" i="8"/>
  <c r="E236" i="8"/>
  <c r="F233" i="8"/>
  <c r="E233" i="8"/>
  <c r="F234" i="8"/>
  <c r="E234" i="8"/>
  <c r="F231" i="8"/>
  <c r="E231" i="8"/>
  <c r="F232" i="8"/>
  <c r="E232" i="8"/>
  <c r="F229" i="8"/>
  <c r="E229" i="8"/>
  <c r="F230" i="8"/>
  <c r="E230" i="8"/>
  <c r="F228" i="8" l="1"/>
  <c r="E228" i="8"/>
  <c r="K54" i="6"/>
  <c r="I54" i="6"/>
  <c r="K21" i="15" l="1"/>
  <c r="H146" i="4"/>
  <c r="H147" i="4"/>
  <c r="H148" i="4"/>
  <c r="H149" i="4"/>
  <c r="H150" i="4"/>
  <c r="H151" i="4"/>
  <c r="H152" i="4"/>
  <c r="H153" i="4"/>
  <c r="H154" i="4"/>
  <c r="H155" i="4"/>
  <c r="H156" i="4"/>
  <c r="H157" i="4"/>
  <c r="H158" i="4"/>
  <c r="H159" i="4"/>
  <c r="H160" i="4"/>
  <c r="H161" i="4"/>
  <c r="H162" i="4"/>
  <c r="H163" i="4"/>
  <c r="H164" i="4"/>
  <c r="H165" i="4"/>
  <c r="H166" i="4"/>
  <c r="H167" i="4"/>
  <c r="H168" i="4"/>
  <c r="H145" i="4"/>
  <c r="L51" i="1" l="1"/>
  <c r="L52" i="1"/>
  <c r="L53" i="1"/>
  <c r="L54" i="1"/>
  <c r="L55" i="1"/>
  <c r="L56" i="1"/>
  <c r="L57" i="1"/>
  <c r="L58" i="1"/>
  <c r="J51" i="1"/>
  <c r="J52" i="1"/>
  <c r="J53" i="1"/>
  <c r="J54" i="1"/>
  <c r="J55" i="1"/>
  <c r="J56" i="1"/>
  <c r="J57" i="1"/>
  <c r="J58" i="1"/>
  <c r="K42" i="6"/>
  <c r="P2" i="21"/>
  <c r="P3" i="21"/>
  <c r="P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4" i="21"/>
  <c r="P65" i="21"/>
  <c r="P66" i="21"/>
  <c r="P67" i="21"/>
  <c r="P68" i="21"/>
  <c r="P69" i="21"/>
  <c r="P70" i="21"/>
  <c r="P71" i="21"/>
  <c r="P72" i="21"/>
  <c r="P73" i="21"/>
  <c r="P74" i="21"/>
  <c r="P75" i="21"/>
  <c r="P76" i="21"/>
  <c r="P77" i="21"/>
  <c r="P78" i="21"/>
  <c r="P79" i="21"/>
  <c r="P80" i="21"/>
  <c r="P81" i="21"/>
  <c r="P82" i="21"/>
  <c r="P83" i="21"/>
  <c r="P84" i="21"/>
  <c r="P85" i="21"/>
  <c r="P86" i="21"/>
  <c r="P87" i="21"/>
  <c r="P88" i="21"/>
  <c r="P89" i="21"/>
  <c r="P90" i="21"/>
  <c r="P91" i="21"/>
  <c r="P92" i="21"/>
  <c r="P93" i="21"/>
  <c r="P94" i="21"/>
  <c r="P95" i="21"/>
  <c r="P96" i="21"/>
  <c r="P97" i="21"/>
  <c r="P98" i="21"/>
  <c r="P99" i="21"/>
  <c r="P100" i="21"/>
  <c r="P101" i="21"/>
  <c r="P102" i="21"/>
  <c r="P103" i="21"/>
  <c r="P104" i="21"/>
  <c r="P105" i="21"/>
  <c r="P106" i="21"/>
  <c r="P107" i="21"/>
  <c r="P108" i="21"/>
  <c r="P109" i="21"/>
  <c r="P110" i="21"/>
  <c r="P111" i="21"/>
  <c r="P112" i="21"/>
  <c r="P113" i="21"/>
  <c r="P114" i="21"/>
  <c r="P115" i="21"/>
  <c r="P116" i="21"/>
  <c r="P117" i="21"/>
  <c r="P118" i="21"/>
  <c r="P119" i="21"/>
  <c r="P120" i="21"/>
  <c r="P121" i="21"/>
  <c r="P122" i="21"/>
  <c r="P123" i="21"/>
  <c r="P124" i="21"/>
  <c r="P125" i="21"/>
  <c r="P126" i="21"/>
  <c r="P127" i="21"/>
  <c r="P128" i="21"/>
  <c r="P129" i="21"/>
  <c r="P130" i="21"/>
  <c r="P131" i="21"/>
  <c r="P132" i="21"/>
  <c r="P133" i="21"/>
  <c r="P134" i="21"/>
  <c r="P135" i="21"/>
  <c r="P136" i="21"/>
  <c r="P137" i="21"/>
  <c r="P138" i="21"/>
  <c r="P139" i="21"/>
  <c r="P140" i="21"/>
  <c r="P141" i="21"/>
  <c r="P142" i="21"/>
  <c r="P143" i="21"/>
  <c r="P144" i="21"/>
  <c r="P145" i="21"/>
  <c r="P146" i="21"/>
  <c r="P147" i="21"/>
  <c r="P148" i="21"/>
  <c r="P149" i="21"/>
  <c r="P150" i="21"/>
  <c r="P151" i="21"/>
  <c r="P152" i="21"/>
  <c r="P153" i="21"/>
  <c r="P154" i="21"/>
  <c r="P155" i="21"/>
  <c r="P156" i="21"/>
  <c r="P157" i="21"/>
  <c r="P158" i="21"/>
  <c r="P159" i="21"/>
  <c r="P160" i="21"/>
  <c r="P161" i="21"/>
  <c r="P162" i="21"/>
  <c r="P163" i="21"/>
  <c r="P164" i="21"/>
  <c r="P165" i="21"/>
  <c r="P166" i="21"/>
  <c r="P167" i="21"/>
  <c r="P168" i="21"/>
  <c r="P169" i="21"/>
  <c r="P170" i="21"/>
  <c r="P171" i="21"/>
  <c r="P172" i="21"/>
  <c r="P173" i="21"/>
  <c r="P174" i="21"/>
  <c r="P175" i="21"/>
  <c r="P176" i="21"/>
  <c r="P177" i="21"/>
  <c r="P178" i="21"/>
  <c r="P179" i="21"/>
  <c r="P180" i="21"/>
  <c r="P181" i="21"/>
  <c r="P182" i="21"/>
  <c r="P183" i="21"/>
  <c r="P184" i="21"/>
  <c r="P185" i="21"/>
  <c r="P186" i="21"/>
  <c r="P187" i="21"/>
  <c r="P188" i="21"/>
  <c r="P189" i="21"/>
  <c r="P190" i="21"/>
  <c r="P191" i="21"/>
  <c r="P192" i="21"/>
  <c r="P193" i="21"/>
  <c r="P194" i="21"/>
  <c r="P195" i="21"/>
  <c r="P196" i="21"/>
  <c r="P197" i="21"/>
  <c r="P198" i="21"/>
  <c r="P199" i="21"/>
  <c r="P200" i="21"/>
  <c r="P201" i="21"/>
  <c r="P202" i="21"/>
  <c r="P203" i="21"/>
  <c r="P204" i="21"/>
  <c r="P205" i="21"/>
  <c r="P206" i="21"/>
  <c r="P207" i="21"/>
  <c r="P208" i="21"/>
  <c r="P209" i="21"/>
  <c r="P210" i="21"/>
  <c r="P211" i="21"/>
  <c r="P212" i="21"/>
  <c r="P213" i="21"/>
  <c r="P214" i="21"/>
  <c r="P215" i="21"/>
  <c r="P216" i="21"/>
  <c r="P217" i="21"/>
  <c r="P218" i="21"/>
  <c r="P219" i="21"/>
  <c r="P220" i="21"/>
  <c r="P221" i="21"/>
  <c r="P222" i="21"/>
  <c r="P223" i="21"/>
  <c r="P224" i="21"/>
  <c r="P225" i="21"/>
  <c r="P226" i="21"/>
  <c r="P227" i="21"/>
  <c r="P228" i="21"/>
  <c r="P229" i="21"/>
  <c r="P230" i="21"/>
  <c r="P231" i="21"/>
  <c r="P232" i="21"/>
  <c r="P233" i="21"/>
  <c r="P234" i="21"/>
  <c r="P235" i="21"/>
  <c r="P236" i="21"/>
  <c r="P237" i="21"/>
  <c r="P238" i="21"/>
  <c r="P239" i="21"/>
  <c r="P240" i="21"/>
  <c r="P241" i="21"/>
  <c r="P242" i="21"/>
  <c r="P243" i="21"/>
  <c r="P244" i="21"/>
  <c r="P245" i="21"/>
  <c r="P246" i="21"/>
  <c r="P247" i="21"/>
  <c r="P248" i="21"/>
  <c r="P249" i="21"/>
  <c r="P250" i="21"/>
  <c r="P251" i="21"/>
  <c r="P252" i="21"/>
  <c r="P253" i="21"/>
  <c r="P254" i="21"/>
  <c r="P255" i="21"/>
  <c r="P256" i="21"/>
  <c r="P257" i="21"/>
  <c r="P258" i="21"/>
  <c r="P259" i="21"/>
  <c r="P260" i="21"/>
  <c r="P261" i="21"/>
  <c r="P262" i="21"/>
  <c r="P263" i="21"/>
  <c r="P264" i="21"/>
  <c r="P265" i="21"/>
  <c r="P266" i="21"/>
  <c r="P267" i="21"/>
  <c r="P268" i="21"/>
  <c r="P269" i="21"/>
  <c r="P270" i="21"/>
  <c r="P271" i="21"/>
  <c r="P272" i="21"/>
  <c r="P273" i="21"/>
  <c r="P274" i="21"/>
  <c r="P275" i="21"/>
  <c r="P276" i="21"/>
  <c r="P277" i="21"/>
  <c r="P278" i="21"/>
  <c r="P279" i="21"/>
  <c r="P280" i="21"/>
  <c r="P281" i="21"/>
  <c r="P282" i="21"/>
  <c r="P283" i="21"/>
  <c r="P284" i="21"/>
  <c r="P285" i="21"/>
  <c r="P286" i="21"/>
  <c r="P287" i="21"/>
  <c r="P288" i="21"/>
  <c r="P289" i="21"/>
  <c r="P290" i="21"/>
  <c r="P291" i="21"/>
  <c r="P292" i="21"/>
  <c r="P293" i="21"/>
  <c r="P294" i="21"/>
  <c r="P295" i="21"/>
  <c r="P296" i="21"/>
  <c r="P297" i="21"/>
  <c r="P298" i="21"/>
  <c r="P299" i="21"/>
  <c r="P300" i="21"/>
  <c r="P301" i="21"/>
  <c r="P302" i="21"/>
  <c r="P303" i="21"/>
  <c r="P304" i="21"/>
  <c r="P305" i="21"/>
  <c r="P306" i="21"/>
  <c r="P307" i="21"/>
  <c r="P308" i="21"/>
  <c r="P309" i="21"/>
  <c r="P310" i="21"/>
  <c r="P311" i="21"/>
  <c r="P312" i="21"/>
  <c r="P313" i="21"/>
  <c r="P314" i="21"/>
  <c r="P315" i="21"/>
  <c r="P316" i="21"/>
  <c r="P317" i="21"/>
  <c r="P318" i="21"/>
  <c r="P319" i="21"/>
  <c r="P320" i="21"/>
  <c r="P321" i="21"/>
  <c r="P322" i="21"/>
  <c r="P323" i="21"/>
  <c r="P324" i="21"/>
  <c r="P325" i="21"/>
  <c r="P326" i="21"/>
  <c r="P327" i="21"/>
  <c r="P328" i="21"/>
  <c r="P329" i="21"/>
  <c r="P330" i="21"/>
  <c r="P331" i="21"/>
  <c r="P332" i="21"/>
  <c r="P333" i="21"/>
  <c r="P334" i="21"/>
  <c r="P335" i="21"/>
  <c r="P336" i="21"/>
  <c r="P337" i="21"/>
  <c r="P338" i="21"/>
  <c r="P339" i="21"/>
  <c r="P340" i="21"/>
  <c r="P341" i="21"/>
  <c r="P342" i="21"/>
  <c r="P343" i="21"/>
  <c r="P344" i="21"/>
  <c r="P345" i="21"/>
  <c r="P346" i="21"/>
  <c r="P347" i="21"/>
  <c r="P348" i="21"/>
  <c r="P349" i="21"/>
  <c r="P350" i="21"/>
  <c r="P351" i="21"/>
  <c r="P352" i="21"/>
  <c r="P353" i="21"/>
  <c r="P354" i="21"/>
  <c r="P355" i="21"/>
  <c r="P356" i="21"/>
  <c r="P357" i="21"/>
  <c r="P358" i="21"/>
  <c r="P359" i="21"/>
  <c r="P360" i="21"/>
  <c r="P361" i="21"/>
  <c r="P362" i="21"/>
  <c r="P363" i="21"/>
  <c r="P364" i="21"/>
  <c r="P365" i="21"/>
  <c r="P366" i="21"/>
  <c r="P367" i="21"/>
  <c r="P368" i="21"/>
  <c r="P369" i="21"/>
  <c r="P370" i="21"/>
  <c r="P371" i="21"/>
  <c r="P372" i="21"/>
  <c r="P373" i="21"/>
  <c r="P374" i="21"/>
  <c r="P375" i="21"/>
  <c r="P376" i="21"/>
  <c r="P377" i="21"/>
  <c r="P378" i="21"/>
  <c r="P379" i="21"/>
  <c r="P380" i="21"/>
  <c r="P381" i="21"/>
  <c r="P382" i="21"/>
  <c r="P383" i="21"/>
  <c r="P384" i="21"/>
  <c r="P385" i="21"/>
  <c r="P386" i="21"/>
  <c r="P387" i="21"/>
  <c r="P388" i="21"/>
  <c r="P389" i="21"/>
  <c r="P390" i="21"/>
  <c r="P391" i="21"/>
  <c r="P392" i="21"/>
  <c r="P393" i="21"/>
  <c r="P394" i="21"/>
  <c r="P395" i="21"/>
  <c r="P396" i="21"/>
  <c r="P397" i="21"/>
  <c r="P398" i="21"/>
  <c r="P399" i="21"/>
  <c r="P400" i="21"/>
  <c r="P401" i="21"/>
  <c r="P402" i="21"/>
  <c r="P403" i="21"/>
  <c r="P404" i="21"/>
  <c r="P405" i="21"/>
  <c r="P406" i="21"/>
  <c r="P407" i="21"/>
  <c r="P408" i="21"/>
  <c r="P409" i="21"/>
  <c r="P410" i="21"/>
  <c r="P411" i="21"/>
  <c r="P412" i="21"/>
  <c r="P413" i="21"/>
  <c r="P414" i="21"/>
  <c r="P415" i="21"/>
  <c r="P416" i="21"/>
  <c r="P417" i="21"/>
  <c r="P418" i="21"/>
  <c r="P419" i="21"/>
  <c r="P420" i="21"/>
  <c r="P421" i="21"/>
  <c r="P422" i="21"/>
  <c r="P423" i="21"/>
  <c r="P424" i="21"/>
  <c r="P425" i="21"/>
  <c r="P426" i="21"/>
  <c r="P427" i="21"/>
  <c r="P428" i="21"/>
  <c r="P429" i="21"/>
  <c r="P430" i="21"/>
  <c r="P431" i="21"/>
  <c r="P432" i="21"/>
  <c r="P433" i="21"/>
  <c r="P434" i="21"/>
  <c r="P435" i="21"/>
  <c r="P436" i="21"/>
  <c r="P437" i="21"/>
  <c r="P438" i="21"/>
  <c r="P439" i="21"/>
  <c r="P440" i="21"/>
  <c r="P441" i="21"/>
  <c r="P442" i="21"/>
  <c r="P443" i="21"/>
  <c r="P444" i="21"/>
  <c r="P445" i="21"/>
  <c r="P446" i="21"/>
  <c r="P447" i="21"/>
  <c r="P448" i="21"/>
  <c r="P449" i="21"/>
  <c r="P450" i="21"/>
  <c r="P451" i="21"/>
  <c r="P452" i="21"/>
  <c r="P453" i="21"/>
  <c r="P454" i="21"/>
  <c r="P455" i="21"/>
  <c r="P456" i="21"/>
  <c r="P457" i="21"/>
  <c r="P458" i="21"/>
  <c r="P459" i="21"/>
  <c r="P460" i="21"/>
  <c r="P461" i="21"/>
  <c r="P462" i="21"/>
  <c r="P463" i="21"/>
  <c r="P464" i="21"/>
  <c r="P465" i="21"/>
  <c r="P466" i="21"/>
  <c r="P467" i="21"/>
  <c r="P468" i="21"/>
  <c r="P469" i="21"/>
  <c r="P470" i="21"/>
  <c r="P471" i="21"/>
  <c r="P472" i="21"/>
  <c r="P473" i="21"/>
  <c r="P474" i="21"/>
  <c r="P475" i="21"/>
  <c r="P476" i="21"/>
  <c r="P477" i="21"/>
  <c r="P478" i="21"/>
  <c r="P479" i="21"/>
  <c r="P480" i="21"/>
  <c r="P481" i="21"/>
  <c r="P482" i="21"/>
  <c r="P483" i="21"/>
  <c r="P484" i="21"/>
  <c r="P485" i="21"/>
  <c r="P486" i="21"/>
  <c r="P487" i="21"/>
  <c r="P488" i="21"/>
  <c r="P489" i="21"/>
  <c r="P490" i="21"/>
  <c r="P491" i="21"/>
  <c r="P492" i="21"/>
  <c r="P493" i="21"/>
  <c r="P494" i="21"/>
  <c r="P495" i="21"/>
  <c r="P496" i="21"/>
  <c r="P497" i="21"/>
  <c r="P498" i="21"/>
  <c r="P499" i="21"/>
  <c r="P500" i="21"/>
  <c r="P501" i="21"/>
  <c r="P502" i="21"/>
  <c r="P503" i="21"/>
  <c r="P504" i="21"/>
  <c r="P505" i="21"/>
  <c r="P506" i="21"/>
  <c r="P507" i="21"/>
  <c r="P508" i="21"/>
  <c r="P509" i="21"/>
  <c r="P510" i="21"/>
  <c r="P511" i="21"/>
  <c r="P512" i="21"/>
  <c r="P513" i="21"/>
  <c r="P514" i="21"/>
  <c r="P515" i="21"/>
  <c r="P516" i="21"/>
  <c r="P517" i="21"/>
  <c r="P518" i="21"/>
  <c r="P519" i="21"/>
  <c r="P520" i="21"/>
  <c r="P521" i="21"/>
  <c r="P522" i="21"/>
  <c r="P523" i="21"/>
  <c r="P524" i="21"/>
  <c r="P525" i="21"/>
  <c r="P526" i="21"/>
  <c r="P527" i="21"/>
  <c r="P528" i="21"/>
  <c r="P529" i="21"/>
  <c r="P530" i="21"/>
  <c r="P531" i="21"/>
  <c r="P532" i="21"/>
  <c r="P533" i="21"/>
  <c r="P534" i="21"/>
  <c r="P535" i="21"/>
  <c r="P536" i="21"/>
  <c r="P537" i="21"/>
  <c r="P538" i="21"/>
  <c r="P539" i="21"/>
  <c r="P540" i="21"/>
  <c r="P541" i="21"/>
  <c r="P542" i="21"/>
  <c r="P543" i="21"/>
  <c r="P544" i="21"/>
  <c r="P545" i="21"/>
  <c r="P546" i="21"/>
  <c r="P547" i="21"/>
  <c r="P548" i="21"/>
  <c r="P549" i="21"/>
  <c r="P550" i="21"/>
  <c r="P551" i="21"/>
  <c r="P552" i="21"/>
  <c r="P553" i="21"/>
  <c r="P554" i="21"/>
  <c r="P555" i="21"/>
  <c r="P556" i="21"/>
  <c r="P557" i="21"/>
  <c r="P558" i="21"/>
  <c r="P559" i="21"/>
  <c r="P560" i="21"/>
  <c r="P561" i="21"/>
  <c r="P562" i="21"/>
  <c r="P563" i="21"/>
  <c r="P564" i="21"/>
  <c r="P565" i="21"/>
  <c r="P566" i="21"/>
  <c r="P567" i="21"/>
  <c r="P568" i="21"/>
  <c r="P569" i="21"/>
  <c r="P570" i="21"/>
  <c r="P571" i="21"/>
  <c r="P572" i="21"/>
  <c r="P573" i="21"/>
  <c r="P574" i="21"/>
  <c r="P575" i="21"/>
  <c r="P576" i="21"/>
  <c r="P577" i="21"/>
  <c r="P578" i="21"/>
  <c r="P579" i="21"/>
  <c r="P580" i="21"/>
  <c r="P581" i="21"/>
  <c r="P582" i="21"/>
  <c r="P583" i="21"/>
  <c r="P584" i="21"/>
  <c r="P585" i="21"/>
  <c r="P586" i="21"/>
  <c r="P587" i="21"/>
  <c r="P588" i="21"/>
  <c r="P589" i="21"/>
  <c r="P590" i="21"/>
  <c r="P591" i="21"/>
  <c r="P592" i="21"/>
  <c r="P593" i="21"/>
  <c r="P594" i="21"/>
  <c r="P595" i="21"/>
  <c r="P596" i="21"/>
  <c r="P597" i="21"/>
  <c r="P598" i="21"/>
  <c r="P599" i="21"/>
  <c r="P600" i="21"/>
  <c r="P601" i="21"/>
  <c r="P602" i="21"/>
  <c r="P603" i="21"/>
  <c r="P604" i="21"/>
  <c r="P605" i="21"/>
  <c r="P606" i="21"/>
  <c r="P607" i="21"/>
  <c r="P608" i="21"/>
  <c r="P609" i="21"/>
  <c r="P610" i="21"/>
  <c r="P611" i="21"/>
  <c r="P612" i="21"/>
  <c r="P613" i="21"/>
  <c r="P614" i="21"/>
  <c r="P615" i="21"/>
  <c r="P616" i="21"/>
  <c r="P617" i="21"/>
  <c r="P618" i="21"/>
  <c r="P619" i="21"/>
  <c r="P620" i="21"/>
  <c r="P621" i="21"/>
  <c r="P622" i="21"/>
  <c r="P623" i="21"/>
  <c r="P624" i="21"/>
  <c r="P625" i="21"/>
  <c r="P626" i="21"/>
  <c r="P627" i="21"/>
  <c r="P628" i="21"/>
  <c r="P629" i="21"/>
  <c r="P630" i="21"/>
  <c r="P631" i="21"/>
  <c r="P632" i="21"/>
  <c r="P633" i="21"/>
  <c r="P634" i="21"/>
  <c r="P635" i="21"/>
  <c r="P636" i="21"/>
  <c r="P637" i="21"/>
  <c r="P638" i="21"/>
  <c r="P639" i="21"/>
  <c r="P640" i="21"/>
  <c r="P641" i="21"/>
  <c r="P642" i="21"/>
  <c r="P643" i="21"/>
  <c r="P644" i="21"/>
  <c r="P645" i="21"/>
  <c r="P646" i="21"/>
  <c r="P647" i="21"/>
  <c r="P648" i="21"/>
  <c r="P649" i="21"/>
  <c r="P650" i="21"/>
  <c r="P651" i="21"/>
  <c r="P652" i="21"/>
  <c r="P653" i="21"/>
  <c r="P654" i="21"/>
  <c r="P655" i="21"/>
  <c r="P656" i="21"/>
  <c r="P657" i="21"/>
  <c r="P658" i="21"/>
  <c r="P659" i="21"/>
  <c r="P660" i="21"/>
  <c r="P661" i="21"/>
  <c r="P662" i="21"/>
  <c r="P663" i="21"/>
  <c r="P664" i="21"/>
  <c r="P665" i="21"/>
  <c r="P666" i="21"/>
  <c r="P667" i="21"/>
  <c r="P668" i="21"/>
  <c r="P669" i="21"/>
  <c r="P670" i="21"/>
  <c r="P671" i="21"/>
  <c r="P672" i="21"/>
  <c r="P673" i="21"/>
  <c r="P674" i="21"/>
  <c r="P675" i="21"/>
  <c r="P676" i="21"/>
  <c r="P677" i="21"/>
  <c r="P678" i="21"/>
  <c r="P679" i="21"/>
  <c r="P680" i="21"/>
  <c r="P681" i="21"/>
  <c r="P682" i="21"/>
  <c r="P683" i="21"/>
  <c r="P684" i="21"/>
  <c r="P685" i="21"/>
  <c r="P686" i="21"/>
  <c r="P687" i="21"/>
  <c r="P688" i="21"/>
  <c r="P689" i="21"/>
  <c r="P690" i="21"/>
  <c r="P691" i="21"/>
  <c r="P692" i="21"/>
  <c r="P693" i="21"/>
  <c r="P694" i="21"/>
  <c r="P695" i="21"/>
  <c r="P696" i="21"/>
  <c r="P697" i="21"/>
  <c r="P698" i="21"/>
  <c r="P699" i="21"/>
  <c r="P700" i="21"/>
  <c r="P701" i="21"/>
  <c r="P702" i="21"/>
  <c r="P703" i="21"/>
  <c r="P704" i="21"/>
  <c r="P705" i="21"/>
  <c r="P706" i="21"/>
  <c r="P707" i="21"/>
  <c r="P708" i="21"/>
  <c r="P709" i="21"/>
  <c r="P710" i="21"/>
  <c r="P711" i="21"/>
  <c r="P712" i="21"/>
  <c r="P713" i="21"/>
  <c r="P714" i="21"/>
  <c r="P715" i="21"/>
  <c r="P716" i="21"/>
  <c r="P717" i="21"/>
  <c r="P718" i="21"/>
  <c r="P719" i="21"/>
  <c r="P720" i="21"/>
  <c r="P721" i="21"/>
  <c r="P722" i="21"/>
  <c r="P723" i="21"/>
  <c r="P724" i="21"/>
  <c r="P725" i="21"/>
  <c r="P726" i="21"/>
  <c r="P727" i="21"/>
  <c r="P728" i="21"/>
  <c r="P729" i="21"/>
  <c r="P730" i="21"/>
  <c r="P731" i="21"/>
  <c r="P732" i="21"/>
  <c r="P733" i="21"/>
  <c r="P734" i="21"/>
  <c r="P735" i="21"/>
  <c r="P736" i="21"/>
  <c r="P737" i="21"/>
  <c r="P738" i="21"/>
  <c r="P739" i="21"/>
  <c r="P740" i="21"/>
  <c r="P741" i="21"/>
  <c r="P742" i="21"/>
  <c r="P743" i="21"/>
  <c r="P744" i="21"/>
  <c r="P745" i="21"/>
  <c r="P746" i="21"/>
  <c r="P747" i="21"/>
  <c r="P748" i="21"/>
  <c r="P749" i="21"/>
  <c r="P750" i="21"/>
  <c r="P751" i="21"/>
  <c r="P752" i="21"/>
  <c r="P753" i="21"/>
  <c r="P754" i="21"/>
  <c r="P755" i="21"/>
  <c r="P756" i="21"/>
  <c r="P757" i="21"/>
  <c r="P758" i="21"/>
  <c r="P759" i="21"/>
  <c r="P760" i="21"/>
  <c r="P761" i="21"/>
  <c r="P762" i="21"/>
  <c r="P763" i="21"/>
  <c r="P764" i="21"/>
  <c r="P765" i="21"/>
  <c r="P766" i="21"/>
  <c r="P767" i="21"/>
  <c r="P768" i="21"/>
  <c r="P769" i="21"/>
  <c r="P770" i="21"/>
  <c r="P771" i="21"/>
  <c r="P772" i="21"/>
  <c r="P773" i="21"/>
  <c r="P774" i="21"/>
  <c r="P775" i="21"/>
  <c r="P776" i="21"/>
  <c r="P777" i="21"/>
  <c r="P778" i="21"/>
  <c r="P779" i="21"/>
  <c r="P780" i="21"/>
  <c r="P781" i="21"/>
  <c r="P782" i="21"/>
  <c r="P783" i="21"/>
  <c r="P784" i="21"/>
  <c r="P785" i="21"/>
  <c r="P786" i="21"/>
  <c r="P787" i="21"/>
  <c r="P788" i="21"/>
  <c r="P789" i="21"/>
  <c r="P790" i="21"/>
  <c r="P791" i="21"/>
  <c r="P792" i="21"/>
  <c r="P793" i="21"/>
  <c r="P794" i="21"/>
  <c r="P795" i="21"/>
  <c r="P796" i="21"/>
  <c r="P797" i="21"/>
  <c r="P798" i="21"/>
  <c r="P799" i="21"/>
  <c r="P800" i="21"/>
  <c r="P801" i="21"/>
  <c r="P802" i="21"/>
  <c r="P803" i="21"/>
  <c r="P804" i="21"/>
  <c r="P805" i="21"/>
  <c r="P806" i="21"/>
  <c r="P807" i="21"/>
  <c r="P808" i="21"/>
  <c r="P809" i="21"/>
  <c r="P810" i="21"/>
  <c r="P811" i="21"/>
  <c r="P812" i="21"/>
  <c r="P813" i="21"/>
  <c r="P814" i="21"/>
  <c r="P815" i="21"/>
  <c r="P816" i="21"/>
  <c r="P817" i="21"/>
  <c r="P818" i="21"/>
  <c r="P819" i="21"/>
  <c r="P820" i="21"/>
  <c r="P821" i="21"/>
  <c r="P822" i="21"/>
  <c r="P823" i="21"/>
  <c r="P824" i="21"/>
  <c r="P825" i="21"/>
  <c r="P826" i="21"/>
  <c r="P827" i="21"/>
  <c r="P828" i="21"/>
  <c r="P829" i="21"/>
  <c r="P830" i="21"/>
  <c r="P831" i="21"/>
  <c r="P832" i="21"/>
  <c r="P833" i="21"/>
  <c r="P834" i="21"/>
  <c r="P835" i="21"/>
  <c r="P836" i="21"/>
  <c r="P837" i="21"/>
  <c r="P838" i="21"/>
  <c r="P839" i="21"/>
  <c r="P840" i="21"/>
  <c r="P841" i="21"/>
  <c r="P842" i="21"/>
  <c r="P843" i="21"/>
  <c r="P844" i="21"/>
  <c r="P845" i="21"/>
  <c r="P846" i="21"/>
  <c r="P847" i="21"/>
  <c r="P848" i="21"/>
  <c r="P849" i="21"/>
  <c r="P850" i="21"/>
  <c r="P851" i="21"/>
  <c r="P852" i="21"/>
  <c r="P853" i="21"/>
  <c r="P854" i="21"/>
  <c r="P855" i="21"/>
  <c r="P856" i="21"/>
  <c r="P857" i="21"/>
  <c r="P858" i="21"/>
  <c r="P859" i="21"/>
  <c r="P860" i="21"/>
  <c r="P861" i="21"/>
  <c r="P862" i="21"/>
  <c r="P863" i="21"/>
  <c r="P864" i="21"/>
  <c r="P865" i="21"/>
  <c r="P866" i="21"/>
  <c r="P867" i="21"/>
  <c r="P868" i="21"/>
  <c r="P869" i="21"/>
  <c r="P870" i="21"/>
  <c r="P871" i="21"/>
  <c r="P872" i="21"/>
  <c r="P873" i="21"/>
  <c r="P874" i="21"/>
  <c r="P875" i="21"/>
  <c r="P876" i="21"/>
  <c r="P877" i="21"/>
  <c r="P878" i="21"/>
  <c r="P879" i="21"/>
  <c r="P880" i="21"/>
  <c r="P881" i="21"/>
  <c r="P882" i="21"/>
  <c r="P883" i="21"/>
  <c r="P884" i="21"/>
  <c r="P885" i="21"/>
  <c r="P886" i="21"/>
  <c r="P887" i="21"/>
  <c r="P888" i="21"/>
  <c r="P889" i="21"/>
  <c r="P890" i="21"/>
  <c r="P891" i="21"/>
  <c r="P892" i="21"/>
  <c r="P893" i="21"/>
  <c r="P894" i="21"/>
  <c r="P895" i="21"/>
  <c r="P896" i="21"/>
  <c r="P897" i="21"/>
  <c r="P898" i="21"/>
  <c r="P899" i="21"/>
  <c r="P900" i="21"/>
  <c r="P901" i="21"/>
  <c r="P902" i="21"/>
  <c r="P903" i="21"/>
  <c r="P904" i="21"/>
  <c r="P905" i="21"/>
  <c r="P906" i="21"/>
  <c r="P907" i="21"/>
  <c r="P908" i="21"/>
  <c r="P909" i="21"/>
  <c r="P910" i="21"/>
  <c r="P911" i="21"/>
  <c r="P912" i="21"/>
  <c r="P913" i="21"/>
  <c r="P914" i="21"/>
  <c r="P915" i="21"/>
  <c r="P916" i="21"/>
  <c r="P917" i="21"/>
  <c r="P918" i="21"/>
  <c r="P919" i="21"/>
  <c r="P920" i="21"/>
  <c r="P921" i="21"/>
  <c r="P922" i="21"/>
  <c r="P923" i="21"/>
  <c r="P924" i="21"/>
  <c r="P925" i="21"/>
  <c r="P926" i="21"/>
  <c r="P927" i="21"/>
  <c r="P928" i="21"/>
  <c r="P929" i="21"/>
  <c r="P930" i="21"/>
  <c r="P931" i="21"/>
  <c r="P932" i="21"/>
  <c r="P933" i="21"/>
  <c r="P934" i="21"/>
  <c r="P935" i="21"/>
  <c r="P936" i="21"/>
  <c r="P937" i="21"/>
  <c r="P938" i="21"/>
  <c r="P939" i="21"/>
  <c r="P940" i="21"/>
  <c r="P941" i="21"/>
  <c r="P942" i="21"/>
  <c r="P943" i="21"/>
  <c r="P944" i="21"/>
  <c r="P945" i="21"/>
  <c r="P946" i="21"/>
  <c r="P947" i="21"/>
  <c r="P948" i="21"/>
  <c r="P949" i="21"/>
  <c r="P950" i="21"/>
  <c r="P951" i="21"/>
  <c r="P952" i="21"/>
  <c r="P953" i="21"/>
  <c r="P954" i="21"/>
  <c r="P955" i="21"/>
  <c r="P956" i="21"/>
  <c r="P957" i="21"/>
  <c r="P958" i="21"/>
  <c r="P959" i="21"/>
  <c r="P960" i="21"/>
  <c r="P961" i="21"/>
  <c r="P962" i="21"/>
  <c r="P963" i="21"/>
  <c r="P964" i="21"/>
  <c r="P965" i="21"/>
  <c r="P966" i="21"/>
  <c r="P967" i="21"/>
  <c r="P968" i="21"/>
  <c r="P969" i="21"/>
  <c r="P970" i="21"/>
  <c r="P971" i="21"/>
  <c r="P972" i="21"/>
  <c r="P973" i="21"/>
  <c r="P974" i="21"/>
  <c r="P975" i="21"/>
  <c r="P976" i="21"/>
  <c r="P977" i="21"/>
  <c r="P978" i="21"/>
  <c r="P979" i="21"/>
  <c r="P980" i="21"/>
  <c r="P981" i="21"/>
  <c r="P982" i="21"/>
  <c r="P983" i="21"/>
  <c r="P984" i="21"/>
  <c r="P985" i="21"/>
  <c r="P986" i="21"/>
  <c r="P987" i="21"/>
  <c r="P988" i="21"/>
  <c r="P989" i="21"/>
  <c r="P990" i="21"/>
  <c r="P991" i="21"/>
  <c r="P992" i="21"/>
  <c r="P993" i="21"/>
  <c r="P994" i="21"/>
  <c r="P995" i="21"/>
  <c r="P996" i="21"/>
  <c r="P997" i="21"/>
  <c r="P998" i="21"/>
  <c r="P999" i="21"/>
  <c r="P1000" i="21"/>
  <c r="P1001" i="21"/>
  <c r="P1002" i="21"/>
  <c r="P1003" i="21"/>
  <c r="P1004" i="21"/>
  <c r="P1005" i="21"/>
  <c r="P1006" i="21"/>
  <c r="P1007" i="21"/>
  <c r="P1008" i="21"/>
  <c r="P1009" i="21"/>
  <c r="P1010" i="21"/>
  <c r="P1011" i="21"/>
  <c r="P1012" i="21"/>
  <c r="P1013" i="21"/>
  <c r="P1014" i="21"/>
  <c r="P1015" i="21"/>
  <c r="P1016" i="21"/>
  <c r="P1017" i="21"/>
  <c r="P1018" i="21"/>
  <c r="P1019" i="21"/>
  <c r="P1020" i="21"/>
  <c r="P1021" i="21"/>
  <c r="P1022" i="21"/>
  <c r="P1023" i="21"/>
  <c r="P1024" i="21"/>
  <c r="P1025" i="21"/>
  <c r="P1026" i="21"/>
  <c r="P1027" i="21"/>
  <c r="P1028" i="21"/>
  <c r="P1029" i="21"/>
  <c r="P1030" i="21"/>
  <c r="P1031" i="21"/>
  <c r="P1032" i="21"/>
  <c r="P1033" i="21"/>
  <c r="P1034" i="21"/>
  <c r="P1035" i="21"/>
  <c r="P1036" i="21"/>
  <c r="P1037" i="21"/>
  <c r="P1038" i="21"/>
  <c r="P1039" i="21"/>
  <c r="P1040" i="21"/>
  <c r="P1041" i="21"/>
  <c r="P1042" i="21"/>
  <c r="P1043" i="21"/>
  <c r="P1044" i="21"/>
  <c r="P1045" i="21"/>
  <c r="P1046" i="21"/>
  <c r="P1047" i="21"/>
  <c r="P1048" i="21"/>
  <c r="P1049" i="21"/>
  <c r="P1050" i="21"/>
  <c r="P1051" i="21"/>
  <c r="P1052" i="21"/>
  <c r="P1053" i="21"/>
  <c r="P1054" i="21"/>
  <c r="P1055" i="21"/>
  <c r="P1056" i="21"/>
  <c r="P1057" i="21"/>
  <c r="P1058" i="21"/>
  <c r="P1059" i="21"/>
  <c r="P1060" i="21"/>
  <c r="P1061" i="21"/>
  <c r="P1062" i="21"/>
  <c r="P1063" i="21"/>
  <c r="P1064" i="21"/>
  <c r="P1065" i="21"/>
  <c r="P1066" i="21"/>
  <c r="P1067" i="21"/>
  <c r="P1068" i="21"/>
  <c r="P1069" i="21"/>
  <c r="P1070" i="21"/>
  <c r="P1071" i="21"/>
  <c r="P1072" i="21"/>
  <c r="P1073" i="21"/>
  <c r="P1074" i="21"/>
  <c r="P1075" i="21"/>
  <c r="P1076" i="21"/>
  <c r="P1077" i="21"/>
  <c r="P1078" i="21"/>
  <c r="P1079" i="21"/>
  <c r="P1080" i="21"/>
  <c r="P1081" i="21"/>
  <c r="P1082" i="21"/>
  <c r="P1083" i="21"/>
  <c r="P1084" i="21"/>
  <c r="P1085" i="21"/>
  <c r="P1086" i="21"/>
  <c r="P1087" i="21"/>
  <c r="P1088" i="21"/>
  <c r="P1089" i="21"/>
  <c r="P1090" i="21"/>
  <c r="P1091" i="21"/>
  <c r="P1092" i="21"/>
  <c r="P1093" i="21"/>
  <c r="P1094" i="21"/>
  <c r="P1095" i="21"/>
  <c r="P1096" i="21"/>
  <c r="P1097" i="21"/>
  <c r="P1098" i="21"/>
  <c r="P1099" i="21"/>
  <c r="P1100" i="21"/>
  <c r="P1101" i="21"/>
  <c r="P1102" i="21"/>
  <c r="P1103" i="21"/>
  <c r="P1104" i="21"/>
  <c r="P1105" i="21"/>
  <c r="P1106" i="21"/>
  <c r="P1107" i="21"/>
  <c r="P1108" i="21"/>
  <c r="P1109" i="21"/>
  <c r="P1110" i="21"/>
  <c r="P1111" i="21"/>
  <c r="P1112" i="21"/>
  <c r="P1113" i="21"/>
  <c r="P1114" i="21"/>
  <c r="P1115" i="21"/>
  <c r="P1116" i="21"/>
  <c r="P1117" i="21"/>
  <c r="P1118" i="21"/>
  <c r="P1119" i="21"/>
  <c r="P1120" i="21"/>
  <c r="P1121" i="21"/>
  <c r="P1122" i="21"/>
  <c r="P1123" i="21"/>
  <c r="P1124" i="21"/>
  <c r="P1125" i="21"/>
  <c r="P1126" i="21"/>
  <c r="P1127" i="21"/>
  <c r="P1128" i="21"/>
  <c r="P1129" i="21"/>
  <c r="P1130" i="21"/>
  <c r="P1131" i="21"/>
  <c r="P1132" i="21"/>
  <c r="P1133" i="21"/>
  <c r="P1134" i="21"/>
  <c r="P1135" i="21"/>
  <c r="P1136" i="21"/>
  <c r="P1137" i="21"/>
  <c r="P1138" i="21"/>
  <c r="P1139" i="21"/>
  <c r="P1140" i="21"/>
  <c r="P1141" i="21"/>
  <c r="P1142" i="21"/>
  <c r="P1143" i="21"/>
  <c r="P1144" i="21"/>
  <c r="P1145" i="21"/>
  <c r="P1146" i="21"/>
  <c r="P1147" i="21"/>
  <c r="P1148" i="21"/>
  <c r="P1149" i="21"/>
  <c r="P1150" i="21"/>
  <c r="P1151" i="21"/>
  <c r="P1152" i="21"/>
  <c r="P1153" i="21"/>
  <c r="P1154" i="21"/>
  <c r="P1155" i="21"/>
  <c r="P1156" i="21"/>
  <c r="P1157" i="21"/>
  <c r="P1158" i="21"/>
  <c r="P1159" i="21"/>
  <c r="P1160" i="21"/>
  <c r="P1161" i="21"/>
  <c r="P1162" i="21"/>
  <c r="P1163" i="21"/>
  <c r="P1164" i="21"/>
  <c r="P1165" i="21"/>
  <c r="P1166" i="21"/>
  <c r="P1167" i="21"/>
  <c r="P1168" i="21"/>
  <c r="P1169" i="21"/>
  <c r="P1170" i="21"/>
  <c r="P1171" i="21"/>
  <c r="P1172" i="21"/>
  <c r="P1173" i="21"/>
  <c r="P1174" i="21"/>
  <c r="P1175" i="21"/>
  <c r="P1176" i="21"/>
  <c r="P1177" i="21"/>
  <c r="P1178" i="21"/>
  <c r="P1179" i="21"/>
  <c r="P1180" i="21"/>
  <c r="P1181" i="21"/>
  <c r="P1182" i="21"/>
  <c r="P1183" i="21"/>
  <c r="P1184" i="21"/>
  <c r="P1185" i="21"/>
  <c r="P1186" i="21"/>
  <c r="P1187" i="21"/>
  <c r="P1188" i="21"/>
  <c r="P1189" i="21"/>
  <c r="P1190" i="21"/>
  <c r="P1191" i="21"/>
  <c r="P1192" i="21"/>
  <c r="P1193" i="21"/>
  <c r="P1194" i="21"/>
  <c r="P1195" i="21"/>
  <c r="P1196" i="21"/>
  <c r="P1197" i="21"/>
  <c r="P1198" i="21"/>
  <c r="P1199" i="21"/>
  <c r="P1200" i="21"/>
  <c r="P1201" i="21"/>
  <c r="P1202" i="21"/>
  <c r="P1203" i="21"/>
  <c r="P1204" i="21"/>
  <c r="P1205" i="21"/>
  <c r="P1206" i="21"/>
  <c r="P1207" i="21"/>
  <c r="P1208" i="21"/>
  <c r="P1209" i="21"/>
  <c r="P1210" i="21"/>
  <c r="P1211" i="21"/>
  <c r="P1212" i="21"/>
  <c r="P1213" i="21"/>
  <c r="P1214" i="21"/>
  <c r="P1215" i="21"/>
  <c r="P1216" i="21"/>
  <c r="P1217" i="21"/>
  <c r="P1218" i="21"/>
  <c r="P1219" i="21"/>
  <c r="P1220" i="21"/>
  <c r="P1221" i="21"/>
  <c r="P1222" i="21"/>
  <c r="P1223" i="21"/>
  <c r="P1224" i="21"/>
  <c r="P1225" i="21"/>
  <c r="P1226" i="21"/>
  <c r="P1227" i="21"/>
  <c r="P1228" i="21"/>
  <c r="P1229" i="21"/>
  <c r="P1230" i="21"/>
  <c r="P1231" i="21"/>
  <c r="P1232" i="21"/>
  <c r="P1233" i="21"/>
  <c r="P1234" i="21"/>
  <c r="P1235" i="21"/>
  <c r="P1236" i="21"/>
  <c r="P1237" i="21"/>
  <c r="P1238" i="21"/>
  <c r="P1239" i="21"/>
  <c r="P1240" i="21"/>
  <c r="P1241" i="21"/>
  <c r="P1242" i="21"/>
  <c r="P1243" i="21"/>
  <c r="P1244" i="21"/>
  <c r="P1245" i="21"/>
  <c r="P1246" i="21"/>
  <c r="P1247" i="21"/>
  <c r="P1248" i="21"/>
  <c r="P1249" i="21"/>
  <c r="P1250" i="21"/>
  <c r="P1251" i="21"/>
  <c r="P1252" i="21"/>
  <c r="P1253" i="21"/>
  <c r="P1254" i="21"/>
  <c r="P1255" i="21"/>
  <c r="P1256" i="21"/>
  <c r="P1257" i="21"/>
  <c r="P1258" i="21"/>
  <c r="P1259" i="21"/>
  <c r="P1260" i="21"/>
  <c r="P1261" i="21"/>
  <c r="P1262" i="21"/>
  <c r="P1263" i="21"/>
  <c r="P1264" i="21"/>
  <c r="P1265" i="21"/>
  <c r="P1266" i="21"/>
  <c r="P1267" i="21"/>
  <c r="P1268" i="21"/>
  <c r="P1269" i="21"/>
  <c r="P1270" i="21"/>
  <c r="P1271" i="21"/>
  <c r="P1272" i="21"/>
  <c r="P1273" i="21"/>
  <c r="P1274" i="21"/>
  <c r="P1275" i="21"/>
  <c r="P1276" i="21"/>
  <c r="P1277" i="21"/>
  <c r="P1278" i="21"/>
  <c r="P1279" i="21"/>
  <c r="P1280" i="21"/>
  <c r="P1281" i="21"/>
  <c r="P1282" i="21"/>
  <c r="P1283" i="21"/>
  <c r="P1284" i="21"/>
  <c r="P1285" i="21"/>
  <c r="P1286" i="21"/>
  <c r="P1287" i="21"/>
  <c r="P1288" i="21"/>
  <c r="P1289" i="21"/>
  <c r="P1290" i="21"/>
  <c r="P1291" i="21"/>
  <c r="P1292" i="21"/>
  <c r="P1293" i="21"/>
  <c r="P1294" i="21"/>
  <c r="P1295" i="21"/>
  <c r="P1296" i="21"/>
  <c r="P1297" i="21"/>
  <c r="P1298" i="21"/>
  <c r="P1299" i="21"/>
  <c r="P1300" i="21"/>
  <c r="P1301" i="21"/>
  <c r="P1302" i="21"/>
  <c r="P1303" i="21"/>
  <c r="P1304" i="21"/>
  <c r="P1305" i="21"/>
  <c r="P1306" i="21"/>
  <c r="P1307" i="21"/>
  <c r="P1308" i="21"/>
  <c r="P1309" i="21"/>
  <c r="P1310" i="21"/>
  <c r="P1311" i="21"/>
  <c r="P1312" i="21"/>
  <c r="P1313" i="21"/>
  <c r="P1314" i="21"/>
  <c r="P1315" i="21"/>
  <c r="P1316" i="21"/>
  <c r="P1317" i="21"/>
  <c r="P1318" i="21"/>
  <c r="P1319" i="21"/>
  <c r="P1320" i="21"/>
  <c r="P1321" i="21"/>
  <c r="P1322" i="21"/>
  <c r="P1323" i="21"/>
  <c r="P1324" i="21"/>
  <c r="P1325" i="21"/>
  <c r="P1326" i="21"/>
  <c r="P1327" i="21"/>
  <c r="P1328" i="21"/>
  <c r="P1329" i="21"/>
  <c r="P1330" i="21"/>
  <c r="P1331" i="21"/>
  <c r="P1332" i="21"/>
  <c r="P1333" i="21"/>
  <c r="P1334" i="21"/>
  <c r="P1335" i="21"/>
  <c r="P1336" i="21"/>
  <c r="P1337" i="21"/>
  <c r="P1338" i="21"/>
  <c r="P1339" i="21"/>
  <c r="P1340" i="21"/>
  <c r="P1341" i="21"/>
  <c r="P1342" i="21"/>
  <c r="P1343" i="21"/>
  <c r="P1344" i="21"/>
  <c r="P1345" i="21"/>
  <c r="P1346" i="21"/>
  <c r="P1347" i="21"/>
  <c r="P1348" i="21"/>
  <c r="P1349" i="21"/>
  <c r="P1350" i="21"/>
  <c r="P1351" i="21"/>
  <c r="P1352" i="21"/>
  <c r="P1353" i="21"/>
  <c r="P1354" i="21"/>
  <c r="P1355" i="21"/>
  <c r="P1356" i="21"/>
  <c r="P1357" i="21"/>
  <c r="P1358" i="21"/>
  <c r="P1359" i="21"/>
  <c r="P1360" i="21"/>
  <c r="P1361" i="21"/>
  <c r="P1362" i="21"/>
  <c r="P1363" i="21"/>
  <c r="P1364" i="21"/>
  <c r="P1365" i="21"/>
  <c r="P1366" i="21"/>
  <c r="P1367" i="21"/>
  <c r="P1368" i="21"/>
  <c r="P1369" i="21"/>
  <c r="P1370" i="21"/>
  <c r="P1371" i="21"/>
  <c r="P1372" i="21"/>
  <c r="P1373" i="21"/>
  <c r="P1374" i="21"/>
  <c r="P1375" i="21"/>
  <c r="P1376" i="21"/>
  <c r="P1377" i="21"/>
  <c r="P1378" i="21"/>
  <c r="P1379" i="21"/>
  <c r="P1380" i="21"/>
  <c r="P1381" i="21"/>
  <c r="P1382" i="21"/>
  <c r="P1383" i="21"/>
  <c r="P1384" i="21"/>
  <c r="P1385" i="21"/>
  <c r="P1386" i="21"/>
  <c r="P1387" i="21"/>
  <c r="P1388" i="21"/>
  <c r="P1389" i="21"/>
  <c r="P1390" i="21"/>
  <c r="P1391" i="21"/>
  <c r="P1392" i="21"/>
  <c r="P1393" i="21"/>
  <c r="P1394" i="21"/>
  <c r="P1395" i="21"/>
  <c r="P1396" i="21"/>
  <c r="P1397" i="21"/>
  <c r="P1398" i="21"/>
  <c r="P1399" i="21"/>
  <c r="P1400" i="21"/>
  <c r="P1401" i="21"/>
  <c r="P1402" i="21"/>
  <c r="P1403" i="21"/>
  <c r="P1404" i="21"/>
  <c r="P1405" i="21"/>
  <c r="P1406" i="21"/>
  <c r="P1407" i="21"/>
  <c r="P1408" i="21"/>
  <c r="P1409" i="21"/>
  <c r="P1410" i="21"/>
  <c r="P1411" i="21"/>
  <c r="P1412" i="21"/>
  <c r="P1413" i="21"/>
  <c r="P1414" i="21"/>
  <c r="P1415" i="21"/>
  <c r="P1416" i="21"/>
  <c r="P1417" i="21"/>
  <c r="P1418" i="21"/>
  <c r="P1419" i="21"/>
  <c r="P1420" i="21"/>
  <c r="P1421" i="21"/>
  <c r="P1422" i="21"/>
  <c r="P1423" i="21"/>
  <c r="P1424" i="21"/>
  <c r="P1425" i="21"/>
  <c r="P1426" i="21"/>
  <c r="P1427" i="21"/>
  <c r="P1428" i="21"/>
  <c r="P1429" i="21"/>
  <c r="P1430" i="21"/>
  <c r="P1431" i="21"/>
  <c r="P1432" i="21"/>
  <c r="P1433" i="21"/>
  <c r="P1434" i="21"/>
  <c r="P1435" i="21"/>
  <c r="P1436" i="21"/>
  <c r="P1437" i="21"/>
  <c r="P1438" i="21"/>
  <c r="P1439" i="21"/>
  <c r="P1440" i="21"/>
  <c r="P1441" i="21"/>
  <c r="P1442" i="21"/>
  <c r="P1443" i="21"/>
  <c r="P1444" i="21"/>
  <c r="P1445" i="21"/>
  <c r="P1446" i="21"/>
  <c r="P1447" i="21"/>
  <c r="P1448" i="21"/>
  <c r="P1449" i="21"/>
  <c r="P1450" i="21"/>
  <c r="P1451" i="21"/>
  <c r="P1452" i="21"/>
  <c r="P1453" i="21"/>
  <c r="P1454" i="21"/>
  <c r="P1455" i="21"/>
  <c r="P1456" i="21"/>
  <c r="P1457" i="21"/>
  <c r="P1458" i="21"/>
  <c r="P1459" i="21"/>
  <c r="P1460" i="21"/>
  <c r="P1461" i="21"/>
  <c r="P1462" i="21"/>
  <c r="P1463" i="21"/>
  <c r="P1464" i="21"/>
  <c r="P1465" i="21"/>
  <c r="P1466" i="21"/>
  <c r="P1467" i="21"/>
  <c r="P1468" i="21"/>
  <c r="P1469" i="21"/>
  <c r="P1470" i="21"/>
  <c r="P1471" i="21"/>
  <c r="P1472" i="21"/>
  <c r="P1473" i="21"/>
  <c r="P1474" i="21"/>
  <c r="P1475" i="21"/>
  <c r="P1476" i="21"/>
  <c r="P1477" i="21"/>
  <c r="P1478" i="21"/>
  <c r="P1479" i="21"/>
  <c r="P1480" i="21"/>
  <c r="P1481" i="21"/>
  <c r="P1482" i="21"/>
  <c r="P1483" i="21"/>
  <c r="P1484" i="21"/>
  <c r="P1485" i="21"/>
  <c r="P1486" i="21"/>
  <c r="P1487" i="21"/>
  <c r="P1488" i="21"/>
  <c r="P1489" i="21"/>
  <c r="P1490" i="21"/>
  <c r="P1491" i="21"/>
  <c r="P1492" i="21"/>
  <c r="P1493" i="21"/>
  <c r="P1494" i="21"/>
  <c r="P1495" i="21"/>
  <c r="P1496" i="21"/>
  <c r="P1497" i="21"/>
  <c r="P1498" i="21"/>
  <c r="P1499" i="21"/>
  <c r="P1500" i="21"/>
  <c r="P1501" i="21"/>
  <c r="P1502" i="21"/>
  <c r="P1503" i="21"/>
  <c r="P1504" i="21"/>
  <c r="P1505" i="21"/>
  <c r="P1506" i="21"/>
  <c r="P1507" i="21"/>
  <c r="P1508" i="21"/>
  <c r="P1509" i="21"/>
  <c r="P1510" i="21"/>
  <c r="P1511" i="21"/>
  <c r="P1512" i="21"/>
  <c r="P1513" i="21"/>
  <c r="P1514" i="21"/>
  <c r="P1515" i="21"/>
  <c r="P1516" i="21"/>
  <c r="P1517" i="21"/>
  <c r="P1518" i="21"/>
  <c r="P1519" i="21"/>
  <c r="P1520" i="21"/>
  <c r="P1521" i="21"/>
  <c r="P1522" i="21"/>
  <c r="P1523" i="21"/>
  <c r="P1524" i="21"/>
  <c r="P1525" i="21"/>
  <c r="P1526" i="21"/>
  <c r="P1527" i="21"/>
  <c r="P1528" i="21"/>
  <c r="P1529" i="21"/>
  <c r="P1530" i="21"/>
  <c r="P1531" i="21"/>
  <c r="P1532" i="21"/>
  <c r="P1533" i="21"/>
  <c r="P1534" i="21"/>
  <c r="P1535" i="21"/>
  <c r="P1536" i="21"/>
  <c r="P1537" i="21"/>
  <c r="P1538" i="21"/>
  <c r="P1539" i="21"/>
  <c r="P1540" i="21"/>
  <c r="P1541" i="21"/>
  <c r="P1542" i="21"/>
  <c r="P1543" i="21"/>
  <c r="P1544" i="21"/>
  <c r="P1545" i="21"/>
  <c r="P1546" i="21"/>
  <c r="P1547" i="21"/>
  <c r="P1548" i="21"/>
  <c r="P1549" i="21"/>
  <c r="P1550" i="21"/>
  <c r="P1551" i="21"/>
  <c r="P1552" i="21"/>
  <c r="P1553" i="21"/>
  <c r="P1554" i="21"/>
  <c r="P1555" i="21"/>
  <c r="P1556" i="21"/>
  <c r="P1557" i="21"/>
  <c r="P1558" i="21"/>
  <c r="P1559" i="21"/>
  <c r="P1560" i="21"/>
  <c r="P1561" i="21"/>
  <c r="P1562" i="21"/>
  <c r="P1563" i="21"/>
  <c r="P1564" i="21"/>
  <c r="P1565" i="21"/>
  <c r="P1566" i="21"/>
  <c r="P1567" i="21"/>
  <c r="P1568" i="21"/>
  <c r="P1569" i="21"/>
  <c r="P1570" i="21"/>
  <c r="P1571" i="21"/>
  <c r="P1572" i="21"/>
  <c r="P1573" i="21"/>
  <c r="P1574" i="21"/>
  <c r="P1575" i="21"/>
  <c r="P1576" i="21"/>
  <c r="P1577" i="21"/>
  <c r="P1578" i="21"/>
  <c r="P1579" i="21"/>
  <c r="P1580" i="21"/>
  <c r="P1581" i="21"/>
  <c r="P1582" i="21"/>
  <c r="P1583" i="21"/>
  <c r="P1584" i="21"/>
  <c r="P1585" i="21"/>
  <c r="P1586" i="21"/>
  <c r="P1587" i="21"/>
  <c r="P1588" i="21"/>
  <c r="P1589" i="21"/>
  <c r="P1590" i="21"/>
  <c r="P1591" i="21"/>
  <c r="P1592" i="21"/>
  <c r="P1593" i="21"/>
  <c r="P1594" i="21"/>
  <c r="P1595" i="21"/>
  <c r="P1596" i="21"/>
  <c r="P1597" i="21"/>
  <c r="P1598" i="21"/>
  <c r="P1599" i="21"/>
  <c r="P1600" i="21"/>
  <c r="P1601" i="21"/>
  <c r="P1602" i="21"/>
  <c r="P1603" i="21"/>
  <c r="P1604" i="21"/>
  <c r="P1605" i="21"/>
  <c r="P1606" i="21"/>
  <c r="P1607" i="21"/>
  <c r="P1608" i="21"/>
  <c r="P1609" i="21"/>
  <c r="P1610" i="21"/>
  <c r="P1611" i="21"/>
  <c r="P1612" i="21"/>
  <c r="P1613" i="21"/>
  <c r="P1614" i="21"/>
  <c r="P1615" i="21"/>
  <c r="P1616" i="21"/>
  <c r="P1617" i="21"/>
  <c r="P1618" i="21"/>
  <c r="P1619" i="21"/>
  <c r="P1620" i="21"/>
  <c r="P1621" i="21"/>
  <c r="P1622" i="21"/>
  <c r="P1623" i="21"/>
  <c r="P1624" i="21"/>
  <c r="P1625" i="21"/>
  <c r="P1626" i="21"/>
  <c r="P1627" i="21"/>
  <c r="P1628" i="21"/>
  <c r="P1629" i="21"/>
  <c r="P1630" i="21"/>
  <c r="P1631" i="21"/>
  <c r="P1632" i="21"/>
  <c r="P1633" i="21"/>
  <c r="P1634" i="21"/>
  <c r="P1635" i="21"/>
  <c r="P1636" i="21"/>
  <c r="P1637" i="21"/>
  <c r="P1638" i="21"/>
  <c r="P1639" i="21"/>
  <c r="P1640" i="21"/>
  <c r="P1641" i="21"/>
  <c r="P1642" i="21"/>
  <c r="P1643" i="21"/>
  <c r="P1644" i="21"/>
  <c r="P1645" i="21"/>
  <c r="P1646" i="21"/>
  <c r="P1647" i="21"/>
  <c r="P1648" i="21"/>
  <c r="P1649" i="21"/>
  <c r="P1650" i="21"/>
  <c r="P1651" i="21"/>
  <c r="P1652" i="21"/>
  <c r="P1653" i="21"/>
  <c r="P1654" i="21"/>
  <c r="P1655" i="21"/>
  <c r="P1656" i="21"/>
  <c r="P1657" i="21"/>
  <c r="P1658" i="21"/>
  <c r="P1659" i="21"/>
  <c r="P1660" i="21"/>
  <c r="P1661" i="21"/>
  <c r="P1662" i="21"/>
  <c r="P1663" i="21"/>
  <c r="P1664" i="21"/>
  <c r="P1665" i="21"/>
  <c r="P1666" i="21"/>
  <c r="P1667" i="21"/>
  <c r="P1668" i="21"/>
  <c r="P1669" i="21"/>
  <c r="P1670" i="21"/>
  <c r="P1671" i="21"/>
  <c r="P1672" i="21"/>
  <c r="P1673" i="21"/>
  <c r="P1674" i="21"/>
  <c r="P1675" i="21"/>
  <c r="P1676" i="21"/>
  <c r="P1677" i="21"/>
  <c r="P1678" i="21"/>
  <c r="P1679" i="21"/>
  <c r="P1680" i="21"/>
  <c r="P1681" i="21"/>
  <c r="P1682" i="21"/>
  <c r="P1683" i="21"/>
  <c r="P1684" i="21"/>
  <c r="P1685" i="21"/>
  <c r="P1686" i="21"/>
  <c r="P1687" i="21"/>
  <c r="P1688" i="21"/>
  <c r="P1689" i="21"/>
  <c r="P1690" i="21"/>
  <c r="P1691" i="21"/>
  <c r="P1692" i="21"/>
  <c r="P1693" i="21"/>
  <c r="P1694" i="21"/>
  <c r="P1695" i="21"/>
  <c r="P1696" i="21"/>
  <c r="P1697" i="21"/>
  <c r="P1698" i="21"/>
  <c r="P1699" i="21"/>
  <c r="P1700" i="21"/>
  <c r="P1701" i="21"/>
  <c r="P1702" i="21"/>
  <c r="P1703" i="21"/>
  <c r="P1704" i="21"/>
  <c r="P1705" i="21"/>
  <c r="P1706" i="21"/>
  <c r="P1707" i="21"/>
  <c r="P1708" i="21"/>
  <c r="P1709" i="21"/>
  <c r="P1710" i="21"/>
  <c r="P1711" i="21"/>
  <c r="P1712" i="21"/>
  <c r="P1713" i="21"/>
  <c r="P1714" i="21"/>
  <c r="P1715" i="21"/>
  <c r="P1716" i="21"/>
  <c r="P1717" i="21"/>
  <c r="P1718" i="21"/>
  <c r="P1719" i="21"/>
  <c r="P1720" i="21"/>
  <c r="P1721" i="21"/>
  <c r="P1722" i="21"/>
  <c r="P1723" i="21"/>
  <c r="P1724" i="21"/>
  <c r="P1725" i="21"/>
  <c r="P1726" i="21"/>
  <c r="P1727" i="21"/>
  <c r="P1728" i="21"/>
  <c r="P1729" i="21"/>
  <c r="P1730" i="21"/>
  <c r="P1731" i="21"/>
  <c r="P1732" i="21"/>
  <c r="P1733" i="21"/>
  <c r="P1734" i="21"/>
  <c r="P1735" i="21"/>
  <c r="P1736" i="21"/>
  <c r="P1737" i="21"/>
  <c r="P1738" i="21"/>
  <c r="P1739" i="21"/>
  <c r="P1740" i="21"/>
  <c r="P1741" i="21"/>
  <c r="P1742" i="21"/>
  <c r="P1743" i="21"/>
  <c r="P1744" i="21"/>
  <c r="P1745" i="21"/>
  <c r="P1746" i="21"/>
  <c r="P1747" i="21"/>
  <c r="P1748" i="21"/>
  <c r="P1749" i="21"/>
  <c r="P1750" i="21"/>
  <c r="P1751" i="21"/>
  <c r="P1752" i="21"/>
  <c r="P1753" i="21"/>
  <c r="P1754" i="21"/>
  <c r="P1755" i="21"/>
  <c r="P1756" i="21"/>
  <c r="P1757" i="21"/>
  <c r="P1758" i="21"/>
  <c r="P1759" i="21"/>
  <c r="P1760" i="21"/>
  <c r="P1761" i="21"/>
  <c r="P1762" i="21"/>
  <c r="P1763" i="21"/>
  <c r="P1764" i="21"/>
  <c r="P1765" i="21"/>
  <c r="P1766" i="21"/>
  <c r="P1767" i="21"/>
  <c r="P1768" i="21"/>
  <c r="P1769" i="21"/>
  <c r="P1770" i="21"/>
  <c r="P1771" i="21"/>
  <c r="P1772" i="21"/>
  <c r="P1773" i="21"/>
  <c r="P1774" i="21"/>
  <c r="P1775" i="21"/>
  <c r="P1776" i="21"/>
  <c r="P1777" i="21"/>
  <c r="P1778" i="21"/>
  <c r="P1779" i="21"/>
  <c r="P1780" i="21"/>
  <c r="P1781" i="21"/>
  <c r="P1782" i="21"/>
  <c r="P1783" i="21"/>
  <c r="P1784" i="21"/>
  <c r="P1785" i="21"/>
  <c r="P1786" i="21"/>
  <c r="P1787" i="21"/>
  <c r="P1788" i="21"/>
  <c r="P1789" i="21"/>
  <c r="P1790" i="21"/>
  <c r="P1791" i="21"/>
  <c r="P1792" i="21"/>
  <c r="P1793" i="21"/>
  <c r="P1794" i="21"/>
  <c r="P1795" i="21"/>
  <c r="P1796" i="21"/>
  <c r="P1797" i="21"/>
  <c r="P1798" i="21"/>
  <c r="P1799" i="21"/>
  <c r="P1800" i="21"/>
  <c r="P1801" i="21"/>
  <c r="P1802" i="21"/>
  <c r="P1803" i="21"/>
  <c r="P1804" i="21"/>
  <c r="P1805" i="21"/>
  <c r="P1806" i="21"/>
  <c r="P1807" i="21"/>
  <c r="P1808" i="21"/>
  <c r="P1809" i="21"/>
  <c r="P1810" i="21"/>
  <c r="P1811" i="21"/>
  <c r="P1812" i="21"/>
  <c r="P1813" i="21"/>
  <c r="P1814" i="21"/>
  <c r="P1815" i="21"/>
  <c r="P1816" i="21"/>
  <c r="P1817" i="21"/>
  <c r="P1818" i="21"/>
  <c r="P1819" i="21"/>
  <c r="P1820" i="21"/>
  <c r="P1821" i="21"/>
  <c r="P1822" i="21"/>
  <c r="P1823" i="21"/>
  <c r="P1824" i="21"/>
  <c r="P1825" i="21"/>
  <c r="P1826" i="21"/>
  <c r="P1827" i="21"/>
  <c r="P1828" i="21"/>
  <c r="P1829" i="21"/>
  <c r="P1830" i="21"/>
  <c r="P1831" i="21"/>
  <c r="P1832" i="21"/>
  <c r="P1833" i="21"/>
  <c r="P1834" i="21"/>
  <c r="P1835" i="21"/>
  <c r="P1836" i="21"/>
  <c r="P1837" i="21"/>
  <c r="P1838" i="21"/>
  <c r="P1839" i="21"/>
  <c r="P1840" i="21"/>
  <c r="P1841" i="21"/>
  <c r="P1842" i="21"/>
  <c r="P1843" i="21"/>
  <c r="P1844" i="21"/>
  <c r="P1845" i="21"/>
  <c r="P1846" i="21"/>
  <c r="P1847" i="21"/>
  <c r="P1848" i="21"/>
  <c r="P1849" i="21"/>
  <c r="P1850" i="21"/>
  <c r="P1851" i="21"/>
  <c r="P1852" i="21"/>
  <c r="P1853" i="21"/>
  <c r="P1854" i="21"/>
  <c r="P1855" i="21"/>
  <c r="P1856" i="21"/>
  <c r="P1857" i="21"/>
  <c r="P1858" i="21"/>
  <c r="P1859" i="21"/>
  <c r="P1860" i="21"/>
  <c r="P1861" i="21"/>
  <c r="P1862" i="21"/>
  <c r="P1863" i="21"/>
  <c r="P1864" i="21"/>
  <c r="P1865" i="21"/>
  <c r="P1866" i="21"/>
  <c r="P1867" i="21"/>
  <c r="P1868" i="21"/>
  <c r="P1869" i="21"/>
  <c r="P1870" i="21"/>
  <c r="P1871" i="21"/>
  <c r="P1872" i="21"/>
  <c r="P1873" i="21"/>
  <c r="P1874" i="21"/>
  <c r="P1875" i="21"/>
  <c r="P1876" i="21"/>
  <c r="P1877" i="21"/>
  <c r="P1878" i="21"/>
  <c r="P1879" i="21"/>
  <c r="P1880" i="21"/>
  <c r="P1881" i="21"/>
  <c r="P1882" i="21"/>
  <c r="P1883" i="21"/>
  <c r="P1884" i="21"/>
  <c r="P1885" i="21"/>
  <c r="P1886" i="21"/>
  <c r="P1887" i="21"/>
  <c r="P1888" i="21"/>
  <c r="P1889" i="21"/>
  <c r="P1890" i="21"/>
  <c r="P1891" i="21"/>
  <c r="P1892" i="21"/>
  <c r="P1893" i="21"/>
  <c r="P1894" i="21"/>
  <c r="P1895" i="21"/>
  <c r="P1896" i="21"/>
  <c r="P1897" i="21"/>
  <c r="P1898" i="21"/>
  <c r="P1899" i="21"/>
  <c r="P1900" i="21"/>
  <c r="P1901" i="21"/>
  <c r="P1902" i="21"/>
  <c r="P1903" i="21"/>
  <c r="P1904" i="21"/>
  <c r="P1905" i="21"/>
  <c r="P1906" i="21"/>
  <c r="P1907" i="21"/>
  <c r="P1908" i="21"/>
  <c r="P1909" i="21"/>
  <c r="P1910" i="21"/>
  <c r="P1911" i="21"/>
  <c r="P1912" i="21"/>
  <c r="P1913" i="21"/>
  <c r="P1914" i="21"/>
  <c r="P1915" i="21"/>
  <c r="P1916" i="21"/>
  <c r="P1917" i="21"/>
  <c r="P1918" i="21"/>
  <c r="P1919" i="21"/>
  <c r="P1920" i="21"/>
  <c r="P1921" i="21"/>
  <c r="P1922" i="21"/>
  <c r="P1923" i="21"/>
  <c r="P1924" i="21"/>
  <c r="P1925" i="21"/>
  <c r="P1926" i="21"/>
  <c r="P1927" i="21"/>
  <c r="P1928" i="21"/>
  <c r="P1929" i="21"/>
  <c r="P1930" i="21"/>
  <c r="P1931" i="21"/>
  <c r="P1932" i="21"/>
  <c r="P1933" i="21"/>
  <c r="P1934" i="21"/>
  <c r="P1935" i="21"/>
  <c r="P1936" i="21"/>
  <c r="P1937" i="21"/>
  <c r="P1938" i="21"/>
  <c r="P1939" i="21"/>
  <c r="P1940" i="21"/>
  <c r="P1941" i="21"/>
  <c r="P1942" i="21"/>
  <c r="P1943" i="21"/>
  <c r="P1944" i="21"/>
  <c r="P1945" i="21"/>
  <c r="P1946" i="21"/>
  <c r="P1947" i="21"/>
  <c r="P1948" i="21"/>
  <c r="P1949" i="21"/>
  <c r="P1950" i="21"/>
  <c r="P1951" i="21"/>
  <c r="P1952" i="21"/>
  <c r="P1953" i="21"/>
  <c r="P1954" i="21"/>
  <c r="P1955" i="21"/>
  <c r="P1956" i="21"/>
  <c r="P1957" i="21"/>
  <c r="P1958" i="21"/>
  <c r="P1959" i="21"/>
  <c r="P1960" i="21"/>
  <c r="P1961" i="21"/>
  <c r="P1962" i="21"/>
  <c r="P1963" i="21"/>
  <c r="P1964" i="21"/>
  <c r="P1965" i="21"/>
  <c r="P1966" i="21"/>
  <c r="P1967" i="21"/>
  <c r="P1968" i="21"/>
  <c r="P1969" i="21"/>
  <c r="P1970" i="21"/>
  <c r="P1971" i="21"/>
  <c r="P1972" i="21"/>
  <c r="P1973" i="21"/>
  <c r="P1974" i="21"/>
  <c r="P1975" i="21"/>
  <c r="P1976" i="21"/>
  <c r="P1977" i="21"/>
  <c r="P1978" i="21"/>
  <c r="P1979" i="21"/>
  <c r="P1980" i="21"/>
  <c r="P1981" i="21"/>
  <c r="P1982" i="21"/>
  <c r="P1983" i="21"/>
  <c r="P1984" i="21"/>
  <c r="P1985" i="21"/>
  <c r="P1986" i="21"/>
  <c r="P1987" i="21"/>
  <c r="P1988" i="21"/>
  <c r="P1989" i="21"/>
  <c r="P1990" i="21"/>
  <c r="P1991" i="21"/>
  <c r="P1992" i="21"/>
  <c r="P1993" i="21"/>
  <c r="P1994" i="21"/>
  <c r="P1995" i="21"/>
  <c r="P1996" i="21"/>
  <c r="P1997" i="21"/>
  <c r="P1998" i="21"/>
  <c r="P1999" i="21"/>
  <c r="P2000" i="21"/>
  <c r="P2001" i="21"/>
  <c r="P2002" i="21"/>
  <c r="P2003" i="21"/>
  <c r="P2004" i="21"/>
  <c r="P2005" i="21"/>
  <c r="P2006" i="21"/>
  <c r="P2007" i="21"/>
  <c r="P2008" i="21"/>
  <c r="P2009" i="21"/>
  <c r="P2010" i="21"/>
  <c r="P2011" i="21"/>
  <c r="P2012" i="21"/>
  <c r="P2013" i="21"/>
  <c r="P2014" i="21"/>
  <c r="P2015" i="21"/>
  <c r="P2016" i="21"/>
  <c r="P2017" i="21"/>
  <c r="P2018" i="21"/>
  <c r="P2019" i="21"/>
  <c r="P2020" i="21"/>
  <c r="P2021" i="21"/>
  <c r="P2022" i="21"/>
  <c r="P2023" i="21"/>
  <c r="P2024" i="21"/>
  <c r="P2025" i="21"/>
  <c r="P2026" i="21"/>
  <c r="P2027" i="21"/>
  <c r="P2028" i="21"/>
  <c r="P2029" i="21"/>
  <c r="P2030" i="21"/>
  <c r="P2031" i="21"/>
  <c r="P2032" i="21"/>
  <c r="P2033" i="21"/>
  <c r="P2034" i="21"/>
  <c r="P2035" i="21"/>
  <c r="P2036" i="21"/>
  <c r="P2037" i="21"/>
  <c r="P2038" i="21"/>
  <c r="P2039" i="21"/>
  <c r="P2040" i="21"/>
  <c r="P2041" i="21"/>
  <c r="P2042" i="21"/>
  <c r="P2043" i="21"/>
  <c r="P2044" i="21"/>
  <c r="P2045" i="21"/>
  <c r="P2046" i="21"/>
  <c r="P2047" i="21"/>
  <c r="P2048" i="21"/>
  <c r="P2049" i="21"/>
  <c r="P2050" i="21"/>
  <c r="P2051" i="21"/>
  <c r="P2052" i="21"/>
  <c r="P2053" i="21"/>
  <c r="P2054" i="21"/>
  <c r="P2055" i="21"/>
  <c r="P2056" i="21"/>
  <c r="P2057" i="21"/>
  <c r="P2058" i="21"/>
  <c r="P2059" i="21"/>
  <c r="P2060" i="21"/>
  <c r="P2061" i="21"/>
  <c r="P2062" i="21"/>
  <c r="P2063" i="21"/>
  <c r="P2064" i="21"/>
  <c r="P2065" i="21"/>
  <c r="P2066" i="21"/>
  <c r="P2067" i="21"/>
  <c r="P2068" i="21"/>
  <c r="P2069" i="21"/>
  <c r="P2070" i="21"/>
  <c r="P2071" i="21"/>
  <c r="P2072" i="21"/>
  <c r="P2073" i="21"/>
  <c r="P2074" i="21"/>
  <c r="P2075" i="21"/>
  <c r="P2076" i="21"/>
  <c r="P2077" i="21"/>
  <c r="P2078" i="21"/>
  <c r="P2079" i="21"/>
  <c r="P2080" i="21"/>
  <c r="P2081" i="21"/>
  <c r="P2082" i="21"/>
  <c r="P2083" i="21"/>
  <c r="P2084" i="21"/>
  <c r="P2085" i="21"/>
  <c r="P2086" i="21"/>
  <c r="P2087" i="21"/>
  <c r="P2088" i="21"/>
  <c r="P2089" i="21"/>
  <c r="P2090" i="21"/>
  <c r="P2091" i="21"/>
  <c r="P2092" i="21"/>
  <c r="P2093" i="21"/>
  <c r="P2094" i="21"/>
  <c r="P2095" i="21"/>
  <c r="P2096" i="21"/>
  <c r="P2097" i="21"/>
  <c r="P2098" i="21"/>
  <c r="P2099" i="21"/>
  <c r="P2100" i="21"/>
  <c r="P2101" i="21"/>
  <c r="P2102" i="21"/>
  <c r="P2103" i="21"/>
  <c r="P2104" i="21"/>
  <c r="P2105" i="21"/>
  <c r="P2106" i="21"/>
  <c r="P2107" i="21"/>
  <c r="P2108" i="21"/>
  <c r="P2109" i="21"/>
  <c r="P2110" i="21"/>
  <c r="P2111" i="21"/>
  <c r="P2112" i="21"/>
  <c r="P2113" i="21"/>
  <c r="P2114" i="21"/>
  <c r="P2115" i="21"/>
  <c r="P2116" i="21"/>
  <c r="P2117" i="21"/>
  <c r="P2118" i="21"/>
  <c r="P2119" i="21"/>
  <c r="P2120" i="21"/>
  <c r="P2121" i="21"/>
  <c r="P2122" i="21"/>
  <c r="P2123" i="21"/>
  <c r="P2124" i="21"/>
  <c r="P2125" i="21"/>
  <c r="P2126" i="21"/>
  <c r="P2127" i="21"/>
  <c r="P2128" i="21"/>
  <c r="P2129" i="21"/>
  <c r="P2130" i="21"/>
  <c r="P2131" i="21"/>
  <c r="P2132" i="21"/>
  <c r="P2133" i="21"/>
  <c r="P2134" i="21"/>
  <c r="P2135" i="21"/>
  <c r="P2136" i="21"/>
  <c r="P2137" i="21"/>
  <c r="P2138" i="21"/>
  <c r="P2139" i="21"/>
  <c r="P2140" i="21"/>
  <c r="P2141" i="21"/>
  <c r="P2142" i="21"/>
  <c r="P2143" i="21"/>
  <c r="P2144" i="21"/>
  <c r="P2145" i="21"/>
  <c r="P2146" i="21"/>
  <c r="P2147" i="21"/>
  <c r="P2148" i="21"/>
  <c r="P2149" i="21"/>
  <c r="P2150" i="21"/>
  <c r="P2151" i="21"/>
  <c r="P2152" i="21"/>
  <c r="P2153" i="21"/>
  <c r="P2154" i="21"/>
  <c r="P2155" i="21"/>
  <c r="P2156" i="21"/>
  <c r="P2157" i="21"/>
  <c r="P2158" i="21"/>
  <c r="P2159" i="21"/>
  <c r="P2160" i="21"/>
  <c r="P2161" i="21"/>
  <c r="P2162" i="21"/>
  <c r="P2163" i="21"/>
  <c r="P2164" i="21"/>
  <c r="P2165" i="21"/>
  <c r="P2166" i="21"/>
  <c r="P2167" i="21"/>
  <c r="P2168" i="21"/>
  <c r="P2169" i="21"/>
  <c r="P2170" i="21"/>
  <c r="P2171" i="21"/>
  <c r="P2172" i="21"/>
  <c r="P2173" i="21"/>
  <c r="P2174" i="21"/>
  <c r="P2175" i="21"/>
  <c r="P2176" i="21"/>
  <c r="P2177" i="21"/>
  <c r="P2178" i="21"/>
  <c r="P2179" i="21"/>
  <c r="P2180" i="21"/>
  <c r="P2181" i="21"/>
  <c r="P2182" i="21"/>
  <c r="P2183" i="21"/>
  <c r="P2184" i="21"/>
  <c r="P2185" i="21"/>
  <c r="P2186" i="21"/>
  <c r="P2187" i="21"/>
  <c r="P2188" i="21"/>
  <c r="P2189" i="21"/>
  <c r="P2190" i="21"/>
  <c r="P2191" i="21"/>
  <c r="P2192" i="21"/>
  <c r="P2193" i="21"/>
  <c r="P2194" i="21"/>
  <c r="P2195" i="21"/>
  <c r="P2196" i="21"/>
  <c r="P2197" i="21"/>
  <c r="P2198" i="21"/>
  <c r="P2199" i="21"/>
  <c r="P2200" i="21"/>
  <c r="P2201" i="21"/>
  <c r="P2202" i="21"/>
  <c r="P2203" i="21"/>
  <c r="P2204" i="21"/>
  <c r="P2205" i="21"/>
  <c r="P2206" i="21"/>
  <c r="P2207" i="21"/>
  <c r="P2208" i="21"/>
  <c r="P2209" i="21"/>
  <c r="P2210" i="21"/>
  <c r="P2211" i="21"/>
  <c r="P2212" i="21"/>
  <c r="P2213" i="21"/>
  <c r="P2214" i="21"/>
  <c r="P2215" i="21"/>
  <c r="P2216" i="21"/>
  <c r="P2217" i="21"/>
  <c r="P2218" i="21"/>
  <c r="P2219" i="21"/>
  <c r="P2220" i="21"/>
  <c r="P2221" i="21"/>
  <c r="P2222" i="21"/>
  <c r="P2223" i="21"/>
  <c r="P2224" i="21"/>
  <c r="P2225" i="21"/>
  <c r="P2226" i="21"/>
  <c r="P2227" i="21"/>
  <c r="P2228" i="21"/>
  <c r="P2229" i="21"/>
  <c r="P2230" i="21"/>
  <c r="P2231" i="21"/>
  <c r="P2232" i="21"/>
  <c r="P2233" i="21"/>
  <c r="P2234" i="21"/>
  <c r="P2235" i="21"/>
  <c r="P2236" i="21"/>
  <c r="P2237" i="21"/>
  <c r="P2238" i="21"/>
  <c r="P2239" i="21"/>
  <c r="P2240" i="21"/>
  <c r="P2241" i="21"/>
  <c r="P2242" i="21"/>
  <c r="P2243" i="21"/>
  <c r="P2244" i="21"/>
  <c r="P2245" i="21"/>
  <c r="P2246" i="21"/>
  <c r="P2247" i="21"/>
  <c r="P2248" i="21"/>
  <c r="P2249" i="21"/>
  <c r="P2250" i="21"/>
  <c r="P2251" i="21"/>
  <c r="P2252" i="21"/>
  <c r="P2253" i="21"/>
  <c r="P2254" i="21"/>
  <c r="P2255" i="21"/>
  <c r="P2256" i="21"/>
  <c r="P2257" i="21"/>
  <c r="P2258" i="21"/>
  <c r="P2259" i="21"/>
  <c r="P2260" i="21"/>
  <c r="P2261" i="21"/>
  <c r="P2262" i="21"/>
  <c r="P2263" i="21"/>
  <c r="P2264" i="21"/>
  <c r="P2265" i="21"/>
  <c r="P2266" i="21"/>
  <c r="P2267" i="21"/>
  <c r="P2268" i="21"/>
  <c r="P2269" i="21"/>
  <c r="P2270" i="21"/>
  <c r="P2271" i="21"/>
  <c r="P2272" i="21"/>
  <c r="P2273" i="21"/>
  <c r="P2274" i="21"/>
  <c r="P2275" i="21"/>
  <c r="P2276" i="21"/>
  <c r="P2277" i="21"/>
  <c r="P2278" i="21"/>
  <c r="P2279" i="21"/>
  <c r="P2280" i="21"/>
  <c r="P2281" i="21"/>
  <c r="P2282" i="21"/>
  <c r="P2283" i="21"/>
  <c r="P2284" i="21"/>
  <c r="P2285" i="21"/>
  <c r="P2286" i="21"/>
  <c r="P2287" i="21"/>
  <c r="P2288" i="21"/>
  <c r="P2289" i="21"/>
  <c r="P2290" i="21"/>
  <c r="P2291" i="21"/>
  <c r="P2292" i="21"/>
  <c r="P2293" i="21"/>
  <c r="P2294" i="21"/>
  <c r="P2295" i="21"/>
  <c r="P2296" i="21"/>
  <c r="P2297" i="21"/>
  <c r="P2298" i="21"/>
  <c r="P2299" i="21"/>
  <c r="P2300" i="21"/>
  <c r="P2301" i="21"/>
  <c r="P2302" i="21"/>
  <c r="P2303" i="21"/>
  <c r="P2304" i="21"/>
  <c r="P2305" i="21"/>
  <c r="P2306" i="21"/>
  <c r="P2307" i="21"/>
  <c r="P2308" i="21"/>
  <c r="P2309" i="21"/>
  <c r="P2310" i="21"/>
  <c r="P2311" i="21"/>
  <c r="P2312" i="21"/>
  <c r="P2313" i="21"/>
  <c r="P2314" i="21"/>
  <c r="P2315" i="21"/>
  <c r="P2316" i="21"/>
  <c r="P2317" i="21"/>
  <c r="P2318" i="21"/>
  <c r="P2319" i="21"/>
  <c r="P2320" i="21"/>
  <c r="P2321" i="21"/>
  <c r="P2322" i="21"/>
  <c r="P2323" i="21"/>
  <c r="P2324" i="21"/>
  <c r="P2325" i="21"/>
  <c r="P2326" i="21"/>
  <c r="P2327" i="21"/>
  <c r="P2328" i="21"/>
  <c r="P2329" i="21"/>
  <c r="P2330" i="21"/>
  <c r="P2331" i="21"/>
  <c r="P2332" i="21"/>
  <c r="P2333" i="21"/>
  <c r="P2334" i="21"/>
  <c r="P2335" i="21"/>
  <c r="P2336" i="21"/>
  <c r="P2337" i="21"/>
  <c r="P2338" i="21"/>
  <c r="P2339" i="21"/>
  <c r="P2340" i="21"/>
  <c r="P2341" i="21"/>
  <c r="P2342" i="21"/>
  <c r="P2343" i="21"/>
  <c r="P2344" i="21"/>
  <c r="P2345" i="21"/>
  <c r="P2346" i="21"/>
  <c r="P2347" i="21"/>
  <c r="P2348" i="21"/>
  <c r="P2349" i="21"/>
  <c r="P2350" i="21"/>
  <c r="P2351" i="21"/>
  <c r="P2352" i="21"/>
  <c r="P2353" i="21"/>
  <c r="P2354" i="21"/>
  <c r="P2355" i="21"/>
  <c r="P2356" i="21"/>
  <c r="P2357" i="21"/>
  <c r="P2358" i="21"/>
  <c r="P2359" i="21"/>
  <c r="P2360" i="21"/>
  <c r="P2361" i="21"/>
  <c r="P2362" i="21"/>
  <c r="P2363" i="21"/>
  <c r="P2364" i="21"/>
  <c r="P2365" i="21"/>
  <c r="P2366" i="21"/>
  <c r="P2367" i="21"/>
  <c r="P2368" i="21"/>
  <c r="P2369" i="21"/>
  <c r="P2370" i="21"/>
  <c r="P2371" i="21"/>
  <c r="P2372" i="21"/>
  <c r="P2373" i="21"/>
  <c r="P2374" i="21"/>
  <c r="P2375" i="21"/>
  <c r="P2376" i="21"/>
  <c r="P2377" i="21"/>
  <c r="P2378" i="21"/>
  <c r="P2379" i="21"/>
  <c r="P2380" i="21"/>
  <c r="P2381" i="21"/>
  <c r="P2382" i="21"/>
  <c r="P2383" i="21"/>
  <c r="P2384" i="21"/>
  <c r="P2385" i="21"/>
  <c r="P2386" i="21"/>
  <c r="P2387" i="21"/>
  <c r="P2388" i="21"/>
  <c r="P2389" i="21"/>
  <c r="P2390" i="21"/>
  <c r="P2391" i="21"/>
  <c r="P2392" i="21"/>
  <c r="P2393" i="21"/>
  <c r="P2394" i="21"/>
  <c r="P2395" i="21"/>
  <c r="P2396" i="21"/>
  <c r="P2397" i="21"/>
  <c r="P2398" i="21"/>
  <c r="P2399" i="21"/>
  <c r="P2400" i="21"/>
  <c r="P2401" i="21"/>
  <c r="P2402" i="21"/>
  <c r="P2403" i="21"/>
  <c r="P2404" i="21"/>
  <c r="P2405" i="21"/>
  <c r="P2406" i="21"/>
  <c r="P2407" i="21"/>
  <c r="P2408" i="21"/>
  <c r="P2409" i="21"/>
  <c r="P2410" i="21"/>
  <c r="P2411" i="21"/>
  <c r="P2412" i="21"/>
  <c r="P2413" i="21"/>
  <c r="P2414" i="21"/>
  <c r="P2415" i="21"/>
  <c r="P2416" i="21"/>
  <c r="P2417" i="21"/>
  <c r="P2418" i="21"/>
  <c r="P2419" i="21"/>
  <c r="P2420" i="21"/>
  <c r="P2421" i="21"/>
  <c r="P2422" i="21"/>
  <c r="P2423" i="21"/>
  <c r="P2424" i="21"/>
  <c r="P2425" i="21"/>
  <c r="P2426" i="21"/>
  <c r="P2427" i="21"/>
  <c r="P2428" i="21"/>
  <c r="P2429" i="21"/>
  <c r="P2430" i="21"/>
  <c r="P2431" i="21"/>
  <c r="P2432" i="21"/>
  <c r="P2433" i="21"/>
  <c r="P2434" i="21"/>
  <c r="P2435" i="21"/>
  <c r="P2436" i="21"/>
  <c r="P2437" i="21"/>
  <c r="P2438" i="21"/>
  <c r="P2439" i="21"/>
  <c r="P2440" i="21"/>
  <c r="P2441" i="21"/>
  <c r="P2442" i="21"/>
  <c r="P2443" i="21"/>
  <c r="P2444" i="21"/>
  <c r="P2445" i="21"/>
  <c r="P2446" i="21"/>
  <c r="P2447" i="21"/>
  <c r="P2448" i="21"/>
  <c r="P2449" i="21"/>
  <c r="P2450" i="21"/>
  <c r="P2451" i="21"/>
  <c r="P2452" i="21"/>
  <c r="P2453" i="21"/>
  <c r="P2454" i="21"/>
  <c r="P2455" i="21"/>
  <c r="P2456" i="21"/>
  <c r="P2457" i="21"/>
  <c r="P2458" i="21"/>
  <c r="P2459" i="21"/>
  <c r="P2460" i="21"/>
  <c r="P2461" i="21"/>
  <c r="P2462" i="21"/>
  <c r="P2463" i="21"/>
  <c r="P2464" i="21"/>
  <c r="P2465" i="21"/>
  <c r="P2466" i="21"/>
  <c r="P2467" i="21"/>
  <c r="P2468" i="21"/>
  <c r="P2469" i="21"/>
  <c r="P2470" i="21"/>
  <c r="P2471" i="21"/>
  <c r="P2472" i="21"/>
  <c r="P2473" i="21"/>
  <c r="P2474" i="21"/>
  <c r="P2475" i="21"/>
  <c r="P2476" i="21"/>
  <c r="P2477" i="21"/>
  <c r="P2478" i="21"/>
  <c r="P2479" i="21"/>
  <c r="P2480" i="21"/>
  <c r="P2481" i="21"/>
  <c r="P2482" i="21"/>
  <c r="P2483" i="21"/>
  <c r="P2484" i="21"/>
  <c r="P2485" i="21"/>
  <c r="P2486" i="21"/>
  <c r="P2487" i="21"/>
  <c r="P2488" i="21"/>
  <c r="P2489" i="21"/>
  <c r="P2490" i="21"/>
  <c r="P2491" i="21"/>
  <c r="P2492" i="21"/>
  <c r="P2493" i="21"/>
  <c r="P2494" i="21"/>
  <c r="P2495" i="21"/>
  <c r="P2496" i="21"/>
  <c r="P2497" i="21"/>
  <c r="P2498" i="21"/>
  <c r="P2499" i="21"/>
  <c r="P2500" i="21"/>
  <c r="P2501" i="21"/>
  <c r="P2502" i="21"/>
  <c r="P2503" i="21"/>
  <c r="P2504" i="21"/>
  <c r="P2505" i="21"/>
  <c r="P2506" i="21"/>
  <c r="P2507" i="21"/>
  <c r="P2508" i="21"/>
  <c r="P2509" i="21"/>
  <c r="P2510" i="21"/>
  <c r="P2511" i="21"/>
  <c r="P2512" i="21"/>
  <c r="P2513" i="21"/>
  <c r="P2514" i="21"/>
  <c r="P2515" i="21"/>
  <c r="P2516" i="21"/>
  <c r="P2517" i="21"/>
  <c r="P2518" i="21"/>
  <c r="P2519" i="21"/>
  <c r="P2520" i="21"/>
  <c r="P2521" i="21"/>
  <c r="P2522" i="21"/>
  <c r="P2523" i="21"/>
  <c r="P2524" i="21"/>
  <c r="P2525" i="21"/>
  <c r="P2526" i="21"/>
  <c r="P2527" i="21"/>
  <c r="P2528" i="21"/>
  <c r="P2529" i="21"/>
  <c r="P2530" i="21"/>
  <c r="P2531" i="21"/>
  <c r="P2532" i="21"/>
  <c r="P2533" i="21"/>
  <c r="P2534" i="21"/>
  <c r="P2535" i="21"/>
  <c r="P2536" i="21"/>
  <c r="P2537" i="21"/>
  <c r="P2538" i="21"/>
  <c r="P2539" i="21"/>
  <c r="P2540" i="21"/>
  <c r="P2541" i="21"/>
  <c r="P2542" i="21"/>
  <c r="P2543" i="21"/>
  <c r="P2544" i="21"/>
  <c r="P2545" i="21"/>
  <c r="P2546" i="21"/>
  <c r="P2547" i="21"/>
  <c r="P2548" i="21"/>
  <c r="P2549" i="21"/>
  <c r="P2550" i="21"/>
  <c r="P2551" i="21"/>
  <c r="P2552" i="21"/>
  <c r="P2553" i="21"/>
  <c r="P2554" i="21"/>
  <c r="P2555" i="21"/>
  <c r="P2556" i="21"/>
  <c r="P2557" i="21"/>
  <c r="P2558" i="21"/>
  <c r="P2559" i="21"/>
  <c r="P2560" i="21"/>
  <c r="P2561" i="21"/>
  <c r="P2562" i="21"/>
  <c r="P2563" i="21"/>
  <c r="P2564" i="21"/>
  <c r="P2565" i="21"/>
  <c r="P2566" i="21"/>
  <c r="P2567" i="21"/>
  <c r="P2568" i="21"/>
  <c r="P2569" i="21"/>
  <c r="P2570" i="21"/>
  <c r="P2571" i="21"/>
  <c r="P2572" i="21"/>
  <c r="P2573" i="21"/>
  <c r="P2574" i="21"/>
  <c r="P2575" i="21"/>
  <c r="P2576" i="21"/>
  <c r="P2577" i="21"/>
  <c r="P2578" i="21"/>
  <c r="P2579" i="21"/>
  <c r="P2580" i="21"/>
  <c r="P2581" i="21"/>
  <c r="P2582" i="21"/>
  <c r="P2583" i="21"/>
  <c r="P2584" i="21"/>
  <c r="P2585" i="21"/>
  <c r="P2586" i="21"/>
  <c r="P2587" i="21"/>
  <c r="P2588" i="21"/>
  <c r="P2589" i="21"/>
  <c r="P2590" i="21"/>
  <c r="P2591" i="21"/>
  <c r="P2592" i="21"/>
  <c r="P2593" i="21"/>
  <c r="P2594" i="21"/>
  <c r="P2595" i="21"/>
  <c r="P2596" i="21"/>
  <c r="P2597" i="21"/>
  <c r="P2598" i="21"/>
  <c r="P2599" i="21"/>
  <c r="P2600" i="21"/>
  <c r="P2601" i="21"/>
  <c r="P2602" i="21"/>
  <c r="P2603" i="21"/>
  <c r="P2604" i="21"/>
  <c r="P2605" i="21"/>
  <c r="P2606" i="21"/>
  <c r="P2607" i="21"/>
  <c r="P2608" i="21"/>
  <c r="P2609" i="21"/>
  <c r="P2610" i="21"/>
  <c r="P2611" i="21"/>
  <c r="P2612" i="21"/>
  <c r="P2613" i="21"/>
  <c r="P2614" i="21"/>
  <c r="P2615" i="21"/>
  <c r="P2616" i="21"/>
  <c r="P2617" i="21"/>
  <c r="P2618" i="21"/>
  <c r="P2619" i="21"/>
  <c r="P2620" i="21"/>
  <c r="P2621" i="21"/>
  <c r="P2622" i="21"/>
  <c r="P2623" i="21"/>
  <c r="P2624" i="21"/>
  <c r="P2625" i="21"/>
  <c r="P2626" i="21"/>
  <c r="P2627" i="21"/>
  <c r="P2628" i="21"/>
  <c r="P2629" i="21"/>
  <c r="P2630" i="21"/>
  <c r="P2631" i="21"/>
  <c r="P2632" i="21"/>
  <c r="P2633" i="21"/>
  <c r="P2634" i="21"/>
  <c r="P2635" i="21"/>
  <c r="P2636" i="21"/>
  <c r="P2637" i="21"/>
  <c r="P2638" i="21"/>
  <c r="P2639" i="21"/>
  <c r="P2640" i="21"/>
  <c r="P2641" i="21"/>
  <c r="P2642" i="21"/>
  <c r="P2643" i="21"/>
  <c r="P2644" i="21"/>
  <c r="P2645" i="21"/>
  <c r="P2646" i="21"/>
  <c r="P2647" i="21"/>
  <c r="P2648" i="21"/>
  <c r="P2649" i="21"/>
  <c r="P2650" i="21"/>
  <c r="P2651" i="21"/>
  <c r="P2652" i="21"/>
  <c r="P2653" i="21"/>
  <c r="P2654" i="21"/>
  <c r="P2655" i="21"/>
  <c r="P2656" i="21"/>
  <c r="P2657" i="21"/>
  <c r="P2658" i="21"/>
  <c r="P2659" i="21"/>
  <c r="P2660" i="21"/>
  <c r="P2661" i="21"/>
  <c r="P2662" i="21"/>
  <c r="P2663" i="21"/>
  <c r="P2664" i="21"/>
  <c r="P2665" i="21"/>
  <c r="P2666" i="21"/>
  <c r="P2667" i="21"/>
  <c r="P2668" i="21"/>
  <c r="P2669" i="21"/>
  <c r="P2670" i="21"/>
  <c r="P2671" i="21"/>
  <c r="P2672" i="21"/>
  <c r="P2673" i="21"/>
  <c r="P2674" i="21"/>
  <c r="P2675" i="21"/>
  <c r="P2676" i="21"/>
  <c r="P2677" i="21"/>
  <c r="P2678" i="21"/>
  <c r="P2679" i="21"/>
  <c r="P2680" i="21"/>
  <c r="P2681" i="21"/>
  <c r="P2682" i="21"/>
  <c r="P2683" i="21"/>
  <c r="P2684" i="21"/>
  <c r="P2685" i="21"/>
  <c r="P2686" i="21"/>
  <c r="P2687" i="21"/>
  <c r="P2688" i="21"/>
  <c r="P2689" i="21"/>
  <c r="P2690" i="21"/>
  <c r="P2691" i="21"/>
  <c r="P2692" i="21"/>
  <c r="P2693" i="21"/>
  <c r="P2694" i="21"/>
  <c r="P2695" i="21"/>
  <c r="P2696" i="21"/>
  <c r="P2697" i="21"/>
  <c r="P2698" i="21"/>
  <c r="P2699" i="21"/>
  <c r="P2700" i="21"/>
  <c r="P2701" i="21"/>
  <c r="P2702" i="21"/>
  <c r="P2703" i="21"/>
  <c r="P2704" i="21"/>
  <c r="P2705" i="21"/>
  <c r="P2706" i="21"/>
  <c r="P2707" i="21"/>
  <c r="P2708" i="21"/>
  <c r="P2709" i="21"/>
  <c r="P2710" i="21"/>
  <c r="P2711" i="21"/>
  <c r="P2712" i="21"/>
  <c r="P2713" i="21"/>
  <c r="P2714" i="21"/>
  <c r="P2715" i="21"/>
  <c r="P2716" i="21"/>
  <c r="P2717" i="21"/>
  <c r="P2718" i="21"/>
  <c r="P2719" i="21"/>
  <c r="P2720" i="21"/>
  <c r="P2721" i="21"/>
  <c r="P2722" i="21"/>
  <c r="P2723" i="21"/>
  <c r="P2724" i="21"/>
  <c r="P2725" i="21"/>
  <c r="P2726" i="21"/>
  <c r="P2727" i="21"/>
  <c r="P2728" i="21"/>
  <c r="P2729" i="21"/>
  <c r="P2730" i="21"/>
  <c r="P2731" i="21"/>
  <c r="P2732" i="21"/>
  <c r="P2733" i="21"/>
  <c r="P2734" i="21"/>
  <c r="P2735" i="21"/>
  <c r="P2736" i="21"/>
  <c r="P2737" i="21"/>
  <c r="P2738" i="21"/>
  <c r="P2739" i="21"/>
  <c r="P2740" i="21"/>
  <c r="P2741" i="21"/>
  <c r="P2742" i="21"/>
  <c r="P2743" i="21"/>
  <c r="P2744" i="21"/>
  <c r="P2745" i="21"/>
  <c r="P2746" i="21"/>
  <c r="P2747" i="21"/>
  <c r="P2748" i="21"/>
  <c r="P2749" i="21"/>
  <c r="P2750" i="21"/>
  <c r="P2751" i="21"/>
  <c r="P2752" i="21"/>
  <c r="P2753" i="21"/>
  <c r="P2754" i="21"/>
  <c r="P2755" i="21"/>
  <c r="P2756" i="21"/>
  <c r="P2757" i="21"/>
  <c r="P2758" i="21"/>
  <c r="P2759" i="21"/>
  <c r="P2760" i="21"/>
  <c r="P2761" i="21"/>
  <c r="P2762" i="21"/>
  <c r="P2763" i="21"/>
  <c r="P2764" i="21"/>
  <c r="P2765" i="21"/>
  <c r="P2766" i="21"/>
  <c r="P2767" i="21"/>
  <c r="P2768" i="21"/>
  <c r="P2769" i="21"/>
  <c r="P2770" i="21"/>
  <c r="P2771" i="21"/>
  <c r="P2772" i="21"/>
  <c r="P2773" i="21"/>
  <c r="P2774" i="21"/>
  <c r="P2775" i="21"/>
  <c r="P2776" i="21"/>
  <c r="P2777" i="21"/>
  <c r="P2778" i="21"/>
  <c r="P2779" i="21"/>
  <c r="P2780" i="21"/>
  <c r="P2781" i="21"/>
  <c r="P2782" i="21"/>
  <c r="P2783" i="21"/>
  <c r="P2784" i="21"/>
  <c r="P2785" i="21"/>
  <c r="P2786" i="21"/>
  <c r="P2787" i="21"/>
  <c r="P2788" i="21"/>
  <c r="P2789" i="21"/>
  <c r="P2790" i="21"/>
  <c r="P2791" i="21"/>
  <c r="P2792" i="21"/>
  <c r="P2793" i="21"/>
  <c r="P2794" i="21"/>
  <c r="P2795" i="21"/>
  <c r="P2796" i="21"/>
  <c r="P2797" i="21"/>
  <c r="P2798" i="21"/>
  <c r="P2799" i="21"/>
  <c r="P2800" i="21"/>
  <c r="P2801" i="21"/>
  <c r="P2802" i="21"/>
  <c r="P2803" i="21"/>
  <c r="P2804" i="21"/>
  <c r="P2805" i="21"/>
  <c r="P2806" i="21"/>
  <c r="P2807" i="21"/>
  <c r="P2808" i="21"/>
  <c r="P2809" i="21"/>
  <c r="P2810" i="21"/>
  <c r="P2811" i="21"/>
  <c r="P2812" i="21"/>
  <c r="P2813" i="21"/>
  <c r="P2814" i="21"/>
  <c r="P2815" i="21"/>
  <c r="P2816" i="21"/>
  <c r="P2817" i="21"/>
  <c r="P2818" i="21"/>
  <c r="P2819" i="21"/>
  <c r="P2820" i="21"/>
  <c r="P2821" i="21"/>
  <c r="P2822" i="21"/>
  <c r="P2823" i="21"/>
  <c r="P2824" i="21"/>
  <c r="P2825" i="21"/>
  <c r="P2826" i="21"/>
  <c r="P2827" i="21"/>
  <c r="P2828" i="21"/>
  <c r="P2829" i="21"/>
  <c r="P2830" i="21"/>
  <c r="P2831" i="21"/>
  <c r="P2832" i="21"/>
  <c r="P2833" i="21"/>
  <c r="P2834" i="21"/>
  <c r="P2835" i="21"/>
  <c r="P2836" i="21"/>
  <c r="P2837" i="21"/>
  <c r="P2838" i="21"/>
  <c r="P2839" i="21"/>
  <c r="P2840" i="21"/>
  <c r="P2841" i="21"/>
  <c r="P2842" i="21"/>
  <c r="P2843" i="21"/>
  <c r="P2844" i="21"/>
  <c r="P2845" i="21"/>
  <c r="P2846" i="21"/>
  <c r="P2847" i="21"/>
  <c r="P2848" i="21"/>
  <c r="P2849" i="21"/>
  <c r="P2850" i="21"/>
  <c r="P2851" i="21"/>
  <c r="P2852" i="21"/>
  <c r="P2853" i="21"/>
  <c r="P2854" i="21"/>
  <c r="P2855" i="21"/>
  <c r="P2856" i="21"/>
  <c r="P2857" i="21"/>
  <c r="P2858" i="21"/>
  <c r="P2859" i="21"/>
  <c r="P2860" i="21"/>
  <c r="P2861" i="21"/>
  <c r="P2862" i="21"/>
  <c r="P2863" i="21"/>
  <c r="P2864" i="21"/>
  <c r="P2865" i="21"/>
  <c r="P2866" i="21"/>
  <c r="P2867" i="21"/>
  <c r="P2868" i="21"/>
  <c r="P2869" i="21"/>
  <c r="P2870" i="21"/>
  <c r="P2871" i="21"/>
  <c r="P2872" i="21"/>
  <c r="P2873" i="21"/>
  <c r="P2874" i="21"/>
  <c r="P2875" i="21"/>
  <c r="P2876" i="21"/>
  <c r="P2877" i="21"/>
  <c r="P2878" i="21"/>
  <c r="P2879" i="21"/>
  <c r="P2880" i="21"/>
  <c r="P2881" i="21"/>
  <c r="P2882" i="21"/>
  <c r="P2883" i="21"/>
  <c r="P2884" i="21"/>
  <c r="P2885" i="21"/>
  <c r="P2886" i="21"/>
  <c r="P2887" i="21"/>
  <c r="P2888" i="21"/>
  <c r="P2889" i="21"/>
  <c r="P2890" i="21"/>
  <c r="P2891" i="21"/>
  <c r="P2892" i="21"/>
  <c r="P2893" i="21"/>
  <c r="P2894" i="21"/>
  <c r="P2895" i="21"/>
  <c r="P2896" i="21"/>
  <c r="P2897" i="21"/>
  <c r="P2898" i="21"/>
  <c r="P2899" i="21"/>
  <c r="P2900" i="21"/>
  <c r="P2901" i="21"/>
  <c r="P2902" i="21"/>
  <c r="P2903" i="21"/>
  <c r="P2904" i="21"/>
  <c r="P2905" i="21"/>
  <c r="P2906" i="21"/>
  <c r="P2907" i="21"/>
  <c r="P2908" i="21"/>
  <c r="P2909" i="21"/>
  <c r="P2910" i="21"/>
  <c r="P2911" i="21"/>
  <c r="P2912" i="21"/>
  <c r="P2913" i="21"/>
  <c r="P2914" i="21"/>
  <c r="P2915" i="21"/>
  <c r="P2916" i="21"/>
  <c r="P2917" i="21"/>
  <c r="P2918" i="21"/>
  <c r="P2919" i="21"/>
  <c r="P2920" i="21"/>
  <c r="P2921" i="21"/>
  <c r="P2922" i="21"/>
  <c r="P2923" i="21"/>
  <c r="P2924" i="21"/>
  <c r="P2925" i="21"/>
  <c r="P2926" i="21"/>
  <c r="P2927" i="21"/>
  <c r="P2928" i="21"/>
  <c r="P2929" i="21"/>
  <c r="P2930" i="21"/>
  <c r="P2931" i="21"/>
  <c r="P2932" i="21"/>
  <c r="P2933" i="21"/>
  <c r="P2934" i="21"/>
  <c r="P2935" i="21"/>
  <c r="P2936" i="21"/>
  <c r="P2937" i="21"/>
  <c r="P2938" i="21"/>
  <c r="P2939" i="21"/>
  <c r="P2940" i="21"/>
  <c r="P2941" i="21"/>
  <c r="P2942" i="21"/>
  <c r="P2943" i="21"/>
  <c r="P2944" i="21"/>
  <c r="P2945" i="21"/>
  <c r="P2946" i="21"/>
  <c r="P2947" i="21"/>
  <c r="P2948" i="21"/>
  <c r="P2949" i="21"/>
  <c r="P2950" i="21"/>
  <c r="P2951" i="21"/>
  <c r="P2952" i="21"/>
  <c r="P2953" i="21"/>
  <c r="P2954" i="21"/>
  <c r="P2955" i="21"/>
  <c r="P2956" i="21"/>
  <c r="P2957" i="21"/>
  <c r="P2958" i="21"/>
  <c r="P2959" i="21"/>
  <c r="P2960" i="21"/>
  <c r="P2961" i="21"/>
  <c r="P2962" i="21"/>
  <c r="P2963" i="21"/>
  <c r="P2964" i="21"/>
  <c r="P2965" i="21"/>
  <c r="P2966" i="21"/>
  <c r="P2967" i="21"/>
  <c r="P2968" i="21"/>
  <c r="P2969" i="21"/>
  <c r="P2970" i="21"/>
  <c r="P2971" i="21"/>
  <c r="P2972" i="21"/>
  <c r="P2973" i="21"/>
  <c r="P2974" i="21"/>
  <c r="P2975" i="21"/>
  <c r="P2976" i="21"/>
  <c r="P2977" i="21"/>
  <c r="P2978" i="21"/>
  <c r="P2979" i="21"/>
  <c r="P2980" i="21"/>
  <c r="P2981" i="21"/>
  <c r="P2982" i="21"/>
  <c r="P2983" i="21"/>
  <c r="P2984" i="21"/>
  <c r="P2985" i="21"/>
  <c r="P2986" i="21"/>
  <c r="P2987" i="21"/>
  <c r="P2988" i="21"/>
  <c r="P2989" i="21"/>
  <c r="P2990" i="21"/>
  <c r="P2991" i="21"/>
  <c r="P2992" i="21"/>
  <c r="P2993" i="21"/>
  <c r="P2994" i="21"/>
  <c r="P2995" i="21"/>
  <c r="P2996" i="21"/>
  <c r="P2997" i="21"/>
  <c r="P2998" i="21"/>
  <c r="P2999" i="21"/>
  <c r="P3000" i="21"/>
  <c r="P3001" i="21"/>
  <c r="P3002" i="21"/>
  <c r="P3003" i="21"/>
  <c r="P3004" i="21"/>
  <c r="P3005" i="21"/>
  <c r="P3006" i="21"/>
  <c r="P3007" i="21"/>
  <c r="P3008" i="21"/>
  <c r="P3009" i="21"/>
  <c r="P3010" i="21"/>
  <c r="P3011" i="21"/>
  <c r="P3012" i="21"/>
  <c r="P3013" i="21"/>
  <c r="P3014" i="21"/>
  <c r="P3015" i="21"/>
  <c r="P3016" i="21"/>
  <c r="P3017" i="21"/>
  <c r="P3018" i="21"/>
  <c r="P3019" i="21"/>
  <c r="P3020" i="21"/>
  <c r="P3021" i="21"/>
  <c r="P3022" i="21"/>
  <c r="P3023" i="21"/>
  <c r="P3024" i="21"/>
  <c r="P3025" i="21"/>
  <c r="P3026" i="21"/>
  <c r="P3027" i="21"/>
  <c r="P3028" i="21"/>
  <c r="P3029" i="21"/>
  <c r="P3030" i="21"/>
  <c r="P3031" i="21"/>
  <c r="P3032" i="21"/>
  <c r="P3033" i="21"/>
  <c r="P3034" i="21"/>
  <c r="P3035" i="21"/>
  <c r="P3036" i="21"/>
  <c r="P3037" i="21"/>
  <c r="P3038" i="21"/>
  <c r="P3039" i="21"/>
  <c r="P3040" i="21"/>
  <c r="P3041" i="21"/>
  <c r="P3042" i="21"/>
  <c r="P3043" i="21"/>
  <c r="P3044" i="21"/>
  <c r="P3045" i="21"/>
  <c r="P3046" i="21"/>
  <c r="P3047" i="21"/>
  <c r="P3048" i="21"/>
  <c r="P3049" i="21"/>
  <c r="P3050" i="21"/>
  <c r="P3051" i="21"/>
  <c r="P3052" i="21"/>
  <c r="P3053" i="21"/>
  <c r="P3054" i="21"/>
  <c r="P3055" i="21"/>
  <c r="P3056" i="21"/>
  <c r="P3057" i="21"/>
  <c r="P3058" i="21"/>
  <c r="P3059" i="21"/>
  <c r="P3060" i="21"/>
  <c r="P3061" i="21"/>
  <c r="P3062" i="21"/>
  <c r="P3063" i="21"/>
  <c r="P3064" i="21"/>
  <c r="P3065" i="21"/>
  <c r="P3066" i="21"/>
  <c r="P3067" i="21"/>
  <c r="P3068" i="21"/>
  <c r="P3069" i="21"/>
  <c r="P3070" i="21"/>
  <c r="P3071" i="21"/>
  <c r="P3072" i="21"/>
  <c r="P3073" i="21"/>
  <c r="P3074" i="21"/>
  <c r="P3075" i="21"/>
  <c r="P3076" i="21"/>
  <c r="P3077" i="21"/>
  <c r="P3078" i="21"/>
  <c r="P3079" i="21"/>
  <c r="P3080" i="21"/>
  <c r="P3081" i="21"/>
  <c r="P3082" i="21"/>
  <c r="P3083" i="21"/>
  <c r="P3084" i="21"/>
  <c r="P3085" i="21"/>
  <c r="P3086" i="21"/>
  <c r="P3087" i="21"/>
  <c r="P3088" i="21"/>
  <c r="P3089" i="21"/>
  <c r="P3090" i="21"/>
  <c r="P3091" i="21"/>
  <c r="P3092" i="21"/>
  <c r="P3093" i="21"/>
  <c r="P3094" i="21"/>
  <c r="P3095" i="21"/>
  <c r="P3096" i="21"/>
  <c r="P3097" i="21"/>
  <c r="P3098" i="21"/>
  <c r="P3099" i="21"/>
  <c r="P3100" i="21"/>
  <c r="P3101" i="21"/>
  <c r="P3102" i="21"/>
  <c r="P3103" i="21"/>
  <c r="P3104" i="21"/>
  <c r="P3105" i="21"/>
  <c r="P3106" i="21"/>
  <c r="P3107" i="21"/>
  <c r="P3108" i="21"/>
  <c r="P3109" i="21"/>
  <c r="P3110" i="21"/>
  <c r="P3111" i="21"/>
  <c r="P3112" i="21"/>
  <c r="P3113" i="21"/>
  <c r="P3114" i="21"/>
  <c r="P3115" i="21"/>
  <c r="P3116" i="21"/>
  <c r="P3117" i="21"/>
  <c r="P3118" i="21"/>
  <c r="P3119" i="21"/>
  <c r="P3120" i="21"/>
  <c r="P3121" i="21"/>
  <c r="P3122" i="21"/>
  <c r="P3123" i="21"/>
  <c r="P3124" i="21"/>
  <c r="P3125" i="21"/>
  <c r="P3126" i="21"/>
  <c r="P3127" i="21"/>
  <c r="P3128" i="21"/>
  <c r="P3129" i="21"/>
  <c r="P3130" i="21"/>
  <c r="P3131" i="21"/>
  <c r="P3132" i="21"/>
  <c r="P3133" i="21"/>
  <c r="P3134" i="21"/>
  <c r="P3135" i="21"/>
  <c r="P3136" i="21"/>
  <c r="P3137" i="21"/>
  <c r="P3138" i="21"/>
  <c r="P3139" i="21"/>
  <c r="P3140" i="21"/>
  <c r="P3141" i="21"/>
  <c r="P3142" i="21"/>
  <c r="P3143" i="21"/>
  <c r="P3144" i="2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3" i="13"/>
  <c r="F35" i="20"/>
  <c r="F34" i="20"/>
  <c r="F33" i="20"/>
  <c r="F31" i="20"/>
  <c r="F30" i="20"/>
  <c r="F28" i="20"/>
  <c r="F27" i="20"/>
  <c r="F26" i="20"/>
  <c r="F24" i="20"/>
  <c r="F23" i="20"/>
  <c r="F22" i="20"/>
  <c r="F6" i="20" l="1"/>
  <c r="F7" i="20"/>
  <c r="F8" i="20"/>
  <c r="F9" i="20"/>
  <c r="F10" i="20"/>
  <c r="F11" i="20"/>
  <c r="F12" i="20"/>
  <c r="F13" i="20"/>
  <c r="F14" i="20"/>
  <c r="F15" i="20"/>
  <c r="F16" i="20"/>
  <c r="F17" i="20"/>
  <c r="F18" i="20"/>
  <c r="F19" i="20"/>
  <c r="F20" i="20"/>
  <c r="I10" i="12" l="1"/>
  <c r="L10" i="12"/>
  <c r="V3" i="13" l="1"/>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51" i="13"/>
  <c r="V52" i="13"/>
  <c r="V53" i="13"/>
  <c r="V54" i="13"/>
  <c r="V55" i="13"/>
  <c r="V56" i="13"/>
  <c r="V57" i="13"/>
  <c r="V58" i="13"/>
  <c r="V59" i="13"/>
  <c r="V60" i="13"/>
  <c r="V61" i="13"/>
  <c r="V2" i="13"/>
  <c r="O6" i="3"/>
  <c r="O3" i="3"/>
  <c r="O4" i="3"/>
  <c r="O5" i="3"/>
  <c r="O2" i="3"/>
  <c r="K53" i="6" l="1"/>
  <c r="I53" i="6"/>
  <c r="L47" i="1"/>
  <c r="K47" i="1"/>
  <c r="J47" i="1"/>
  <c r="L24" i="1"/>
  <c r="K24" i="1"/>
  <c r="J24" i="1"/>
  <c r="E227" i="8" l="1"/>
  <c r="F227" i="8"/>
  <c r="F226" i="8" l="1"/>
  <c r="E226" i="8"/>
  <c r="L49" i="1" l="1"/>
  <c r="K49" i="1"/>
  <c r="J49" i="1"/>
  <c r="F225" i="8"/>
  <c r="E225" i="8"/>
  <c r="F224" i="8"/>
  <c r="E224" i="8"/>
  <c r="F223" i="8"/>
  <c r="E223" i="8"/>
  <c r="L45" i="1"/>
  <c r="K45" i="1"/>
  <c r="J45" i="1"/>
  <c r="L46" i="1"/>
  <c r="K46" i="1"/>
  <c r="J46" i="1"/>
  <c r="E218" i="8"/>
  <c r="F218" i="8"/>
  <c r="E219" i="8"/>
  <c r="F219" i="8"/>
  <c r="E220" i="8"/>
  <c r="F220" i="8"/>
  <c r="E221" i="8"/>
  <c r="F221" i="8"/>
  <c r="E222" i="8"/>
  <c r="F222" i="8"/>
  <c r="E217" i="8"/>
  <c r="F217" i="8"/>
  <c r="L42" i="1"/>
  <c r="K42" i="1"/>
  <c r="J42" i="1"/>
  <c r="L48" i="1"/>
  <c r="K48" i="1"/>
  <c r="J48" i="1"/>
  <c r="E216" i="8"/>
  <c r="F216" i="8"/>
  <c r="L84" i="1" l="1"/>
  <c r="L83" i="1"/>
  <c r="L81" i="1"/>
  <c r="K52" i="6"/>
  <c r="K51" i="6"/>
  <c r="K50" i="6"/>
  <c r="K49" i="6"/>
  <c r="I52" i="6"/>
  <c r="I51" i="6"/>
  <c r="I50" i="6"/>
  <c r="I49" i="6"/>
  <c r="K20" i="15" l="1"/>
  <c r="K19" i="15"/>
  <c r="K18" i="15"/>
  <c r="K17" i="15"/>
  <c r="K16" i="15"/>
  <c r="K15" i="15"/>
  <c r="K14" i="15"/>
  <c r="K13" i="15"/>
  <c r="I20" i="15"/>
  <c r="I19" i="15"/>
  <c r="I18" i="15"/>
  <c r="I17" i="15"/>
  <c r="I16" i="15"/>
  <c r="I15" i="15"/>
  <c r="I14" i="15"/>
  <c r="I13" i="15"/>
  <c r="P42" i="13"/>
  <c r="P43" i="13"/>
  <c r="P44" i="13"/>
  <c r="P45" i="13"/>
  <c r="P46" i="13"/>
  <c r="P47" i="13"/>
  <c r="P48" i="13"/>
  <c r="P49" i="13"/>
  <c r="P50" i="13"/>
  <c r="P51" i="13"/>
  <c r="P52" i="13"/>
  <c r="P53" i="13"/>
  <c r="P54" i="13"/>
  <c r="P55" i="13"/>
  <c r="P56" i="13"/>
  <c r="P57" i="13"/>
  <c r="P58" i="13"/>
  <c r="P59" i="13"/>
  <c r="P60" i="13"/>
  <c r="P61"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2" i="13"/>
  <c r="P41" i="13"/>
  <c r="I80" i="1" l="1"/>
  <c r="I82" i="1"/>
  <c r="I73" i="1"/>
  <c r="I138" i="1"/>
  <c r="I91" i="1"/>
  <c r="I92" i="1"/>
  <c r="I93" i="1"/>
  <c r="I94" i="1"/>
  <c r="I95" i="1"/>
  <c r="I96" i="1"/>
  <c r="I97" i="1"/>
  <c r="I98" i="1"/>
  <c r="I99" i="1"/>
  <c r="I100" i="1"/>
  <c r="I101" i="1"/>
  <c r="I102" i="1"/>
  <c r="I103" i="1"/>
  <c r="I104" i="1"/>
  <c r="I105" i="1"/>
  <c r="I106" i="1"/>
  <c r="I90" i="1"/>
  <c r="H39" i="20" l="1"/>
  <c r="H38" i="20"/>
  <c r="H37" i="20"/>
  <c r="H36" i="20"/>
  <c r="H32" i="20"/>
  <c r="H29" i="20"/>
  <c r="H25" i="20"/>
  <c r="H21" i="20"/>
  <c r="H5" i="20"/>
  <c r="H4" i="20"/>
  <c r="F21" i="20" l="1"/>
  <c r="F25" i="20"/>
  <c r="F29" i="20"/>
  <c r="F32" i="20"/>
  <c r="L126" i="1"/>
  <c r="L80" i="1"/>
  <c r="L88" i="1"/>
  <c r="L89" i="1"/>
  <c r="L124" i="1"/>
  <c r="L131" i="1"/>
  <c r="L87" i="1"/>
  <c r="L129" i="1"/>
  <c r="L130" i="1"/>
  <c r="L136" i="1"/>
  <c r="L133" i="1"/>
  <c r="L134" i="1"/>
  <c r="L82" i="1"/>
  <c r="L135" i="1"/>
  <c r="L85" i="1"/>
  <c r="L125" i="1"/>
  <c r="L128" i="1"/>
  <c r="L140" i="1"/>
  <c r="L127" i="1"/>
  <c r="L137" i="1"/>
  <c r="L142" i="1"/>
  <c r="L86" i="1"/>
  <c r="J142" i="1"/>
  <c r="J137" i="1"/>
  <c r="J127" i="1"/>
  <c r="J140" i="1"/>
  <c r="J128" i="1"/>
  <c r="J125" i="1"/>
  <c r="J85" i="1"/>
  <c r="J135" i="1"/>
  <c r="J82" i="1"/>
  <c r="J134" i="1"/>
  <c r="J133" i="1"/>
  <c r="J136" i="1"/>
  <c r="J130" i="1"/>
  <c r="J129" i="1"/>
  <c r="J87" i="1"/>
  <c r="J131" i="1"/>
  <c r="J124" i="1"/>
  <c r="J89" i="1"/>
  <c r="J88" i="1"/>
  <c r="J80" i="1"/>
  <c r="J126" i="1"/>
  <c r="J86" i="1"/>
  <c r="F4" i="20" l="1"/>
  <c r="F5" i="20"/>
  <c r="F36" i="20"/>
  <c r="F37" i="20"/>
  <c r="F38" i="20"/>
  <c r="F39" i="20"/>
  <c r="F2" i="4" l="1"/>
  <c r="H2" i="4"/>
  <c r="E215" i="8" l="1"/>
  <c r="F215" i="8"/>
  <c r="F214" i="8"/>
  <c r="E214" i="8"/>
  <c r="K138" i="1"/>
  <c r="K100" i="1"/>
  <c r="K105" i="1"/>
  <c r="K96" i="1"/>
  <c r="K103" i="1"/>
  <c r="K97" i="1"/>
  <c r="K99" i="1"/>
  <c r="K92" i="1"/>
  <c r="K104" i="1"/>
  <c r="K102" i="1"/>
  <c r="K94" i="1"/>
  <c r="K91" i="1"/>
  <c r="K95" i="1"/>
  <c r="K98" i="1"/>
  <c r="K101" i="1"/>
  <c r="K93" i="1"/>
  <c r="K90" i="1"/>
  <c r="K106" i="1"/>
  <c r="K3" i="1"/>
  <c r="K117" i="1"/>
  <c r="K122" i="1"/>
  <c r="K113" i="1"/>
  <c r="K120" i="1"/>
  <c r="K114" i="1"/>
  <c r="K116" i="1"/>
  <c r="K109" i="1"/>
  <c r="K121" i="1"/>
  <c r="K119" i="1"/>
  <c r="K111" i="1"/>
  <c r="K108" i="1"/>
  <c r="K112" i="1"/>
  <c r="K115" i="1"/>
  <c r="K118" i="1"/>
  <c r="K110" i="1"/>
  <c r="K107" i="1"/>
  <c r="K123" i="1"/>
  <c r="K83" i="1"/>
  <c r="K81" i="1"/>
  <c r="K84" i="1"/>
  <c r="K60" i="1"/>
  <c r="K69" i="1"/>
  <c r="K70" i="1"/>
  <c r="K59" i="1"/>
  <c r="K68" i="1"/>
  <c r="K67" i="1"/>
  <c r="K64" i="1"/>
  <c r="K65" i="1"/>
  <c r="K72" i="1"/>
  <c r="K71" i="1"/>
  <c r="K61" i="1"/>
  <c r="K62" i="1"/>
  <c r="K63" i="1"/>
  <c r="K132" i="1"/>
  <c r="K66" i="1"/>
  <c r="K139" i="1"/>
  <c r="K141" i="1"/>
  <c r="K15" i="1"/>
  <c r="K16" i="1"/>
  <c r="K19" i="1"/>
  <c r="K21" i="1"/>
  <c r="K32" i="1"/>
  <c r="K17" i="1"/>
  <c r="K18" i="1"/>
  <c r="K34" i="1"/>
  <c r="K14" i="1"/>
  <c r="K25" i="1"/>
  <c r="K22" i="1"/>
  <c r="K33" i="1"/>
  <c r="K27" i="1"/>
  <c r="K41" i="1"/>
  <c r="K38" i="1"/>
  <c r="K26" i="1"/>
  <c r="K28" i="1"/>
  <c r="K36" i="1"/>
  <c r="K30" i="1"/>
  <c r="K29" i="1"/>
  <c r="K37" i="1"/>
  <c r="K50" i="1"/>
  <c r="K40" i="1"/>
  <c r="K35" i="1"/>
  <c r="K31" i="1"/>
  <c r="K39" i="1"/>
  <c r="K23" i="1"/>
  <c r="K12" i="1"/>
  <c r="K20" i="1"/>
  <c r="K11" i="1"/>
  <c r="K43" i="1"/>
  <c r="K44" i="1"/>
  <c r="K13" i="1"/>
  <c r="K4" i="1"/>
  <c r="K10" i="1"/>
  <c r="K5" i="1"/>
  <c r="K6" i="1"/>
  <c r="K7" i="1"/>
  <c r="K8" i="1"/>
  <c r="K9" i="1"/>
  <c r="K77" i="1"/>
  <c r="K78" i="1"/>
  <c r="K73" i="1"/>
  <c r="K74" i="1"/>
  <c r="K76" i="1"/>
  <c r="K75" i="1"/>
  <c r="K79" i="1"/>
  <c r="K2" i="1"/>
  <c r="K1" i="1" l="1"/>
  <c r="M5" i="3"/>
  <c r="M3" i="3"/>
  <c r="M4" i="3"/>
  <c r="M2" i="3"/>
  <c r="L3" i="12"/>
  <c r="L4" i="12"/>
  <c r="L5" i="12"/>
  <c r="L6" i="12"/>
  <c r="L7" i="12"/>
  <c r="L8" i="12"/>
  <c r="L9" i="12"/>
  <c r="L2" i="12"/>
  <c r="L3" i="10"/>
  <c r="L4" i="10"/>
  <c r="L5" i="10"/>
  <c r="L2" i="10"/>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K3" i="15"/>
  <c r="K4" i="15"/>
  <c r="K5" i="15"/>
  <c r="K6" i="15"/>
  <c r="K7" i="15"/>
  <c r="K8" i="15"/>
  <c r="K9" i="15"/>
  <c r="K10" i="15"/>
  <c r="K11" i="15"/>
  <c r="K12" i="15"/>
  <c r="K2" i="15"/>
  <c r="L2" i="1" l="1"/>
  <c r="K3" i="5"/>
  <c r="K4" i="5"/>
  <c r="K5" i="5"/>
  <c r="K2" i="5"/>
  <c r="Q3" i="13"/>
  <c r="R3" i="13"/>
  <c r="S3" i="13"/>
  <c r="T3" i="13"/>
  <c r="Q4" i="13"/>
  <c r="R4" i="13"/>
  <c r="S4" i="13"/>
  <c r="T4" i="13"/>
  <c r="Q5" i="13"/>
  <c r="R5" i="13"/>
  <c r="S5" i="13"/>
  <c r="T5" i="13"/>
  <c r="Q6" i="13"/>
  <c r="R6" i="13"/>
  <c r="S6" i="13"/>
  <c r="T6" i="13"/>
  <c r="Q7" i="13"/>
  <c r="R7" i="13"/>
  <c r="S7" i="13"/>
  <c r="T7" i="13"/>
  <c r="Q8" i="13"/>
  <c r="R8" i="13"/>
  <c r="S8" i="13"/>
  <c r="T8" i="13"/>
  <c r="Q9" i="13"/>
  <c r="R9" i="13"/>
  <c r="S9" i="13"/>
  <c r="T9" i="13"/>
  <c r="Q10" i="13"/>
  <c r="R10" i="13"/>
  <c r="S10" i="13"/>
  <c r="T10" i="13"/>
  <c r="Q11" i="13"/>
  <c r="R11" i="13"/>
  <c r="S11" i="13"/>
  <c r="T11" i="13"/>
  <c r="Q12" i="13"/>
  <c r="R12" i="13"/>
  <c r="S12" i="13"/>
  <c r="T12" i="13"/>
  <c r="Q13" i="13"/>
  <c r="R13" i="13"/>
  <c r="S13" i="13"/>
  <c r="T13" i="13"/>
  <c r="Q14" i="13"/>
  <c r="R14" i="13"/>
  <c r="S14" i="13"/>
  <c r="T14" i="13"/>
  <c r="Q15" i="13"/>
  <c r="R15" i="13"/>
  <c r="S15" i="13"/>
  <c r="T15" i="13"/>
  <c r="Q16" i="13"/>
  <c r="R16" i="13"/>
  <c r="S16" i="13"/>
  <c r="T16" i="13"/>
  <c r="Q17" i="13"/>
  <c r="R17" i="13"/>
  <c r="S17" i="13"/>
  <c r="T17" i="13"/>
  <c r="Q18" i="13"/>
  <c r="R18" i="13"/>
  <c r="S18" i="13"/>
  <c r="T18" i="13"/>
  <c r="Q19" i="13"/>
  <c r="R19" i="13"/>
  <c r="S19" i="13"/>
  <c r="T19" i="13"/>
  <c r="Q20" i="13"/>
  <c r="R20" i="13"/>
  <c r="S20" i="13"/>
  <c r="T20" i="13"/>
  <c r="Q21" i="13"/>
  <c r="R21" i="13"/>
  <c r="S21" i="13"/>
  <c r="T21" i="13"/>
  <c r="Q22" i="13"/>
  <c r="R22" i="13"/>
  <c r="S22" i="13"/>
  <c r="T22" i="13"/>
  <c r="Q23" i="13"/>
  <c r="R23" i="13"/>
  <c r="S23" i="13"/>
  <c r="T23" i="13"/>
  <c r="Q24" i="13"/>
  <c r="R24" i="13"/>
  <c r="S24" i="13"/>
  <c r="T24" i="13"/>
  <c r="Q25" i="13"/>
  <c r="R25" i="13"/>
  <c r="S25" i="13"/>
  <c r="T25" i="13"/>
  <c r="Q26" i="13"/>
  <c r="R26" i="13"/>
  <c r="S26" i="13"/>
  <c r="T26" i="13"/>
  <c r="Q27" i="13"/>
  <c r="R27" i="13"/>
  <c r="S27" i="13"/>
  <c r="T27" i="13"/>
  <c r="Q28" i="13"/>
  <c r="R28" i="13"/>
  <c r="S28" i="13"/>
  <c r="T28" i="13"/>
  <c r="Q29" i="13"/>
  <c r="R29" i="13"/>
  <c r="S29" i="13"/>
  <c r="T29" i="13"/>
  <c r="Q30" i="13"/>
  <c r="R30" i="13"/>
  <c r="S30" i="13"/>
  <c r="T30" i="13"/>
  <c r="Q31" i="13"/>
  <c r="R31" i="13"/>
  <c r="S31" i="13"/>
  <c r="T31" i="13"/>
  <c r="Q32" i="13"/>
  <c r="R32" i="13"/>
  <c r="S32" i="13"/>
  <c r="T32" i="13"/>
  <c r="Q33" i="13"/>
  <c r="R33" i="13"/>
  <c r="S33" i="13"/>
  <c r="T33" i="13"/>
  <c r="Q34" i="13"/>
  <c r="R34" i="13"/>
  <c r="S34" i="13"/>
  <c r="T34" i="13"/>
  <c r="Q35" i="13"/>
  <c r="R35" i="13"/>
  <c r="S35" i="13"/>
  <c r="T35" i="13"/>
  <c r="Q36" i="13"/>
  <c r="R36" i="13"/>
  <c r="S36" i="13"/>
  <c r="T36" i="13"/>
  <c r="Q37" i="13"/>
  <c r="R37" i="13"/>
  <c r="S37" i="13"/>
  <c r="T37" i="13"/>
  <c r="Q38" i="13"/>
  <c r="R38" i="13"/>
  <c r="S38" i="13"/>
  <c r="T38" i="13"/>
  <c r="Q39" i="13"/>
  <c r="R39" i="13"/>
  <c r="S39" i="13"/>
  <c r="T39" i="13"/>
  <c r="Q40" i="13"/>
  <c r="R40" i="13"/>
  <c r="S40" i="13"/>
  <c r="T40" i="13"/>
  <c r="Q41" i="13"/>
  <c r="R41" i="13"/>
  <c r="S41" i="13"/>
  <c r="T41" i="13"/>
  <c r="Q42" i="13"/>
  <c r="R42" i="13"/>
  <c r="S42" i="13"/>
  <c r="T42" i="13"/>
  <c r="Q43" i="13"/>
  <c r="R43" i="13"/>
  <c r="S43" i="13"/>
  <c r="T43" i="13"/>
  <c r="Q44" i="13"/>
  <c r="R44" i="13"/>
  <c r="S44" i="13"/>
  <c r="T44" i="13"/>
  <c r="Q45" i="13"/>
  <c r="R45" i="13"/>
  <c r="S45" i="13"/>
  <c r="T45" i="13"/>
  <c r="Q46" i="13"/>
  <c r="R46" i="13"/>
  <c r="S46" i="13"/>
  <c r="T46" i="13"/>
  <c r="Q47" i="13"/>
  <c r="R47" i="13"/>
  <c r="S47" i="13"/>
  <c r="T47" i="13"/>
  <c r="Q48" i="13"/>
  <c r="R48" i="13"/>
  <c r="S48" i="13"/>
  <c r="T48" i="13"/>
  <c r="Q49" i="13"/>
  <c r="R49" i="13"/>
  <c r="S49" i="13"/>
  <c r="T49" i="13"/>
  <c r="Q50" i="13"/>
  <c r="R50" i="13"/>
  <c r="S50" i="13"/>
  <c r="T50" i="13"/>
  <c r="Q51" i="13"/>
  <c r="R51" i="13"/>
  <c r="S51" i="13"/>
  <c r="T51" i="13"/>
  <c r="Q52" i="13"/>
  <c r="R52" i="13"/>
  <c r="S52" i="13"/>
  <c r="T52" i="13"/>
  <c r="Q53" i="13"/>
  <c r="R53" i="13"/>
  <c r="S53" i="13"/>
  <c r="T53" i="13"/>
  <c r="Q54" i="13"/>
  <c r="R54" i="13"/>
  <c r="S54" i="13"/>
  <c r="T54" i="13"/>
  <c r="Q55" i="13"/>
  <c r="R55" i="13"/>
  <c r="S55" i="13"/>
  <c r="T55" i="13"/>
  <c r="Q56" i="13"/>
  <c r="R56" i="13"/>
  <c r="S56" i="13"/>
  <c r="T56" i="13"/>
  <c r="Q57" i="13"/>
  <c r="R57" i="13"/>
  <c r="S57" i="13"/>
  <c r="T57" i="13"/>
  <c r="Q58" i="13"/>
  <c r="R58" i="13"/>
  <c r="S58" i="13"/>
  <c r="T58" i="13"/>
  <c r="Q59" i="13"/>
  <c r="R59" i="13"/>
  <c r="S59" i="13"/>
  <c r="T59" i="13"/>
  <c r="Q60" i="13"/>
  <c r="R60" i="13"/>
  <c r="S60" i="13"/>
  <c r="T60" i="13"/>
  <c r="Q61" i="13"/>
  <c r="R61" i="13"/>
  <c r="S61" i="13"/>
  <c r="T61" i="13"/>
  <c r="T2" i="13"/>
  <c r="S2" i="13"/>
  <c r="R2" i="13"/>
  <c r="Q2" i="13"/>
  <c r="I2" i="5"/>
  <c r="F181" i="8" l="1"/>
  <c r="F182" i="8"/>
  <c r="F183" i="8"/>
  <c r="F184" i="8"/>
  <c r="F185" i="8"/>
  <c r="F186" i="8"/>
  <c r="F187" i="8"/>
  <c r="F188" i="8"/>
  <c r="F189" i="8"/>
  <c r="F190" i="8"/>
  <c r="F191" i="8"/>
  <c r="F192" i="8"/>
  <c r="F193" i="8"/>
  <c r="F194" i="8"/>
  <c r="F195" i="8"/>
  <c r="F196" i="8"/>
  <c r="F197" i="8"/>
  <c r="F198" i="8"/>
  <c r="F199" i="8"/>
  <c r="F200" i="8"/>
  <c r="F201" i="8"/>
  <c r="F202" i="8"/>
  <c r="F203" i="8"/>
  <c r="F204" i="8"/>
  <c r="F205" i="8"/>
  <c r="F207" i="8"/>
  <c r="F208" i="8"/>
  <c r="F209" i="8"/>
  <c r="F210" i="8"/>
  <c r="F211" i="8"/>
  <c r="F212" i="8"/>
  <c r="F213"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L77" i="1"/>
  <c r="L78" i="1"/>
  <c r="L73" i="1"/>
  <c r="L74" i="1"/>
  <c r="L76" i="1"/>
  <c r="L75" i="1"/>
  <c r="L79" i="1"/>
  <c r="J79" i="1"/>
  <c r="J75" i="1"/>
  <c r="J76" i="1"/>
  <c r="J74" i="1"/>
  <c r="J73" i="1"/>
  <c r="J78" i="1"/>
  <c r="J77" i="1"/>
  <c r="K45" i="6" l="1"/>
  <c r="K46" i="6"/>
  <c r="K47" i="6"/>
  <c r="K48" i="6"/>
  <c r="L29" i="1"/>
  <c r="L37" i="1"/>
  <c r="L50" i="1"/>
  <c r="L40" i="1"/>
  <c r="L35" i="1"/>
  <c r="L31" i="1"/>
  <c r="L39" i="1"/>
  <c r="L23" i="1"/>
  <c r="L12" i="1"/>
  <c r="L20" i="1"/>
  <c r="L11" i="1"/>
  <c r="L43" i="1"/>
  <c r="L44" i="1"/>
  <c r="L13" i="1"/>
  <c r="L4" i="1"/>
  <c r="L10" i="1"/>
  <c r="L5" i="1"/>
  <c r="L6" i="1"/>
  <c r="L7" i="1"/>
  <c r="L8" i="1"/>
  <c r="L9" i="1"/>
  <c r="I48" i="6"/>
  <c r="J31" i="1"/>
  <c r="J39" i="1"/>
  <c r="J23" i="1"/>
  <c r="J12" i="1"/>
  <c r="J20" i="1"/>
  <c r="J11" i="1"/>
  <c r="J43" i="1"/>
  <c r="J44" i="1"/>
  <c r="J13" i="1"/>
  <c r="J4" i="1"/>
  <c r="J10" i="1"/>
  <c r="J5" i="1"/>
  <c r="J6" i="1"/>
  <c r="J7" i="1"/>
  <c r="J8" i="1"/>
  <c r="J9" i="1"/>
  <c r="I47" i="6"/>
  <c r="I46" i="6"/>
  <c r="J35" i="1"/>
  <c r="J40" i="1"/>
  <c r="J50" i="1"/>
  <c r="J37" i="1"/>
  <c r="J29" i="1"/>
  <c r="I45" i="6"/>
  <c r="F3" i="8" l="1"/>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3" i="6"/>
  <c r="K44" i="6"/>
  <c r="K2" i="6"/>
  <c r="L100" i="1"/>
  <c r="L105" i="1"/>
  <c r="L96" i="1"/>
  <c r="L103" i="1"/>
  <c r="L97" i="1"/>
  <c r="L99" i="1"/>
  <c r="L92" i="1"/>
  <c r="L104" i="1"/>
  <c r="L102" i="1"/>
  <c r="L94" i="1"/>
  <c r="L91" i="1"/>
  <c r="L95" i="1"/>
  <c r="L98" i="1"/>
  <c r="L101" i="1"/>
  <c r="L93" i="1"/>
  <c r="L90" i="1"/>
  <c r="L106" i="1"/>
  <c r="L3" i="1"/>
  <c r="L117" i="1"/>
  <c r="L122" i="1"/>
  <c r="L113" i="1"/>
  <c r="L120" i="1"/>
  <c r="L114" i="1"/>
  <c r="L116" i="1"/>
  <c r="L109" i="1"/>
  <c r="L121" i="1"/>
  <c r="L119" i="1"/>
  <c r="L111" i="1"/>
  <c r="L108" i="1"/>
  <c r="L112" i="1"/>
  <c r="L115" i="1"/>
  <c r="L118" i="1"/>
  <c r="L110" i="1"/>
  <c r="L107" i="1"/>
  <c r="L123" i="1"/>
  <c r="L60" i="1"/>
  <c r="L69" i="1"/>
  <c r="L70" i="1"/>
  <c r="L59" i="1"/>
  <c r="L68" i="1"/>
  <c r="L67" i="1"/>
  <c r="L64" i="1"/>
  <c r="L65" i="1"/>
  <c r="L72" i="1"/>
  <c r="L71" i="1"/>
  <c r="L61" i="1"/>
  <c r="L62" i="1"/>
  <c r="L63" i="1"/>
  <c r="L132" i="1"/>
  <c r="L66" i="1"/>
  <c r="L139" i="1"/>
  <c r="L141" i="1"/>
  <c r="L15" i="1"/>
  <c r="L16" i="1"/>
  <c r="L19" i="1"/>
  <c r="L21" i="1"/>
  <c r="L32" i="1"/>
  <c r="L17" i="1"/>
  <c r="L18" i="1"/>
  <c r="L34" i="1"/>
  <c r="L14" i="1"/>
  <c r="L25" i="1"/>
  <c r="L22" i="1"/>
  <c r="L33" i="1"/>
  <c r="L27" i="1"/>
  <c r="L41" i="1"/>
  <c r="L38" i="1"/>
  <c r="L26" i="1"/>
  <c r="L28" i="1"/>
  <c r="L36" i="1"/>
  <c r="L30" i="1"/>
  <c r="L138" i="1"/>
  <c r="I3" i="15" l="1"/>
  <c r="I4" i="15"/>
  <c r="I5" i="15"/>
  <c r="I6" i="15"/>
  <c r="I7" i="15"/>
  <c r="I8" i="15"/>
  <c r="I9" i="15"/>
  <c r="I10" i="15"/>
  <c r="I11" i="15"/>
  <c r="I12" i="15"/>
  <c r="I2" i="15"/>
  <c r="I3" i="12"/>
  <c r="I4" i="12"/>
  <c r="I5" i="12"/>
  <c r="I6" i="12"/>
  <c r="I7" i="12"/>
  <c r="I8" i="12"/>
  <c r="I9" i="12"/>
  <c r="I2" i="12"/>
  <c r="I3" i="10"/>
  <c r="I4" i="10"/>
  <c r="I5" i="10"/>
  <c r="I2" i="10"/>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2" i="8"/>
  <c r="J18" i="1"/>
  <c r="J34" i="1"/>
  <c r="J14" i="1"/>
  <c r="J25" i="1"/>
  <c r="J22" i="1"/>
  <c r="J33" i="1"/>
  <c r="J27" i="1"/>
  <c r="J41" i="1"/>
  <c r="J38" i="1"/>
  <c r="J26" i="1"/>
  <c r="J28" i="1"/>
  <c r="J36" i="1"/>
  <c r="J30" i="1"/>
  <c r="J138" i="1"/>
  <c r="J100" i="1"/>
  <c r="J105" i="1"/>
  <c r="J96" i="1"/>
  <c r="J103" i="1"/>
  <c r="J97" i="1"/>
  <c r="J99" i="1"/>
  <c r="J92" i="1"/>
  <c r="J104" i="1"/>
  <c r="J102" i="1"/>
  <c r="J94" i="1"/>
  <c r="J91" i="1"/>
  <c r="J95" i="1"/>
  <c r="J98" i="1"/>
  <c r="J101" i="1"/>
  <c r="J93" i="1"/>
  <c r="J90" i="1"/>
  <c r="J106" i="1"/>
  <c r="J3" i="1"/>
  <c r="J117" i="1"/>
  <c r="J122" i="1"/>
  <c r="J113" i="1"/>
  <c r="J120" i="1"/>
  <c r="J114" i="1"/>
  <c r="J116" i="1"/>
  <c r="J109" i="1"/>
  <c r="J121" i="1"/>
  <c r="J119" i="1"/>
  <c r="J111" i="1"/>
  <c r="J108" i="1"/>
  <c r="J112" i="1"/>
  <c r="J115" i="1"/>
  <c r="J118" i="1"/>
  <c r="J110" i="1"/>
  <c r="J107" i="1"/>
  <c r="J123" i="1"/>
  <c r="J83" i="1"/>
  <c r="J81" i="1"/>
  <c r="J84" i="1"/>
  <c r="J60" i="1"/>
  <c r="J69" i="1"/>
  <c r="J70" i="1"/>
  <c r="J59" i="1"/>
  <c r="J68" i="1"/>
  <c r="J67" i="1"/>
  <c r="J64" i="1"/>
  <c r="J65" i="1"/>
  <c r="J72" i="1"/>
  <c r="J71" i="1"/>
  <c r="J61" i="1"/>
  <c r="J62" i="1"/>
  <c r="J63" i="1"/>
  <c r="J132" i="1"/>
  <c r="J66" i="1"/>
  <c r="J139" i="1"/>
  <c r="J141" i="1"/>
  <c r="J15" i="1"/>
  <c r="J16" i="1"/>
  <c r="J19" i="1"/>
  <c r="J21" i="1"/>
  <c r="J32" i="1"/>
  <c r="J17" i="1"/>
  <c r="J2" i="1"/>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3" i="6"/>
  <c r="I44" i="6"/>
  <c r="I2" i="6"/>
  <c r="I5" i="5"/>
  <c r="I4" i="5"/>
  <c r="I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tc={13321EB0-8EFC-4F08-8C60-0FB6963BE125}</author>
    <author>tc={1D67B57B-8FBB-4115-8BA3-C9136A406DC1}</author>
  </authors>
  <commentList>
    <comment ref="A12"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Cells written in green font are metadata that we are not keeping in our data definition template, because you have not provided this data to us. I didn't want to delete them from your file. But reminder: We are not keeping track of these rows.</t>
      </text>
    </comment>
    <comment ref="J51" authorId="1" shapeId="0" xr:uid="{00000000-0006-0000-0600-000002000000}">
      <text>
        <t>[Threaded comment]
Your version of Excel allows you to read this threaded comment; however, any edits to it will get removed if the file is opened in a newer version of Excel. Learn more: https://go.microsoft.com/fwlink/?linkid=870924
Comment:
    I filled in the missing validation code in these cells. Please review.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tc={37E18E79-9009-435F-869E-949598B09A09}</author>
  </authors>
  <commentList>
    <comment ref="H4"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John, can you please adjust the validation code to include the RiskFactorID criteria?
We need this because I cleaned up the file to add every combination of response for clarity. 
Example Validation code: 
If RiskFactorResponseID = "RFYES" and RiskFactorResponse = "Yes" and RickFactorID = "RFDM" then Validation_RFactorResponse = 0;
Let me know if that doesn't make sense.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tc={46CA9421-17DD-48F1-AC01-7D85B0655EED}</author>
  </authors>
  <commentList>
    <comment ref="L1"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If it is easier for you to provide the Geolocation in this format, please do so. Otherwise, feel free to provide the geolocation in separate latitude and longitude columns.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tc={3DB8E71C-D5BE-4761-AF95-B89B3D725D5D}</author>
    <author>tc={EF06B19F-CAA9-484C-AC6C-3727E607F2CB}</author>
    <author>tc={0EB9BD8E-3297-4E03-911D-F0FE6BFB1699}</author>
    <author>tc={9A7CBFC3-5F92-44FF-93ED-AF576F54B433}</author>
    <author>tc={50EAADAC-A797-42D5-8E4D-343AD04DC25E}</author>
    <author>tc={CF9F93A5-86F0-4A26-BA99-A512EEA1F3C9}</author>
  </authors>
  <commentList>
    <comment ref="C1"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The FIPS_Code value will be entered in the LocationID column of the dataset.</t>
      </text>
    </comment>
    <comment ref="D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The CountyName value will be entered in the LocationDesc column.</t>
      </text>
    </comment>
    <comment ref="E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Stateabbr = new column in dataset</t>
      </text>
    </comment>
    <comment ref="G1"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John, did you hear back from CDC about how County names should be abbreviated in the file? In our last meeting, we discussed my presumed strategy that the word "County" would just be lopped of the end of the County value. But I believe you wanted to confirm with CDC about how to handle this. Please let me know. 
StratificationAbbr equates to LocationAbbr in the dataset.</t>
      </text>
    </comment>
    <comment ref="H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StratificationType equates to GeographicLevel in the dataset.</t>
      </text>
    </comment>
    <comment ref="P1"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If it is easier for you to provide the Geolocation in this format, please do so. Otherwise, feel free to provide the geolocation in separate latitude and longitude columns.</t>
      </text>
    </comment>
  </commentList>
</comments>
</file>

<file path=xl/sharedStrings.xml><?xml version="1.0" encoding="utf-8"?>
<sst xmlns="http://schemas.openxmlformats.org/spreadsheetml/2006/main" count="23479" uniqueCount="9110">
  <si>
    <t>QuestionCode</t>
  </si>
  <si>
    <t>Question</t>
  </si>
  <si>
    <t>ShortQuestionText</t>
  </si>
  <si>
    <t>DataSource</t>
  </si>
  <si>
    <t>Description</t>
  </si>
  <si>
    <t>DisplayOrder</t>
  </si>
  <si>
    <t>R3_ALL</t>
  </si>
  <si>
    <t>R8_ALL</t>
  </si>
  <si>
    <t>All Blindness and low vision</t>
  </si>
  <si>
    <t>R15_ALL</t>
  </si>
  <si>
    <t>All Cancer and neoplasms of the eye diseases</t>
  </si>
  <si>
    <t>R6_ALL</t>
  </si>
  <si>
    <t>All Cataracts</t>
  </si>
  <si>
    <t>R16_ALL</t>
  </si>
  <si>
    <t>All Cornea disorders</t>
  </si>
  <si>
    <t>R2_ALL</t>
  </si>
  <si>
    <t>All Diabetic eye diseases</t>
  </si>
  <si>
    <t>R11_ALL</t>
  </si>
  <si>
    <t>All Disorders of optic nerve and visual pathways</t>
  </si>
  <si>
    <t>R5_ALL</t>
  </si>
  <si>
    <t>All Glaucoma</t>
  </si>
  <si>
    <t>R13_ALL</t>
  </si>
  <si>
    <t>All Infectious and inflammatory diseases</t>
  </si>
  <si>
    <t>R10_ALL</t>
  </si>
  <si>
    <t>All Injury, burns and surgical complications of the eye</t>
  </si>
  <si>
    <t>R14_ALL</t>
  </si>
  <si>
    <t>All Orbital and external disease</t>
  </si>
  <si>
    <t>R17_ALL</t>
  </si>
  <si>
    <t>All Other eye disorders</t>
  </si>
  <si>
    <t>R4_ALL</t>
  </si>
  <si>
    <t>All Other retinal disorders</t>
  </si>
  <si>
    <t>R12_ALL</t>
  </si>
  <si>
    <t>All Other visual disturbances</t>
  </si>
  <si>
    <t>R7_ALL</t>
  </si>
  <si>
    <t>R1_ALL</t>
  </si>
  <si>
    <t>All Retinal detachment and defects</t>
  </si>
  <si>
    <t>R9_ALL</t>
  </si>
  <si>
    <t>All Strabismus and amblyopia</t>
  </si>
  <si>
    <t>R2_4</t>
  </si>
  <si>
    <t>Diabetic macular edema</t>
  </si>
  <si>
    <t>R2_1</t>
  </si>
  <si>
    <t>R2_2</t>
  </si>
  <si>
    <t>R2_3</t>
  </si>
  <si>
    <t>R2_5</t>
  </si>
  <si>
    <t>Other diabetes related eye disorders</t>
  </si>
  <si>
    <t>R3_4CNV</t>
  </si>
  <si>
    <t>Choroidal neovascularization</t>
  </si>
  <si>
    <t>R3_3</t>
  </si>
  <si>
    <t>R3_2</t>
  </si>
  <si>
    <t>R3_3GA</t>
  </si>
  <si>
    <t>Geographic atrophy</t>
  </si>
  <si>
    <t>R3_4</t>
  </si>
  <si>
    <t>R3_1</t>
  </si>
  <si>
    <t>R4_5</t>
  </si>
  <si>
    <t>Branch retinal artery occlusion</t>
  </si>
  <si>
    <t>R4_3</t>
  </si>
  <si>
    <t>Branch retinal vein occlusion</t>
  </si>
  <si>
    <t>R4_4</t>
  </si>
  <si>
    <t>Central retinal arterial occlusion</t>
  </si>
  <si>
    <t>R4_2</t>
  </si>
  <si>
    <t>Central retinal vein occlusion</t>
  </si>
  <si>
    <t>R4_8</t>
  </si>
  <si>
    <t>Hereditary chorioretinal dystrophy</t>
  </si>
  <si>
    <t>R4_7</t>
  </si>
  <si>
    <t>R4_9</t>
  </si>
  <si>
    <t>Myopic degeneration</t>
  </si>
  <si>
    <t>R4_6</t>
  </si>
  <si>
    <t>R4_1</t>
  </si>
  <si>
    <t>R4_10</t>
  </si>
  <si>
    <t>Other/unspecified other retinal disorders</t>
  </si>
  <si>
    <t>R5_7</t>
  </si>
  <si>
    <t>R5_4</t>
  </si>
  <si>
    <t>Glaucoma suspect</t>
  </si>
  <si>
    <t>R5_3</t>
  </si>
  <si>
    <t>R5_6</t>
  </si>
  <si>
    <t>R5_8</t>
  </si>
  <si>
    <t>R5_1</t>
  </si>
  <si>
    <t>R5_5</t>
  </si>
  <si>
    <t>R5_2</t>
  </si>
  <si>
    <t>R5_XS</t>
  </si>
  <si>
    <t>Severe stage</t>
  </si>
  <si>
    <t>R5_9</t>
  </si>
  <si>
    <t>Other/unspecified glaucoma</t>
  </si>
  <si>
    <t>R6_6</t>
  </si>
  <si>
    <t>Aphakia and disorders of lens</t>
  </si>
  <si>
    <t>R6_3</t>
  </si>
  <si>
    <t>Congenital Cataract</t>
  </si>
  <si>
    <t>R6_2</t>
  </si>
  <si>
    <t>R6_4</t>
  </si>
  <si>
    <t>Posterior capsular opacity</t>
  </si>
  <si>
    <t>R6_5</t>
  </si>
  <si>
    <t>Pseudophakia</t>
  </si>
  <si>
    <t>R6_1</t>
  </si>
  <si>
    <t>R7_3</t>
  </si>
  <si>
    <t>Astigmatism</t>
  </si>
  <si>
    <t>R7_2</t>
  </si>
  <si>
    <t>Hypermetropia</t>
  </si>
  <si>
    <t>R7_1</t>
  </si>
  <si>
    <t>Myopia</t>
  </si>
  <si>
    <t>R7_4</t>
  </si>
  <si>
    <t>Presbyopia</t>
  </si>
  <si>
    <t>R7_5</t>
  </si>
  <si>
    <t>Other</t>
  </si>
  <si>
    <t>R8_5</t>
  </si>
  <si>
    <t>R8_4</t>
  </si>
  <si>
    <t>R8_6</t>
  </si>
  <si>
    <t>R8_1</t>
  </si>
  <si>
    <t>R8_2</t>
  </si>
  <si>
    <t>R8_3</t>
  </si>
  <si>
    <t>R9_2</t>
  </si>
  <si>
    <t>Amblyopia</t>
  </si>
  <si>
    <t>R9_1</t>
  </si>
  <si>
    <t>Strabismus</t>
  </si>
  <si>
    <t>R10_2</t>
  </si>
  <si>
    <t>R10_1</t>
  </si>
  <si>
    <t>R10_3</t>
  </si>
  <si>
    <t>R11_1</t>
  </si>
  <si>
    <t>Optic nerve disorders</t>
  </si>
  <si>
    <t>R11_2</t>
  </si>
  <si>
    <t>R12_2</t>
  </si>
  <si>
    <t>Color blindness</t>
  </si>
  <si>
    <t>R12_3</t>
  </si>
  <si>
    <t>Night blindness</t>
  </si>
  <si>
    <t>R12_1</t>
  </si>
  <si>
    <t>Visual field defect</t>
  </si>
  <si>
    <t>R12_4</t>
  </si>
  <si>
    <t>Other/unspecified visual disturbances</t>
  </si>
  <si>
    <t>R13_3</t>
  </si>
  <si>
    <t>Conjunctivitis</t>
  </si>
  <si>
    <t>R13_7</t>
  </si>
  <si>
    <t>Endophthalmitis</t>
  </si>
  <si>
    <t>R13_4</t>
  </si>
  <si>
    <t>Eyelid infection and inflammation</t>
  </si>
  <si>
    <t>R13_1</t>
  </si>
  <si>
    <t>Infectious diseases</t>
  </si>
  <si>
    <t>R13_2</t>
  </si>
  <si>
    <t>Keratitis</t>
  </si>
  <si>
    <t>R13_6</t>
  </si>
  <si>
    <t>Lacrimal and orbit inflammation</t>
  </si>
  <si>
    <t>R13_5</t>
  </si>
  <si>
    <t>Other/unspecified infectious and inflammatory diseases</t>
  </si>
  <si>
    <t>R14_1</t>
  </si>
  <si>
    <t>Congenital anomalies</t>
  </si>
  <si>
    <t>R14_6</t>
  </si>
  <si>
    <t>Disorders of the globe</t>
  </si>
  <si>
    <t>R14_5</t>
  </si>
  <si>
    <t>Dry eye syndrome</t>
  </si>
  <si>
    <t>R14_4</t>
  </si>
  <si>
    <t>Eyelid disorders</t>
  </si>
  <si>
    <t>R14_3</t>
  </si>
  <si>
    <t>Lacrimal diseases</t>
  </si>
  <si>
    <t>R14_2</t>
  </si>
  <si>
    <t>Other/unspecified orbital and external disease</t>
  </si>
  <si>
    <t>R15_2</t>
  </si>
  <si>
    <t xml:space="preserve">Benign neoplasm </t>
  </si>
  <si>
    <t>R15_1</t>
  </si>
  <si>
    <t xml:space="preserve">Malignant neoplasm </t>
  </si>
  <si>
    <t>R16_2</t>
  </si>
  <si>
    <t>Endothelial dystrophy (Fuchs)</t>
  </si>
  <si>
    <t>R16_1</t>
  </si>
  <si>
    <t>Keratoconus</t>
  </si>
  <si>
    <t>R16_3</t>
  </si>
  <si>
    <t>Other corneal disorders</t>
  </si>
  <si>
    <t>REXANY</t>
  </si>
  <si>
    <t>By any provider type</t>
  </si>
  <si>
    <t>REXPHS</t>
  </si>
  <si>
    <t>REXOPT</t>
  </si>
  <si>
    <t>By an optometrist or optician</t>
  </si>
  <si>
    <t>RYES</t>
  </si>
  <si>
    <t>Yes</t>
  </si>
  <si>
    <t>RNO</t>
  </si>
  <si>
    <t>No</t>
  </si>
  <si>
    <t>RVNORM</t>
  </si>
  <si>
    <t>Normal vision</t>
  </si>
  <si>
    <t>RVANY</t>
  </si>
  <si>
    <t>Any vision loss</t>
  </si>
  <si>
    <t>RVIMP</t>
  </si>
  <si>
    <t>Visual impairment</t>
  </si>
  <si>
    <t>RVIMIL</t>
  </si>
  <si>
    <t>Mild visual impairment</t>
  </si>
  <si>
    <t>RVIMOD</t>
  </si>
  <si>
    <t>Moderate visual impairment</t>
  </si>
  <si>
    <t>RVUSB</t>
  </si>
  <si>
    <t>US-defined blindness</t>
  </si>
  <si>
    <t>RVWB</t>
  </si>
  <si>
    <t>WHO-defined blindness</t>
  </si>
  <si>
    <t>RVMON</t>
  </si>
  <si>
    <t>RVMISS</t>
  </si>
  <si>
    <t>Monocular vision loss</t>
  </si>
  <si>
    <t>RVURE</t>
  </si>
  <si>
    <t>Uncorrected refractive error (URE)</t>
  </si>
  <si>
    <t>RVPNOR</t>
  </si>
  <si>
    <t>Presenting with normal vision</t>
  </si>
  <si>
    <t>RVPANY</t>
  </si>
  <si>
    <t>Presenting with any vision loss</t>
  </si>
  <si>
    <t>RVPIMP</t>
  </si>
  <si>
    <t>Presenting with visual impairment</t>
  </si>
  <si>
    <t>RVPMIL</t>
  </si>
  <si>
    <t>Presenting with mild visual impairment</t>
  </si>
  <si>
    <t>RVPMOD</t>
  </si>
  <si>
    <t>Presenting with moderate visual impairment</t>
  </si>
  <si>
    <t>RVPUSB</t>
  </si>
  <si>
    <t>Presenting with US-defined blindness</t>
  </si>
  <si>
    <t>RVPMON</t>
  </si>
  <si>
    <t>Presenting with monocular vision loss</t>
  </si>
  <si>
    <t>RVPMISS</t>
  </si>
  <si>
    <t>Missing presenting acuity</t>
  </si>
  <si>
    <t>RVPWB</t>
  </si>
  <si>
    <t>Presenting with WHO-defined blindness</t>
  </si>
  <si>
    <t>RMILD</t>
  </si>
  <si>
    <t>Mild</t>
  </si>
  <si>
    <t>RMOD</t>
  </si>
  <si>
    <t>Moderate</t>
  </si>
  <si>
    <t>RSEV</t>
  </si>
  <si>
    <t>Severe</t>
  </si>
  <si>
    <t>RPM</t>
  </si>
  <si>
    <t>Within past month</t>
  </si>
  <si>
    <t>RPY</t>
  </si>
  <si>
    <t>Within past year</t>
  </si>
  <si>
    <t>R2Y</t>
  </si>
  <si>
    <t>Within past 2 years</t>
  </si>
  <si>
    <t>R2MY</t>
  </si>
  <si>
    <t>2 or more years ago</t>
  </si>
  <si>
    <t>RNEV</t>
  </si>
  <si>
    <t>Never</t>
  </si>
  <si>
    <t>RNOTD</t>
  </si>
  <si>
    <t>Not at all difficult</t>
  </si>
  <si>
    <t>ROALD</t>
  </si>
  <si>
    <t>Only a little difficult</t>
  </si>
  <si>
    <t>RSWD</t>
  </si>
  <si>
    <t>Somewhat difficult</t>
  </si>
  <si>
    <t>RVD</t>
  </si>
  <si>
    <t>Very difficult</t>
  </si>
  <si>
    <t>RCNTE</t>
  </si>
  <si>
    <t>Can't do at all because of eyesight</t>
  </si>
  <si>
    <t>RDTOR</t>
  </si>
  <si>
    <t>Do not do this activity for other reasons</t>
  </si>
  <si>
    <t>RND</t>
  </si>
  <si>
    <t>No difficulty</t>
  </si>
  <si>
    <t>RSD</t>
  </si>
  <si>
    <t>Some difficulty</t>
  </si>
  <si>
    <t>RLOTD</t>
  </si>
  <si>
    <t>A lot of difficulty</t>
  </si>
  <si>
    <t>RALD</t>
  </si>
  <si>
    <t>A little difficulty</t>
  </si>
  <si>
    <t>RUNA</t>
  </si>
  <si>
    <t>Cannot do at all/Unable to do</t>
  </si>
  <si>
    <t>RMD</t>
  </si>
  <si>
    <t>Moderate difficulty</t>
  </si>
  <si>
    <t>RED</t>
  </si>
  <si>
    <t>Extremely difficult</t>
  </si>
  <si>
    <t>RUNE</t>
  </si>
  <si>
    <t>Unable to do because of eyesight</t>
  </si>
  <si>
    <t>RUNR</t>
  </si>
  <si>
    <t>Unable to do for other reasons</t>
  </si>
  <si>
    <t>RNTS</t>
  </si>
  <si>
    <t>No trouble seeing</t>
  </si>
  <si>
    <t>RALTS</t>
  </si>
  <si>
    <t>A little trouble seeing</t>
  </si>
  <si>
    <t>RALOTS</t>
  </si>
  <si>
    <t>A lot of trouble seeing</t>
  </si>
  <si>
    <t>RNUSV</t>
  </si>
  <si>
    <t>No usable vision</t>
  </si>
  <si>
    <t>RE</t>
  </si>
  <si>
    <t>Excellent</t>
  </si>
  <si>
    <t>RG</t>
  </si>
  <si>
    <t>Good</t>
  </si>
  <si>
    <t>RF</t>
  </si>
  <si>
    <t>Fair</t>
  </si>
  <si>
    <t>RP</t>
  </si>
  <si>
    <t>Poor</t>
  </si>
  <si>
    <t>RVP</t>
  </si>
  <si>
    <t>Very poor</t>
  </si>
  <si>
    <t>RRE</t>
  </si>
  <si>
    <t>Right eye</t>
  </si>
  <si>
    <t>RLE</t>
  </si>
  <si>
    <t>Left eye</t>
  </si>
  <si>
    <t>RBOTH</t>
  </si>
  <si>
    <t>Both</t>
  </si>
  <si>
    <t>R1M</t>
  </si>
  <si>
    <t>Less than 1 month</t>
  </si>
  <si>
    <t>R2PLUS</t>
  </si>
  <si>
    <t>More than two years</t>
  </si>
  <si>
    <t>RRF</t>
  </si>
  <si>
    <t>Refused</t>
  </si>
  <si>
    <t>RDK</t>
  </si>
  <si>
    <t>Don't Know</t>
  </si>
  <si>
    <t>R_NA</t>
  </si>
  <si>
    <t>RNASC</t>
  </si>
  <si>
    <t>Not ascertained</t>
  </si>
  <si>
    <t>RREM</t>
  </si>
  <si>
    <t>Removed</t>
  </si>
  <si>
    <t>CDXC3</t>
  </si>
  <si>
    <t>CBLIND</t>
  </si>
  <si>
    <t>Blind or Difficulty Seeing</t>
  </si>
  <si>
    <t>TVFUNC</t>
  </si>
  <si>
    <t>CDXC8</t>
  </si>
  <si>
    <t>CDXC15</t>
  </si>
  <si>
    <t>CCATS</t>
  </si>
  <si>
    <t>Cataract Surgery</t>
  </si>
  <si>
    <t>TUTL</t>
  </si>
  <si>
    <t>CDXC6</t>
  </si>
  <si>
    <t>Cataracts</t>
  </si>
  <si>
    <t>CDXC16</t>
  </si>
  <si>
    <t>CDXC2</t>
  </si>
  <si>
    <t>Diabetic Eye Diseases</t>
  </si>
  <si>
    <t>CDXC11</t>
  </si>
  <si>
    <t>CDXC7</t>
  </si>
  <si>
    <t>CEAMD</t>
  </si>
  <si>
    <t>TCOND</t>
  </si>
  <si>
    <t>CEDR</t>
  </si>
  <si>
    <t>CEGL</t>
  </si>
  <si>
    <t>CUTLEX</t>
  </si>
  <si>
    <t>Eye Exams</t>
  </si>
  <si>
    <t>CDXC5</t>
  </si>
  <si>
    <t>Glaucoma</t>
  </si>
  <si>
    <t>CDXC13</t>
  </si>
  <si>
    <t>CDXC10</t>
  </si>
  <si>
    <t>CDXC14</t>
  </si>
  <si>
    <t>CDXC17</t>
  </si>
  <si>
    <t>CDXC4</t>
  </si>
  <si>
    <t>Other Retinal Disorders</t>
  </si>
  <si>
    <t>CDXC12</t>
  </si>
  <si>
    <t>CDXC1</t>
  </si>
  <si>
    <t>Retinal Detachment and Defects</t>
  </si>
  <si>
    <t>CTAMD</t>
  </si>
  <si>
    <t>CTDR</t>
  </si>
  <si>
    <t>CTGL</t>
  </si>
  <si>
    <t>CDXC9</t>
  </si>
  <si>
    <t>CVC</t>
  </si>
  <si>
    <t>CVI</t>
  </si>
  <si>
    <t>Vision Impairment</t>
  </si>
  <si>
    <t>CVISAC</t>
  </si>
  <si>
    <t>Visual Acuity</t>
  </si>
  <si>
    <t>CTCAT</t>
  </si>
  <si>
    <t>CINS</t>
  </si>
  <si>
    <t>Insurance</t>
  </si>
  <si>
    <t>TINS</t>
  </si>
  <si>
    <t>CNEAR</t>
  </si>
  <si>
    <t>CFAR</t>
  </si>
  <si>
    <t>CLAIMS</t>
  </si>
  <si>
    <t>Claims Database</t>
  </si>
  <si>
    <t>DataSourceType</t>
  </si>
  <si>
    <t>Claims</t>
  </si>
  <si>
    <t>EHR</t>
  </si>
  <si>
    <t>EHR Registry</t>
  </si>
  <si>
    <t>SURVEY</t>
  </si>
  <si>
    <t>Survey</t>
  </si>
  <si>
    <t>QDXC3</t>
  </si>
  <si>
    <t>QDXC8</t>
  </si>
  <si>
    <t>QDXC15</t>
  </si>
  <si>
    <t>QDXC6</t>
  </si>
  <si>
    <t>QDXC16</t>
  </si>
  <si>
    <t>QDXC2</t>
  </si>
  <si>
    <t>QDXC11</t>
  </si>
  <si>
    <t>QDXC7</t>
  </si>
  <si>
    <t>QDXC5</t>
  </si>
  <si>
    <t>QDXC13</t>
  </si>
  <si>
    <t>QDXC10</t>
  </si>
  <si>
    <t>QDXC14</t>
  </si>
  <si>
    <t>QDXC17</t>
  </si>
  <si>
    <t>QDXC4</t>
  </si>
  <si>
    <t>QDXC12</t>
  </si>
  <si>
    <t>QDXC1</t>
  </si>
  <si>
    <t>QDXC9</t>
  </si>
  <si>
    <t>QVISA</t>
  </si>
  <si>
    <t>Best-corrected visual acuity</t>
  </si>
  <si>
    <t>ISBLA</t>
  </si>
  <si>
    <t>Percentage of adults who are blind or unable to see at all (NHIS Adult Module)</t>
  </si>
  <si>
    <t>Blind</t>
  </si>
  <si>
    <t>ISDGL1</t>
  </si>
  <si>
    <t>Percentage of adults who have trouble seeing even when wearing glasses or contact lenses (NHIS Adult Module)</t>
  </si>
  <si>
    <t>Trouble seeing with glasses or contact lenses</t>
  </si>
  <si>
    <t>ISDGCH</t>
  </si>
  <si>
    <t>Percentage of children have any trouble seeing even when wearing glasses or contact lenses (NHIS Child Module)</t>
  </si>
  <si>
    <t>Children who have trouble seeing with glasses or contact lenses</t>
  </si>
  <si>
    <t>ISBLCH</t>
  </si>
  <si>
    <t>Percentage of children who are blind or unable to see at all (NHIS Child Module)</t>
  </si>
  <si>
    <t>Blind children</t>
  </si>
  <si>
    <t>CHVPGL</t>
  </si>
  <si>
    <t>Percentage of children who were ever told by doctor that they had a vision problem that cannot be corrected with glasses or contact lenses</t>
  </si>
  <si>
    <t>Vision problems that can't be corrected with glasses or contact lenses-ever</t>
  </si>
  <si>
    <t>CHVPSV</t>
  </si>
  <si>
    <t>Percentage of children who were ever told by doctor that they had a vision problem that cannot be corrected with glasses or contact lenses that currently have mild, moderate, or severe vision problems</t>
  </si>
  <si>
    <t>Mild, Moderate, or Severe Vision problems that can't be corrected with glasses or contact lenses</t>
  </si>
  <si>
    <t>CHVPC</t>
  </si>
  <si>
    <t>Percentage of children who were ever told by doctor that they had a vision problem that cannot be corrected with glasses or contact lenses that currently have vision problems</t>
  </si>
  <si>
    <t>Vision problems that can't be corrected with glasses or contact lenses-current</t>
  </si>
  <si>
    <t>ISDGL2</t>
  </si>
  <si>
    <t>Percentage of people who have (no, some, a lot) difficulty seeing even when wearing glasses (NHIS Functioning and Disability Module)</t>
  </si>
  <si>
    <t>Difficult seeing with glasses</t>
  </si>
  <si>
    <t>ISGL</t>
  </si>
  <si>
    <t>Percentage of people who wear glasses (NHIS Functioning and Disability Module)</t>
  </si>
  <si>
    <t>People who wear glasses</t>
  </si>
  <si>
    <t>QUTLEX</t>
  </si>
  <si>
    <t>Proportion of patients who had an eye exam in selected year</t>
  </si>
  <si>
    <t>Annual examination rate</t>
  </si>
  <si>
    <t>ACSBL</t>
  </si>
  <si>
    <t>Percentage of people who are blind or have serious difficulty seeing even when wearing glasses</t>
  </si>
  <si>
    <t>ACS</t>
  </si>
  <si>
    <t>NHBL</t>
  </si>
  <si>
    <t>Percentage of people blind in both eyes</t>
  </si>
  <si>
    <t>Blind in both eyes</t>
  </si>
  <si>
    <t>NHANES</t>
  </si>
  <si>
    <t>NHGLC</t>
  </si>
  <si>
    <t>Percentage of people ever told by an eye doctor they have glaucoma</t>
  </si>
  <si>
    <t>Diagnosed glaucoma</t>
  </si>
  <si>
    <t>NHOCAT</t>
  </si>
  <si>
    <t>Percentage of people who had a cataract operation</t>
  </si>
  <si>
    <t>Cataract operation</t>
  </si>
  <si>
    <t>NHOCTE</t>
  </si>
  <si>
    <t>Percentage of people who had cataract operation in right, left, or both eyes</t>
  </si>
  <si>
    <t>Cataract operation in right, left, or both eyes</t>
  </si>
  <si>
    <t>NHGCLR</t>
  </si>
  <si>
    <t>Percentage of people who had glaucoma in their right, left, or both eyes</t>
  </si>
  <si>
    <t>NHFS2</t>
  </si>
  <si>
    <t>Difficulty with close up activities</t>
  </si>
  <si>
    <t>NHFS1</t>
  </si>
  <si>
    <t>Percentage of people who have (no, a little, moderate, or extreme) difficulty reading ordinary print in newspapers</t>
  </si>
  <si>
    <t>Difficulty reading newspapers</t>
  </si>
  <si>
    <t>NHVPGL</t>
  </si>
  <si>
    <t>Eyesight ranking with glasses or contact lenses</t>
  </si>
  <si>
    <t>NHTDR</t>
  </si>
  <si>
    <t>Percentage of people who were ever told by an eye doctor their diabetes affected their eyes</t>
  </si>
  <si>
    <t>NHAMD</t>
  </si>
  <si>
    <t>Percentage of people who were ever told by an eye doctor they have age-related macular degeneration</t>
  </si>
  <si>
    <t>Diagnosed age-related macular degeneration</t>
  </si>
  <si>
    <t>NHMDLR</t>
  </si>
  <si>
    <t>Percentage of people with age-related macular degeneration in right, left, or both eyes</t>
  </si>
  <si>
    <t>Diagnosed age-related macular degeneration in right, left, or both eyes</t>
  </si>
  <si>
    <t>NHEAMD</t>
  </si>
  <si>
    <t>Percentage of people with age-related macular degeneration, based on examination</t>
  </si>
  <si>
    <t>NHEDR</t>
  </si>
  <si>
    <t>Percentage of people with diabetic retinopathy, based on examination</t>
  </si>
  <si>
    <t>NHEGL</t>
  </si>
  <si>
    <t>Percentage of people with glaucoma, based on examination</t>
  </si>
  <si>
    <t>QPVISA</t>
  </si>
  <si>
    <t>Presenting visual acuity</t>
  </si>
  <si>
    <t>QUVISA</t>
  </si>
  <si>
    <t>Uncorrected Refractive Error (URE)</t>
  </si>
  <si>
    <t>MCVPGL</t>
  </si>
  <si>
    <t>Percentage of people who have (no trouble, a little, a lot of) trouble seeing while wearing glasses or contact lenses</t>
  </si>
  <si>
    <t>MCBS</t>
  </si>
  <si>
    <t>MCBL</t>
  </si>
  <si>
    <t>Percentage of people that have been told that they are legally blind</t>
  </si>
  <si>
    <t>Legally blind</t>
  </si>
  <si>
    <t>MCOCAT</t>
  </si>
  <si>
    <t>Percentage of people who have ever had an operation for cataracts</t>
  </si>
  <si>
    <t>MCINSR</t>
  </si>
  <si>
    <t>Percentage of people who have optical coverage through a Medicare Managed Care Plan for eyeglasses or contact lenses</t>
  </si>
  <si>
    <t>Medicare Managed Care Plan for optical coverage</t>
  </si>
  <si>
    <t>MCAMD</t>
  </si>
  <si>
    <t>Percentage of people ever told by a doctor they have age-related macular degeneration</t>
  </si>
  <si>
    <t>MCCAT</t>
  </si>
  <si>
    <t>Percentage of people told by a doctor they have cataracts</t>
  </si>
  <si>
    <t>MCDBR</t>
  </si>
  <si>
    <t>Percentage of people told by a doctor they have diabetic retinopathy</t>
  </si>
  <si>
    <t>MCGLC</t>
  </si>
  <si>
    <t>Percentage of people told by a doctor they have glaucoma</t>
  </si>
  <si>
    <t>ISFS1</t>
  </si>
  <si>
    <t>Percentage of adults who wear eyeglasses or contact lenses to read books or newspaper, write, or other things that require them to see well up close (NHIS Adult Module)</t>
  </si>
  <si>
    <t>NHIS</t>
  </si>
  <si>
    <t>ISFS2</t>
  </si>
  <si>
    <t>ISFS3</t>
  </si>
  <si>
    <t>ISFSCH</t>
  </si>
  <si>
    <t>Percentage of children who wear eyeglasses or contact lenses to read books, write, play hand-held games, or do other things that require them to see well up close (NHIS Child Module)</t>
  </si>
  <si>
    <t>ISNSA</t>
  </si>
  <si>
    <t>Percentage of adults who wear eyeglasses or contact lenses to drive, read road and street signs, watch TV, or see things in the distance (NHIS Adult Module)</t>
  </si>
  <si>
    <t>ISNSC1</t>
  </si>
  <si>
    <t>Percentage of children who wear eyeglasses or contact lenses to read road and street signs, see the blackboard, play sports, watch TV, or see things in the distance (NHIS Child Module)</t>
  </si>
  <si>
    <t>ISNSC2</t>
  </si>
  <si>
    <t>Percentage of children who can read the board from the back of the classroom (NHIS Child Module)</t>
  </si>
  <si>
    <t>ISGLA</t>
  </si>
  <si>
    <t>Percentage of adults who currently wear eyeglasses or contact lenses (NHIS Adult Module)</t>
  </si>
  <si>
    <t>ISGLCH</t>
  </si>
  <si>
    <t>Percentage of children who wear eyeglasses or contact lenses (NHIS Child Module)</t>
  </si>
  <si>
    <t>ISDBR</t>
  </si>
  <si>
    <t>Percentage of adults ever told by a doctor or other health professional they had diabetic retinopathy (NHIS Adult Module)</t>
  </si>
  <si>
    <t>ISCAT</t>
  </si>
  <si>
    <t>Percentage of adults ever told by a doctor or other health professional they had cataracts (NHIS Adult Module)</t>
  </si>
  <si>
    <t>ISGLC</t>
  </si>
  <si>
    <t>Percentage of adults ever told by a doctor or other health professional they had glaucoma (NHIS Adult Module)</t>
  </si>
  <si>
    <t>ISAMD</t>
  </si>
  <si>
    <t>Percentage of adults ever told by a doctor or other health professional they had macular degeneration (NHIS Adult Module)</t>
  </si>
  <si>
    <t>ISEXD</t>
  </si>
  <si>
    <t>Percentage of adults that had an eye exam in which the pupils were dilated less than 1 month, 1 year, 2 year, or 2+ years ago (NHIS Adult Module)</t>
  </si>
  <si>
    <t>ISOCAT</t>
  </si>
  <si>
    <t>Percentage of adults who ever had cataract surgery (NHIS Adult Module)</t>
  </si>
  <si>
    <t xml:space="preserve">BRVPGL </t>
  </si>
  <si>
    <t>BRFSS</t>
  </si>
  <si>
    <t>QDXDC1</t>
  </si>
  <si>
    <t>Annual prevalence of diagnosed retinal detachment and defects</t>
  </si>
  <si>
    <t>IRIS</t>
  </si>
  <si>
    <t>QDXDC10</t>
  </si>
  <si>
    <t>Annual prevalence of diagnosed injury, burns and surgical complications of the eye</t>
  </si>
  <si>
    <t>QDXDC11</t>
  </si>
  <si>
    <t>Annual prevalence of diagnosed disorders of optic nerve and visual pathways</t>
  </si>
  <si>
    <t>QDXDC12</t>
  </si>
  <si>
    <t>Annual prevalence of diagnosed other visual disturbances</t>
  </si>
  <si>
    <t>QDXDC13</t>
  </si>
  <si>
    <t>Annual prevalence of diagnosed infectious and inflammatory diseases</t>
  </si>
  <si>
    <t>QDXDC14</t>
  </si>
  <si>
    <t>Annual prevalence of diagnosed orbital and external disease</t>
  </si>
  <si>
    <t>QDXDC15</t>
  </si>
  <si>
    <t>Annual prevalence of diagnosed cancer and neoplasms of the eye</t>
  </si>
  <si>
    <t>QDXDC16</t>
  </si>
  <si>
    <t>Annual prevalence of diagnosed cornea disorders</t>
  </si>
  <si>
    <t>QDXDC17</t>
  </si>
  <si>
    <t>Annual prevalence of diagnosed other eye disorders</t>
  </si>
  <si>
    <t>QDXDC2</t>
  </si>
  <si>
    <t>Annual prevalence of diagnosed diabetic eye diseases</t>
  </si>
  <si>
    <t>QDXDC3</t>
  </si>
  <si>
    <t>Annual prevalence of diagnosed age related macular degeneration</t>
  </si>
  <si>
    <t>QDXDC4</t>
  </si>
  <si>
    <t>Annual prevalence of diagnosed other retinal disorders</t>
  </si>
  <si>
    <t>QDXDC5</t>
  </si>
  <si>
    <t>Annual prevalence of diagnosed glaucoma</t>
  </si>
  <si>
    <t>QDXDC6</t>
  </si>
  <si>
    <t>Annual prevalence of diagnosed cataracts</t>
  </si>
  <si>
    <t>QDXDC7</t>
  </si>
  <si>
    <t>Annual prevalence of diagnosed disorders of refraction and accommodation</t>
  </si>
  <si>
    <t>QDXDC8</t>
  </si>
  <si>
    <t>Annual prevalence of diagnosed blindness and low vision</t>
  </si>
  <si>
    <t>QDXDC9</t>
  </si>
  <si>
    <t>Annual prevalence of diagnosed strabismus and amblyopia</t>
  </si>
  <si>
    <t>RFTOT</t>
  </si>
  <si>
    <t>Total</t>
  </si>
  <si>
    <t>RFYES</t>
  </si>
  <si>
    <t>RFNO</t>
  </si>
  <si>
    <t>RFNEV</t>
  </si>
  <si>
    <t>Never smoker</t>
  </si>
  <si>
    <t>RFCURR</t>
  </si>
  <si>
    <t>Current smoker</t>
  </si>
  <si>
    <t>RFFORM</t>
  </si>
  <si>
    <t>Former smoker</t>
  </si>
  <si>
    <t>RFBD</t>
  </si>
  <si>
    <t>RFALLPAR2</t>
  </si>
  <si>
    <t>All participants</t>
  </si>
  <si>
    <t>RFALL</t>
  </si>
  <si>
    <t>All patients</t>
  </si>
  <si>
    <t>RFREF</t>
  </si>
  <si>
    <t>RFDK</t>
  </si>
  <si>
    <t>Don't know</t>
  </si>
  <si>
    <t>RFUNK</t>
  </si>
  <si>
    <t>Unknown</t>
  </si>
  <si>
    <t>Eye Health Conditions</t>
  </si>
  <si>
    <t>Insurance and Costs</t>
  </si>
  <si>
    <t>Service Utilization</t>
  </si>
  <si>
    <t>Visual Function</t>
  </si>
  <si>
    <t>DatasourceAbbr</t>
  </si>
  <si>
    <t>DatasourceText</t>
  </si>
  <si>
    <t>DatasourceShortText</t>
  </si>
  <si>
    <t>ViewTitle</t>
  </si>
  <si>
    <t>DatasourceURL</t>
  </si>
  <si>
    <t>DataSourceTypeId</t>
  </si>
  <si>
    <t>ACS - American Community Survey</t>
  </si>
  <si>
    <t>American Community Survey</t>
  </si>
  <si>
    <t>https://www.census.gov/programs-surveys/acs/</t>
  </si>
  <si>
    <t>BRFSS - Behavioral Risk Factors Surveillance System</t>
  </si>
  <si>
    <t>Behavioral Risk Factors Surveillance System</t>
  </si>
  <si>
    <t>brfss/index.html</t>
  </si>
  <si>
    <t>MCBS - Medicare Current Beneficiary Survey</t>
  </si>
  <si>
    <t>Medicare Current Beneficiary Survey</t>
  </si>
  <si>
    <t>https://www.cms.gov/Research-Statistics-Data-and-Systems/Research/MCBS/index.html</t>
  </si>
  <si>
    <t>NHIS - National Health Interview Survey</t>
  </si>
  <si>
    <t>National Health Interview Survey</t>
  </si>
  <si>
    <t>nchs/nhis/index.htm</t>
  </si>
  <si>
    <t>NHANES - National Health and Nutrition Examination Survey</t>
  </si>
  <si>
    <t>National Health and Nutrition Examination Survey</t>
  </si>
  <si>
    <t>nchs/nhanes/index.htm</t>
  </si>
  <si>
    <t>NSCH</t>
  </si>
  <si>
    <t>NSCH - National Survey of Children’s Health</t>
  </si>
  <si>
    <t>National Survey of Children’s Health</t>
  </si>
  <si>
    <t>http://childhealthdata.org/learn/NSCH</t>
  </si>
  <si>
    <t>MEDICARE</t>
  </si>
  <si>
    <t>Medicare Claims</t>
  </si>
  <si>
    <t>https://www.resdac.org/cms-data/request/cms-virtual-research-data-center</t>
  </si>
  <si>
    <t>VSP</t>
  </si>
  <si>
    <t>MAX</t>
  </si>
  <si>
    <t>MAX - Medicaid MAX</t>
  </si>
  <si>
    <t>Medicaid MAX</t>
  </si>
  <si>
    <t>https://www.medicaid.gov/medicaid/index.html</t>
  </si>
  <si>
    <t>MARKETSCAN</t>
  </si>
  <si>
    <t>https://marketscan.truvenhealth.com/marketscanportal/</t>
  </si>
  <si>
    <t>USU</t>
  </si>
  <si>
    <t>Military Health System</t>
  </si>
  <si>
    <t>https://health.mil/Military-Health-Topics/Technology/Clinical-Support/Military-Health-System-Data-Repository</t>
  </si>
  <si>
    <t>IRIS® Registry</t>
  </si>
  <si>
    <t>https://www.aao.org/iris-registry</t>
  </si>
  <si>
    <t>FootnoteId</t>
  </si>
  <si>
    <t>URL</t>
  </si>
  <si>
    <t>FootnoteType</t>
  </si>
  <si>
    <t>Year</t>
  </si>
  <si>
    <t>StratificationTypeCode</t>
  </si>
  <si>
    <t>StratificationCode</t>
  </si>
  <si>
    <t>*</t>
  </si>
  <si>
    <t>Some values are suppressed due to a sample size &lt;30</t>
  </si>
  <si>
    <t>Footnote</t>
  </si>
  <si>
    <t>**</t>
  </si>
  <si>
    <t>Some values are suppressed due to a relative standard error &gt;30%</t>
  </si>
  <si>
    <t>***</t>
  </si>
  <si>
    <t>Some values are suppressed due to a sample size &lt;30 and a relative standard error &gt;30%</t>
  </si>
  <si>
    <t>§</t>
  </si>
  <si>
    <t>Some estimates are not shown due to small sample size</t>
  </si>
  <si>
    <t>GlobalNote</t>
  </si>
  <si>
    <t xml:space="preserve">Missing bars in the chart view indicate data not available or suppressed. Missing locations or footnoted cells in the table view indicate data not reported or suppressed. </t>
  </si>
  <si>
    <t>Data Source Information</t>
  </si>
  <si>
    <t>visionhealth/vehss/data/national-surveys/american-community-survey.html</t>
  </si>
  <si>
    <t>&lt;a href='visionhealth/vehss/data/national-surveys/american-community-survey.html' target='_blank'&gt;Data Source Information &lt;/a&gt;</t>
  </si>
  <si>
    <t>IndicatorResources1</t>
  </si>
  <si>
    <t>visionhealth/vehss/data/national-surveys/behavioral-risk-factors-surveillance-system.html</t>
  </si>
  <si>
    <t>&lt;a href='visionhealth/vehss/data/national-surveys/behavioral-risk-factors-surveillance-system.html' target='_blank'&gt;Data Source Information &lt;/a&gt;</t>
  </si>
  <si>
    <t>visionhealth/vehss/data/ehr-registries/iris.html</t>
  </si>
  <si>
    <t>&lt;a href='visionhealth/vehss/data/ehr-registries/iris.html' target='_blank'&gt;Data Source Information &lt;/a&gt;</t>
  </si>
  <si>
    <t>visionhealth/vehss/data/claims/marketscan.html</t>
  </si>
  <si>
    <t>&lt;a href='visionhealth/vehss/data/claims/marketscan.html' target='_blank'&gt;Data Source Information &lt;/a&gt;</t>
  </si>
  <si>
    <t>visionhealth/vehss/data/claims/medicaid.html</t>
  </si>
  <si>
    <t>&lt;a href='visionhealth/vehss/data/claims/medicaid.html' target='_blank'&gt;Data Source Information &lt;/a&gt;</t>
  </si>
  <si>
    <t>MEDICAID</t>
  </si>
  <si>
    <t>visionhealth/vehss/data/claims/medicare.html</t>
  </si>
  <si>
    <t>&lt;a href='visionhealth/vehss/data/claims/medicare.html' target='_blank'&gt;Data Source Information &lt;/a&gt;</t>
  </si>
  <si>
    <t>visionhealth/vehss/data/national-surveys/national-health-and-nutrition-examination-survey.html</t>
  </si>
  <si>
    <t>&lt;a href='visionhealth/vehss/data/national-surveys/national-health-and-nutrition-examination-survey.html' target='_blank'&gt;Data Source Information &lt;/a&gt;</t>
  </si>
  <si>
    <t>visionhealth/vehss/data/national-surveys/national-health-interview-survey.html</t>
  </si>
  <si>
    <t>&lt;a href='visionhealth/vehss/data/national-surveys/national-health-interview-survey.html' target='_blank'&gt;Data Source Information &lt;/a&gt;</t>
  </si>
  <si>
    <t>visionhealth/vehss/data/national-surveys/national-survey-of-childrens-health.html</t>
  </si>
  <si>
    <t>&lt;a href='visionhealth/vehss/data/national-surveys/national-survey-of-childrens-health.html' target='_blank'&gt;Data Source Information &lt;/a&gt;</t>
  </si>
  <si>
    <t>visionhealth/vehss/data/claims/military.html</t>
  </si>
  <si>
    <t>visionhealth/vehss/data/claims/vsp.html</t>
  </si>
  <si>
    <t>&lt;a href='visionhealth/vehss/data/claims/vsp.html' target='_blank'&gt;Data Source Information &lt;/a&gt;</t>
  </si>
  <si>
    <t>visionhealth/vehss/project/case-definitions-data/survey-instruments.html#ui-id-5</t>
  </si>
  <si>
    <t>&lt;a href='visionhealth/vehss/project/case-definitions-data/survey-instruments.html#ui-id-5' target='_blank'&gt;Indicator Definitions &lt;/a&gt;</t>
  </si>
  <si>
    <t>IndicatorResources2</t>
  </si>
  <si>
    <t>visionhealth/vehss/project/case-definitions-data/diagnosis.html</t>
  </si>
  <si>
    <t>&lt;a href='visionhealth/vehss/project/case-definitions-data/diagnosis.html' target='_blank'&gt;Indicator Definitions &lt;/a&gt;</t>
  </si>
  <si>
    <t>visionhealth/vehss/project/case-definitions-data/service.html</t>
  </si>
  <si>
    <t>&lt;a href='visionhealth/vehss/project/case-definitions-data/service.html' target='_blank'&gt;Indicator Definitions &lt;/a&gt;</t>
  </si>
  <si>
    <t>visionhealth/vehss/project/case-definitions-data/visual-acuity.html</t>
  </si>
  <si>
    <t>&lt;a href='visionhealth/vehss/project/case-definitions-data/visual-acuity.html' target='_blank'&gt;Indicator Definitions &lt;/a&gt;</t>
  </si>
  <si>
    <t>visionhealth/vehss/project/case-definitions-data/survey-instruments.html#ui-id-9</t>
  </si>
  <si>
    <t>&lt;a href='visionhealth/vehss/project/case-definitions-data/survey-instruments.html#ui-id-9' target='_blank'&gt;Indicator Definitions &lt;/a&gt;</t>
  </si>
  <si>
    <t>visionhealth/vehss/project/case-definitions-data/survey-instruments.html#ui-id-3</t>
  </si>
  <si>
    <t>&lt;a href='visionhealth/vehss/project/case-definitions-data/survey-instruments.html#ui-id-3' target='_blank'&gt;Indicator Definitions &lt;/a&gt;</t>
  </si>
  <si>
    <t>visionhealth/vehss/project/case-definitions-data/survey-instruments.html</t>
  </si>
  <si>
    <t> &lt;a href='visionhealth/vehss/project/case-definitions-data/survey-instruments.html' target='_blank'&gt;Indicator Definitions &lt;/a&gt;</t>
  </si>
  <si>
    <t>Crude Prevalence = The crude prevalence estimate is the number of persons with the condition per 100 in the dataset denominator. </t>
  </si>
  <si>
    <t>MeasureDefinition</t>
  </si>
  <si>
    <t>Crude Prevalence = The crude prevalence estimate is the number of persons with the condition per 100 in the dataset denominator.</t>
  </si>
  <si>
    <t xml:space="preserve">The sample size is not shown for registry data. The denominator of the rates consists of patients who had an eye care encounter included in the registry during the year of observation. </t>
  </si>
  <si>
    <t>Crude Prevalence = The crude prevalence estimate is the number of persons with the condition per 100 in the dataset denominator, adjusted for sampling weights. </t>
  </si>
  <si>
    <t>Survey analysis methodology</t>
  </si>
  <si>
    <t>visionhealth/vehss/reports/index.html</t>
  </si>
  <si>
    <t>&lt;a href='visionhealth/vehss/reports/index.html' target='_blank'&gt;Survey analysis methodology (PDF&lt;/a&gt;</t>
  </si>
  <si>
    <t>RelatedLinks</t>
  </si>
  <si>
    <t>Analysis Methodology</t>
  </si>
  <si>
    <t>&lt;a href='visionhealth/vehss/reports/index.html' target='_blank'&gt;Analysis Methodology (PDF&lt;/a&gt;</t>
  </si>
  <si>
    <t>About the Vision &amp; Eye Health Surveillance System</t>
  </si>
  <si>
    <t>visionhealth/vehss/project/index.html</t>
  </si>
  <si>
    <t>&lt;a href='visionhealth/vehss/project/index.html' target='_blank'&gt;About the Vision &amp; Eye Health Surveillance System &lt;/a&gt;</t>
  </si>
  <si>
    <t>About the Vision Health Initiative</t>
  </si>
  <si>
    <t>visionhealth/home/index.html</t>
  </si>
  <si>
    <t>&lt;a href='visionhealth/home/index.html' target='_blank'&gt;About the Vision Health Initiative &lt;/a&gt;</t>
  </si>
  <si>
    <t>Vision &amp; Eye Health Surveillance System (VEHSS), Centers for Disease Control and Prevention, Vision Health Initiative, [online]</t>
  </si>
  <si>
    <t>https://www.cdc.gov/visionhealth/research/projects/VEHSS.html</t>
  </si>
  <si>
    <t>SuggestedCitation</t>
  </si>
  <si>
    <t>ParentID1</t>
  </si>
  <si>
    <t>AGEALL</t>
  </si>
  <si>
    <t>AGE017</t>
  </si>
  <si>
    <t>0-17 years</t>
  </si>
  <si>
    <t>AGE1217</t>
  </si>
  <si>
    <t>12-17 years</t>
  </si>
  <si>
    <t>AGE1839</t>
  </si>
  <si>
    <t>18-39 years</t>
  </si>
  <si>
    <t>AGE2039</t>
  </si>
  <si>
    <t>20-39 years</t>
  </si>
  <si>
    <t>AGE4064</t>
  </si>
  <si>
    <t>40-64 years</t>
  </si>
  <si>
    <t>AGE65PLUS</t>
  </si>
  <si>
    <t>65 years and older</t>
  </si>
  <si>
    <t>AGE12PLUS</t>
  </si>
  <si>
    <t>12 years and older</t>
  </si>
  <si>
    <t>AGE18PLUS</t>
  </si>
  <si>
    <t>18 years and older</t>
  </si>
  <si>
    <t>AGE20PLUS</t>
  </si>
  <si>
    <t>20 years and older</t>
  </si>
  <si>
    <t>AGE40PLUS</t>
  </si>
  <si>
    <t>40 years and older</t>
  </si>
  <si>
    <t>AGE50PLUS</t>
  </si>
  <si>
    <t>50 years and older</t>
  </si>
  <si>
    <t>AGE85PLUS</t>
  </si>
  <si>
    <t>85 years and older</t>
  </si>
  <si>
    <t>AGE0</t>
  </si>
  <si>
    <t>AGE04</t>
  </si>
  <si>
    <t>0-4 years</t>
  </si>
  <si>
    <t>AGE0104</t>
  </si>
  <si>
    <t>1-4 years</t>
  </si>
  <si>
    <t>AGE0509</t>
  </si>
  <si>
    <t>5-9 years</t>
  </si>
  <si>
    <t>AGE1014</t>
  </si>
  <si>
    <t>10-14 years</t>
  </si>
  <si>
    <t>AGE1519</t>
  </si>
  <si>
    <t>15-19 years</t>
  </si>
  <si>
    <t>AGE2024</t>
  </si>
  <si>
    <t>20-24 years</t>
  </si>
  <si>
    <t>AGE2529</t>
  </si>
  <si>
    <t>25-29 years</t>
  </si>
  <si>
    <t>AGE3034</t>
  </si>
  <si>
    <t>30-34 years</t>
  </si>
  <si>
    <t>AGE3539</t>
  </si>
  <si>
    <t>35-39 years</t>
  </si>
  <si>
    <t>AGE4044</t>
  </si>
  <si>
    <t>40-44 years</t>
  </si>
  <si>
    <t>AGE4549</t>
  </si>
  <si>
    <t>45-49 years</t>
  </si>
  <si>
    <t>AGE5054</t>
  </si>
  <si>
    <t>50-54 years</t>
  </si>
  <si>
    <t>AGE5559</t>
  </si>
  <si>
    <t>55-59 years</t>
  </si>
  <si>
    <t>AGE6064</t>
  </si>
  <si>
    <t>60-64 years</t>
  </si>
  <si>
    <t>AGE064</t>
  </si>
  <si>
    <t>AGE6569</t>
  </si>
  <si>
    <t>65-69 years</t>
  </si>
  <si>
    <t>AGE6574</t>
  </si>
  <si>
    <t>65-74 years</t>
  </si>
  <si>
    <t>AGE7074</t>
  </si>
  <si>
    <t>70-74 years</t>
  </si>
  <si>
    <t>AGE7579</t>
  </si>
  <si>
    <t>75-79 years</t>
  </si>
  <si>
    <t>AGE7584</t>
  </si>
  <si>
    <t>75-84 years</t>
  </si>
  <si>
    <t>AGE8084</t>
  </si>
  <si>
    <t>80-84 years</t>
  </si>
  <si>
    <t>AGE8589</t>
  </si>
  <si>
    <t>85-89 years</t>
  </si>
  <si>
    <t>AGE9094</t>
  </si>
  <si>
    <t>90-94 years</t>
  </si>
  <si>
    <t>AGE9599</t>
  </si>
  <si>
    <t>95-99 years</t>
  </si>
  <si>
    <t>AGE1</t>
  </si>
  <si>
    <t>AGE2</t>
  </si>
  <si>
    <t>AGE3</t>
  </si>
  <si>
    <t>AGE4</t>
  </si>
  <si>
    <t>AGE5</t>
  </si>
  <si>
    <t>AGE6</t>
  </si>
  <si>
    <t>AGE7</t>
  </si>
  <si>
    <t>AGE8</t>
  </si>
  <si>
    <t>AGE9</t>
  </si>
  <si>
    <t>AGE10</t>
  </si>
  <si>
    <t>AGE11</t>
  </si>
  <si>
    <t>AGE12</t>
  </si>
  <si>
    <t>AGE13</t>
  </si>
  <si>
    <t>AGE14</t>
  </si>
  <si>
    <t>AGE15</t>
  </si>
  <si>
    <t>AGE16</t>
  </si>
  <si>
    <t>AGE17</t>
  </si>
  <si>
    <t>AGE18</t>
  </si>
  <si>
    <t>AGE19</t>
  </si>
  <si>
    <t>AGE20</t>
  </si>
  <si>
    <t>AGE21</t>
  </si>
  <si>
    <t>AGE22</t>
  </si>
  <si>
    <t>AGE23</t>
  </si>
  <si>
    <t>AGE24</t>
  </si>
  <si>
    <t>AGE25</t>
  </si>
  <si>
    <t>AGE26</t>
  </si>
  <si>
    <t>AGE27</t>
  </si>
  <si>
    <t>AGE28</t>
  </si>
  <si>
    <t>AGE29</t>
  </si>
  <si>
    <t>AGE30</t>
  </si>
  <si>
    <t>AGE31</t>
  </si>
  <si>
    <t>AGE32</t>
  </si>
  <si>
    <t>AGE33</t>
  </si>
  <si>
    <t>AGE34</t>
  </si>
  <si>
    <t>AGE35</t>
  </si>
  <si>
    <t>AGE36</t>
  </si>
  <si>
    <t>AGE37</t>
  </si>
  <si>
    <t>AGE38</t>
  </si>
  <si>
    <t>AGE39</t>
  </si>
  <si>
    <t>AGE40</t>
  </si>
  <si>
    <t>AGE41</t>
  </si>
  <si>
    <t>AGE42</t>
  </si>
  <si>
    <t>AGE43</t>
  </si>
  <si>
    <t>AGE44</t>
  </si>
  <si>
    <t>AGE45</t>
  </si>
  <si>
    <t>AGE46</t>
  </si>
  <si>
    <t>AGE47</t>
  </si>
  <si>
    <t>AGE48</t>
  </si>
  <si>
    <t>AGE49</t>
  </si>
  <si>
    <t>AGE50</t>
  </si>
  <si>
    <t>AGE51</t>
  </si>
  <si>
    <t>AGE52</t>
  </si>
  <si>
    <t>AGE53</t>
  </si>
  <si>
    <t>AGE54</t>
  </si>
  <si>
    <t>AGE55</t>
  </si>
  <si>
    <t>AGE56</t>
  </si>
  <si>
    <t>AGE57</t>
  </si>
  <si>
    <t>AGE58</t>
  </si>
  <si>
    <t>AGE59</t>
  </si>
  <si>
    <t>AGE60</t>
  </si>
  <si>
    <t>AGE61</t>
  </si>
  <si>
    <t>AGE62</t>
  </si>
  <si>
    <t>AGE63</t>
  </si>
  <si>
    <t>AGE64</t>
  </si>
  <si>
    <t>AGE65</t>
  </si>
  <si>
    <t>AGE66</t>
  </si>
  <si>
    <t>AGE67</t>
  </si>
  <si>
    <t>AGE68</t>
  </si>
  <si>
    <t>AGE69</t>
  </si>
  <si>
    <t>AGE70</t>
  </si>
  <si>
    <t>AGE71</t>
  </si>
  <si>
    <t>AGE72</t>
  </si>
  <si>
    <t>AGE73</t>
  </si>
  <si>
    <t>AGE74</t>
  </si>
  <si>
    <t>AGE75</t>
  </si>
  <si>
    <t>AGE76</t>
  </si>
  <si>
    <t>AGE77</t>
  </si>
  <si>
    <t>AGE78</t>
  </si>
  <si>
    <t>AGE79</t>
  </si>
  <si>
    <t>AGE80</t>
  </si>
  <si>
    <t>AGE81</t>
  </si>
  <si>
    <t>AGE82</t>
  </si>
  <si>
    <t>AGE83</t>
  </si>
  <si>
    <t>AGE84</t>
  </si>
  <si>
    <t>AGE85</t>
  </si>
  <si>
    <t>AGE86</t>
  </si>
  <si>
    <t>AGE87</t>
  </si>
  <si>
    <t>AGE88</t>
  </si>
  <si>
    <t>AGE89</t>
  </si>
  <si>
    <t>AGE90</t>
  </si>
  <si>
    <t>AGE91</t>
  </si>
  <si>
    <t>AGE92</t>
  </si>
  <si>
    <t>AGE93</t>
  </si>
  <si>
    <t>AGE94</t>
  </si>
  <si>
    <t>AGE95</t>
  </si>
  <si>
    <t>AGE96</t>
  </si>
  <si>
    <t>AGE97</t>
  </si>
  <si>
    <t>AGE98</t>
  </si>
  <si>
    <t>AGE99</t>
  </si>
  <si>
    <t>AGE90PLUS</t>
  </si>
  <si>
    <t>90 years and older</t>
  </si>
  <si>
    <t>AGE100PLUS</t>
  </si>
  <si>
    <t>100 years and older</t>
  </si>
  <si>
    <t>AGEUNK</t>
  </si>
  <si>
    <t>Unknown age</t>
  </si>
  <si>
    <t>CRDPREV</t>
  </si>
  <si>
    <t>Crude Prevalence</t>
  </si>
  <si>
    <t>DataValueTypeID</t>
  </si>
  <si>
    <t>AGEADJPREV</t>
  </si>
  <si>
    <t>Age-adjusted Prevalence</t>
  </si>
  <si>
    <t>GALL</t>
  </si>
  <si>
    <t>Gender</t>
  </si>
  <si>
    <t>GM</t>
  </si>
  <si>
    <t>Male</t>
  </si>
  <si>
    <t>GF</t>
  </si>
  <si>
    <t>Female</t>
  </si>
  <si>
    <t>GU</t>
  </si>
  <si>
    <t>Missing Location</t>
  </si>
  <si>
    <t>XX</t>
  </si>
  <si>
    <t>Missing</t>
  </si>
  <si>
    <t>US</t>
  </si>
  <si>
    <t>National</t>
  </si>
  <si>
    <t>ALLRACE</t>
  </si>
  <si>
    <t>All races</t>
  </si>
  <si>
    <t>ASN</t>
  </si>
  <si>
    <t>Asian</t>
  </si>
  <si>
    <t>BLK</t>
  </si>
  <si>
    <t>Black, non-Hispanic</t>
  </si>
  <si>
    <t>HISP</t>
  </si>
  <si>
    <t>Hispanic, any race</t>
  </si>
  <si>
    <t>AIAN</t>
  </si>
  <si>
    <t>North American Native</t>
  </si>
  <si>
    <t>WHT</t>
  </si>
  <si>
    <t>White, non-Hispanic</t>
  </si>
  <si>
    <t>OTH</t>
  </si>
  <si>
    <t>UNK</t>
  </si>
  <si>
    <t>RFAPAR</t>
  </si>
  <si>
    <t>RFDM</t>
  </si>
  <si>
    <t>Diabetes</t>
  </si>
  <si>
    <t>RFHT</t>
  </si>
  <si>
    <t>Hypertension</t>
  </si>
  <si>
    <t>RFSM</t>
  </si>
  <si>
    <t>Smoking</t>
  </si>
  <si>
    <t>RFNR</t>
  </si>
  <si>
    <t>No Risk Factors</t>
  </si>
  <si>
    <t>Alabama</t>
  </si>
  <si>
    <t>AL</t>
  </si>
  <si>
    <t>State</t>
  </si>
  <si>
    <t>(32.84057112200048, -86.63186076199969)</t>
  </si>
  <si>
    <t>Alaska</t>
  </si>
  <si>
    <t>AK</t>
  </si>
  <si>
    <t>(64.84507995700051, -147.72205903599973)</t>
  </si>
  <si>
    <t>Arizona</t>
  </si>
  <si>
    <t>AZ</t>
  </si>
  <si>
    <t>(34.865970280000454, -111.76381127699972)</t>
  </si>
  <si>
    <t>Arkansas</t>
  </si>
  <si>
    <t>AR</t>
  </si>
  <si>
    <t>(34.74865012400045, -92.27449074299966)</t>
  </si>
  <si>
    <t>California</t>
  </si>
  <si>
    <t>CA</t>
  </si>
  <si>
    <t>(37.63864012300047, -120.99999953799971)</t>
  </si>
  <si>
    <t>Colorado</t>
  </si>
  <si>
    <t>CO</t>
  </si>
  <si>
    <t>(38.843840757000464, -106.13361092099967)</t>
  </si>
  <si>
    <t>Connecticut</t>
  </si>
  <si>
    <t>CT</t>
  </si>
  <si>
    <t>(41.56266102000046, -72.64984095199964)</t>
  </si>
  <si>
    <t>Delaware</t>
  </si>
  <si>
    <t>DE</t>
  </si>
  <si>
    <t>(39.008830667000495, -75.57774116799965)</t>
  </si>
  <si>
    <t>District Of Columbia</t>
  </si>
  <si>
    <t>DC</t>
  </si>
  <si>
    <t>(38.89037138500049, -77.03196112699965)</t>
  </si>
  <si>
    <t>Florida</t>
  </si>
  <si>
    <t>FL</t>
  </si>
  <si>
    <t>(28.932040377000476, -81.92896053899966)</t>
  </si>
  <si>
    <t>Georgia</t>
  </si>
  <si>
    <t>GA</t>
  </si>
  <si>
    <t>(32.83968109300048, -83.62758034599966)</t>
  </si>
  <si>
    <t>Hawaii</t>
  </si>
  <si>
    <t>HI</t>
  </si>
  <si>
    <t>(21.304850435000446, -157.85774940299973)</t>
  </si>
  <si>
    <t>Idaho</t>
  </si>
  <si>
    <t>ID</t>
  </si>
  <si>
    <t>(43.682630005000476, -114.3637300419997)</t>
  </si>
  <si>
    <t>Illinois</t>
  </si>
  <si>
    <t>IL</t>
  </si>
  <si>
    <t>(40.48501028300046, -88.99771017799969)</t>
  </si>
  <si>
    <t>Indiana</t>
  </si>
  <si>
    <t>IN</t>
  </si>
  <si>
    <t>(39.766910452000445, -86.14996019399968)</t>
  </si>
  <si>
    <t>Iowa</t>
  </si>
  <si>
    <t>IA</t>
  </si>
  <si>
    <t>(42.46940091300047, -93.81649055599968)</t>
  </si>
  <si>
    <t>Kansas</t>
  </si>
  <si>
    <t>KS</t>
  </si>
  <si>
    <t>(38.34774030000045, -98.20078122699965)</t>
  </si>
  <si>
    <t>Kentucky</t>
  </si>
  <si>
    <t>KY</t>
  </si>
  <si>
    <t>(37.645970271000465, -84.77497104799966)</t>
  </si>
  <si>
    <t>Louisiana</t>
  </si>
  <si>
    <t>LA</t>
  </si>
  <si>
    <t>(31.31266064400046, -92.44568007099969)</t>
  </si>
  <si>
    <t>Maine</t>
  </si>
  <si>
    <t>ME</t>
  </si>
  <si>
    <t>(45.254228894000505, -68.98503133599962)</t>
  </si>
  <si>
    <t>Maryland</t>
  </si>
  <si>
    <t>MD</t>
  </si>
  <si>
    <t>(39.29058096400047, -76.60926011099963)</t>
  </si>
  <si>
    <t>Massachusetts</t>
  </si>
  <si>
    <t>MA</t>
  </si>
  <si>
    <t>(42.27687047000046, -72.08269067499964)</t>
  </si>
  <si>
    <t>Michigan</t>
  </si>
  <si>
    <t>MI</t>
  </si>
  <si>
    <t>(44.6613195430005, -84.71439026999968)</t>
  </si>
  <si>
    <t>Minnesota</t>
  </si>
  <si>
    <t>MN</t>
  </si>
  <si>
    <t>(46.35564873600049, -94.79420050299967)</t>
  </si>
  <si>
    <t>Mississippi</t>
  </si>
  <si>
    <t>MS</t>
  </si>
  <si>
    <t>(32.745510099000455, -89.53803082499968)</t>
  </si>
  <si>
    <t>Missouri</t>
  </si>
  <si>
    <t>MO</t>
  </si>
  <si>
    <t>(38.635790776000476, -92.56630005299968)</t>
  </si>
  <si>
    <t>Montana</t>
  </si>
  <si>
    <t>MT</t>
  </si>
  <si>
    <t>(47.06652897200047, -109.42442064499971)</t>
  </si>
  <si>
    <t>Nebraska</t>
  </si>
  <si>
    <t>NE</t>
  </si>
  <si>
    <t>(41.6410409880005, -99.36572062299967)</t>
  </si>
  <si>
    <t>Nevada</t>
  </si>
  <si>
    <t>NV</t>
  </si>
  <si>
    <t>(39.493240390000494, -117.07184056399967)</t>
  </si>
  <si>
    <t>New Hampshire</t>
  </si>
  <si>
    <t>NH</t>
  </si>
  <si>
    <t>(43.65595011300047, -71.50036091999965)</t>
  </si>
  <si>
    <t>New Jersey</t>
  </si>
  <si>
    <t>NJ</t>
  </si>
  <si>
    <t>(40.13057004800049, -74.27369128799967)</t>
  </si>
  <si>
    <t>New Mexico</t>
  </si>
  <si>
    <t>NM</t>
  </si>
  <si>
    <t>(34.52088095200048, -106.24058098499967)</t>
  </si>
  <si>
    <t>New York</t>
  </si>
  <si>
    <t>NY</t>
  </si>
  <si>
    <t>(42.82700103200045, -75.54397042699964)</t>
  </si>
  <si>
    <t>North Carolina</t>
  </si>
  <si>
    <t>NC</t>
  </si>
  <si>
    <t>(35.466220975000454, -79.15925046299964)</t>
  </si>
  <si>
    <t>North Dakota</t>
  </si>
  <si>
    <t>ND</t>
  </si>
  <si>
    <t>(47.47531977900047, -100.11842104899966)</t>
  </si>
  <si>
    <t>Ohio</t>
  </si>
  <si>
    <t>OH</t>
  </si>
  <si>
    <t>(40.06021014100048, -82.40426005599966)</t>
  </si>
  <si>
    <t>Oklahoma</t>
  </si>
  <si>
    <t>OK</t>
  </si>
  <si>
    <t>(35.47203135600046, -97.52107021399968)</t>
  </si>
  <si>
    <t>Oregon</t>
  </si>
  <si>
    <t>OR</t>
  </si>
  <si>
    <t>(44.56744942400047, -120.15503132599969)</t>
  </si>
  <si>
    <t>Pennsylvania</t>
  </si>
  <si>
    <t>PA</t>
  </si>
  <si>
    <t>(40.79373015200048, -77.86070029399963)</t>
  </si>
  <si>
    <t>Rhode Island</t>
  </si>
  <si>
    <t>RI</t>
  </si>
  <si>
    <t>(41.70828019300046, -71.52247031399963)</t>
  </si>
  <si>
    <t>South Carolina</t>
  </si>
  <si>
    <t>SC</t>
  </si>
  <si>
    <t>(33.998821303000454, -81.04537120699968)</t>
  </si>
  <si>
    <t>South Dakota</t>
  </si>
  <si>
    <t>SD</t>
  </si>
  <si>
    <t>(44.353130053000484, -100.3735306369997)</t>
  </si>
  <si>
    <t>Tennessee</t>
  </si>
  <si>
    <t>TN</t>
  </si>
  <si>
    <t>(35.68094058000048, -85.77449091399967)</t>
  </si>
  <si>
    <t>Texas</t>
  </si>
  <si>
    <t>TX</t>
  </si>
  <si>
    <t>(31.827240407000488, -99.42677020599967)</t>
  </si>
  <si>
    <t>Utah</t>
  </si>
  <si>
    <t>UT</t>
  </si>
  <si>
    <t>(39.360700171000474, -111.58713063499971)</t>
  </si>
  <si>
    <t>Vermont</t>
  </si>
  <si>
    <t>VT</t>
  </si>
  <si>
    <t>(43.62538123900049, -72.51764079099962)</t>
  </si>
  <si>
    <t>Virginia</t>
  </si>
  <si>
    <t>VA</t>
  </si>
  <si>
    <t>(37.54268067400045, -78.45789046299967)</t>
  </si>
  <si>
    <t>Washington</t>
  </si>
  <si>
    <t>WA</t>
  </si>
  <si>
    <t>(47.52227862900048, -120.47001078999972)</t>
  </si>
  <si>
    <t>West Virginia</t>
  </si>
  <si>
    <t>WV</t>
  </si>
  <si>
    <t>(38.66551020200046, -80.71264013499967)</t>
  </si>
  <si>
    <t>Wisconsin</t>
  </si>
  <si>
    <t>WI</t>
  </si>
  <si>
    <t>(44.39319117400049, -89.81637074199966)</t>
  </si>
  <si>
    <t>Wyoming</t>
  </si>
  <si>
    <t>WY</t>
  </si>
  <si>
    <t>(43.23554134300048, -108.10983035299967)</t>
  </si>
  <si>
    <t>AGE</t>
  </si>
  <si>
    <t>Age</t>
  </si>
  <si>
    <t>GENDER</t>
  </si>
  <si>
    <t>RACE</t>
  </si>
  <si>
    <t>Race/Ethnicity</t>
  </si>
  <si>
    <t>RISKFACTOR</t>
  </si>
  <si>
    <t>Major Risk Factor</t>
  </si>
  <si>
    <t>American Samoa</t>
  </si>
  <si>
    <t>AS</t>
  </si>
  <si>
    <t>Territory</t>
  </si>
  <si>
    <t>(-14.3016396,-170.69618149999997)</t>
  </si>
  <si>
    <t>Guam</t>
  </si>
  <si>
    <t>(13.4443040,144.7937310)</t>
  </si>
  <si>
    <t>Marshall Islands</t>
  </si>
  <si>
    <t>MH</t>
  </si>
  <si>
    <t>(11.3246908,166.84174239999993)</t>
  </si>
  <si>
    <t>Northern Mariana Islands</t>
  </si>
  <si>
    <t>MP</t>
  </si>
  <si>
    <t>(15.097900,145.673900)</t>
  </si>
  <si>
    <t>Palau</t>
  </si>
  <si>
    <t>PW</t>
  </si>
  <si>
    <t>(7.514979999999999,134.58251999999993)</t>
  </si>
  <si>
    <t>Puerto Rico</t>
  </si>
  <si>
    <t>PR</t>
  </si>
  <si>
    <t>(18.2208330,-66.5901490)</t>
  </si>
  <si>
    <t>U.S. Virgin Islands</t>
  </si>
  <si>
    <t>VI</t>
  </si>
  <si>
    <t>(18.3357650,-64.8963350)</t>
  </si>
  <si>
    <t>Data Source Type Description</t>
  </si>
  <si>
    <t>DataSourceTypeID</t>
  </si>
  <si>
    <t>Topic Description</t>
  </si>
  <si>
    <t>TopicID</t>
  </si>
  <si>
    <t>QuestionID</t>
  </si>
  <si>
    <t>CategoryID</t>
  </si>
  <si>
    <t>ResponseID</t>
  </si>
  <si>
    <t>RiskFactorResponseID</t>
  </si>
  <si>
    <t>GenderID</t>
  </si>
  <si>
    <t>RiskFactorID</t>
  </si>
  <si>
    <t>StratificationCategoryID</t>
  </si>
  <si>
    <t>Stratification Description</t>
  </si>
  <si>
    <t>AgeID</t>
  </si>
  <si>
    <t>RaceEthnicityID</t>
  </si>
  <si>
    <t>LocationID</t>
  </si>
  <si>
    <t>LocationDesc</t>
  </si>
  <si>
    <t>LocationAbbr</t>
  </si>
  <si>
    <t>Missing acuity</t>
  </si>
  <si>
    <t>Age Related Macular Degeneration</t>
  </si>
  <si>
    <t>Diagnosed Blindness and Low Vision</t>
  </si>
  <si>
    <t>Cancer and Neoplasms of the Eye</t>
  </si>
  <si>
    <t>Cornea Disorders</t>
  </si>
  <si>
    <t>Disorders of Optic Nerve and Visual Pathways</t>
  </si>
  <si>
    <t>Disorders of Refraction and Accommodation</t>
  </si>
  <si>
    <t>Exam-Based Age Related Macular Degeneration</t>
  </si>
  <si>
    <t>Exam-Based Diabetic Retinopathy</t>
  </si>
  <si>
    <t>Exam-Based Glaucoma</t>
  </si>
  <si>
    <t>Infectious and Inflammatory Diseases</t>
  </si>
  <si>
    <t>Injury, Burns and Surgical Complications of the Eye</t>
  </si>
  <si>
    <t>Other Eye Disorders</t>
  </si>
  <si>
    <t>Other Visual Disturbances</t>
  </si>
  <si>
    <t>Self-Report Age Related Macular Degeneration</t>
  </si>
  <si>
    <t>Self-Report Diabetic Retinopathy</t>
  </si>
  <si>
    <t>Self-Report Glaucoma</t>
  </si>
  <si>
    <t>Strabismus and Amblyopia</t>
  </si>
  <si>
    <t>Vision Correction</t>
  </si>
  <si>
    <t>Self-Report Cataract</t>
  </si>
  <si>
    <t>Near-Distance Visual Function</t>
  </si>
  <si>
    <t>Far-Distance Visual Function</t>
  </si>
  <si>
    <t>Orbital and External Disease</t>
  </si>
  <si>
    <t>By an ophthalmologist or other physician</t>
  </si>
  <si>
    <t>AGE80PLUS</t>
  </si>
  <si>
    <t>80 years and older</t>
  </si>
  <si>
    <t>AGE6579</t>
  </si>
  <si>
    <t>65-79 years</t>
  </si>
  <si>
    <t>AGE6584</t>
  </si>
  <si>
    <t>65-84 years</t>
  </si>
  <si>
    <t>Managed Vision Care</t>
  </si>
  <si>
    <t>https://www.cdc.gov/visionhealth/vehss/data/claims/vsp.html</t>
  </si>
  <si>
    <t>Some datasets restrict sample size information and do not permit direct export of CSV files.</t>
  </si>
  <si>
    <t>The VEHSS American Community Survey (ACS)  dataset was last updated June 11, 2018</t>
  </si>
  <si>
    <t>The VEHSS IRIS® Registry  dataset was last updated June 11, 2018</t>
  </si>
  <si>
    <t>The VEHSS Medicare  dataset was last updated June 11, 2018</t>
  </si>
  <si>
    <t>The VEHSS National Health Interview Survey (NHIS)  dataset was last updated June 11, 2018</t>
  </si>
  <si>
    <t>The VEHSS National Health and Nutrition Examination Survey (NHANES)  dataset was last updated June 11, 2018</t>
  </si>
  <si>
    <t>The VEHSS National Survey of Children's Health (NSCH)  dataset was last updated June 11, 2018</t>
  </si>
  <si>
    <t>The VEHSS Managed Vision Care  dataset was last updated June 11, 2018</t>
  </si>
  <si>
    <t>&lt;a href='visionhealth/vehss/data/claims/military.html' target='_blank'&gt;Data Source Information &lt;/a&gt;</t>
  </si>
  <si>
    <t>n = The weighted numerator of the rates rounded to the nearest 1000, which represents the estimated number of persons with the selected response in the year of observation.</t>
  </si>
  <si>
    <t>N = The denominator of the rates, which represents the number of respondents in the survey data for the year of observation.</t>
  </si>
  <si>
    <t>N = The denominator of the rates, which includes all patients in the data for the year of observation rounded to the nearest 100.</t>
  </si>
  <si>
    <t>Missing Location = Patients with no state or location identifier. These patients are included in national results</t>
  </si>
  <si>
    <t>Risk Factor = 'All patients' indicates all patients regardless of the presence of any risk factors.</t>
  </si>
  <si>
    <t>Risk Factor = 'All participants' indicates all survey respondents regardless of the presence of any risk factors.</t>
  </si>
  <si>
    <t xml:space="preserve">Risk Factor Response = 'Total' indicates all persons regardless of the presence of any risk factors. </t>
  </si>
  <si>
    <t>The VEHSS Behavioral Risk Factors (BRFSS)  dataset was last updated December 3, 2018</t>
  </si>
  <si>
    <t>R4_11</t>
  </si>
  <si>
    <t>Retinopathy of prematurity</t>
  </si>
  <si>
    <t>Macular edema (Cystoid or non-diabetic)</t>
  </si>
  <si>
    <t>R5_10</t>
  </si>
  <si>
    <t>Secondary glaucoma</t>
  </si>
  <si>
    <t>Age-related cataract</t>
  </si>
  <si>
    <t>Other or unspecified cataract</t>
  </si>
  <si>
    <t>Low vision or blindness, one eye</t>
  </si>
  <si>
    <t>Blindness one eye, low vision other eye</t>
  </si>
  <si>
    <t>Low vision, both eyes</t>
  </si>
  <si>
    <t>Blindness, both eyes, including legal blindness</t>
  </si>
  <si>
    <t>Disorders of the visual pathway and visual cortex</t>
  </si>
  <si>
    <t>Measured Visual Acuity</t>
  </si>
  <si>
    <t>Screening</t>
  </si>
  <si>
    <t>CSCRN</t>
  </si>
  <si>
    <t>Provider Type</t>
  </si>
  <si>
    <t>CPTYP</t>
  </si>
  <si>
    <t>Need</t>
  </si>
  <si>
    <t>CNEED</t>
  </si>
  <si>
    <t>CHSCRN</t>
  </si>
  <si>
    <t>Percentage of children who have ever had their vision tested with pictures, shapes, or letters</t>
  </si>
  <si>
    <t>Testing with pictures, shapes, or letters</t>
  </si>
  <si>
    <t>CHPTYP</t>
  </si>
  <si>
    <t>Percentage of children who have ever had their vision tested with pictures, shapes, or letters at eye doctor or specialist, pediatrician/general doctor's office, clinic or health, school, or other</t>
  </si>
  <si>
    <t>Place of vision testing</t>
  </si>
  <si>
    <t>Percentage of children who needed vision care in the past 12 months but did not receive it</t>
  </si>
  <si>
    <t>CHNEED</t>
  </si>
  <si>
    <t>Needed Vision Care</t>
  </si>
  <si>
    <t>Percentage of children who are blind or have problems with seeing even when wearing glasses</t>
  </si>
  <si>
    <t>Blindness or problem with seeing with glasses</t>
  </si>
  <si>
    <t>RSCHL</t>
  </si>
  <si>
    <t>School</t>
  </si>
  <si>
    <t>RCLNC</t>
  </si>
  <si>
    <t>Clinic</t>
  </si>
  <si>
    <t>Source Column</t>
  </si>
  <si>
    <t xml:space="preserve">Description  </t>
  </si>
  <si>
    <t>Data Type (e.g., number, plain text)</t>
  </si>
  <si>
    <t>Comments</t>
  </si>
  <si>
    <t>YearStart</t>
  </si>
  <si>
    <t>Starting Year for year range</t>
  </si>
  <si>
    <t>number</t>
  </si>
  <si>
    <t>YearEnd</t>
  </si>
  <si>
    <t>Ending Year for year range, same as starting year if single year used in evaluation.</t>
  </si>
  <si>
    <t>plain text</t>
  </si>
  <si>
    <t>State Name</t>
  </si>
  <si>
    <t>Abbreviation of Data Source</t>
  </si>
  <si>
    <t>Topic</t>
  </si>
  <si>
    <t>Category</t>
  </si>
  <si>
    <t>Category description</t>
  </si>
  <si>
    <r>
      <t>Question Description</t>
    </r>
    <r>
      <rPr>
        <sz val="11"/>
        <rFont val="Calibri"/>
        <family val="2"/>
        <scheme val="minor"/>
      </rPr>
      <t xml:space="preserve"> (i.e., Percentage of adults with diabetic retinopathy)</t>
    </r>
  </si>
  <si>
    <t>Response</t>
  </si>
  <si>
    <t>Filter by age group</t>
  </si>
  <si>
    <t>Filter by gender</t>
  </si>
  <si>
    <t>RaceEthnicity</t>
  </si>
  <si>
    <t>Filter by race/ethnicity</t>
  </si>
  <si>
    <t>RiskFactor</t>
  </si>
  <si>
    <t>Filter by major risk factors /could be replaced by Insurance or Payer</t>
  </si>
  <si>
    <t>RiskFactorResponse</t>
  </si>
  <si>
    <t>Data_Value_Unit</t>
  </si>
  <si>
    <t>The unit, such as "%" for percentage</t>
  </si>
  <si>
    <t>Data_Value_Type</t>
  </si>
  <si>
    <t>The data value type, such as age-adjusted prevalence or crude prevalence</t>
  </si>
  <si>
    <t>Data_Value</t>
  </si>
  <si>
    <t>Data Value, such as 14.7 or no value if footnote symbol is present</t>
  </si>
  <si>
    <t>Prevalence Estimate</t>
  </si>
  <si>
    <t>Data_Value_Footnote_Symbol</t>
  </si>
  <si>
    <t>Footnote symbol</t>
  </si>
  <si>
    <t>Data_Value_Footnote</t>
  </si>
  <si>
    <t>Footnote text</t>
  </si>
  <si>
    <t>Low_Confidence_limit</t>
  </si>
  <si>
    <t>95% confidence interval lower bound</t>
  </si>
  <si>
    <t>High_Confidence_Limit</t>
  </si>
  <si>
    <t>95% confidence interval higher bound</t>
  </si>
  <si>
    <t>Sample_Size</t>
  </si>
  <si>
    <t>Sample size used to calculate the data value</t>
  </si>
  <si>
    <t>Labeled survey_sample_size in survey dataset</t>
  </si>
  <si>
    <t>Use metadata on Locations tab</t>
  </si>
  <si>
    <t>Location</t>
  </si>
  <si>
    <t>Use metadata on Topic tab</t>
  </si>
  <si>
    <t>Use metadata on Category tab</t>
  </si>
  <si>
    <t>Use metadata on Question tab</t>
  </si>
  <si>
    <t>Plain text</t>
  </si>
  <si>
    <t>Use metadata on Response tab</t>
  </si>
  <si>
    <t>Use metadata on Age tab</t>
  </si>
  <si>
    <t>Use metadata on gender tab</t>
  </si>
  <si>
    <t>Use metadata on Race Ethnicity tab</t>
  </si>
  <si>
    <t>Use metadata on Risk Factor tab</t>
  </si>
  <si>
    <t>Use metadata on Risk factor response tab</t>
  </si>
  <si>
    <t>$60.</t>
  </si>
  <si>
    <t>$12.</t>
  </si>
  <si>
    <t>$2.</t>
  </si>
  <si>
    <t>$50.</t>
  </si>
  <si>
    <t>$5.</t>
  </si>
  <si>
    <t>$10.</t>
  </si>
  <si>
    <t>$8.</t>
  </si>
  <si>
    <t>$30.</t>
  </si>
  <si>
    <t>$25.</t>
  </si>
  <si>
    <t>$55.</t>
  </si>
  <si>
    <t>$85.</t>
  </si>
  <si>
    <t>$20.</t>
  </si>
  <si>
    <t>$22.</t>
  </si>
  <si>
    <t>$1.</t>
  </si>
  <si>
    <t>$16.</t>
  </si>
  <si>
    <t>Format</t>
  </si>
  <si>
    <t>Ocular injury</t>
  </si>
  <si>
    <t>R4_12</t>
  </si>
  <si>
    <t>Senile cataract</t>
  </si>
  <si>
    <t>R6_7</t>
  </si>
  <si>
    <t>R6_8</t>
  </si>
  <si>
    <t>Non-congenital cataract</t>
  </si>
  <si>
    <t>Moderate bilateral impairment</t>
  </si>
  <si>
    <t>Moderate imp. better eye, profound imp. lesser eye</t>
  </si>
  <si>
    <t>Profound bilateral imp., legal blindness</t>
  </si>
  <si>
    <t>Vision impairment one eye</t>
  </si>
  <si>
    <t>R8_7</t>
  </si>
  <si>
    <t>R8_8</t>
  </si>
  <si>
    <t>R8_9</t>
  </si>
  <si>
    <t>R8_10</t>
  </si>
  <si>
    <t>Visual pathway disorders</t>
  </si>
  <si>
    <t>R11_3</t>
  </si>
  <si>
    <t>RFTU</t>
  </si>
  <si>
    <t>Tobacco use</t>
  </si>
  <si>
    <t>MSCAN_CC</t>
  </si>
  <si>
    <t>MSCAN_MD</t>
  </si>
  <si>
    <t>Commercial Medical Insurance</t>
  </si>
  <si>
    <t>Medicare (Fee for Service)</t>
  </si>
  <si>
    <t xml:space="preserve">Medicare (Supplemental) </t>
  </si>
  <si>
    <t>Medicaid</t>
  </si>
  <si>
    <t xml:space="preserve">Medicare Supplemental Insurance </t>
  </si>
  <si>
    <t>CI = 95% confidence interval indicates that with repeated sampling,  95% of the calculated intervals will contain the value</t>
  </si>
  <si>
    <t>QCTOT</t>
  </si>
  <si>
    <t>Annual total Medicare payments and copayments for condition</t>
  </si>
  <si>
    <t>CPAY</t>
  </si>
  <si>
    <t>QCMED</t>
  </si>
  <si>
    <t>Annual Medicare-only payments for condition</t>
  </si>
  <si>
    <t>Annual Medicare patient copayments for condition</t>
  </si>
  <si>
    <t>Annual total payments and copayments for services with a primary diagnosis for the selected condition</t>
  </si>
  <si>
    <t>Annual payments by insurer for services with a primary diagnosis for the selected condition</t>
  </si>
  <si>
    <t>Annual copayments by patients for covered services with a primary diagnosis for the selected condition</t>
  </si>
  <si>
    <t>QCPAT</t>
  </si>
  <si>
    <t>CTOT</t>
  </si>
  <si>
    <t>CIP</t>
  </si>
  <si>
    <t>CSNF</t>
  </si>
  <si>
    <t>CHOS</t>
  </si>
  <si>
    <t>CHHS</t>
  </si>
  <si>
    <t>COUT</t>
  </si>
  <si>
    <t>COTH</t>
  </si>
  <si>
    <t>Medical payments</t>
  </si>
  <si>
    <t>Total Payments</t>
  </si>
  <si>
    <t>CFIELD</t>
  </si>
  <si>
    <t>Visual Field</t>
  </si>
  <si>
    <t>CFUNC</t>
  </si>
  <si>
    <t>CNIGHT</t>
  </si>
  <si>
    <t>Night Vision</t>
  </si>
  <si>
    <t>CPROT</t>
  </si>
  <si>
    <t>Eye Protection</t>
  </si>
  <si>
    <t>ISPROT</t>
  </si>
  <si>
    <t>CREHAB</t>
  </si>
  <si>
    <t>Vision rehabilitation</t>
  </si>
  <si>
    <t>CDEVIC</t>
  </si>
  <si>
    <t>Adaptive devices</t>
  </si>
  <si>
    <t>IREHAB</t>
  </si>
  <si>
    <t>IDEVIC</t>
  </si>
  <si>
    <t>Proportion of persons who have trouble seeing that use vision rehabilitation services</t>
  </si>
  <si>
    <t>Proportion of persons who have trouble seeing that use adaptive devices</t>
  </si>
  <si>
    <t>IINS</t>
  </si>
  <si>
    <t>Proportion of persons who have a vision insurance plan</t>
  </si>
  <si>
    <t>Use of vision rehabilitation among persons with trouble seeing</t>
  </si>
  <si>
    <t>Use of adaptice devices among persons with trouble seeing</t>
  </si>
  <si>
    <t xml:space="preserve">Use of eye protection while participating in eye risk activities </t>
  </si>
  <si>
    <t>Percentage of people with a vision insurance plan</t>
  </si>
  <si>
    <t>Proportion of adults who participate in activities which may cause injury that wear eye protection</t>
  </si>
  <si>
    <t>Proportion of children who participate in activities which may cause injury that wear eye protection</t>
  </si>
  <si>
    <t>Difficulty Finding Objects</t>
  </si>
  <si>
    <t>ISFS4</t>
  </si>
  <si>
    <t>ISFS5</t>
  </si>
  <si>
    <t>Percentage of adults with difficulty finding something on a crowded shelf</t>
  </si>
  <si>
    <t>ISNS1</t>
  </si>
  <si>
    <t>Percentage of adults who even when wearing glasses or contact lenses find it (not at all, only a little, somewhat, or very) difficult to drive during daytime in familiar places (NHIS Adult Module)</t>
  </si>
  <si>
    <t>Percentage of adults with difficulty driving in daytime</t>
  </si>
  <si>
    <t>ISNS2</t>
  </si>
  <si>
    <t>Percentage of adults with difficulty noticing objects off to the side</t>
  </si>
  <si>
    <t>ISTSCH</t>
  </si>
  <si>
    <t>Percentage of children who ever had their vision tested (NHIS Child Module)</t>
  </si>
  <si>
    <t>Percentage of childen with their vision tested</t>
  </si>
  <si>
    <t>ISEDOC</t>
  </si>
  <si>
    <t>Percentage of families that talked to an optometrist, ophthalmologist, or eye doctor about child's health in the past 12 months</t>
  </si>
  <si>
    <t>Percentage of families that talked to eye health provider about child's health</t>
  </si>
  <si>
    <t>ISEDCA</t>
  </si>
  <si>
    <t>Percentage of adults that talked to eye health provider about health</t>
  </si>
  <si>
    <t>ISPROC</t>
  </si>
  <si>
    <t>NHANES, IRIS</t>
  </si>
  <si>
    <t>All covered services</t>
  </si>
  <si>
    <t>Inpatient</t>
  </si>
  <si>
    <t>Skilled nursing facilities</t>
  </si>
  <si>
    <t>Hospital</t>
  </si>
  <si>
    <t>Home health</t>
  </si>
  <si>
    <t>Outpatient</t>
  </si>
  <si>
    <t>RFDR</t>
  </si>
  <si>
    <t>RFCAT</t>
  </si>
  <si>
    <t>RFAMD</t>
  </si>
  <si>
    <t>RFGLC</t>
  </si>
  <si>
    <t>Diabetic retinopathy</t>
  </si>
  <si>
    <t>Cataract</t>
  </si>
  <si>
    <t>Age-related macular degeneration</t>
  </si>
  <si>
    <t>Per-person Payments</t>
  </si>
  <si>
    <t>PAYTOT</t>
  </si>
  <si>
    <t>PAYPP</t>
  </si>
  <si>
    <t>DataValueType</t>
  </si>
  <si>
    <t>Annual prevalence of treated retinal detachment and defects</t>
  </si>
  <si>
    <t>Annual prevalence of treated injury, burns and surgical complications of the eye</t>
  </si>
  <si>
    <t>Annual prevalence of treated disorders of optic nerve and visual pathways</t>
  </si>
  <si>
    <t>Annual prevalence of treated other visual disturbances</t>
  </si>
  <si>
    <t>Annual prevalence of treated infectious and inflammatory diseases</t>
  </si>
  <si>
    <t>Annual prevalence of treated orbital and external disease</t>
  </si>
  <si>
    <t>Annual prevalence of treated cancer and neoplasms of the eye</t>
  </si>
  <si>
    <t>Annual prevalence of treated cornea disorders</t>
  </si>
  <si>
    <t>Annual prevalence of treated other eye disorders</t>
  </si>
  <si>
    <t>Annual prevalence of treated diabetic eye diseases</t>
  </si>
  <si>
    <t>Annual prevalence of treated age related macular degeneration</t>
  </si>
  <si>
    <t>Annual prevalence of treated other retinal disorders</t>
  </si>
  <si>
    <t>Annual prevalence of treated glaucoma</t>
  </si>
  <si>
    <t>Annual prevalence of treated cataracts</t>
  </si>
  <si>
    <t>Annual prevalence of treated disorders of refraction and accommodation</t>
  </si>
  <si>
    <t>Annual prevalence of treated blindness and low vision</t>
  </si>
  <si>
    <t>Annual prevalence of treated strabismus and amblyopia</t>
  </si>
  <si>
    <t>Assignment code</t>
  </si>
  <si>
    <t>Validation code</t>
  </si>
  <si>
    <t xml:space="preserve"> </t>
  </si>
  <si>
    <t xml:space="preserve">    length YearStart 4.;</t>
  </si>
  <si>
    <t xml:space="preserve">    length YearEnd 4.;</t>
  </si>
  <si>
    <t xml:space="preserve">    length LocationAbbr $2.;</t>
  </si>
  <si>
    <t xml:space="preserve">    length LocationDesc $30.;</t>
  </si>
  <si>
    <t xml:space="preserve">    length DataSource $15.;</t>
  </si>
  <si>
    <t xml:space="preserve">    length Topic $25.;</t>
  </si>
  <si>
    <t xml:space="preserve">    length Category $55.;</t>
  </si>
  <si>
    <t xml:space="preserve">    length Question $85.;</t>
  </si>
  <si>
    <t xml:space="preserve">    length Response $90.;</t>
  </si>
  <si>
    <t xml:space="preserve">    length Age $20.;</t>
  </si>
  <si>
    <t xml:space="preserve">    length Gender $8.;</t>
  </si>
  <si>
    <t xml:space="preserve">    length RaceEthnicity $22.;</t>
  </si>
  <si>
    <t xml:space="preserve">    length RiskFactor $12.;</t>
  </si>
  <si>
    <t xml:space="preserve">    length RiskFactorResponse $5.;</t>
  </si>
  <si>
    <t xml:space="preserve">    length Data_Value_Unit $1.;</t>
  </si>
  <si>
    <t xml:space="preserve">    length Data_Value_Type $16.;</t>
  </si>
  <si>
    <t xml:space="preserve">    length Data_Value 8.;</t>
  </si>
  <si>
    <t xml:space="preserve">    length Data_Value_Footnote_Symbol $8.;</t>
  </si>
  <si>
    <t xml:space="preserve">    length Data_Value_Footnote $60.;</t>
  </si>
  <si>
    <t xml:space="preserve">    length Low_Confidence_limit 8.;</t>
  </si>
  <si>
    <t xml:space="preserve">    length High_Confidence_Limit 8.;</t>
  </si>
  <si>
    <t xml:space="preserve">    length LocationID $2.;</t>
  </si>
  <si>
    <t xml:space="preserve">    length TopicID $5.;</t>
  </si>
  <si>
    <t xml:space="preserve">    length CategoryID $12.;</t>
  </si>
  <si>
    <t xml:space="preserve">    length QuestionID $10.;</t>
  </si>
  <si>
    <t xml:space="preserve">    length ResponseID $8.;</t>
  </si>
  <si>
    <t xml:space="preserve">    length AgeID $10.;</t>
  </si>
  <si>
    <t xml:space="preserve">    length GenderID $8.;</t>
  </si>
  <si>
    <t xml:space="preserve">    length RaceEthnicityID $8.;</t>
  </si>
  <si>
    <t xml:space="preserve">    length RiskFactorID $8.;</t>
  </si>
  <si>
    <t xml:space="preserve">    length RiskFactorResponseID $8.;</t>
  </si>
  <si>
    <t xml:space="preserve">    length Sample_Size 8.;</t>
  </si>
  <si>
    <t>4.</t>
  </si>
  <si>
    <t>$15.</t>
  </si>
  <si>
    <t>$90.</t>
  </si>
  <si>
    <t>8.</t>
  </si>
  <si>
    <t>CAMD</t>
  </si>
  <si>
    <t>Treatment for age related macular degeneration</t>
  </si>
  <si>
    <t>AMD treatment</t>
  </si>
  <si>
    <t>Anti-VEGF injections</t>
  </si>
  <si>
    <t>QAMLAS</t>
  </si>
  <si>
    <t>QAMPHO</t>
  </si>
  <si>
    <t>Laser surgery</t>
  </si>
  <si>
    <t>Photodynamic therapy</t>
  </si>
  <si>
    <t>QAMDANY</t>
  </si>
  <si>
    <t>Any AMD treatment</t>
  </si>
  <si>
    <t>QCATSUR</t>
  </si>
  <si>
    <t>Cataract surgery</t>
  </si>
  <si>
    <t>Treatment for glaucoma</t>
  </si>
  <si>
    <t>Glaucoma treatment</t>
  </si>
  <si>
    <t>QGLADRN</t>
  </si>
  <si>
    <t>QGLASUR</t>
  </si>
  <si>
    <t>QGLALAS</t>
  </si>
  <si>
    <t>Glaucoma drain</t>
  </si>
  <si>
    <t>Glaucoma surgery</t>
  </si>
  <si>
    <t>Glaucoma laser</t>
  </si>
  <si>
    <t>CAMDTX</t>
  </si>
  <si>
    <t>CGLAUTX</t>
  </si>
  <si>
    <t>CDRTX</t>
  </si>
  <si>
    <t>Treatment for diabetic retinopathy</t>
  </si>
  <si>
    <t>Diabetic retinopathy treatment</t>
  </si>
  <si>
    <t>QDRLAS</t>
  </si>
  <si>
    <t>DR laser/photodynamic</t>
  </si>
  <si>
    <t>QDRRET</t>
  </si>
  <si>
    <t>QAMVEGF</t>
  </si>
  <si>
    <t>Proportion of diagnosed AMD patients who had anti-VEGF injections in selected year</t>
  </si>
  <si>
    <t>Proportion of diagnosed AMD patients who had laser surgery in selected year</t>
  </si>
  <si>
    <t>Proportion of diagnosed AMD patients who had photodynamic therapy in selected year</t>
  </si>
  <si>
    <t>Proportion of diagnosed AMD patients who had any AMD treatments in selected year</t>
  </si>
  <si>
    <t>Proportion of diagnosed cataract patients who had cataract surgery in selected year</t>
  </si>
  <si>
    <t>Proportion of diagnosed glaucoma patients who had glaucoma drain in selected year</t>
  </si>
  <si>
    <t>Proportion of diagnosed glaucoma patients who had glaucoma surgery in selected year</t>
  </si>
  <si>
    <t>Proportion of diagnosed glaucoma patients who had glaucoma laser procedure in selected year</t>
  </si>
  <si>
    <t>Proportion of diagnosed diabetic retinopathy patients who had laser/photodynamic procedure in selected year</t>
  </si>
  <si>
    <t>Proportion of diagnosed diabetic retinopathy patients who had retinal detachment repair procedure in selected year</t>
  </si>
  <si>
    <t>QDRVIC</t>
  </si>
  <si>
    <t>Proportion of diagnosed diabetic retinopathy patients who had victrectomy procedure in selected year</t>
  </si>
  <si>
    <t>QDRVEGF</t>
  </si>
  <si>
    <t>Proportion of diagnosed diabetic retinopathy patients who had anti-VEGF injections in selected year</t>
  </si>
  <si>
    <t>QCONTAC</t>
  </si>
  <si>
    <t>Proportion of persons who had contact lens fitting in selected year</t>
  </si>
  <si>
    <t>Proportion of persons who received eyeglasses in selected year</t>
  </si>
  <si>
    <t>QGLASS</t>
  </si>
  <si>
    <t>Retinal detachment repair</t>
  </si>
  <si>
    <t>Victrectomy</t>
  </si>
  <si>
    <t>Contact lens fitting</t>
  </si>
  <si>
    <t>Eyeglasses</t>
  </si>
  <si>
    <t>CTEST</t>
  </si>
  <si>
    <t>QSCNGLA</t>
  </si>
  <si>
    <t>Proportion of persons who were screened for glaucoma</t>
  </si>
  <si>
    <t>Glaucoma screening</t>
  </si>
  <si>
    <t>QSCNVIS</t>
  </si>
  <si>
    <t>Proportion of persons who had a vision screening</t>
  </si>
  <si>
    <t>QGONIO</t>
  </si>
  <si>
    <t>QVISFLD</t>
  </si>
  <si>
    <t>QTONO</t>
  </si>
  <si>
    <t>QOCT</t>
  </si>
  <si>
    <t>QFUN</t>
  </si>
  <si>
    <t>QANGIO</t>
  </si>
  <si>
    <t>Proportion of persons who had gonioscopy test</t>
  </si>
  <si>
    <t>Proportion of persons who had visual field test</t>
  </si>
  <si>
    <t>Proportion of persons who had optical coherence tomography test</t>
  </si>
  <si>
    <t>Proportion of persons who had stereo biomicroscopic exam of the fundus</t>
  </si>
  <si>
    <t>Proportion of persons who had flourescein angiography</t>
  </si>
  <si>
    <t>Gonioscopy </t>
  </si>
  <si>
    <t>Visual field testing</t>
  </si>
  <si>
    <t>Optical coherence tomography</t>
  </si>
  <si>
    <t>Stereo biomicroscopic exam of the fundus</t>
  </si>
  <si>
    <t>Flourescein angiography</t>
  </si>
  <si>
    <t>Vision screening</t>
  </si>
  <si>
    <t>Imaging or diagnostic test</t>
  </si>
  <si>
    <t>if RiskFactorResponseID = "RFALLPAR2" then RiskFactorResponseID = "RFTOT";</t>
  </si>
  <si>
    <t>if RiskFactorResponseID = "RFALL" then RiskFactorResponseID = "RFTOT";</t>
  </si>
  <si>
    <t>Input code (forces variable format and column order)</t>
  </si>
  <si>
    <t>Any glaucoma treatment</t>
  </si>
  <si>
    <t>Any vision correction</t>
  </si>
  <si>
    <t>Proportion of persons who had tonometry test</t>
  </si>
  <si>
    <t>Tonometry test</t>
  </si>
  <si>
    <t>R1_1</t>
  </si>
  <si>
    <t>Retinal detachment and defects</t>
  </si>
  <si>
    <t>R17_1</t>
  </si>
  <si>
    <t>Other eye disorders</t>
  </si>
  <si>
    <t>RAMDANY</t>
  </si>
  <si>
    <t>RCATSUR</t>
  </si>
  <si>
    <t>RCONTAC</t>
  </si>
  <si>
    <t>RGLASS</t>
  </si>
  <si>
    <t>RANGIO</t>
  </si>
  <si>
    <t>RGLADRN</t>
  </si>
  <si>
    <t>RSCNGLA</t>
  </si>
  <si>
    <t>RGLASUR</t>
  </si>
  <si>
    <t>RGONIO</t>
  </si>
  <si>
    <t>ROCT</t>
  </si>
  <si>
    <t>RDRRET</t>
  </si>
  <si>
    <t>RFUN</t>
  </si>
  <si>
    <t>RTONO</t>
  </si>
  <si>
    <t>RDRVIC</t>
  </si>
  <si>
    <t>RSCNVIS</t>
  </si>
  <si>
    <t>RVISFLD</t>
  </si>
  <si>
    <t>Drain</t>
  </si>
  <si>
    <t>Any diagnostic eye test</t>
  </si>
  <si>
    <t>RVEGF</t>
  </si>
  <si>
    <t>RLASER</t>
  </si>
  <si>
    <t>RPHOTO</t>
  </si>
  <si>
    <t>RTESTANY</t>
  </si>
  <si>
    <t>RGLAANY</t>
  </si>
  <si>
    <t>RDRANY</t>
  </si>
  <si>
    <t>RAMDOTH</t>
  </si>
  <si>
    <t>RVCANY</t>
  </si>
  <si>
    <t>RCATOTH</t>
  </si>
  <si>
    <t>Other cataract treatment</t>
  </si>
  <si>
    <t>RCATANY</t>
  </si>
  <si>
    <t>RGLAOTH</t>
  </si>
  <si>
    <t>Other glaucoma treatment</t>
  </si>
  <si>
    <t>RSURG</t>
  </si>
  <si>
    <t>Surgery</t>
  </si>
  <si>
    <t>Laser/photocoagulation</t>
  </si>
  <si>
    <t>RLASPH</t>
  </si>
  <si>
    <t>RDROTH</t>
  </si>
  <si>
    <t>Contact lens or fitting</t>
  </si>
  <si>
    <t>RSCNANY</t>
  </si>
  <si>
    <t>Any vision screening</t>
  </si>
  <si>
    <t>Stereo fundus exam</t>
  </si>
  <si>
    <t>QSCRN</t>
  </si>
  <si>
    <t>QTEST</t>
  </si>
  <si>
    <t>QAMD</t>
  </si>
  <si>
    <t>QCATS</t>
  </si>
  <si>
    <t>QGLAU</t>
  </si>
  <si>
    <t>QDRTX</t>
  </si>
  <si>
    <t>QVC</t>
  </si>
  <si>
    <t>Vision and eye screening</t>
  </si>
  <si>
    <t>Diagnostic test</t>
  </si>
  <si>
    <t>Cataract treatment</t>
  </si>
  <si>
    <t>DR treatment</t>
  </si>
  <si>
    <t>Vision correction</t>
  </si>
  <si>
    <t>Percentage of people who had a vision or eye disease screening claim</t>
  </si>
  <si>
    <t>Percentage of people who had an eye or vision diagnostic test claim</t>
  </si>
  <si>
    <t>Percentage of people with diagnosed glaucoma who had treatment claim</t>
  </si>
  <si>
    <t>Percentage of people who had a vision correction visit or supplies claim</t>
  </si>
  <si>
    <t>Percentage of people with diagnosed DR who had a treatment claim</t>
  </si>
  <si>
    <t>Percentage of people with diagnosed cataract who had a treatment claim</t>
  </si>
  <si>
    <t>Percentage of people with diagnosed AMD who had a treatment claim</t>
  </si>
  <si>
    <t>Any age related macular degeneration treatment</t>
  </si>
  <si>
    <t>Any cataract treatment</t>
  </si>
  <si>
    <t>Any diabetic retinopathy treatment</t>
  </si>
  <si>
    <t>Other age related macular degeneration treatments</t>
  </si>
  <si>
    <t>Any diabetic retinopathy treatments</t>
  </si>
  <si>
    <t>Ocular burns</t>
  </si>
  <si>
    <t>Surgical complication of the eye</t>
  </si>
  <si>
    <t>Early/mild diabetic retinopathy</t>
  </si>
  <si>
    <t>Moderate/Severe non-proliferative diabetic retinopathy</t>
  </si>
  <si>
    <t>Proliferative diabetic retinopathy</t>
  </si>
  <si>
    <t>Unspecified-age related macular degeneration</t>
  </si>
  <si>
    <t>Early stage age-related macular degeneration</t>
  </si>
  <si>
    <t>Dry-form age-related macular degeneration</t>
  </si>
  <si>
    <t>Wet-form age-related macular degeneration</t>
  </si>
  <si>
    <t>All Age-related macular degeneration (AMD)</t>
  </si>
  <si>
    <t>Occlusive retinal vascular disease</t>
  </si>
  <si>
    <t>Non-Occlusive retinal vascular disease</t>
  </si>
  <si>
    <t>Macular edema (not diabetic)</t>
  </si>
  <si>
    <t>Open-angle glaucoma</t>
  </si>
  <si>
    <t>Primary open-angle glaucoma</t>
  </si>
  <si>
    <t>Low-tension glaucoma</t>
  </si>
  <si>
    <t>Primary angle-closure glaucoma</t>
  </si>
  <si>
    <t>Narrow-angle glaucoma</t>
  </si>
  <si>
    <t>Congenital glaucoma</t>
  </si>
  <si>
    <t>Neovascular glaucoma</t>
  </si>
  <si>
    <t>Other refraction and accommodation disorders</t>
  </si>
  <si>
    <t>All Refraction and accommodation disorders</t>
  </si>
  <si>
    <t>Unqualified impairment, both eyes</t>
  </si>
  <si>
    <t>Unqualified impairment in one eye, or unspecified</t>
  </si>
  <si>
    <t>Diagnosed glaucoma in right, left, or both eyes</t>
  </si>
  <si>
    <t>Annual prevalence of treated eye cancer and neoplasms</t>
  </si>
  <si>
    <t>NA</t>
  </si>
  <si>
    <t>All genders</t>
  </si>
  <si>
    <t>StratificationType</t>
  </si>
  <si>
    <t>StratificationAlias</t>
  </si>
  <si>
    <t>ParentID2</t>
  </si>
  <si>
    <t>ParentID3</t>
  </si>
  <si>
    <t>ParentID4</t>
  </si>
  <si>
    <t>LocationCoord</t>
  </si>
  <si>
    <t>Latitude</t>
  </si>
  <si>
    <t>Longitude</t>
  </si>
  <si>
    <t>Eye doctor or eye specialist</t>
  </si>
  <si>
    <t>REYESP</t>
  </si>
  <si>
    <t>Pediatrician or other general doctor’s office</t>
  </si>
  <si>
    <t>RPED</t>
  </si>
  <si>
    <t>Medicare</t>
  </si>
  <si>
    <t>Numerator</t>
  </si>
  <si>
    <t xml:space="preserve">    length Latitude 8.;</t>
  </si>
  <si>
    <t xml:space="preserve">    length Longitude 8.;</t>
  </si>
  <si>
    <t>Percentage of people who have (no, a little, moderate, or extreme) difficulty doing activities that require seeing well up close</t>
  </si>
  <si>
    <t>Percentage of people who say their eyesight with glasses or contact lenses, if worn, is excellent, good, fair, poor, or very poor</t>
  </si>
  <si>
    <t>Percentage of adults that talked to an optometrist, ophthalmologist, or eye doctor about their health in the past 12 months (NHIS adult module)</t>
  </si>
  <si>
    <t>CHBLND</t>
  </si>
  <si>
    <t>Less than 12 months</t>
  </si>
  <si>
    <t>64 years or less</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</si>
  <si>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</si>
  <si>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</si>
  <si>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</si>
  <si>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</si>
  <si>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</si>
  <si>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</si>
  <si>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</si>
  <si>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</si>
  <si>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</si>
  <si>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</si>
  <si>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</si>
  <si>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</si>
  <si>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</si>
  <si>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</si>
  <si>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</si>
  <si>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</si>
  <si>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</si>
  <si>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</si>
  <si>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</si>
  <si>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</si>
  <si>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</si>
  <si>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</si>
  <si>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</si>
  <si>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</si>
  <si>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</si>
  <si>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</si>
  <si>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</si>
  <si>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</si>
  <si>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</si>
  <si>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</si>
  <si>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</si>
  <si>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</si>
  <si>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</si>
  <si>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</si>
  <si>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</si>
  <si>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</si>
  <si>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</si>
  <si>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</si>
  <si>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</si>
  <si>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</si>
  <si>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</si>
  <si>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</si>
  <si>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</si>
  <si>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</si>
  <si>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</si>
  <si>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</si>
  <si>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</si>
  <si>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</si>
  <si>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</si>
  <si>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</si>
  <si>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</si>
  <si>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</si>
  <si>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</si>
  <si>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</si>
  <si>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</si>
  <si>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</si>
  <si>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</si>
  <si>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</si>
  <si>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</si>
  <si>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</si>
  <si>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</si>
  <si>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</si>
  <si>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</si>
  <si>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</si>
  <si>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</si>
  <si>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</si>
  <si>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</si>
  <si>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</si>
  <si>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70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</si>
  <si>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</si>
  <si>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</si>
  <si>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</si>
  <si>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</si>
  <si>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</si>
  <si>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</si>
  <si>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</si>
  <si>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</si>
  <si>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</si>
  <si>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</si>
  <si>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</si>
  <si>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</si>
  <si>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</si>
  <si>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</si>
  <si>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</si>
  <si>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</si>
  <si>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</si>
  <si>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</si>
  <si>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</si>
  <si>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90 years</t>
  </si>
  <si>
    <t>91 years</t>
  </si>
  <si>
    <t>92 years</t>
  </si>
  <si>
    <t>93 years</t>
  </si>
  <si>
    <t>94 years</t>
  </si>
  <si>
    <t>95 years</t>
  </si>
  <si>
    <t>96 years</t>
  </si>
  <si>
    <t>97 years</t>
  </si>
  <si>
    <t>98 years</t>
  </si>
  <si>
    <t>99 years</t>
  </si>
  <si>
    <t>All ages</t>
  </si>
  <si>
    <t>Borderline</t>
  </si>
  <si>
    <t>The VEHSS Medicare Current Beneficiary Survey dataset was last updated &lt;date&gt;</t>
  </si>
  <si>
    <t>The VEHSS Commercial Medical Insurance dataset was last updated &lt;date&gt;</t>
  </si>
  <si>
    <t>The VEHSS Medicaid MAX dataset was last updated &lt;date&gt;</t>
  </si>
  <si>
    <t>The VEHSS Medicare Supplemental Insurance dataset was last updated &lt;date&gt;</t>
  </si>
  <si>
    <t>The VEHSS Military Health System dataset was last updated &lt;date&gt;</t>
  </si>
  <si>
    <t>https://www.cdc.gov/visionhealth/vehss/data/index.html</t>
  </si>
  <si>
    <t>&lt;a href='https://www.cdc.gov/visionhealth/vehss/data/index.html' target='_blank'&gt;Data Source Information &lt;/a&gt;</t>
  </si>
  <si>
    <t>Category Definition</t>
  </si>
  <si>
    <t>&lt;a href='https://www.cdc.gov/visionhealth/vehss/project/case-definitions-data/index.html' target='_blank'&gt;Indicator Definitions &lt;/a&gt;</t>
  </si>
  <si>
    <t>IRIS, MSCAN_CC, VSP, MAX, MEDICARE</t>
  </si>
  <si>
    <t>Value suppressed</t>
  </si>
  <si>
    <t>RFDMDR</t>
  </si>
  <si>
    <t>RFDMCAT</t>
  </si>
  <si>
    <t>RFDMAMD</t>
  </si>
  <si>
    <t>RFDMGLC</t>
  </si>
  <si>
    <t>Diabetes and diabetic retinopathy</t>
  </si>
  <si>
    <t>Diabetes and cataract</t>
  </si>
  <si>
    <t>Diabetes and glaucoma</t>
  </si>
  <si>
    <t>Hypertension and diabetic retinopathy</t>
  </si>
  <si>
    <t>Hypertension and cataract</t>
  </si>
  <si>
    <t>Hypertension and glaucoma</t>
  </si>
  <si>
    <t>Diabetes and AMD</t>
  </si>
  <si>
    <t>Hypertension and AMD</t>
  </si>
  <si>
    <t>RFHTDR</t>
  </si>
  <si>
    <t>RFHTCAT</t>
  </si>
  <si>
    <t>RFHTAMD</t>
  </si>
  <si>
    <t>RFHTGLC</t>
  </si>
  <si>
    <t xml:space="preserve">Risk Factor Response = ‘Total’ indicates all persons with any value for Risk Factor, including Yes or No. </t>
  </si>
  <si>
    <t>MD5</t>
  </si>
  <si>
    <t>metadata for data delivered 7/1/2019 to 7/3/2019</t>
  </si>
  <si>
    <t>MD6</t>
  </si>
  <si>
    <t>added RiskFactor values,
changed footnote for RiskFactor</t>
  </si>
  <si>
    <t>metadata for VEHSS_Medicare_2014151617_MD6</t>
  </si>
  <si>
    <t>CAMDTXP</t>
  </si>
  <si>
    <t>Cataract Surgery Payments</t>
  </si>
  <si>
    <t>CCATSP</t>
  </si>
  <si>
    <t>CDRTXP</t>
  </si>
  <si>
    <t>Payments for Cataract Surgery</t>
  </si>
  <si>
    <t>Payments for Age Related Macular Degeneration Treatment</t>
  </si>
  <si>
    <t>AMD Treatment Payments</t>
  </si>
  <si>
    <t>Diabetic Retinopathy Treatment Payments</t>
  </si>
  <si>
    <t>Payments for Treatment for Diabetic Retinopathy</t>
  </si>
  <si>
    <t>Payments for Treatment of Glaucoma</t>
  </si>
  <si>
    <t>Glaucoma Treatment Payments</t>
  </si>
  <si>
    <t>CGLAUP</t>
  </si>
  <si>
    <t>RB12</t>
  </si>
  <si>
    <t>One to two years</t>
  </si>
  <si>
    <t>ISPRO</t>
  </si>
  <si>
    <t>RALW</t>
  </si>
  <si>
    <t>Always</t>
  </si>
  <si>
    <t>1-12 months</t>
  </si>
  <si>
    <t>RL1Y</t>
  </si>
  <si>
    <t>13-24 months</t>
  </si>
  <si>
    <t>RB12Y</t>
  </si>
  <si>
    <t>RMTIM</t>
  </si>
  <si>
    <t>RSOMT</t>
  </si>
  <si>
    <t>RNONT</t>
  </si>
  <si>
    <t>Most of the time</t>
  </si>
  <si>
    <t>Some of the time</t>
  </si>
  <si>
    <t>None of the time</t>
  </si>
  <si>
    <t>ISPTCH</t>
  </si>
  <si>
    <t>Percentage of children (ages 6-17) who participate in sports, hobbies, or other activities that can cause eye injury tht wear eye protection (NHIS Child Module)</t>
  </si>
  <si>
    <t>ISPROV</t>
  </si>
  <si>
    <t xml:space="preserve">Percentage of adults who in the past 12 months have seen or talked to an optometrist, optician, or eye doctor (someone who prescribes eyeglasses)  about their own health (NHIS Adult Module) </t>
  </si>
  <si>
    <t>CPROV</t>
  </si>
  <si>
    <t>ISRISK</t>
  </si>
  <si>
    <t>Percentage of adults who participate in sports, hobbies, or other activities that can cause eye injury outside of work (NHIS Adult Module)</t>
  </si>
  <si>
    <t>Percentage of adults who participate in sports, hobbies, or other activities that can cause eye injury outside of work? (NHIS Adult Module)</t>
  </si>
  <si>
    <t>ISRKCH</t>
  </si>
  <si>
    <t>Percentage of children (ages 6-17) who participate in sports, hobbies, or other activities that can cause eye injury (NHIS Child Module)</t>
  </si>
  <si>
    <t>R1T2Y</t>
  </si>
  <si>
    <t>In the last 13-24 months</t>
  </si>
  <si>
    <t>R1Y</t>
  </si>
  <si>
    <t>RO2Y</t>
  </si>
  <si>
    <t>In the last 12 months</t>
  </si>
  <si>
    <t>Over 24 months</t>
  </si>
  <si>
    <t>RINJECT</t>
  </si>
  <si>
    <t>Intravitreal injection</t>
  </si>
  <si>
    <t>RSCNDR</t>
  </si>
  <si>
    <t>Diabetic Retinopathy Telemedicine Screening</t>
  </si>
  <si>
    <t>Percentage of children less than 6 who are not blind who have ever had their vision tested by a doctor or other health professional (NHIS Child Module)</t>
  </si>
  <si>
    <t>ISEXCH</t>
  </si>
  <si>
    <t>ISPVCH</t>
  </si>
  <si>
    <t>Eye Health Provider Interaction</t>
  </si>
  <si>
    <t>Percentage of children (ages 6-17) who participate in sports, hobbies, or other activities that can cause eye injury that wear eye protection (NHIS Child Module)</t>
  </si>
  <si>
    <t>MD7</t>
  </si>
  <si>
    <t>metadata for data after 8/15/2019</t>
  </si>
  <si>
    <t>add category, question and response options</t>
  </si>
  <si>
    <t>#</t>
  </si>
  <si>
    <t>Percentage of adults who when wearing glasses or contact lenses find it difficult to do work or hobbies that require them to see well up close (NHIS Adult Module)</t>
  </si>
  <si>
    <t>Percentage of adults who even when wearing glasses or contact lenses find it difficult to notice objects off to the side (NHIS Adult Module)</t>
  </si>
  <si>
    <t>Percentage of adults who even when wearing glasses or contact lenses find it difficult to read ordinary print in newspapers (NHIS Adult Module)</t>
  </si>
  <si>
    <t>Percentage of adults who wear eyeglasses or contact lenses to read books or newspaper, write, or other things that require them to see well up close</t>
  </si>
  <si>
    <t>Percentage of adults who even when wearing glasses or contact lenses find it difficult to read ordinary print in newspapers</t>
  </si>
  <si>
    <t>Percentage of children who wear eyeglasses or contact lenses to read books, write, play hand-held games, or do other things that require them to see well up close</t>
  </si>
  <si>
    <t>Percentage of adults who even when wearing glasses or contact lenses find it difficult to go down steps, stairs, or curbs in dim light or at night (NHIS Adult Module)</t>
  </si>
  <si>
    <t>Percentage of adults with difficulty going down steps in dim light</t>
  </si>
  <si>
    <t>Percentage of adults who when wearing glasses or contact lenses find it difficult to do work or hobbies that require them to see well up close</t>
  </si>
  <si>
    <t>Percentage of adults who even when wearing glasses or contact lenses find it difficult to find something on a crowded shelf (NHIS Adult Module)</t>
  </si>
  <si>
    <t>Percentage of adults who wear eyeglasses or contact lenses to drive, read road and street signs, watch TV, or see things in the distance</t>
  </si>
  <si>
    <t>Percentage of children who wear eyeglasses or contact lenses to read road and street signs, see the blackboard, play sports, watch TV, or see things in the distance</t>
  </si>
  <si>
    <t>Percentage of children who can read the board from the back of the classroom</t>
  </si>
  <si>
    <t>Percentage of adults ever told by a doctor or other health professional they had macular degeneration</t>
  </si>
  <si>
    <t>Percentage of adults ever told by a doctor or other health professional they had cataracts</t>
  </si>
  <si>
    <t>Percentage of adults ever told by a doctor or other health professional they had diabetic retinopathy</t>
  </si>
  <si>
    <t>Percentage of adults ever told by a doctor or other health professional they had glaucoma</t>
  </si>
  <si>
    <t>Percentage of adults that had an eye exam in which the pupils were dilated less than 1 month, 1 year, 2 year, or 2+ years ago</t>
  </si>
  <si>
    <t>Percentage of adults who currently wear eyeglasses or contact lenses</t>
  </si>
  <si>
    <t>Percentage of children who wear eyeglasses or contact lenses</t>
  </si>
  <si>
    <t>Percentage of children whose family members talked to an optometrist, optician, or eye doctor (someone who prescribes eyeglasses) about the child's health (NHIS Child Module)</t>
  </si>
  <si>
    <t>MULT</t>
  </si>
  <si>
    <t>Multiple race</t>
  </si>
  <si>
    <t>delivered corrected version of IRIS dataset on 3/17 - (vehss_IRIS_161718_MD7d.tsv)</t>
  </si>
  <si>
    <t>Corrected response/indicator pairing that resulted from truncated responseIDs.</t>
  </si>
  <si>
    <t>MD7d</t>
  </si>
  <si>
    <t>stateabbr</t>
  </si>
  <si>
    <t>StateAbbr</t>
  </si>
  <si>
    <t xml:space="preserve">    length StateAbbr $2.;</t>
  </si>
  <si>
    <t>GeographicLevel</t>
  </si>
  <si>
    <t xml:space="preserve">    length GeographicLevel $10.;</t>
  </si>
  <si>
    <t>A geographic coordinate that specifies the north–south position of a point on the Earth's surface</t>
  </si>
  <si>
    <t>A geographic coordinate that specifies the east-west position of a point on the Earth's surface</t>
  </si>
  <si>
    <t>GeoLocation</t>
  </si>
  <si>
    <t>$100.</t>
  </si>
  <si>
    <t>Will be generated in Socrata using Latitude and Longitude columns. Can use metadata on Locations tab</t>
  </si>
  <si>
    <t xml:space="preserve">    length GeoLocation $100.;</t>
  </si>
  <si>
    <t>Location abbreviation or county name</t>
  </si>
  <si>
    <t>National, State, Territory, Missing, or County</t>
  </si>
  <si>
    <r>
      <t xml:space="preserve">Optional column to hold the response or subgroup </t>
    </r>
    <r>
      <rPr>
        <sz val="11"/>
        <rFont val="Calibri"/>
        <family val="2"/>
        <scheme val="minor"/>
      </rPr>
      <t>value</t>
    </r>
    <r>
      <rPr>
        <sz val="11"/>
        <color theme="1"/>
        <rFont val="Calibri"/>
        <family val="2"/>
        <scheme val="minor"/>
      </rPr>
      <t xml:space="preserve"> that was evaluated.</t>
    </r>
  </si>
  <si>
    <t>Stratification value for age group (e.g., All ages, 12-17 years, 18-39 years, 40-64 years, 65-84 years, or 85 years and older)</t>
  </si>
  <si>
    <t>Stratification value for gender (e.g., Total, Male, Female, or Unknown gender)</t>
  </si>
  <si>
    <t>Stratification value for race (e.g., All races, Black, non-hispanic, Hispanic, any race, North American Native, White, non-hispanic, Other race, or Unknown)</t>
  </si>
  <si>
    <t>Stratification value for major risk factor (e.g., All participants, All patients, Diabetes, Hypertension, or Smoking)</t>
  </si>
  <si>
    <t>Column holding the response for the risk factor that was evaluated (e.g., All participants, All patients, etc.)</t>
  </si>
  <si>
    <r>
      <rPr>
        <b/>
        <sz val="11"/>
        <rFont val="Calibri"/>
        <family val="2"/>
        <scheme val="minor"/>
      </rPr>
      <t>ACS:</t>
    </r>
    <r>
      <rPr>
        <sz val="11"/>
        <rFont val="Calibri"/>
        <family val="2"/>
        <scheme val="minor"/>
      </rPr>
      <t xml:space="preserve"> The actual number of patients in the dataset with the condition (n)
</t>
    </r>
    <r>
      <rPr>
        <b/>
        <sz val="11"/>
        <rFont val="Calibri"/>
        <family val="2"/>
        <scheme val="minor"/>
      </rPr>
      <t>BRFSS:</t>
    </r>
    <r>
      <rPr>
        <sz val="11"/>
        <rFont val="Calibri"/>
        <family val="2"/>
        <scheme val="minor"/>
      </rPr>
      <t xml:space="preserve"> The prediction of the number of people who may have this condition in the state/country (n)
</t>
    </r>
    <r>
      <rPr>
        <b/>
        <sz val="11"/>
        <rFont val="Calibri"/>
        <family val="2"/>
        <scheme val="minor"/>
      </rPr>
      <t>IRIS:</t>
    </r>
    <r>
      <rPr>
        <sz val="11"/>
        <rFont val="Calibri"/>
        <family val="2"/>
        <scheme val="minor"/>
      </rPr>
      <t xml:space="preserve"> The count of patients. It is the unweighted denominator of the rate. (N)
</t>
    </r>
    <r>
      <rPr>
        <b/>
        <sz val="11"/>
        <rFont val="Calibri"/>
        <family val="2"/>
        <scheme val="minor"/>
      </rPr>
      <t xml:space="preserve">MAX: </t>
    </r>
    <r>
      <rPr>
        <sz val="11"/>
        <rFont val="Calibri"/>
        <family val="2"/>
        <scheme val="minor"/>
      </rPr>
      <t xml:space="preserve">The actual number of patients with the condition (n)
</t>
    </r>
    <r>
      <rPr>
        <b/>
        <sz val="11"/>
        <rFont val="Calibri"/>
        <family val="2"/>
        <scheme val="minor"/>
      </rPr>
      <t>Medicare:</t>
    </r>
    <r>
      <rPr>
        <sz val="11"/>
        <rFont val="Calibri"/>
        <family val="2"/>
        <scheme val="minor"/>
      </rPr>
      <t xml:space="preserve"> The actual number of patients in the dataset with the condition (n)
</t>
    </r>
    <r>
      <rPr>
        <b/>
        <sz val="11"/>
        <rFont val="Calibri"/>
        <family val="2"/>
        <scheme val="minor"/>
      </rPr>
      <t>MSCANCC:</t>
    </r>
    <r>
      <rPr>
        <sz val="11"/>
        <rFont val="Calibri"/>
        <family val="2"/>
        <scheme val="minor"/>
      </rPr>
      <t xml:space="preserve"> The actual number of patients with the condition (n)
</t>
    </r>
    <r>
      <rPr>
        <b/>
        <sz val="11"/>
        <rFont val="Calibri"/>
        <family val="2"/>
        <scheme val="minor"/>
      </rPr>
      <t>NHANES:</t>
    </r>
    <r>
      <rPr>
        <sz val="11"/>
        <rFont val="Calibri"/>
        <family val="2"/>
        <scheme val="minor"/>
      </rPr>
      <t xml:space="preserve"> The actual number of patients in the dataset with the condition (n)
</t>
    </r>
    <r>
      <rPr>
        <b/>
        <sz val="11"/>
        <rFont val="Calibri"/>
        <family val="2"/>
        <scheme val="minor"/>
      </rPr>
      <t xml:space="preserve">NHIS: </t>
    </r>
    <r>
      <rPr>
        <sz val="11"/>
        <rFont val="Calibri"/>
        <family val="2"/>
        <scheme val="minor"/>
      </rPr>
      <t xml:space="preserve">The prediction of the number of people who may have this condition in the state/country (n)
</t>
    </r>
    <r>
      <rPr>
        <b/>
        <sz val="11"/>
        <rFont val="Calibri"/>
        <family val="2"/>
        <scheme val="minor"/>
      </rPr>
      <t>NSCH:</t>
    </r>
    <r>
      <rPr>
        <sz val="11"/>
        <rFont val="Calibri"/>
        <family val="2"/>
        <scheme val="minor"/>
      </rPr>
      <t xml:space="preserve"> The actual number of patients in the dataset with the condition (n)
</t>
    </r>
    <r>
      <rPr>
        <b/>
        <sz val="11"/>
        <rFont val="Calibri"/>
        <family val="2"/>
        <scheme val="minor"/>
      </rPr>
      <t>VSP:</t>
    </r>
    <r>
      <rPr>
        <sz val="11"/>
        <rFont val="Calibri"/>
        <family val="2"/>
        <scheme val="minor"/>
      </rPr>
      <t xml:space="preserve"> The actual number of patients in the dataset with the condition (n)</t>
    </r>
  </si>
  <si>
    <t xml:space="preserve">Lookup identifier value for the Location. FIPS code for County-level data. </t>
  </si>
  <si>
    <t>Lookup identifier value for the Topic</t>
  </si>
  <si>
    <t>Lookup identifier value for the Category</t>
  </si>
  <si>
    <t>Lookup identifier value for the Question</t>
  </si>
  <si>
    <t>Lookup identifier value for the Response</t>
  </si>
  <si>
    <t>Lookup identifier value for the Data Value Type</t>
  </si>
  <si>
    <t>Lookup identifier value for the Age stratification</t>
  </si>
  <si>
    <t>Lookup identifier value for the Gender stratification</t>
  </si>
  <si>
    <t>Lookup identifier value for the Race/Ethnicity stratification</t>
  </si>
  <si>
    <t>Lookup identifier value for the Major Risk Factor</t>
  </si>
  <si>
    <t>Lookup identifier value for the Major Risk Factor Response</t>
  </si>
  <si>
    <t xml:space="preserve">$10. </t>
  </si>
  <si>
    <t>Use metadata on Data Value Types tab</t>
  </si>
  <si>
    <t xml:space="preserve">    length DataValueTypeID $10.;</t>
  </si>
  <si>
    <t>1 year old</t>
  </si>
  <si>
    <t>Geolocation</t>
  </si>
  <si>
    <t>FIPS_Code</t>
  </si>
  <si>
    <t>CountyName</t>
  </si>
  <si>
    <t>parent_state_code</t>
  </si>
  <si>
    <t>parent_state_name</t>
  </si>
  <si>
    <t>StratificationAbbr</t>
  </si>
  <si>
    <t>Autauga County</t>
  </si>
  <si>
    <t>Autauga</t>
  </si>
  <si>
    <t>County</t>
  </si>
  <si>
    <t>(32.500389, -86.494165)</t>
  </si>
  <si>
    <t>Baldwin County</t>
  </si>
  <si>
    <t>Baldwin</t>
  </si>
  <si>
    <t>(30.548923, -87.762381)</t>
  </si>
  <si>
    <t>Barbour County</t>
  </si>
  <si>
    <t>Barbour</t>
  </si>
  <si>
    <t>(31.844036, -85.310038)</t>
  </si>
  <si>
    <t>Bibb County</t>
  </si>
  <si>
    <t>Bibb</t>
  </si>
  <si>
    <t>(33.030921, -87.127659)</t>
  </si>
  <si>
    <t>Blount County</t>
  </si>
  <si>
    <t>Blount</t>
  </si>
  <si>
    <t>(33.955243, -86.591491)</t>
  </si>
  <si>
    <t>Bullock County</t>
  </si>
  <si>
    <t>Bullock</t>
  </si>
  <si>
    <t>(32.116327, -85.701192)</t>
  </si>
  <si>
    <t>Butler County</t>
  </si>
  <si>
    <t>Butler</t>
  </si>
  <si>
    <t>(31.773539, -86.65355)</t>
  </si>
  <si>
    <t>Calhoun County</t>
  </si>
  <si>
    <t>Calhoun</t>
  </si>
  <si>
    <t>(33.72546, -85.819442)</t>
  </si>
  <si>
    <t>Chambers County</t>
  </si>
  <si>
    <t>Chambers</t>
  </si>
  <si>
    <t>(32.860439, -85.266474)</t>
  </si>
  <si>
    <t>Cherokee County</t>
  </si>
  <si>
    <t>Cherokee</t>
  </si>
  <si>
    <t>(34.179333, -85.629194)</t>
  </si>
  <si>
    <t>Chilton County</t>
  </si>
  <si>
    <t>Chilton</t>
  </si>
  <si>
    <t>(32.877547, -86.687406)</t>
  </si>
  <si>
    <t>Choctaw County</t>
  </si>
  <si>
    <t>Choctaw</t>
  </si>
  <si>
    <t>(32.016562, -88.264164)</t>
  </si>
  <si>
    <t>Clarke County</t>
  </si>
  <si>
    <t>Clarke</t>
  </si>
  <si>
    <t>(31.685685, -87.815673)</t>
  </si>
  <si>
    <t>Clay County</t>
  </si>
  <si>
    <t>Clay</t>
  </si>
  <si>
    <t>(33.272412, -85.820227)</t>
  </si>
  <si>
    <t>Cleburne County</t>
  </si>
  <si>
    <t>Cleburne</t>
  </si>
  <si>
    <t>(33.62977, -85.494315)</t>
  </si>
  <si>
    <t>Coffee County</t>
  </si>
  <si>
    <t>Coffee</t>
  </si>
  <si>
    <t>(31.354433, -85.904715)</t>
  </si>
  <si>
    <t>Colbert County</t>
  </si>
  <si>
    <t>Colbert</t>
  </si>
  <si>
    <t>(34.723385, -87.685151)</t>
  </si>
  <si>
    <t>Conecuh County</t>
  </si>
  <si>
    <t>Conecuh</t>
  </si>
  <si>
    <t>(31.418674, -86.996483)</t>
  </si>
  <si>
    <t>Coosa County</t>
  </si>
  <si>
    <t>Coosa</t>
  </si>
  <si>
    <t>(32.975932, -86.155035)</t>
  </si>
  <si>
    <t>Covington County</t>
  </si>
  <si>
    <t>Covington</t>
  </si>
  <si>
    <t>(31.282449, -86.410955)</t>
  </si>
  <si>
    <t>Crenshaw County</t>
  </si>
  <si>
    <t>Crenshaw</t>
  </si>
  <si>
    <t>(31.743487, -86.29708)</t>
  </si>
  <si>
    <t>Cullman County</t>
  </si>
  <si>
    <t>Cullman</t>
  </si>
  <si>
    <t>(34.162362, -86.831859)</t>
  </si>
  <si>
    <t>Dale County</t>
  </si>
  <si>
    <t>Dale</t>
  </si>
  <si>
    <t>(31.383346, -85.641269)</t>
  </si>
  <si>
    <t>Dallas County</t>
  </si>
  <si>
    <t>Dallas</t>
  </si>
  <si>
    <t>(32.408815, -87.034955)</t>
  </si>
  <si>
    <t>DeKalb County</t>
  </si>
  <si>
    <t>DeKalb</t>
  </si>
  <si>
    <t>(34.45511, -85.817208)</t>
  </si>
  <si>
    <t>Elmore County</t>
  </si>
  <si>
    <t>Elmore</t>
  </si>
  <si>
    <t>(32.559652, -86.225647)</t>
  </si>
  <si>
    <t>Escambia County</t>
  </si>
  <si>
    <t>Escambia</t>
  </si>
  <si>
    <t>(31.088737, -87.282053)</t>
  </si>
  <si>
    <t>Etowah County</t>
  </si>
  <si>
    <t>Etowah</t>
  </si>
  <si>
    <t>(34.013693, -86.025393)</t>
  </si>
  <si>
    <t>Fayette County</t>
  </si>
  <si>
    <t>Fayette</t>
  </si>
  <si>
    <t>(33.726422, -87.770355)</t>
  </si>
  <si>
    <t>Franklin County</t>
  </si>
  <si>
    <t>Franklin</t>
  </si>
  <si>
    <t>(34.460481, -87.793594)</t>
  </si>
  <si>
    <t>Geneva County</t>
  </si>
  <si>
    <t>Geneva</t>
  </si>
  <si>
    <t>(31.09426, -85.788849)</t>
  </si>
  <si>
    <t>Greene County</t>
  </si>
  <si>
    <t>Greene</t>
  </si>
  <si>
    <t>(32.830505, -87.924)</t>
  </si>
  <si>
    <t>Hale County</t>
  </si>
  <si>
    <t>Hale</t>
  </si>
  <si>
    <t>(32.775804, -87.626084)</t>
  </si>
  <si>
    <t>Henry County</t>
  </si>
  <si>
    <t>Henry</t>
  </si>
  <si>
    <t>(31.478593, -85.268828)</t>
  </si>
  <si>
    <t>Houston County</t>
  </si>
  <si>
    <t>Houston</t>
  </si>
  <si>
    <t>(31.20455, -85.391221)</t>
  </si>
  <si>
    <t>Jackson County</t>
  </si>
  <si>
    <t>Jackson</t>
  </si>
  <si>
    <t>(34.731984, -85.938698)</t>
  </si>
  <si>
    <t>Jefferson County</t>
  </si>
  <si>
    <t>Jefferson</t>
  </si>
  <si>
    <t>(33.518601, -86.814688)</t>
  </si>
  <si>
    <t>Lamar County</t>
  </si>
  <si>
    <t>Lamar</t>
  </si>
  <si>
    <t>(33.762769, -88.109649)</t>
  </si>
  <si>
    <t>Lauderdale County</t>
  </si>
  <si>
    <t>Lauderdale</t>
  </si>
  <si>
    <t>(34.866179, -87.608759)</t>
  </si>
  <si>
    <t>Lawrence County</t>
  </si>
  <si>
    <t>Lawrence</t>
  </si>
  <si>
    <t>(34.543683, -87.272414)</t>
  </si>
  <si>
    <t>Lee County</t>
  </si>
  <si>
    <t>Lee</t>
  </si>
  <si>
    <t>(32.588092, -85.345833)</t>
  </si>
  <si>
    <t>Limestone County</t>
  </si>
  <si>
    <t>Limestone</t>
  </si>
  <si>
    <t>(34.815612, -86.938972)</t>
  </si>
  <si>
    <t>Lowndes County</t>
  </si>
  <si>
    <t>Lowndes</t>
  </si>
  <si>
    <t>(32.162415, -86.618688)</t>
  </si>
  <si>
    <t>Macon County</t>
  </si>
  <si>
    <t>Macon</t>
  </si>
  <si>
    <t>(32.425739, -85.715007)</t>
  </si>
  <si>
    <t>Madison County</t>
  </si>
  <si>
    <t>Madison</t>
  </si>
  <si>
    <t>(34.746392, -86.613232)</t>
  </si>
  <si>
    <t>Marengo County</t>
  </si>
  <si>
    <t>Marengo</t>
  </si>
  <si>
    <t>(32.340479, -87.800648)</t>
  </si>
  <si>
    <t>Marion County</t>
  </si>
  <si>
    <t>Marion</t>
  </si>
  <si>
    <t>(34.111797, -87.8743)</t>
  </si>
  <si>
    <t>Marshall County</t>
  </si>
  <si>
    <t>Marshall</t>
  </si>
  <si>
    <t>(34.311974, -86.293279)</t>
  </si>
  <si>
    <t>Mobile County</t>
  </si>
  <si>
    <t>Mobile</t>
  </si>
  <si>
    <t>(30.683993, -88.170637)</t>
  </si>
  <si>
    <t>Monroe County</t>
  </si>
  <si>
    <t>Monroe</t>
  </si>
  <si>
    <t>(31.505611, -87.360894)</t>
  </si>
  <si>
    <t>Montgomery County</t>
  </si>
  <si>
    <t>Montgomery</t>
  </si>
  <si>
    <t>(32.346175, -86.243797)</t>
  </si>
  <si>
    <t>Morgan County</t>
  </si>
  <si>
    <t>Morgan</t>
  </si>
  <si>
    <t>(34.514252, -86.930781)</t>
  </si>
  <si>
    <t>Perry County</t>
  </si>
  <si>
    <t>Perry</t>
  </si>
  <si>
    <t>(32.581066, -87.369219)</t>
  </si>
  <si>
    <t>Pickens County</t>
  </si>
  <si>
    <t>Pickens</t>
  </si>
  <si>
    <t>(33.292973, -88.066472)</t>
  </si>
  <si>
    <t>Pike County</t>
  </si>
  <si>
    <t>Pike</t>
  </si>
  <si>
    <t>(31.787277, -85.948647)</t>
  </si>
  <si>
    <t>Randolph County</t>
  </si>
  <si>
    <t>Randolph</t>
  </si>
  <si>
    <t>(33.257607, -85.427266)</t>
  </si>
  <si>
    <t>Russell County</t>
  </si>
  <si>
    <t>Russell</t>
  </si>
  <si>
    <t>(32.421972, -85.062843)</t>
  </si>
  <si>
    <t>St. Clair County</t>
  </si>
  <si>
    <t>St. Clair</t>
  </si>
  <si>
    <t>(33.660628, -86.369107)</t>
  </si>
  <si>
    <t>Shelby County</t>
  </si>
  <si>
    <t>Shelby</t>
  </si>
  <si>
    <t>(33.290719, -86.737978)</t>
  </si>
  <si>
    <t>Sumter County</t>
  </si>
  <si>
    <t>Sumter</t>
  </si>
  <si>
    <t>(32.57442, -88.232646)</t>
  </si>
  <si>
    <t>Talladega County</t>
  </si>
  <si>
    <t>Talladega</t>
  </si>
  <si>
    <t>(33.372083, -86.169238)</t>
  </si>
  <si>
    <t>Tallapoosa County</t>
  </si>
  <si>
    <t>Tallapoosa</t>
  </si>
  <si>
    <t>(32.85306, -85.864503)</t>
  </si>
  <si>
    <t>Tuscaloosa County</t>
  </si>
  <si>
    <t>Tuscaloosa</t>
  </si>
  <si>
    <t>(33.214154, -87.520229)</t>
  </si>
  <si>
    <t>Walker County</t>
  </si>
  <si>
    <t>Walker</t>
  </si>
  <si>
    <t>(33.834858, -87.253922)</t>
  </si>
  <si>
    <t>Washington County</t>
  </si>
  <si>
    <t>(31.410368, -88.18612)</t>
  </si>
  <si>
    <t>Wilcox County</t>
  </si>
  <si>
    <t>Wilcox</t>
  </si>
  <si>
    <t>(31.999753, -87.380407)</t>
  </si>
  <si>
    <t>Winston County</t>
  </si>
  <si>
    <t>Winston</t>
  </si>
  <si>
    <t>(34.163824, -87.415693)</t>
  </si>
  <si>
    <t>Aleutians East Borough</t>
  </si>
  <si>
    <t>(54.860151, -162.901536)</t>
  </si>
  <si>
    <t>Aleutians West Census Area</t>
  </si>
  <si>
    <t>Aleutians West Census</t>
  </si>
  <si>
    <t>(54.023571, -168.292885)</t>
  </si>
  <si>
    <t>Anchorage Municipality</t>
  </si>
  <si>
    <t>(61.192232, -149.793182)</t>
  </si>
  <si>
    <t>Bethel Census Area</t>
  </si>
  <si>
    <t>Bethel Census</t>
  </si>
  <si>
    <t>(60.679946, -162.151263)</t>
  </si>
  <si>
    <t>Bristol Bay Borough</t>
  </si>
  <si>
    <t>(58.735464, -156.834047)</t>
  </si>
  <si>
    <t>Denali Borough</t>
  </si>
  <si>
    <t>(63.882845, -149.032949)</t>
  </si>
  <si>
    <t>Dillingham Census Area</t>
  </si>
  <si>
    <t>Dillingham Census</t>
  </si>
  <si>
    <t>(59.136256, -158.718472)</t>
  </si>
  <si>
    <t>Fairbanks North Star Borough</t>
  </si>
  <si>
    <t>(64.831552, -147.624018)</t>
  </si>
  <si>
    <t>Haines Borough</t>
  </si>
  <si>
    <t>(59.264125, -135.559897)</t>
  </si>
  <si>
    <t>Hoonah-Angoon Census Area</t>
  </si>
  <si>
    <t>Hoonah-Angoon Census</t>
  </si>
  <si>
    <t>(58.078282, -135.384163)</t>
  </si>
  <si>
    <t>Juneau City and Borough</t>
  </si>
  <si>
    <t>(58.358516, -134.530605)</t>
  </si>
  <si>
    <t>Kenai Peninsula Borough</t>
  </si>
  <si>
    <t>(60.292592, -151.064475)</t>
  </si>
  <si>
    <t>Ketchikan Gateway Borough</t>
  </si>
  <si>
    <t>(55.367858, -131.678527)</t>
  </si>
  <si>
    <t>Kodiak Island Borough</t>
  </si>
  <si>
    <t>(57.779137, -152.460881)</t>
  </si>
  <si>
    <t>Lake and Peninsula Borough</t>
  </si>
  <si>
    <t>(58.557351, -156.371652)</t>
  </si>
  <si>
    <t>Matanuska-Susitna Borough</t>
  </si>
  <si>
    <t>(61.611281, -149.421961)</t>
  </si>
  <si>
    <t>Nome Census Area</t>
  </si>
  <si>
    <t>Nome Census</t>
  </si>
  <si>
    <t>(64.457026, -165.295491)</t>
  </si>
  <si>
    <t>North Slope Borough</t>
  </si>
  <si>
    <t>(70.522779, -154.862085)</t>
  </si>
  <si>
    <t>Northwest Arctic Borough</t>
  </si>
  <si>
    <t>(66.943735, -161.638185)</t>
  </si>
  <si>
    <t>Petersburg Census Area</t>
  </si>
  <si>
    <t>Petersburg Census</t>
  </si>
  <si>
    <t>(56.812712, -133.115025)</t>
  </si>
  <si>
    <t>Prince of Wales-Hyder Census Area</t>
  </si>
  <si>
    <t>Prince of Wales-Hyder Census</t>
  </si>
  <si>
    <t>(55.448164, -132.560842)</t>
  </si>
  <si>
    <t>Sitka City and Borough</t>
  </si>
  <si>
    <t>(57.062746, -135.337171)</t>
  </si>
  <si>
    <t>Skagway Municipality</t>
  </si>
  <si>
    <t>(59.464536, -135.311501)</t>
  </si>
  <si>
    <t>Southeast Fairbanks Census Area</t>
  </si>
  <si>
    <t>Southeast Fairbanks Census</t>
  </si>
  <si>
    <t>(63.856185, -144.687024)</t>
  </si>
  <si>
    <t>Valdez-Cordova Census Area</t>
  </si>
  <si>
    <t>Valdez-Cordova Census</t>
  </si>
  <si>
    <t>(61.26149, -145.882504)</t>
  </si>
  <si>
    <t>Wade Hampton Census Area</t>
  </si>
  <si>
    <t>Wade Hampton Census</t>
  </si>
  <si>
    <t>(62.089902, -164.314723)</t>
  </si>
  <si>
    <t>Wrangell City and Borough</t>
  </si>
  <si>
    <t>(56.385821, -132.310837)</t>
  </si>
  <si>
    <t>Yakutat City and Borough</t>
  </si>
  <si>
    <t>(59.547975, -139.724878)</t>
  </si>
  <si>
    <t>Yukon-Koyukuk Census Area</t>
  </si>
  <si>
    <t>Yukon-Koyukuk Census</t>
  </si>
  <si>
    <t>(65.010262, -152.550423)</t>
  </si>
  <si>
    <t>Apache County</t>
  </si>
  <si>
    <t>Apache</t>
  </si>
  <si>
    <t>(35.577687, -109.41484)</t>
  </si>
  <si>
    <t>Cochise County</t>
  </si>
  <si>
    <t>Cochise</t>
  </si>
  <si>
    <t>(31.607357, -110.063053)</t>
  </si>
  <si>
    <t>Coconino County</t>
  </si>
  <si>
    <t>Coconino</t>
  </si>
  <si>
    <t>(35.514426, -111.590056)</t>
  </si>
  <si>
    <t>Gila County</t>
  </si>
  <si>
    <t>Gila</t>
  </si>
  <si>
    <t>(33.82356, -111.007494)</t>
  </si>
  <si>
    <t>Graham County</t>
  </si>
  <si>
    <t>Graham</t>
  </si>
  <si>
    <t>(32.86733, -109.812181)</t>
  </si>
  <si>
    <t>Greenlee County</t>
  </si>
  <si>
    <t>Greenlee</t>
  </si>
  <si>
    <t>(32.970402, -109.248712)</t>
  </si>
  <si>
    <t>La Paz County</t>
  </si>
  <si>
    <t>La Paz</t>
  </si>
  <si>
    <t>(33.908361, -114.172146)</t>
  </si>
  <si>
    <t>Maricopa County</t>
  </si>
  <si>
    <t>Maricopa</t>
  </si>
  <si>
    <t>(33.493403, -112.04143)</t>
  </si>
  <si>
    <t>Mohave County</t>
  </si>
  <si>
    <t>Mohave</t>
  </si>
  <si>
    <t>(35.069679, -114.249634)</t>
  </si>
  <si>
    <t>Navajo County</t>
  </si>
  <si>
    <t>Navajo</t>
  </si>
  <si>
    <t>(34.893625, -110.211155)</t>
  </si>
  <si>
    <t>Pima County</t>
  </si>
  <si>
    <t>Pima</t>
  </si>
  <si>
    <t>(32.216707, -110.96001)</t>
  </si>
  <si>
    <t>Pinal County</t>
  </si>
  <si>
    <t>Pinal</t>
  </si>
  <si>
    <t>(33.060133, -111.588364)</t>
  </si>
  <si>
    <t>Santa Cruz County</t>
  </si>
  <si>
    <t>Santa Cruz</t>
  </si>
  <si>
    <t>(31.434733, -110.943195)</t>
  </si>
  <si>
    <t>Yavapai County</t>
  </si>
  <si>
    <t>Yavapai</t>
  </si>
  <si>
    <t>(34.629014, -112.267767)</t>
  </si>
  <si>
    <t>Yuma County</t>
  </si>
  <si>
    <t>Yuma</t>
  </si>
  <si>
    <t>(32.65004, -114.598663)</t>
  </si>
  <si>
    <t>Arkansas County</t>
  </si>
  <si>
    <t>(34.405316, -91.461284)</t>
  </si>
  <si>
    <t>Ashley County</t>
  </si>
  <si>
    <t>Ashley</t>
  </si>
  <si>
    <t>(33.179373, -91.87136)</t>
  </si>
  <si>
    <t>Baxter County</t>
  </si>
  <si>
    <t>Baxter</t>
  </si>
  <si>
    <t>(36.332208, -92.383933)</t>
  </si>
  <si>
    <t>Benton County</t>
  </si>
  <si>
    <t>Benton</t>
  </si>
  <si>
    <t>(36.337348, -94.230543)</t>
  </si>
  <si>
    <t>Boone County</t>
  </si>
  <si>
    <t>Boone</t>
  </si>
  <si>
    <t>(36.267871, -93.099344)</t>
  </si>
  <si>
    <t>Bradley County</t>
  </si>
  <si>
    <t>Bradley</t>
  </si>
  <si>
    <t>(33.569321, -92.103312)</t>
  </si>
  <si>
    <t>(33.591116, -92.495555)</t>
  </si>
  <si>
    <t>Carroll County</t>
  </si>
  <si>
    <t>Carroll</t>
  </si>
  <si>
    <t>(36.373069, -93.570816)</t>
  </si>
  <si>
    <t>Chicot County</t>
  </si>
  <si>
    <t>Chicot</t>
  </si>
  <si>
    <t>(33.32186, -91.318378)</t>
  </si>
  <si>
    <t>Clark County</t>
  </si>
  <si>
    <t>Clark</t>
  </si>
  <si>
    <t>(34.094705, -93.124856)</t>
  </si>
  <si>
    <t>(36.370695, -90.372418)</t>
  </si>
  <si>
    <t>(35.510232, -92.037481)</t>
  </si>
  <si>
    <t>Cleveland County</t>
  </si>
  <si>
    <t>Cleveland</t>
  </si>
  <si>
    <t>(33.914989, -92.139146)</t>
  </si>
  <si>
    <t>Columbia County</t>
  </si>
  <si>
    <t>Columbia</t>
  </si>
  <si>
    <t>(33.258045, -93.247459)</t>
  </si>
  <si>
    <t>Conway County</t>
  </si>
  <si>
    <t>Conway</t>
  </si>
  <si>
    <t>(35.214487, -92.70416)</t>
  </si>
  <si>
    <t>Craighead County</t>
  </si>
  <si>
    <t>Craighead</t>
  </si>
  <si>
    <t>(35.835235, -90.669325)</t>
  </si>
  <si>
    <t>Crawford County</t>
  </si>
  <si>
    <t>Crawford</t>
  </si>
  <si>
    <t>(35.496882, -94.28436)</t>
  </si>
  <si>
    <t>Crittenden County</t>
  </si>
  <si>
    <t>Crittenden</t>
  </si>
  <si>
    <t>(35.17736, -90.217261)</t>
  </si>
  <si>
    <t>Cross County</t>
  </si>
  <si>
    <t>Cross</t>
  </si>
  <si>
    <t>(35.252833, -90.775307)</t>
  </si>
  <si>
    <t>(33.869213, -92.527123)</t>
  </si>
  <si>
    <t>Desha County</t>
  </si>
  <si>
    <t>Desha</t>
  </si>
  <si>
    <t>(33.773838, -91.417485)</t>
  </si>
  <si>
    <t>Drew County</t>
  </si>
  <si>
    <t>Drew</t>
  </si>
  <si>
    <t>(33.6274, -91.781779)</t>
  </si>
  <si>
    <t>Faulkner County</t>
  </si>
  <si>
    <t>Faulkner</t>
  </si>
  <si>
    <t>(35.104918, -92.405359)</t>
  </si>
  <si>
    <t>(35.446102, -93.885464)</t>
  </si>
  <si>
    <t>Fulton County</t>
  </si>
  <si>
    <t>Fulton</t>
  </si>
  <si>
    <t>(36.376787, -91.764934)</t>
  </si>
  <si>
    <t>Garland County</t>
  </si>
  <si>
    <t>Garland</t>
  </si>
  <si>
    <t>(34.505811, -93.081852)</t>
  </si>
  <si>
    <t>Grant County</t>
  </si>
  <si>
    <t>Grant</t>
  </si>
  <si>
    <t>(34.309174, -92.412714)</t>
  </si>
  <si>
    <t>(36.07312, -90.523016)</t>
  </si>
  <si>
    <t>Hempstead County</t>
  </si>
  <si>
    <t>Hempstead</t>
  </si>
  <si>
    <t>(33.699647, -93.623587)</t>
  </si>
  <si>
    <t>Hot Spring County</t>
  </si>
  <si>
    <t>Hot Spring</t>
  </si>
  <si>
    <t>(34.353464, -92.894595)</t>
  </si>
  <si>
    <t>Howard County</t>
  </si>
  <si>
    <t>Howard</t>
  </si>
  <si>
    <t>(33.983198, -93.910184)</t>
  </si>
  <si>
    <t>Independence County</t>
  </si>
  <si>
    <t>Independence</t>
  </si>
  <si>
    <t>(35.749801, -91.607539)</t>
  </si>
  <si>
    <t>Izard County</t>
  </si>
  <si>
    <t>Izard</t>
  </si>
  <si>
    <t>(36.120217, -91.908429)</t>
  </si>
  <si>
    <t>(35.621102, -91.246233)</t>
  </si>
  <si>
    <t>(34.233473, -92.041179)</t>
  </si>
  <si>
    <t>Johnson County</t>
  </si>
  <si>
    <t>Johnson</t>
  </si>
  <si>
    <t>(35.475272, -93.475517)</t>
  </si>
  <si>
    <t>Lafayette County</t>
  </si>
  <si>
    <t>Lafayette</t>
  </si>
  <si>
    <t>(33.287629, -93.557538)</t>
  </si>
  <si>
    <t>(36.070224, -91.065733)</t>
  </si>
  <si>
    <t>(34.785214, -90.774516)</t>
  </si>
  <si>
    <t>Lincoln County</t>
  </si>
  <si>
    <t>Lincoln</t>
  </si>
  <si>
    <t>(33.975379, -91.746234)</t>
  </si>
  <si>
    <t>Little River County</t>
  </si>
  <si>
    <t>Little River</t>
  </si>
  <si>
    <t>(33.700518, -94.195995)</t>
  </si>
  <si>
    <t>Logan County</t>
  </si>
  <si>
    <t>Logan</t>
  </si>
  <si>
    <t>(35.227532, -93.768119)</t>
  </si>
  <si>
    <t>Lonoke County</t>
  </si>
  <si>
    <t>Lonoke</t>
  </si>
  <si>
    <t>(34.905178, -91.970577)</t>
  </si>
  <si>
    <t>(36.061309, -93.755297)</t>
  </si>
  <si>
    <t>(36.28457, -92.663368)</t>
  </si>
  <si>
    <t>Miller County</t>
  </si>
  <si>
    <t>Miller</t>
  </si>
  <si>
    <t>(33.400831, -93.987504)</t>
  </si>
  <si>
    <t>Mississippi County</t>
  </si>
  <si>
    <t>(35.84288, -89.999037)</t>
  </si>
  <si>
    <t>(34.777729, -91.218021)</t>
  </si>
  <si>
    <t>(34.517013, -93.622663)</t>
  </si>
  <si>
    <t>Nevada County</t>
  </si>
  <si>
    <t>(33.722168, -93.358085)</t>
  </si>
  <si>
    <t>Newton County</t>
  </si>
  <si>
    <t>Newton</t>
  </si>
  <si>
    <t>(35.98494, -93.1705)</t>
  </si>
  <si>
    <t>Ouachita County</t>
  </si>
  <si>
    <t>Ouachita</t>
  </si>
  <si>
    <t>(33.574461, -92.838871)</t>
  </si>
  <si>
    <t>(34.999054, -92.779271)</t>
  </si>
  <si>
    <t>Phillips County</t>
  </si>
  <si>
    <t>Phillips</t>
  </si>
  <si>
    <t>(34.529768, -90.707796)</t>
  </si>
  <si>
    <t>(34.187298, -93.624765)</t>
  </si>
  <si>
    <t>Poinsett County</t>
  </si>
  <si>
    <t>Poinsett</t>
  </si>
  <si>
    <t>(35.60191, -90.557998)</t>
  </si>
  <si>
    <t>Polk County</t>
  </si>
  <si>
    <t>Polk</t>
  </si>
  <si>
    <t>(34.52045, -94.258519)</t>
  </si>
  <si>
    <t>Pope County</t>
  </si>
  <si>
    <t>Pope</t>
  </si>
  <si>
    <t>(35.309776, -93.097238)</t>
  </si>
  <si>
    <t>Prairie County</t>
  </si>
  <si>
    <t>Prairie</t>
  </si>
  <si>
    <t>(34.859177, -91.536241)</t>
  </si>
  <si>
    <t>Pulaski County</t>
  </si>
  <si>
    <t>Pulaski</t>
  </si>
  <si>
    <t>(34.773719, -92.311659)</t>
  </si>
  <si>
    <t>(36.304758, -90.98842)</t>
  </si>
  <si>
    <t>St. Francis County</t>
  </si>
  <si>
    <t>St. Francis</t>
  </si>
  <si>
    <t>(35.015313, -90.770297)</t>
  </si>
  <si>
    <t>Saline County</t>
  </si>
  <si>
    <t>Saline</t>
  </si>
  <si>
    <t>(34.593233, -92.546163)</t>
  </si>
  <si>
    <t>Scott County</t>
  </si>
  <si>
    <t>Scott</t>
  </si>
  <si>
    <t>(34.907145, -94.095905)</t>
  </si>
  <si>
    <t>Searcy County</t>
  </si>
  <si>
    <t>Searcy</t>
  </si>
  <si>
    <t>(35.922829, -92.659155)</t>
  </si>
  <si>
    <t>Sebastian County</t>
  </si>
  <si>
    <t>Sebastian</t>
  </si>
  <si>
    <t>(35.318195, -94.354435)</t>
  </si>
  <si>
    <t>Sevier County</t>
  </si>
  <si>
    <t>Sevier</t>
  </si>
  <si>
    <t>(34.014236, -94.304091)</t>
  </si>
  <si>
    <t>Sharp County</t>
  </si>
  <si>
    <t>Sharp</t>
  </si>
  <si>
    <t>(36.178493, -91.520168)</t>
  </si>
  <si>
    <t>Stone County</t>
  </si>
  <si>
    <t>Stone</t>
  </si>
  <si>
    <t>(35.856705, -92.137)</t>
  </si>
  <si>
    <t>Union County</t>
  </si>
  <si>
    <t>Union</t>
  </si>
  <si>
    <t>(33.20687, -92.64508)</t>
  </si>
  <si>
    <t>Van Buren County</t>
  </si>
  <si>
    <t>Van Buren</t>
  </si>
  <si>
    <t>(35.567839, -92.421475)</t>
  </si>
  <si>
    <t>(36.094275, -94.172222)</t>
  </si>
  <si>
    <t>White County</t>
  </si>
  <si>
    <t>White</t>
  </si>
  <si>
    <t>(35.243736, -91.767388)</t>
  </si>
  <si>
    <t>Woodruff County</t>
  </si>
  <si>
    <t>Woodruff</t>
  </si>
  <si>
    <t>(35.233191, -91.252079)</t>
  </si>
  <si>
    <t>Yell County</t>
  </si>
  <si>
    <t>Yell</t>
  </si>
  <si>
    <t>(35.120982, -93.28946)</t>
  </si>
  <si>
    <t>Alameda County</t>
  </si>
  <si>
    <t>Alameda</t>
  </si>
  <si>
    <t>(37.705201, -122.100393)</t>
  </si>
  <si>
    <t>Alpine County</t>
  </si>
  <si>
    <t>Alpine</t>
  </si>
  <si>
    <t>(38.728298, -119.847603)</t>
  </si>
  <si>
    <t>Amador County</t>
  </si>
  <si>
    <t>Amador</t>
  </si>
  <si>
    <t>(38.394208, -120.775729)</t>
  </si>
  <si>
    <t>Butte County</t>
  </si>
  <si>
    <t>Butte</t>
  </si>
  <si>
    <t>(39.669037, -121.707635)</t>
  </si>
  <si>
    <t>Calaveras County</t>
  </si>
  <si>
    <t>Calaveras</t>
  </si>
  <si>
    <t>(38.163627, -120.633718)</t>
  </si>
  <si>
    <t>Colusa County</t>
  </si>
  <si>
    <t>Colusa</t>
  </si>
  <si>
    <t>(39.156148, -122.085557)</t>
  </si>
  <si>
    <t>Contra Costa County</t>
  </si>
  <si>
    <t>Contra Costa</t>
  </si>
  <si>
    <t>(37.935588, -122.030131)</t>
  </si>
  <si>
    <t>Del Norte County</t>
  </si>
  <si>
    <t>Del Norte</t>
  </si>
  <si>
    <t>(41.791232, -124.163088)</t>
  </si>
  <si>
    <t>El Dorado County</t>
  </si>
  <si>
    <t>El Dorado</t>
  </si>
  <si>
    <t>(38.746543, -120.74433)</t>
  </si>
  <si>
    <t>Fresno County</t>
  </si>
  <si>
    <t>Fresno</t>
  </si>
  <si>
    <t>(36.738918, -119.767884)</t>
  </si>
  <si>
    <t>Glenn County</t>
  </si>
  <si>
    <t>Glenn</t>
  </si>
  <si>
    <t>(39.663418, -122.177491)</t>
  </si>
  <si>
    <t>Humboldt County</t>
  </si>
  <si>
    <t>Humboldt</t>
  </si>
  <si>
    <t>(40.752982, -124.087189)</t>
  </si>
  <si>
    <t>Imperial County</t>
  </si>
  <si>
    <t>Imperial</t>
  </si>
  <si>
    <t>(32.841101, -115.534487)</t>
  </si>
  <si>
    <t>Inyo County</t>
  </si>
  <si>
    <t>Inyo</t>
  </si>
  <si>
    <t>(37.160247, -118.267513)</t>
  </si>
  <si>
    <t>Kern County</t>
  </si>
  <si>
    <t>Kern</t>
  </si>
  <si>
    <t>(35.372968, -118.936004)</t>
  </si>
  <si>
    <t>Kings County</t>
  </si>
  <si>
    <t>Kings</t>
  </si>
  <si>
    <t>(36.242749, -119.729084)</t>
  </si>
  <si>
    <t>Lake County</t>
  </si>
  <si>
    <t>Lake</t>
  </si>
  <si>
    <t>(38.973362, -122.734609)</t>
  </si>
  <si>
    <t>Lassen County</t>
  </si>
  <si>
    <t>Lassen</t>
  </si>
  <si>
    <t>(40.392397, -120.579176)</t>
  </si>
  <si>
    <t>Los Angeles County</t>
  </si>
  <si>
    <t>Los Angeles</t>
  </si>
  <si>
    <t>(34.065193, -118.244222)</t>
  </si>
  <si>
    <t>Madera County</t>
  </si>
  <si>
    <t>Madera</t>
  </si>
  <si>
    <t>(37.043099, -120.00675)</t>
  </si>
  <si>
    <t>Marin County</t>
  </si>
  <si>
    <t>Marin</t>
  </si>
  <si>
    <t>(37.986705, -122.547075)</t>
  </si>
  <si>
    <t>Mariposa County</t>
  </si>
  <si>
    <t>Mariposa</t>
  </si>
  <si>
    <t>(37.542748, -119.957219)</t>
  </si>
  <si>
    <t>Mendocino County</t>
  </si>
  <si>
    <t>Mendocino</t>
  </si>
  <si>
    <t>(39.285329, -123.397227)</t>
  </si>
  <si>
    <t>Merced County</t>
  </si>
  <si>
    <t>Merced</t>
  </si>
  <si>
    <t>(37.281016, -120.623989)</t>
  </si>
  <si>
    <t>Modoc County</t>
  </si>
  <si>
    <t>Modoc</t>
  </si>
  <si>
    <t>(41.522584, -120.650911)</t>
  </si>
  <si>
    <t>Mono County</t>
  </si>
  <si>
    <t>Mono</t>
  </si>
  <si>
    <t>(37.763322, -118.970594)</t>
  </si>
  <si>
    <t>Monterey County</t>
  </si>
  <si>
    <t>Monterey</t>
  </si>
  <si>
    <t>(36.611722, -121.646162)</t>
  </si>
  <si>
    <t>Napa County</t>
  </si>
  <si>
    <t>Napa</t>
  </si>
  <si>
    <t>(38.329075, -122.321646)</t>
  </si>
  <si>
    <t>(39.219524, -120.916546)</t>
  </si>
  <si>
    <t>Orange County</t>
  </si>
  <si>
    <t>Orange</t>
  </si>
  <si>
    <t>(33.733953, -117.86288)</t>
  </si>
  <si>
    <t>Placer County</t>
  </si>
  <si>
    <t>Placer</t>
  </si>
  <si>
    <t>(38.844511, -121.182466)</t>
  </si>
  <si>
    <t>Plumas County</t>
  </si>
  <si>
    <t>Plumas</t>
  </si>
  <si>
    <t>(39.983857, -120.825847)</t>
  </si>
  <si>
    <t>Riverside County</t>
  </si>
  <si>
    <t>Riverside</t>
  </si>
  <si>
    <t>(33.800439, -117.066205)</t>
  </si>
  <si>
    <t>Sacramento County</t>
  </si>
  <si>
    <t>Sacramento</t>
  </si>
  <si>
    <t>(38.56895, -121.380861)</t>
  </si>
  <si>
    <t>San Benito County</t>
  </si>
  <si>
    <t>San Benito</t>
  </si>
  <si>
    <t>(36.843404, -121.403859)</t>
  </si>
  <si>
    <t>San Bernardino County</t>
  </si>
  <si>
    <t>San Bernardino</t>
  </si>
  <si>
    <t>(34.190248, -117.357474)</t>
  </si>
  <si>
    <t>San Diego County</t>
  </si>
  <si>
    <t>San Diego</t>
  </si>
  <si>
    <t>(32.88326, -117.112994)</t>
  </si>
  <si>
    <t>San Francisco County</t>
  </si>
  <si>
    <t>San Francisco</t>
  </si>
  <si>
    <t>(37.759598, -122.438323)</t>
  </si>
  <si>
    <t>San Joaquin County</t>
  </si>
  <si>
    <t>San Joaquin</t>
  </si>
  <si>
    <t>(37.931804, -121.298108)</t>
  </si>
  <si>
    <t>San Luis Obispo County</t>
  </si>
  <si>
    <t>San Luis Obispo</t>
  </si>
  <si>
    <t>(35.342391, -120.667689)</t>
  </si>
  <si>
    <t>San Mateo County</t>
  </si>
  <si>
    <t>San Mateo</t>
  </si>
  <si>
    <t>(37.56395, -122.340991)</t>
  </si>
  <si>
    <t>Santa Barbara County</t>
  </si>
  <si>
    <t>Santa Barbara</t>
  </si>
  <si>
    <t>(34.639262, -120.092602)</t>
  </si>
  <si>
    <t>Santa Clara County</t>
  </si>
  <si>
    <t>Santa Clara</t>
  </si>
  <si>
    <t>(37.315105, -121.910421)</t>
  </si>
  <si>
    <t>(36.985171, -121.936728)</t>
  </si>
  <si>
    <t>Shasta County</t>
  </si>
  <si>
    <t>Shasta</t>
  </si>
  <si>
    <t>(40.580269, -122.299961)</t>
  </si>
  <si>
    <t>Sierra County</t>
  </si>
  <si>
    <t>Sierra</t>
  </si>
  <si>
    <t>(39.612588, -120.414236)</t>
  </si>
  <si>
    <t>Siskiyou County</t>
  </si>
  <si>
    <t>Siskiyou</t>
  </si>
  <si>
    <t>(41.576203, -122.489833)</t>
  </si>
  <si>
    <t>Solano County</t>
  </si>
  <si>
    <t>Solano</t>
  </si>
  <si>
    <t>(38.235582, -122.069324)</t>
  </si>
  <si>
    <t>Sonoma County</t>
  </si>
  <si>
    <t>Sonoma</t>
  </si>
  <si>
    <t>(38.41408, -122.720522)</t>
  </si>
  <si>
    <t>Stanislaus County</t>
  </si>
  <si>
    <t>Stanislaus</t>
  </si>
  <si>
    <t>(37.619147, -120.955577)</t>
  </si>
  <si>
    <t>Sutter County</t>
  </si>
  <si>
    <t>Sutter</t>
  </si>
  <si>
    <t>(39.13549, -121.644269)</t>
  </si>
  <si>
    <t>Tehama County</t>
  </si>
  <si>
    <t>Tehama</t>
  </si>
  <si>
    <t>(40.115187, -122.218704)</t>
  </si>
  <si>
    <t>Trinity County</t>
  </si>
  <si>
    <t>Trinity</t>
  </si>
  <si>
    <t>(40.681268, -123.072357)</t>
  </si>
  <si>
    <t>Tulare County</t>
  </si>
  <si>
    <t>Tulare</t>
  </si>
  <si>
    <t>(36.251227, -119.231547)</t>
  </si>
  <si>
    <t>Tuolumne County</t>
  </si>
  <si>
    <t>Tuolumne</t>
  </si>
  <si>
    <t>(37.971531, -120.32853)</t>
  </si>
  <si>
    <t>Ventura County</t>
  </si>
  <si>
    <t>Ventura</t>
  </si>
  <si>
    <t>(34.241989, -119.025018)</t>
  </si>
  <si>
    <t>Yolo County</t>
  </si>
  <si>
    <t>Yolo</t>
  </si>
  <si>
    <t>(38.598913, -121.721112)</t>
  </si>
  <si>
    <t>Yuba County</t>
  </si>
  <si>
    <t>Yuba</t>
  </si>
  <si>
    <t>(39.13883, -121.506626)</t>
  </si>
  <si>
    <t>Adams County</t>
  </si>
  <si>
    <t>Adams</t>
  </si>
  <si>
    <t>(39.874297, -104.927473)</t>
  </si>
  <si>
    <t>Alamosa County</t>
  </si>
  <si>
    <t>Alamosa</t>
  </si>
  <si>
    <t>(37.483069, -105.877245)</t>
  </si>
  <si>
    <t>Arapahoe County</t>
  </si>
  <si>
    <t>Arapahoe</t>
  </si>
  <si>
    <t>(39.647528, -104.845968)</t>
  </si>
  <si>
    <t>Archuleta County</t>
  </si>
  <si>
    <t>Archuleta</t>
  </si>
  <si>
    <t>(37.240087, -107.085027)</t>
  </si>
  <si>
    <t>Baca County</t>
  </si>
  <si>
    <t>Baca</t>
  </si>
  <si>
    <t>(37.368221, -102.527089)</t>
  </si>
  <si>
    <t>Bent County</t>
  </si>
  <si>
    <t>Bent</t>
  </si>
  <si>
    <t>(38.072386, -103.1631)</t>
  </si>
  <si>
    <t>Boulder County</t>
  </si>
  <si>
    <t>Boulder</t>
  </si>
  <si>
    <t>(40.063299, -105.183981)</t>
  </si>
  <si>
    <t>Broomfield County</t>
  </si>
  <si>
    <t>Broomfield</t>
  </si>
  <si>
    <t>(39.936888, -105.055491)</t>
  </si>
  <si>
    <t>Chaffee County</t>
  </si>
  <si>
    <t>Chaffee</t>
  </si>
  <si>
    <t>(38.676497, -106.082645)</t>
  </si>
  <si>
    <t>Cheyenne County</t>
  </si>
  <si>
    <t>Cheyenne</t>
  </si>
  <si>
    <t>(38.816795, -102.45777)</t>
  </si>
  <si>
    <t>Clear Creek County</t>
  </si>
  <si>
    <t>Clear Creek</t>
  </si>
  <si>
    <t>(39.712957, -105.52965)</t>
  </si>
  <si>
    <t>Conejos County</t>
  </si>
  <si>
    <t>Conejos</t>
  </si>
  <si>
    <t>(37.195652, -105.989049)</t>
  </si>
  <si>
    <t>Costilla County</t>
  </si>
  <si>
    <t>Costilla</t>
  </si>
  <si>
    <t>(37.281779, -105.448477)</t>
  </si>
  <si>
    <t>Crowley County</t>
  </si>
  <si>
    <t>Crowley</t>
  </si>
  <si>
    <t>(38.188547, -103.857439)</t>
  </si>
  <si>
    <t>Custer County</t>
  </si>
  <si>
    <t>Custer</t>
  </si>
  <si>
    <t>(38.134216, -105.381557)</t>
  </si>
  <si>
    <t>Delta County</t>
  </si>
  <si>
    <t>Delta</t>
  </si>
  <si>
    <t>(38.798565, -107.910553)</t>
  </si>
  <si>
    <t>Denver County</t>
  </si>
  <si>
    <t>Denver</t>
  </si>
  <si>
    <t>(39.72143, -104.955068)</t>
  </si>
  <si>
    <t>Dolores County</t>
  </si>
  <si>
    <t>Dolores</t>
  </si>
  <si>
    <t>(37.740817, -108.75741)</t>
  </si>
  <si>
    <t>Douglas County</t>
  </si>
  <si>
    <t>Douglas</t>
  </si>
  <si>
    <t>(39.48527, -104.879712)</t>
  </si>
  <si>
    <t>Eagle County</t>
  </si>
  <si>
    <t>Eagle</t>
  </si>
  <si>
    <t>(39.599453, -106.717771)</t>
  </si>
  <si>
    <t>Elbert County</t>
  </si>
  <si>
    <t>Elbert</t>
  </si>
  <si>
    <t>(39.382868, -104.51913)</t>
  </si>
  <si>
    <t>El Paso County</t>
  </si>
  <si>
    <t>El Paso</t>
  </si>
  <si>
    <t>(38.873669, -104.758477)</t>
  </si>
  <si>
    <t>Fremont County</t>
  </si>
  <si>
    <t>Fremont</t>
  </si>
  <si>
    <t>(38.426058, -105.206532)</t>
  </si>
  <si>
    <t>Garfield County</t>
  </si>
  <si>
    <t>Garfield</t>
  </si>
  <si>
    <t>(39.507561, -107.539356)</t>
  </si>
  <si>
    <t>Gilpin County</t>
  </si>
  <si>
    <t>Gilpin</t>
  </si>
  <si>
    <t>(39.85702, -105.48021)</t>
  </si>
  <si>
    <t>Grand County</t>
  </si>
  <si>
    <t>Grand</t>
  </si>
  <si>
    <t>(40.050388, -105.9754)</t>
  </si>
  <si>
    <t>Gunnison County</t>
  </si>
  <si>
    <t>Gunnison</t>
  </si>
  <si>
    <t>(38.657886, -106.944723)</t>
  </si>
  <si>
    <t>Hinsdale County</t>
  </si>
  <si>
    <t>Hinsdale</t>
  </si>
  <si>
    <t>(37.996875, -107.29653)</t>
  </si>
  <si>
    <t>Huerfano County</t>
  </si>
  <si>
    <t>Huerfano</t>
  </si>
  <si>
    <t>(37.616312, -104.884201)</t>
  </si>
  <si>
    <t>(40.692851, -106.291292)</t>
  </si>
  <si>
    <t>(39.720524, -105.128819)</t>
  </si>
  <si>
    <t>Kiowa County</t>
  </si>
  <si>
    <t>Kiowa</t>
  </si>
  <si>
    <t>(38.470657, -102.680579)</t>
  </si>
  <si>
    <t>Kit Carson County</t>
  </si>
  <si>
    <t>Kit Carson</t>
  </si>
  <si>
    <t>(39.309763, -102.435733)</t>
  </si>
  <si>
    <t>(39.24587, -106.308061)</t>
  </si>
  <si>
    <t>La Plata County</t>
  </si>
  <si>
    <t>La Plata</t>
  </si>
  <si>
    <t>(37.265198, -107.806184)</t>
  </si>
  <si>
    <t>Larimer County</t>
  </si>
  <si>
    <t>Larimer</t>
  </si>
  <si>
    <t>(40.504546, -105.099218)</t>
  </si>
  <si>
    <t>Las Animas County</t>
  </si>
  <si>
    <t>Las Animas</t>
  </si>
  <si>
    <t>(37.196601, -104.503149)</t>
  </si>
  <si>
    <t>(39.173232, -103.613697)</t>
  </si>
  <si>
    <t>(40.639399, -103.187715)</t>
  </si>
  <si>
    <t>Mesa County</t>
  </si>
  <si>
    <t>Mesa</t>
  </si>
  <si>
    <t>(39.092851, -108.543768)</t>
  </si>
  <si>
    <t>Mineral County</t>
  </si>
  <si>
    <t>Mineral</t>
  </si>
  <si>
    <t>(37.798623, -106.935586)</t>
  </si>
  <si>
    <t>Moffat County</t>
  </si>
  <si>
    <t>Moffat</t>
  </si>
  <si>
    <t>(40.515239, -107.625859)</t>
  </si>
  <si>
    <t>Montezuma County</t>
  </si>
  <si>
    <t>Montezuma</t>
  </si>
  <si>
    <t>(37.370817, -108.557116)</t>
  </si>
  <si>
    <t>Montrose County</t>
  </si>
  <si>
    <t>Montrose</t>
  </si>
  <si>
    <t>(38.479142, -107.934568)</t>
  </si>
  <si>
    <t>(40.256023, -103.781517)</t>
  </si>
  <si>
    <t>Otero County</t>
  </si>
  <si>
    <t>Otero</t>
  </si>
  <si>
    <t>(38.024096, -103.657432)</t>
  </si>
  <si>
    <t>Ouray County</t>
  </si>
  <si>
    <t>Ouray</t>
  </si>
  <si>
    <t>(38.139834, -107.746232)</t>
  </si>
  <si>
    <t>Park County</t>
  </si>
  <si>
    <t>Park</t>
  </si>
  <si>
    <t>(39.311718, -105.623144)</t>
  </si>
  <si>
    <t>(40.599517, -102.387354)</t>
  </si>
  <si>
    <t>Pitkin County</t>
  </si>
  <si>
    <t>Pitkin</t>
  </si>
  <si>
    <t>(39.232543, -106.907765)</t>
  </si>
  <si>
    <t>Prowers County</t>
  </si>
  <si>
    <t>Prowers</t>
  </si>
  <si>
    <t>(38.083772, -102.547035)</t>
  </si>
  <si>
    <t>Pueblo County</t>
  </si>
  <si>
    <t>Pueblo</t>
  </si>
  <si>
    <t>(38.263685, -104.645147)</t>
  </si>
  <si>
    <t>Rio Blanco County</t>
  </si>
  <si>
    <t>Rio Blanco</t>
  </si>
  <si>
    <t>(40.051033, -108.280174)</t>
  </si>
  <si>
    <t>Rio Grande County</t>
  </si>
  <si>
    <t>Rio Grande</t>
  </si>
  <si>
    <t>(37.616658, -106.238805)</t>
  </si>
  <si>
    <t>Routt County</t>
  </si>
  <si>
    <t>Routt</t>
  </si>
  <si>
    <t>(40.453133, -106.899535)</t>
  </si>
  <si>
    <t>Saguache County</t>
  </si>
  <si>
    <t>Saguache</t>
  </si>
  <si>
    <t>(37.915302, -106.019489)</t>
  </si>
  <si>
    <t>San Juan County</t>
  </si>
  <si>
    <t>San Juan</t>
  </si>
  <si>
    <t>(37.804646, -107.673989)</t>
  </si>
  <si>
    <t>San Miguel County</t>
  </si>
  <si>
    <t>San Miguel</t>
  </si>
  <si>
    <t>(37.974202, -107.960034)</t>
  </si>
  <si>
    <t>Sedgwick County</t>
  </si>
  <si>
    <t>Sedgwick</t>
  </si>
  <si>
    <t>(40.960246, -102.32767)</t>
  </si>
  <si>
    <t>Summit County</t>
  </si>
  <si>
    <t>Summit</t>
  </si>
  <si>
    <t>(39.573131, -106.054579)</t>
  </si>
  <si>
    <t>Teller County</t>
  </si>
  <si>
    <t>Teller</t>
  </si>
  <si>
    <t>(38.94355, -105.140532)</t>
  </si>
  <si>
    <t>(40.092526, -103.156814)</t>
  </si>
  <si>
    <t>Weld County</t>
  </si>
  <si>
    <t>Weld</t>
  </si>
  <si>
    <t>(40.328082, -104.788507)</t>
  </si>
  <si>
    <t>(40.069473, -102.486935)</t>
  </si>
  <si>
    <t>Fairfield County</t>
  </si>
  <si>
    <t>Fairfield</t>
  </si>
  <si>
    <t>(41.207889, -73.364521)</t>
  </si>
  <si>
    <t>Hartford County</t>
  </si>
  <si>
    <t>Hartford</t>
  </si>
  <si>
    <t>(41.761943, -72.717282)</t>
  </si>
  <si>
    <t>Litchfield County</t>
  </si>
  <si>
    <t>Litchfield</t>
  </si>
  <si>
    <t>(41.727851, -73.187494)</t>
  </si>
  <si>
    <t>Middlesex County</t>
  </si>
  <si>
    <t>Middlesex</t>
  </si>
  <si>
    <t>(41.478564, -72.571408)</t>
  </si>
  <si>
    <t>New Haven County</t>
  </si>
  <si>
    <t>New Haven</t>
  </si>
  <si>
    <t>(41.396052, -72.941497)</t>
  </si>
  <si>
    <t>New London County</t>
  </si>
  <si>
    <t>New London</t>
  </si>
  <si>
    <t>(41.443373, -72.097683)</t>
  </si>
  <si>
    <t>Tolland County</t>
  </si>
  <si>
    <t>Tolland</t>
  </si>
  <si>
    <t>(41.842762, -72.37209)</t>
  </si>
  <si>
    <t>Windham County</t>
  </si>
  <si>
    <t>Windham</t>
  </si>
  <si>
    <t>(41.804225, -71.995072)</t>
  </si>
  <si>
    <t>Kent County</t>
  </si>
  <si>
    <t>Kent</t>
  </si>
  <si>
    <t>(39.12322, -75.558604)</t>
  </si>
  <si>
    <t>New Castle County</t>
  </si>
  <si>
    <t>New Castle</t>
  </si>
  <si>
    <t>(39.68502, -75.634376)</t>
  </si>
  <si>
    <t>Sussex County</t>
  </si>
  <si>
    <t>Sussex</t>
  </si>
  <si>
    <t>(38.662387, -75.346649)</t>
  </si>
  <si>
    <t>District of Columbia</t>
  </si>
  <si>
    <t>(38.91027, -77.014468)</t>
  </si>
  <si>
    <t>Alachua County</t>
  </si>
  <si>
    <t>Alachua</t>
  </si>
  <si>
    <t>(29.665903, -82.386845)</t>
  </si>
  <si>
    <t>Baker County</t>
  </si>
  <si>
    <t>Baker</t>
  </si>
  <si>
    <t>(30.288432, -82.185477)</t>
  </si>
  <si>
    <t>Bay County</t>
  </si>
  <si>
    <t>Bay</t>
  </si>
  <si>
    <t>(30.206925, -85.660217)</t>
  </si>
  <si>
    <t>Bradford County</t>
  </si>
  <si>
    <t>Bradford</t>
  </si>
  <si>
    <t>(29.953429, -82.128192)</t>
  </si>
  <si>
    <t>Brevard County</t>
  </si>
  <si>
    <t>Brevard</t>
  </si>
  <si>
    <t>(28.232195, -80.690979)</t>
  </si>
  <si>
    <t>Broward County</t>
  </si>
  <si>
    <t>Broward</t>
  </si>
  <si>
    <t>(26.134058, -80.227135)</t>
  </si>
  <si>
    <t>(30.463143, -85.122189)</t>
  </si>
  <si>
    <t>Charlotte County</t>
  </si>
  <si>
    <t>Charlotte</t>
  </si>
  <si>
    <t>(26.954793, -82.119946)</t>
  </si>
  <si>
    <t>Citrus County</t>
  </si>
  <si>
    <t>Citrus</t>
  </si>
  <si>
    <t>(28.863598, -82.453512)</t>
  </si>
  <si>
    <t>(30.084386, -81.79941)</t>
  </si>
  <si>
    <t>Collier County</t>
  </si>
  <si>
    <t>Collier</t>
  </si>
  <si>
    <t>(26.199831, -81.699625)</t>
  </si>
  <si>
    <t>(30.126051, -82.660566)</t>
  </si>
  <si>
    <t>DeSoto County</t>
  </si>
  <si>
    <t>DeSoto</t>
  </si>
  <si>
    <t>(27.189369, -81.864094)</t>
  </si>
  <si>
    <t>Dixie County</t>
  </si>
  <si>
    <t>Dixie</t>
  </si>
  <si>
    <t>(29.634179, -83.056329)</t>
  </si>
  <si>
    <t>Duval County</t>
  </si>
  <si>
    <t>Duval</t>
  </si>
  <si>
    <t>(30.300302, -81.622853)</t>
  </si>
  <si>
    <t>(30.485314, -87.274788)</t>
  </si>
  <si>
    <t>Flagler County</t>
  </si>
  <si>
    <t>Flagler</t>
  </si>
  <si>
    <t>(29.523494, -81.224735)</t>
  </si>
  <si>
    <t>(29.786787, -84.822838)</t>
  </si>
  <si>
    <t>Gadsden County</t>
  </si>
  <si>
    <t>Gadsden</t>
  </si>
  <si>
    <t>(30.59828, -84.581397)</t>
  </si>
  <si>
    <t>Gilchrist County</t>
  </si>
  <si>
    <t>Gilchrist</t>
  </si>
  <si>
    <t>(29.704639, -82.808262)</t>
  </si>
  <si>
    <t>Glades County</t>
  </si>
  <si>
    <t>Glades</t>
  </si>
  <si>
    <t>(26.896029, -81.185404)</t>
  </si>
  <si>
    <t>Gulf County</t>
  </si>
  <si>
    <t>Gulf</t>
  </si>
  <si>
    <t>(29.988579, -85.259478)</t>
  </si>
  <si>
    <t>Hamilton County</t>
  </si>
  <si>
    <t>Hamilton</t>
  </si>
  <si>
    <t>(30.501534, -82.997218)</t>
  </si>
  <si>
    <t>Hardee County</t>
  </si>
  <si>
    <t>Hardee</t>
  </si>
  <si>
    <t>(27.548312, -81.815432)</t>
  </si>
  <si>
    <t>Hendry County</t>
  </si>
  <si>
    <t>Hendry</t>
  </si>
  <si>
    <t>(26.705392, -81.202571)</t>
  </si>
  <si>
    <t>Hernando County</t>
  </si>
  <si>
    <t>Hernando</t>
  </si>
  <si>
    <t>(28.50485, -82.496961)</t>
  </si>
  <si>
    <t>Highlands County</t>
  </si>
  <si>
    <t>Highlands</t>
  </si>
  <si>
    <t>(27.460415, -81.442555)</t>
  </si>
  <si>
    <t>Hillsborough County</t>
  </si>
  <si>
    <t>Hillsborough</t>
  </si>
  <si>
    <t>(27.976529, -82.401275)</t>
  </si>
  <si>
    <t>Holmes County</t>
  </si>
  <si>
    <t>Holmes</t>
  </si>
  <si>
    <t>(30.847684, -85.758558)</t>
  </si>
  <si>
    <t>Indian River County</t>
  </si>
  <si>
    <t>Indian River</t>
  </si>
  <si>
    <t>(27.671827, -80.440581)</t>
  </si>
  <si>
    <t>(30.80024, -85.216119)</t>
  </si>
  <si>
    <t>(30.504031, -83.886291)</t>
  </si>
  <si>
    <t>(30.065418, -83.179508)</t>
  </si>
  <si>
    <t>(28.735689, -81.752026)</t>
  </si>
  <si>
    <t>(26.574992, -81.858144)</t>
  </si>
  <si>
    <t>Leon County</t>
  </si>
  <si>
    <t>Leon</t>
  </si>
  <si>
    <t>(30.466103, -84.270371)</t>
  </si>
  <si>
    <t>Levy County</t>
  </si>
  <si>
    <t>Levy</t>
  </si>
  <si>
    <t>(29.379995, -82.666319)</t>
  </si>
  <si>
    <t>Liberty County</t>
  </si>
  <si>
    <t>Liberty</t>
  </si>
  <si>
    <t>(30.399795, -84.905169)</t>
  </si>
  <si>
    <t>(30.47263, -83.430563)</t>
  </si>
  <si>
    <t>Manatee County</t>
  </si>
  <si>
    <t>Manatee</t>
  </si>
  <si>
    <t>(27.477054, -82.532775)</t>
  </si>
  <si>
    <t>(29.140116, -82.123367)</t>
  </si>
  <si>
    <t>Martin County</t>
  </si>
  <si>
    <t>Martin</t>
  </si>
  <si>
    <t>(27.1443, -80.244395)</t>
  </si>
  <si>
    <t>Miami-Dade County</t>
  </si>
  <si>
    <t>Miami-Dade</t>
  </si>
  <si>
    <t>(25.774565, -80.298888)</t>
  </si>
  <si>
    <t>(24.739678, -81.263945)</t>
  </si>
  <si>
    <t>Nassau County</t>
  </si>
  <si>
    <t>Nassau</t>
  </si>
  <si>
    <t>(30.607962, -81.647153)</t>
  </si>
  <si>
    <t>Okaloosa County</t>
  </si>
  <si>
    <t>Okaloosa</t>
  </si>
  <si>
    <t>(30.542829, -86.567105)</t>
  </si>
  <si>
    <t>Okeechobee County</t>
  </si>
  <si>
    <t>Okeechobee</t>
  </si>
  <si>
    <t>(27.272057, -80.822153)</t>
  </si>
  <si>
    <t>(28.532855, -81.384377)</t>
  </si>
  <si>
    <t>Osceola County</t>
  </si>
  <si>
    <t>Osceola</t>
  </si>
  <si>
    <t>(28.266765, -81.383484)</t>
  </si>
  <si>
    <t>Palm Beach County</t>
  </si>
  <si>
    <t>Palm Beach</t>
  </si>
  <si>
    <t>(26.617075, -80.146119)</t>
  </si>
  <si>
    <t>Pasco County</t>
  </si>
  <si>
    <t>Pasco</t>
  </si>
  <si>
    <t>(28.261606, -82.51608)</t>
  </si>
  <si>
    <t>Pinellas County</t>
  </si>
  <si>
    <t>Pinellas</t>
  </si>
  <si>
    <t>(27.899794, -82.727651)</t>
  </si>
  <si>
    <t>(28.03114, -81.799975)</t>
  </si>
  <si>
    <t>Putnam County</t>
  </si>
  <si>
    <t>Putnam</t>
  </si>
  <si>
    <t>(29.609299, -81.720431)</t>
  </si>
  <si>
    <t>St. Johns County</t>
  </si>
  <si>
    <t>St. Johns</t>
  </si>
  <si>
    <t>(29.977088, -81.421504)</t>
  </si>
  <si>
    <t>St. Lucie County</t>
  </si>
  <si>
    <t>St. Lucie</t>
  </si>
  <si>
    <t>(27.338067, -80.353183)</t>
  </si>
  <si>
    <t>Santa Rosa County</t>
  </si>
  <si>
    <t>Santa Rosa</t>
  </si>
  <si>
    <t>(30.549593, -87.036954)</t>
  </si>
  <si>
    <t>Sarasota County</t>
  </si>
  <si>
    <t>Sarasota</t>
  </si>
  <si>
    <t>(27.208205, -82.423893)</t>
  </si>
  <si>
    <t>Seminole County</t>
  </si>
  <si>
    <t>Seminole</t>
  </si>
  <si>
    <t>(28.697834, -81.310445)</t>
  </si>
  <si>
    <t>(28.825768, -82.035469)</t>
  </si>
  <si>
    <t>Suwannee County</t>
  </si>
  <si>
    <t>Suwannee</t>
  </si>
  <si>
    <t>(30.214688, -82.987546)</t>
  </si>
  <si>
    <t>Taylor County</t>
  </si>
  <si>
    <t>Taylor</t>
  </si>
  <si>
    <t>(30.064881, -83.597967)</t>
  </si>
  <si>
    <t>(30.010768, -82.356919)</t>
  </si>
  <si>
    <t>Volusia County</t>
  </si>
  <si>
    <t>Volusia</t>
  </si>
  <si>
    <t>(29.073725, -81.123944)</t>
  </si>
  <si>
    <t>Wakulla County</t>
  </si>
  <si>
    <t>Wakulla</t>
  </si>
  <si>
    <t>(30.185525, -84.331546)</t>
  </si>
  <si>
    <t>Walton County</t>
  </si>
  <si>
    <t>Walton</t>
  </si>
  <si>
    <t>(30.583729, -86.190665)</t>
  </si>
  <si>
    <t>(30.650718, -85.625419)</t>
  </si>
  <si>
    <t>Appling County</t>
  </si>
  <si>
    <t>Appling</t>
  </si>
  <si>
    <t>(31.77388, -82.338473)</t>
  </si>
  <si>
    <t>Atkinson County</t>
  </si>
  <si>
    <t>Atkinson</t>
  </si>
  <si>
    <t>(31.317301, -82.886363)</t>
  </si>
  <si>
    <t>Bacon County</t>
  </si>
  <si>
    <t>Bacon</t>
  </si>
  <si>
    <t>(31.547221, -82.466071)</t>
  </si>
  <si>
    <t>(31.307754, -84.437989)</t>
  </si>
  <si>
    <t>(33.084849, -83.245659)</t>
  </si>
  <si>
    <t>Banks County</t>
  </si>
  <si>
    <t>Banks</t>
  </si>
  <si>
    <t>(34.351255, -83.506647)</t>
  </si>
  <si>
    <t>Barrow County</t>
  </si>
  <si>
    <t>Barrow</t>
  </si>
  <si>
    <t>(33.993054, -83.7275)</t>
  </si>
  <si>
    <t>Bartow County</t>
  </si>
  <si>
    <t>Bartow</t>
  </si>
  <si>
    <t>(34.208435, -84.829122)</t>
  </si>
  <si>
    <t>Ben Hill County</t>
  </si>
  <si>
    <t>Ben Hill</t>
  </si>
  <si>
    <t>(31.727638, -83.248636)</t>
  </si>
  <si>
    <t>Berrien County</t>
  </si>
  <si>
    <t>Berrien</t>
  </si>
  <si>
    <t>(31.238588, -83.252459)</t>
  </si>
  <si>
    <t>(32.832049, -83.687184)</t>
  </si>
  <si>
    <t>Bleckley County</t>
  </si>
  <si>
    <t>Bleckley</t>
  </si>
  <si>
    <t>(32.401368, -83.33214)</t>
  </si>
  <si>
    <t>Brantley County</t>
  </si>
  <si>
    <t>Brantley</t>
  </si>
  <si>
    <t>(31.216648, -81.96997)</t>
  </si>
  <si>
    <t>Brooks County</t>
  </si>
  <si>
    <t>Brooks</t>
  </si>
  <si>
    <t>(30.842082, -83.54009)</t>
  </si>
  <si>
    <t>Bryan County</t>
  </si>
  <si>
    <t>Bryan</t>
  </si>
  <si>
    <t>(31.979537, -81.375954)</t>
  </si>
  <si>
    <t>Bulloch County</t>
  </si>
  <si>
    <t>Bulloch</t>
  </si>
  <si>
    <t>(32.417702, -81.76242)</t>
  </si>
  <si>
    <t>Burke County</t>
  </si>
  <si>
    <t>Burke</t>
  </si>
  <si>
    <t>(33.101987, -81.998447)</t>
  </si>
  <si>
    <t>Butts County</t>
  </si>
  <si>
    <t>Butts</t>
  </si>
  <si>
    <t>(33.296102, -83.970002)</t>
  </si>
  <si>
    <t>(31.527412, -84.668445)</t>
  </si>
  <si>
    <t>Camden County</t>
  </si>
  <si>
    <t>Camden</t>
  </si>
  <si>
    <t>(30.814165, -81.635079)</t>
  </si>
  <si>
    <t>Candler County</t>
  </si>
  <si>
    <t>Candler</t>
  </si>
  <si>
    <t>(32.399861, -82.062305)</t>
  </si>
  <si>
    <t>(33.622193, -85.044673)</t>
  </si>
  <si>
    <t>Catoosa County</t>
  </si>
  <si>
    <t>Catoosa</t>
  </si>
  <si>
    <t>(34.927795, -85.17282)</t>
  </si>
  <si>
    <t>Charlton County</t>
  </si>
  <si>
    <t>Charlton</t>
  </si>
  <si>
    <t>(30.780002, -82.023033)</t>
  </si>
  <si>
    <t>Chatham County</t>
  </si>
  <si>
    <t>Chatham</t>
  </si>
  <si>
    <t>(32.036008, -81.126449)</t>
  </si>
  <si>
    <t>Chattahoochee County</t>
  </si>
  <si>
    <t>Chattahoochee</t>
  </si>
  <si>
    <t>(32.344231, -84.899254)</t>
  </si>
  <si>
    <t>Chattooga County</t>
  </si>
  <si>
    <t>Chattooga</t>
  </si>
  <si>
    <t>(34.495509, -85.344167)</t>
  </si>
  <si>
    <t>(34.169606, -84.496595)</t>
  </si>
  <si>
    <t>(33.950406, -83.380863)</t>
  </si>
  <si>
    <t>(31.633549, -85.013368)</t>
  </si>
  <si>
    <t>Clayton County</t>
  </si>
  <si>
    <t>Clayton</t>
  </si>
  <si>
    <t>(33.553383, -84.362238)</t>
  </si>
  <si>
    <t>Clinch County</t>
  </si>
  <si>
    <t>Clinch</t>
  </si>
  <si>
    <t>(31.017888, -82.740932)</t>
  </si>
  <si>
    <t>Cobb County</t>
  </si>
  <si>
    <t>Cobb</t>
  </si>
  <si>
    <t>(33.943254, -84.557878)</t>
  </si>
  <si>
    <t>(31.516, -82.840667)</t>
  </si>
  <si>
    <t>Colquitt County</t>
  </si>
  <si>
    <t>Colquitt</t>
  </si>
  <si>
    <t>(31.180955, -83.768671)</t>
  </si>
  <si>
    <t>(33.51622, -82.165654)</t>
  </si>
  <si>
    <t>Cook County</t>
  </si>
  <si>
    <t>Cook</t>
  </si>
  <si>
    <t>(31.149847, -83.424499)</t>
  </si>
  <si>
    <t>Coweta County</t>
  </si>
  <si>
    <t>Coweta</t>
  </si>
  <si>
    <t>(33.379117, -84.736399)</t>
  </si>
  <si>
    <t>(32.707681, -83.934002)</t>
  </si>
  <si>
    <t>Crisp County</t>
  </si>
  <si>
    <t>Crisp</t>
  </si>
  <si>
    <t>(31.947962, -83.777791)</t>
  </si>
  <si>
    <t>Dade County</t>
  </si>
  <si>
    <t>Dade</t>
  </si>
  <si>
    <t>(34.882709, -85.497004)</t>
  </si>
  <si>
    <t>Dawson County</t>
  </si>
  <si>
    <t>Dawson</t>
  </si>
  <si>
    <t>(34.40138, -84.104119)</t>
  </si>
  <si>
    <t>Decatur County</t>
  </si>
  <si>
    <t>Decatur</t>
  </si>
  <si>
    <t>(30.888345, -84.57036)</t>
  </si>
  <si>
    <t>(33.789813, -84.248029)</t>
  </si>
  <si>
    <t>Dodge County</t>
  </si>
  <si>
    <t>Dodge</t>
  </si>
  <si>
    <t>(32.212815, -83.175591)</t>
  </si>
  <si>
    <t>Dooly County</t>
  </si>
  <si>
    <t>Dooly</t>
  </si>
  <si>
    <t>(32.16758, -83.784195)</t>
  </si>
  <si>
    <t>Dougherty County</t>
  </si>
  <si>
    <t>Dougherty</t>
  </si>
  <si>
    <t>(31.573426, -84.167625)</t>
  </si>
  <si>
    <t>(33.724923, -84.734644)</t>
  </si>
  <si>
    <t>Early County</t>
  </si>
  <si>
    <t>Early</t>
  </si>
  <si>
    <t>(31.331726, -84.916722)</t>
  </si>
  <si>
    <t>Echols County</t>
  </si>
  <si>
    <t>Echols</t>
  </si>
  <si>
    <t>(30.708629, -83.057989)</t>
  </si>
  <si>
    <t>Effingham County</t>
  </si>
  <si>
    <t>Effingham</t>
  </si>
  <si>
    <t>(32.291745, -81.299511)</t>
  </si>
  <si>
    <t>(34.126521, -82.879523)</t>
  </si>
  <si>
    <t>Emanuel County</t>
  </si>
  <si>
    <t>Emanuel</t>
  </si>
  <si>
    <t>(32.58586, -82.307952)</t>
  </si>
  <si>
    <t>Evans County</t>
  </si>
  <si>
    <t>Evans</t>
  </si>
  <si>
    <t>(32.169649, -81.907367)</t>
  </si>
  <si>
    <t>Fannin County</t>
  </si>
  <si>
    <t>Fannin</t>
  </si>
  <si>
    <t>(34.901383, -84.313402)</t>
  </si>
  <si>
    <t>(33.427941, -84.512414)</t>
  </si>
  <si>
    <t>Floyd County</t>
  </si>
  <si>
    <t>Floyd</t>
  </si>
  <si>
    <t>(34.255796, -85.183164)</t>
  </si>
  <si>
    <t>Forsyth County</t>
  </si>
  <si>
    <t>Forsyth</t>
  </si>
  <si>
    <t>(34.19492, -84.144322)</t>
  </si>
  <si>
    <t>(34.377335, -83.186079)</t>
  </si>
  <si>
    <t>(33.836086, -84.393645)</t>
  </si>
  <si>
    <t>Gilmer County</t>
  </si>
  <si>
    <t>Gilmer</t>
  </si>
  <si>
    <t>(34.677249, -84.483646)</t>
  </si>
  <si>
    <t>Glascock County</t>
  </si>
  <si>
    <t>Glascock</t>
  </si>
  <si>
    <t>(33.235927, -82.609847)</t>
  </si>
  <si>
    <t>Glynn County</t>
  </si>
  <si>
    <t>Glynn</t>
  </si>
  <si>
    <t>(31.202698, -81.486488)</t>
  </si>
  <si>
    <t>Gordon County</t>
  </si>
  <si>
    <t>Gordon</t>
  </si>
  <si>
    <t>(34.498326, -84.908795)</t>
  </si>
  <si>
    <t>Grady County</t>
  </si>
  <si>
    <t>Grady</t>
  </si>
  <si>
    <t>(30.882764, -84.214288)</t>
  </si>
  <si>
    <t>(33.549876, -83.166093)</t>
  </si>
  <si>
    <t>Gwinnett County</t>
  </si>
  <si>
    <t>Gwinnett</t>
  </si>
  <si>
    <t>(33.951956, -84.057963)</t>
  </si>
  <si>
    <t>Habersham County</t>
  </si>
  <si>
    <t>Habersham</t>
  </si>
  <si>
    <t>(34.56516, -83.541626)</t>
  </si>
  <si>
    <t>Hall County</t>
  </si>
  <si>
    <t>Hall</t>
  </si>
  <si>
    <t>(34.275205, -83.844712)</t>
  </si>
  <si>
    <t>Hancock County</t>
  </si>
  <si>
    <t>Hancock</t>
  </si>
  <si>
    <t>(33.255825, -83.002047)</t>
  </si>
  <si>
    <t>Haralson County</t>
  </si>
  <si>
    <t>Haralson</t>
  </si>
  <si>
    <t>(33.76192, -85.18547)</t>
  </si>
  <si>
    <t>Harris County</t>
  </si>
  <si>
    <t>Harris</t>
  </si>
  <si>
    <t>(32.699933, -84.895034)</t>
  </si>
  <si>
    <t>Hart County</t>
  </si>
  <si>
    <t>Hart</t>
  </si>
  <si>
    <t>(34.355413, -82.964953)</t>
  </si>
  <si>
    <t>Heard County</t>
  </si>
  <si>
    <t>Heard</t>
  </si>
  <si>
    <t>(33.309334, -85.1134)</t>
  </si>
  <si>
    <t>(33.475842, -84.175416)</t>
  </si>
  <si>
    <t>(32.571603, -83.663357)</t>
  </si>
  <si>
    <t>Irwin County</t>
  </si>
  <si>
    <t>Irwin</t>
  </si>
  <si>
    <t>(31.604647, -83.280834)</t>
  </si>
  <si>
    <t>(34.132059, -83.584805)</t>
  </si>
  <si>
    <t>Jasper County</t>
  </si>
  <si>
    <t>Jasper</t>
  </si>
  <si>
    <t>(33.356251, -83.724341)</t>
  </si>
  <si>
    <t>Jeff Davis County</t>
  </si>
  <si>
    <t>Jeff Davis</t>
  </si>
  <si>
    <t>(31.848776, -82.600696)</t>
  </si>
  <si>
    <t>(33.063551, -82.407657)</t>
  </si>
  <si>
    <t>Jenkins County</t>
  </si>
  <si>
    <t>Jenkins</t>
  </si>
  <si>
    <t>(32.794618, -81.950133)</t>
  </si>
  <si>
    <t>(32.701199, -82.679535)</t>
  </si>
  <si>
    <t>Jones County</t>
  </si>
  <si>
    <t>Jones</t>
  </si>
  <si>
    <t>(32.962134, -83.54514)</t>
  </si>
  <si>
    <t>(33.08002, -84.1544)</t>
  </si>
  <si>
    <t>Lanier County</t>
  </si>
  <si>
    <t>Lanier</t>
  </si>
  <si>
    <t>(31.035393, -83.090886)</t>
  </si>
  <si>
    <t>Laurens County</t>
  </si>
  <si>
    <t>Laurens</t>
  </si>
  <si>
    <t>(32.516487, -82.926131)</t>
  </si>
  <si>
    <t>(31.681194, -84.173396)</t>
  </si>
  <si>
    <t>(31.827766, -81.578482)</t>
  </si>
  <si>
    <t>(33.781126, -82.44638)</t>
  </si>
  <si>
    <t>Long County</t>
  </si>
  <si>
    <t>Long</t>
  </si>
  <si>
    <t>(31.778807, -81.733663)</t>
  </si>
  <si>
    <t>(30.857006, -83.280221)</t>
  </si>
  <si>
    <t>Lumpkin County</t>
  </si>
  <si>
    <t>Lumpkin</t>
  </si>
  <si>
    <t>(34.524951, -83.986879)</t>
  </si>
  <si>
    <t>McDuffie County</t>
  </si>
  <si>
    <t>McDuffie</t>
  </si>
  <si>
    <t>(33.459617, -82.469866)</t>
  </si>
  <si>
    <t>McIntosh County</t>
  </si>
  <si>
    <t>McIntosh</t>
  </si>
  <si>
    <t>(31.47526, -81.407579)</t>
  </si>
  <si>
    <t>(32.325042, -84.038814)</t>
  </si>
  <si>
    <t>(34.104614, -83.24068)</t>
  </si>
  <si>
    <t>(32.380907, -84.523557)</t>
  </si>
  <si>
    <t>Meriwether County</t>
  </si>
  <si>
    <t>Meriwether</t>
  </si>
  <si>
    <t>(33.008863, -84.672846)</t>
  </si>
  <si>
    <t>(31.159722, -84.737198)</t>
  </si>
  <si>
    <t>Mitchell County</t>
  </si>
  <si>
    <t>Mitchell</t>
  </si>
  <si>
    <t>(31.216853, -84.172094)</t>
  </si>
  <si>
    <t>(33.038194, -83.906823)</t>
  </si>
  <si>
    <t>(32.167319, -82.533261)</t>
  </si>
  <si>
    <t>(33.600243, -83.485957)</t>
  </si>
  <si>
    <t>Murray County</t>
  </si>
  <si>
    <t>Murray</t>
  </si>
  <si>
    <t>(34.782329, -84.792066)</t>
  </si>
  <si>
    <t>Muscogee County</t>
  </si>
  <si>
    <t>Muscogee</t>
  </si>
  <si>
    <t>(32.492289, -84.930634)</t>
  </si>
  <si>
    <t>(33.56952, -83.896609)</t>
  </si>
  <si>
    <t>Oconee County</t>
  </si>
  <si>
    <t>Oconee</t>
  </si>
  <si>
    <t>(33.875278, -83.457946)</t>
  </si>
  <si>
    <t>Oglethorpe County</t>
  </si>
  <si>
    <t>Oglethorpe</t>
  </si>
  <si>
    <t>(33.916594, -83.14492)</t>
  </si>
  <si>
    <t>Paulding County</t>
  </si>
  <si>
    <t>Paulding</t>
  </si>
  <si>
    <t>(33.905688, -84.816609)</t>
  </si>
  <si>
    <t>Peach County</t>
  </si>
  <si>
    <t>Peach</t>
  </si>
  <si>
    <t>(32.584826, -83.82958)</t>
  </si>
  <si>
    <t>(34.455892, -84.442301)</t>
  </si>
  <si>
    <t>Pierce County</t>
  </si>
  <si>
    <t>Pierce</t>
  </si>
  <si>
    <t>(31.314668, -82.240429)</t>
  </si>
  <si>
    <t>(33.103227, -84.366796)</t>
  </si>
  <si>
    <t>(34.010878, -85.176771)</t>
  </si>
  <si>
    <t>(32.275344, -83.480342)</t>
  </si>
  <si>
    <t>(33.317059, -83.339663)</t>
  </si>
  <si>
    <t>Quitman County</t>
  </si>
  <si>
    <t>Quitman</t>
  </si>
  <si>
    <t>(31.859377, -85.077727)</t>
  </si>
  <si>
    <t>Rabun County</t>
  </si>
  <si>
    <t>Rabun</t>
  </si>
  <si>
    <t>(34.87903, -83.407223)</t>
  </si>
  <si>
    <t>(31.760403, -84.758026)</t>
  </si>
  <si>
    <t>Richmond County</t>
  </si>
  <si>
    <t>Richmond</t>
  </si>
  <si>
    <t>(33.426859, -82.049444)</t>
  </si>
  <si>
    <t>Rockdale County</t>
  </si>
  <si>
    <t>Rockdale</t>
  </si>
  <si>
    <t>(33.642043, -84.020894)</t>
  </si>
  <si>
    <t>Schley County</t>
  </si>
  <si>
    <t>Schley</t>
  </si>
  <si>
    <t>(32.241549, -84.306781)</t>
  </si>
  <si>
    <t>Screven County</t>
  </si>
  <si>
    <t>Screven</t>
  </si>
  <si>
    <t>(32.722842, -81.627328)</t>
  </si>
  <si>
    <t>(30.972496, -84.868027)</t>
  </si>
  <si>
    <t>Spalding County</t>
  </si>
  <si>
    <t>Spalding</t>
  </si>
  <si>
    <t>(33.258051, -84.273339)</t>
  </si>
  <si>
    <t>Stephens County</t>
  </si>
  <si>
    <t>Stephens</t>
  </si>
  <si>
    <t>(34.556904, -83.288681)</t>
  </si>
  <si>
    <t>Stewart County</t>
  </si>
  <si>
    <t>Stewart</t>
  </si>
  <si>
    <t>(32.069335, -84.764519)</t>
  </si>
  <si>
    <t>(32.059981, -84.221818)</t>
  </si>
  <si>
    <t>Talbot County</t>
  </si>
  <si>
    <t>Talbot</t>
  </si>
  <si>
    <t>(32.703124, -84.582116)</t>
  </si>
  <si>
    <t>Taliaferro County</t>
  </si>
  <si>
    <t>Taliaferro</t>
  </si>
  <si>
    <t>(33.5688, -82.88576)</t>
  </si>
  <si>
    <t>Tattnall County</t>
  </si>
  <si>
    <t>Tattnall</t>
  </si>
  <si>
    <t>(32.043908, -82.052217)</t>
  </si>
  <si>
    <t>(32.560542, -84.215083)</t>
  </si>
  <si>
    <t>Telfair County</t>
  </si>
  <si>
    <t>Telfair</t>
  </si>
  <si>
    <t>(32.01562, -82.892471)</t>
  </si>
  <si>
    <t>Terrell County</t>
  </si>
  <si>
    <t>Terrell</t>
  </si>
  <si>
    <t>(31.772157, -84.42886)</t>
  </si>
  <si>
    <t>Thomas County</t>
  </si>
  <si>
    <t>Thomas</t>
  </si>
  <si>
    <t>(30.868962, -83.948411)</t>
  </si>
  <si>
    <t>Tift County</t>
  </si>
  <si>
    <t>Tift</t>
  </si>
  <si>
    <t>(31.454362, -83.515048)</t>
  </si>
  <si>
    <t>Toombs County</t>
  </si>
  <si>
    <t>Toombs</t>
  </si>
  <si>
    <t>(32.183936, -82.367022)</t>
  </si>
  <si>
    <t>Towns County</t>
  </si>
  <si>
    <t>Towns</t>
  </si>
  <si>
    <t>(34.938692, -83.782961)</t>
  </si>
  <si>
    <t>Treutlen County</t>
  </si>
  <si>
    <t>Treutlen</t>
  </si>
  <si>
    <t>(32.387047, -82.589718)</t>
  </si>
  <si>
    <t>Troup County</t>
  </si>
  <si>
    <t>Troup</t>
  </si>
  <si>
    <t>(33.036737, -85.031746)</t>
  </si>
  <si>
    <t>Turner County</t>
  </si>
  <si>
    <t>Turner</t>
  </si>
  <si>
    <t>(31.700824, -83.636891)</t>
  </si>
  <si>
    <t>Twiggs County</t>
  </si>
  <si>
    <t>Twiggs</t>
  </si>
  <si>
    <t>(32.703662, -83.416286)</t>
  </si>
  <si>
    <t>(34.874243, -84.002286)</t>
  </si>
  <si>
    <t>Upson County</t>
  </si>
  <si>
    <t>Upson</t>
  </si>
  <si>
    <t>(32.907469, -84.324382)</t>
  </si>
  <si>
    <t>(34.83654, -85.293376)</t>
  </si>
  <si>
    <t>(33.795381, -83.784266)</t>
  </si>
  <si>
    <t>Ware County</t>
  </si>
  <si>
    <t>Ware</t>
  </si>
  <si>
    <t>(31.22682, -82.383943)</t>
  </si>
  <si>
    <t>Warren County</t>
  </si>
  <si>
    <t>Warren</t>
  </si>
  <si>
    <t>(33.407596, -82.662844)</t>
  </si>
  <si>
    <t>(32.962029, -82.773406)</t>
  </si>
  <si>
    <t>Wayne County</t>
  </si>
  <si>
    <t>Wayne</t>
  </si>
  <si>
    <t>(31.611857, -81.919105)</t>
  </si>
  <si>
    <t>Webster County</t>
  </si>
  <si>
    <t>Webster</t>
  </si>
  <si>
    <t>(32.049343, -84.560657)</t>
  </si>
  <si>
    <t>Wheeler County</t>
  </si>
  <si>
    <t>Wheeler</t>
  </si>
  <si>
    <t>(32.146558, -82.751307)</t>
  </si>
  <si>
    <t>(34.601048, -83.744309)</t>
  </si>
  <si>
    <t>Whitfield County</t>
  </si>
  <si>
    <t>Whitfield</t>
  </si>
  <si>
    <t>(34.792742, -84.965686)</t>
  </si>
  <si>
    <t>(31.975167, -83.405657)</t>
  </si>
  <si>
    <t>Wilkes County</t>
  </si>
  <si>
    <t>Wilkes</t>
  </si>
  <si>
    <t>(33.755364, -82.753524)</t>
  </si>
  <si>
    <t>Wilkinson County</t>
  </si>
  <si>
    <t>Wilkinson</t>
  </si>
  <si>
    <t>(32.8443, -83.239491)</t>
  </si>
  <si>
    <t>Worth County</t>
  </si>
  <si>
    <t>Worth</t>
  </si>
  <si>
    <t>(31.535712, -83.861186)</t>
  </si>
  <si>
    <t>Hawaii County</t>
  </si>
  <si>
    <t>(19.672837, -155.421895)</t>
  </si>
  <si>
    <t>Honolulu County</t>
  </si>
  <si>
    <t>Honolulu</t>
  </si>
  <si>
    <t>(21.372464, -157.913673)</t>
  </si>
  <si>
    <t>Kalawao County</t>
  </si>
  <si>
    <t>Kalawao</t>
  </si>
  <si>
    <t>(21.188495, -156.979972)</t>
  </si>
  <si>
    <t>Kauai County</t>
  </si>
  <si>
    <t>Kauai</t>
  </si>
  <si>
    <t>(22.021022, -159.442112)</t>
  </si>
  <si>
    <t>Maui County</t>
  </si>
  <si>
    <t>Maui</t>
  </si>
  <si>
    <t>(20.863747, -156.493816)</t>
  </si>
  <si>
    <t>Ada County</t>
  </si>
  <si>
    <t>Ada</t>
  </si>
  <si>
    <t>(43.611186, -116.304409)</t>
  </si>
  <si>
    <t>(44.848619, -116.375947)</t>
  </si>
  <si>
    <t>Bannock County</t>
  </si>
  <si>
    <t>Bannock</t>
  </si>
  <si>
    <t>(42.869212, -112.423672)</t>
  </si>
  <si>
    <t>Bear Lake County</t>
  </si>
  <si>
    <t>Bear Lake</t>
  </si>
  <si>
    <t>(42.306336, -111.341632)</t>
  </si>
  <si>
    <t>Benewah County</t>
  </si>
  <si>
    <t>Benewah</t>
  </si>
  <si>
    <t>(47.271692, -116.639736)</t>
  </si>
  <si>
    <t>Bingham County</t>
  </si>
  <si>
    <t>Bingham</t>
  </si>
  <si>
    <t>(43.217372, -112.355721)</t>
  </si>
  <si>
    <t>Blaine County</t>
  </si>
  <si>
    <t>Blaine</t>
  </si>
  <si>
    <t>(43.541366, -114.294277)</t>
  </si>
  <si>
    <t>Boise County</t>
  </si>
  <si>
    <t>Boise</t>
  </si>
  <si>
    <t>(43.899702, -115.993695)</t>
  </si>
  <si>
    <t>Bonner County</t>
  </si>
  <si>
    <t>Bonner</t>
  </si>
  <si>
    <t>(48.235649, -116.630982)</t>
  </si>
  <si>
    <t>Bonneville County</t>
  </si>
  <si>
    <t>Bonneville</t>
  </si>
  <si>
    <t>(43.494876, -111.997623)</t>
  </si>
  <si>
    <t>Boundary County</t>
  </si>
  <si>
    <t>Boundary</t>
  </si>
  <si>
    <t>(48.705964, -116.302851)</t>
  </si>
  <si>
    <t>(43.699097, -113.294562)</t>
  </si>
  <si>
    <t>Camas County</t>
  </si>
  <si>
    <t>Camas</t>
  </si>
  <si>
    <t>(43.350524, -114.756451)</t>
  </si>
  <si>
    <t>Canyon County</t>
  </si>
  <si>
    <t>Canyon</t>
  </si>
  <si>
    <t>(43.611438, -116.627276)</t>
  </si>
  <si>
    <t>Caribou County</t>
  </si>
  <si>
    <t>Caribou</t>
  </si>
  <si>
    <t>(42.643778, -111.656063)</t>
  </si>
  <si>
    <t>Cassia County</t>
  </si>
  <si>
    <t>Cassia</t>
  </si>
  <si>
    <t>(42.482791, -113.741833)</t>
  </si>
  <si>
    <t>(44.185815, -112.278608)</t>
  </si>
  <si>
    <t>Clearwater County</t>
  </si>
  <si>
    <t>Clearwater</t>
  </si>
  <si>
    <t>(46.48524, -116.185221)</t>
  </si>
  <si>
    <t>(44.285168, -114.048035)</t>
  </si>
  <si>
    <t>(43.11532, -115.684407)</t>
  </si>
  <si>
    <t>(42.0993, -111.872202)</t>
  </si>
  <si>
    <t>(44.014844, -111.615464)</t>
  </si>
  <si>
    <t>Gem County</t>
  </si>
  <si>
    <t>Gem</t>
  </si>
  <si>
    <t>(43.884323, -116.506739)</t>
  </si>
  <si>
    <t>Gooding County</t>
  </si>
  <si>
    <t>Gooding</t>
  </si>
  <si>
    <t>(42.852717, -114.751067)</t>
  </si>
  <si>
    <t>Idaho County</t>
  </si>
  <si>
    <t>(45.974127, -116.106566)</t>
  </si>
  <si>
    <t>(43.691123, -111.969394)</t>
  </si>
  <si>
    <t>Jerome County</t>
  </si>
  <si>
    <t>Jerome</t>
  </si>
  <si>
    <t>(42.698447, -114.462669)</t>
  </si>
  <si>
    <t>Kootenai County</t>
  </si>
  <si>
    <t>Kootenai</t>
  </si>
  <si>
    <t>(47.73713, -116.832581)</t>
  </si>
  <si>
    <t>Latah County</t>
  </si>
  <si>
    <t>Latah</t>
  </si>
  <si>
    <t>(46.742968, -116.934434)</t>
  </si>
  <si>
    <t>Lemhi County</t>
  </si>
  <si>
    <t>Lemhi</t>
  </si>
  <si>
    <t>(45.127412, -113.86153)</t>
  </si>
  <si>
    <t>Lewis County</t>
  </si>
  <si>
    <t>Lewis</t>
  </si>
  <si>
    <t>(46.238066, -116.25739)</t>
  </si>
  <si>
    <t>(42.973467, -114.326069)</t>
  </si>
  <si>
    <t>(43.819114, -111.794073)</t>
  </si>
  <si>
    <t>Minidoka County</t>
  </si>
  <si>
    <t>Minidoka</t>
  </si>
  <si>
    <t>(42.613266, -113.712227)</t>
  </si>
  <si>
    <t>Nez Perce County</t>
  </si>
  <si>
    <t>Nez Perce</t>
  </si>
  <si>
    <t>(46.394126, -116.950462)</t>
  </si>
  <si>
    <t>Oneida County</t>
  </si>
  <si>
    <t>Oneida</t>
  </si>
  <si>
    <t>(42.181568, -112.301274)</t>
  </si>
  <si>
    <t>Owyhee County</t>
  </si>
  <si>
    <t>Owyhee</t>
  </si>
  <si>
    <t>(43.376748, -116.681558)</t>
  </si>
  <si>
    <t>Payette County</t>
  </si>
  <si>
    <t>Payette</t>
  </si>
  <si>
    <t>(44.020334, -116.894281)</t>
  </si>
  <si>
    <t>Power County</t>
  </si>
  <si>
    <t>Power</t>
  </si>
  <si>
    <t>(42.775001, -112.829004)</t>
  </si>
  <si>
    <t>Shoshone County</t>
  </si>
  <si>
    <t>Shoshone</t>
  </si>
  <si>
    <t>(47.514637, -116.085925)</t>
  </si>
  <si>
    <t>Teton County</t>
  </si>
  <si>
    <t>Teton</t>
  </si>
  <si>
    <t>(43.692977, -111.125546)</t>
  </si>
  <si>
    <t>Twin Falls County</t>
  </si>
  <si>
    <t>Twin Falls</t>
  </si>
  <si>
    <t>(42.558563, -114.504002)</t>
  </si>
  <si>
    <t>Valley County</t>
  </si>
  <si>
    <t>Valley</t>
  </si>
  <si>
    <t>(44.758677, -116.073719)</t>
  </si>
  <si>
    <t>(44.297898, -116.919922)</t>
  </si>
  <si>
    <t>(39.943826, -91.328948)</t>
  </si>
  <si>
    <t>Alexander County</t>
  </si>
  <si>
    <t>Alexander</t>
  </si>
  <si>
    <t>(37.149251, -89.289666)</t>
  </si>
  <si>
    <t>Bond County</t>
  </si>
  <si>
    <t>Bond</t>
  </si>
  <si>
    <t>(38.884622, -89.432819)</t>
  </si>
  <si>
    <t>(42.293981, -88.851989)</t>
  </si>
  <si>
    <t>Brown County</t>
  </si>
  <si>
    <t>Brown</t>
  </si>
  <si>
    <t>(39.964815, -90.746466)</t>
  </si>
  <si>
    <t>Bureau County</t>
  </si>
  <si>
    <t>Bureau</t>
  </si>
  <si>
    <t>(41.382964, -89.42378)</t>
  </si>
  <si>
    <t>(39.12353, -90.63801)</t>
  </si>
  <si>
    <t>(42.071879, -89.963255)</t>
  </si>
  <si>
    <t>Cass County</t>
  </si>
  <si>
    <t>Cass</t>
  </si>
  <si>
    <t>(39.979866, -90.319209)</t>
  </si>
  <si>
    <t>Champaign County</t>
  </si>
  <si>
    <t>Champaign</t>
  </si>
  <si>
    <t>(40.128073, -88.233083)</t>
  </si>
  <si>
    <t>Christian County</t>
  </si>
  <si>
    <t>Christian</t>
  </si>
  <si>
    <t>(39.525298, -89.254627)</t>
  </si>
  <si>
    <t>(39.351007, -87.800246)</t>
  </si>
  <si>
    <t>(38.716132, -88.490134)</t>
  </si>
  <si>
    <t>Clinton County</t>
  </si>
  <si>
    <t>Clinton</t>
  </si>
  <si>
    <t>(38.587753, -89.472099)</t>
  </si>
  <si>
    <t>Coles County</t>
  </si>
  <si>
    <t>Coles</t>
  </si>
  <si>
    <t>(39.487297, -88.258277)</t>
  </si>
  <si>
    <t>(41.865937, -87.757714)</t>
  </si>
  <si>
    <t>(39.00569, -87.748024)</t>
  </si>
  <si>
    <t>Cumberland County</t>
  </si>
  <si>
    <t>Cumberland</t>
  </si>
  <si>
    <t>(39.275965, -88.280887)</t>
  </si>
  <si>
    <t>(41.927172, -88.72946)</t>
  </si>
  <si>
    <t>De Witt County</t>
  </si>
  <si>
    <t>De Witt</t>
  </si>
  <si>
    <t>(40.171701, -88.908946)</t>
  </si>
  <si>
    <t>(39.766826, -88.279794)</t>
  </si>
  <si>
    <t>DuPage County</t>
  </si>
  <si>
    <t>DuPage</t>
  </si>
  <si>
    <t>(41.849815, -88.071617)</t>
  </si>
  <si>
    <t>Edgar County</t>
  </si>
  <si>
    <t>Edgar</t>
  </si>
  <si>
    <t>(39.635942, -87.71537)</t>
  </si>
  <si>
    <t>Edwards County</t>
  </si>
  <si>
    <t>Edwards</t>
  </si>
  <si>
    <t>(38.402493, -88.04063)</t>
  </si>
  <si>
    <t>(39.094723, -88.576033)</t>
  </si>
  <si>
    <t>(38.997829, -89.033295)</t>
  </si>
  <si>
    <t>Ford County</t>
  </si>
  <si>
    <t>Ford</t>
  </si>
  <si>
    <t>(40.527422, -88.217453)</t>
  </si>
  <si>
    <t>(37.962135, -88.953316)</t>
  </si>
  <si>
    <t>(40.521963, -90.119357)</t>
  </si>
  <si>
    <t>Gallatin County</t>
  </si>
  <si>
    <t>Gallatin</t>
  </si>
  <si>
    <t>(37.770001, -88.238563)</t>
  </si>
  <si>
    <t>(39.37224, -90.373465)</t>
  </si>
  <si>
    <t>Grundy County</t>
  </si>
  <si>
    <t>Grundy</t>
  </si>
  <si>
    <t>(41.345274, -88.347437)</t>
  </si>
  <si>
    <t>(38.092156, -88.557747)</t>
  </si>
  <si>
    <t>(40.425725, -91.203133)</t>
  </si>
  <si>
    <t>Hardin County</t>
  </si>
  <si>
    <t>Hardin</t>
  </si>
  <si>
    <t>(37.478453, -88.290573)</t>
  </si>
  <si>
    <t>Henderson County</t>
  </si>
  <si>
    <t>Henderson</t>
  </si>
  <si>
    <t>(40.828841, -90.9448)</t>
  </si>
  <si>
    <t>(41.348782, -90.134757)</t>
  </si>
  <si>
    <t>Iroquois County</t>
  </si>
  <si>
    <t>Iroquois</t>
  </si>
  <si>
    <t>(40.763597, -87.834391)</t>
  </si>
  <si>
    <t>(37.747793, -89.274031)</t>
  </si>
  <si>
    <t>(39.003765, -88.159885)</t>
  </si>
  <si>
    <t>(38.308488, -88.910808)</t>
  </si>
  <si>
    <t>Jersey County</t>
  </si>
  <si>
    <t>Jersey</t>
  </si>
  <si>
    <t>(39.072862, -90.32042)</t>
  </si>
  <si>
    <t>Jo Daviess County</t>
  </si>
  <si>
    <t>Jo Daviess</t>
  </si>
  <si>
    <t>(42.411324, -90.305944)</t>
  </si>
  <si>
    <t>(37.474558, -88.882358)</t>
  </si>
  <si>
    <t>Kane County</t>
  </si>
  <si>
    <t>Kane</t>
  </si>
  <si>
    <t>(41.918111, -88.331264)</t>
  </si>
  <si>
    <t>Kankakee County</t>
  </si>
  <si>
    <t>Kankakee</t>
  </si>
  <si>
    <t>(41.148582, -87.850867)</t>
  </si>
  <si>
    <t>Kendall County</t>
  </si>
  <si>
    <t>Kendall</t>
  </si>
  <si>
    <t>(41.663724, -88.379066)</t>
  </si>
  <si>
    <t>Knox County</t>
  </si>
  <si>
    <t>Knox</t>
  </si>
  <si>
    <t>(40.937032, -90.328601)</t>
  </si>
  <si>
    <t>(42.313072, -87.969458)</t>
  </si>
  <si>
    <t>LaSalle County</t>
  </si>
  <si>
    <t>LaSalle</t>
  </si>
  <si>
    <t>(41.350798, -88.895997)</t>
  </si>
  <si>
    <t>(38.718291, -87.748328)</t>
  </si>
  <si>
    <t>(41.810242, -89.398207)</t>
  </si>
  <si>
    <t>Livingston County</t>
  </si>
  <si>
    <t>Livingston</t>
  </si>
  <si>
    <t>(40.907044, -88.573187)</t>
  </si>
  <si>
    <t>(40.140775, -89.361505)</t>
  </si>
  <si>
    <t>McDonough County</t>
  </si>
  <si>
    <t>McDonough</t>
  </si>
  <si>
    <t>(40.469472, -90.669344)</t>
  </si>
  <si>
    <t>McHenry County</t>
  </si>
  <si>
    <t>McHenry</t>
  </si>
  <si>
    <t>(42.271472, -88.34988)</t>
  </si>
  <si>
    <t>McLean County</t>
  </si>
  <si>
    <t>McLean</t>
  </si>
  <si>
    <t>(40.494123, -88.954977)</t>
  </si>
  <si>
    <t>(39.851176, -88.947076)</t>
  </si>
  <si>
    <t>Macoupin County</t>
  </si>
  <si>
    <t>Macoupin</t>
  </si>
  <si>
    <t>(39.19403, -89.877035)</t>
  </si>
  <si>
    <t>(38.801396, -90.018097)</t>
  </si>
  <si>
    <t>(38.59071, -89.016967)</t>
  </si>
  <si>
    <t>(41.043034, -89.315638)</t>
  </si>
  <si>
    <t>Mason County</t>
  </si>
  <si>
    <t>Mason</t>
  </si>
  <si>
    <t>(40.286475, -89.898924)</t>
  </si>
  <si>
    <t>Massac County</t>
  </si>
  <si>
    <t>Massac</t>
  </si>
  <si>
    <t>(37.178592, -88.714109)</t>
  </si>
  <si>
    <t>Menard County</t>
  </si>
  <si>
    <t>Menard</t>
  </si>
  <si>
    <t>(39.99726, -89.799507)</t>
  </si>
  <si>
    <t>Mercer County</t>
  </si>
  <si>
    <t>Mercer</t>
  </si>
  <si>
    <t>(41.214043, -90.687167)</t>
  </si>
  <si>
    <t>(38.358529, -90.171163)</t>
  </si>
  <si>
    <t>(39.198961, -89.505319)</t>
  </si>
  <si>
    <t>(39.718155, -90.231161)</t>
  </si>
  <si>
    <t>Moultrie County</t>
  </si>
  <si>
    <t>Moultrie</t>
  </si>
  <si>
    <t>(39.631979, -88.614419)</t>
  </si>
  <si>
    <t>Ogle County</t>
  </si>
  <si>
    <t>Ogle</t>
  </si>
  <si>
    <t>(42.028653, -89.256098)</t>
  </si>
  <si>
    <t>Peoria County</t>
  </si>
  <si>
    <t>Peoria</t>
  </si>
  <si>
    <t>(40.742915, -89.638993)</t>
  </si>
  <si>
    <t>(38.058514, -89.323862)</t>
  </si>
  <si>
    <t>Piatt County</t>
  </si>
  <si>
    <t>Piatt</t>
  </si>
  <si>
    <t>(40.007008, -88.581585)</t>
  </si>
  <si>
    <t>(39.621311, -90.859127)</t>
  </si>
  <si>
    <t>(37.39893, -88.54991)</t>
  </si>
  <si>
    <t>(37.199543, -89.13475)</t>
  </si>
  <si>
    <t>(41.229306, -89.270945)</t>
  </si>
  <si>
    <t>(38.055541, -89.809249)</t>
  </si>
  <si>
    <t>Richland County</t>
  </si>
  <si>
    <t>Richland</t>
  </si>
  <si>
    <t>(38.725943, -88.088315)</t>
  </si>
  <si>
    <t>Rock Island County</t>
  </si>
  <si>
    <t>Rock Island</t>
  </si>
  <si>
    <t>(41.489142, -90.504005)</t>
  </si>
  <si>
    <t>(38.550219, -90.000674)</t>
  </si>
  <si>
    <t>(37.754786, -88.536395)</t>
  </si>
  <si>
    <t>Sangamon County</t>
  </si>
  <si>
    <t>Sangamon</t>
  </si>
  <si>
    <t>(39.772757, -89.652867)</t>
  </si>
  <si>
    <t>Schuyler County</t>
  </si>
  <si>
    <t>Schuyler</t>
  </si>
  <si>
    <t>(40.13118, -90.568639)</t>
  </si>
  <si>
    <t>(39.645737, -90.462754)</t>
  </si>
  <si>
    <t>(39.396539, -88.802073)</t>
  </si>
  <si>
    <t>Stark County</t>
  </si>
  <si>
    <t>Stark</t>
  </si>
  <si>
    <t>(41.098377, -89.792451)</t>
  </si>
  <si>
    <t>Stephenson County</t>
  </si>
  <si>
    <t>Stephenson</t>
  </si>
  <si>
    <t>(42.324139, -89.644541)</t>
  </si>
  <si>
    <t>Tazewell County</t>
  </si>
  <si>
    <t>Tazewell</t>
  </si>
  <si>
    <t>(40.602899, -89.534104)</t>
  </si>
  <si>
    <t>(37.46858, -89.236505)</t>
  </si>
  <si>
    <t>Vermilion County</t>
  </si>
  <si>
    <t>Vermilion</t>
  </si>
  <si>
    <t>(40.149683, -87.654806)</t>
  </si>
  <si>
    <t>Wabash County</t>
  </si>
  <si>
    <t>Wabash</t>
  </si>
  <si>
    <t>(38.431283, -87.789625)</t>
  </si>
  <si>
    <t>(40.890638, -90.636371)</t>
  </si>
  <si>
    <t>(38.359407, -89.39393)</t>
  </si>
  <si>
    <t>(38.406869, -88.422496)</t>
  </si>
  <si>
    <t>(38.089959, -88.192241)</t>
  </si>
  <si>
    <t>Whiteside County</t>
  </si>
  <si>
    <t>Whiteside</t>
  </si>
  <si>
    <t>(41.780798, -89.823253)</t>
  </si>
  <si>
    <t>Will County</t>
  </si>
  <si>
    <t>Will</t>
  </si>
  <si>
    <t>(41.565138, -88.057232)</t>
  </si>
  <si>
    <t>Williamson County</t>
  </si>
  <si>
    <t>Williamson</t>
  </si>
  <si>
    <t>(37.755675, -88.974979)</t>
  </si>
  <si>
    <t>Winnebago County</t>
  </si>
  <si>
    <t>Winnebago</t>
  </si>
  <si>
    <t>(42.307128, -89.06224)</t>
  </si>
  <si>
    <t>Woodford County</t>
  </si>
  <si>
    <t>Woodford</t>
  </si>
  <si>
    <t>(40.771239, -89.29031)</t>
  </si>
  <si>
    <t>(40.753767, -84.934317)</t>
  </si>
  <si>
    <t>Allen County</t>
  </si>
  <si>
    <t>Allen</t>
  </si>
  <si>
    <t>(41.098642, -85.122329)</t>
  </si>
  <si>
    <t>Bartholomew County</t>
  </si>
  <si>
    <t>Bartholomew</t>
  </si>
  <si>
    <t>(39.216785, -85.902794)</t>
  </si>
  <si>
    <t>(40.575066, -87.291433)</t>
  </si>
  <si>
    <t>Blackford County</t>
  </si>
  <si>
    <t>Blackford</t>
  </si>
  <si>
    <t>(40.469726, -85.34419)</t>
  </si>
  <si>
    <t>(40.013009, -86.398737)</t>
  </si>
  <si>
    <t>(39.236241, -86.20969)</t>
  </si>
  <si>
    <t>(40.578983, -86.600098)</t>
  </si>
  <si>
    <t>(40.747104, -86.339592)</t>
  </si>
  <si>
    <t>(38.371546, -85.732035)</t>
  </si>
  <si>
    <t>(39.469066, -87.124217)</t>
  </si>
  <si>
    <t>(40.298201, -86.512307)</t>
  </si>
  <si>
    <t>(38.313435, -86.423444)</t>
  </si>
  <si>
    <t>Daviess County</t>
  </si>
  <si>
    <t>Daviess</t>
  </si>
  <si>
    <t>(38.696963, -87.098076)</t>
  </si>
  <si>
    <t>Dearborn County</t>
  </si>
  <si>
    <t>Dearborn</t>
  </si>
  <si>
    <t>(39.14462, -84.920935)</t>
  </si>
  <si>
    <t>(39.319975, -85.494211)</t>
  </si>
  <si>
    <t>(41.378214, -85.034285)</t>
  </si>
  <si>
    <t>Delaware County</t>
  </si>
  <si>
    <t>(40.20517, -85.401962)</t>
  </si>
  <si>
    <t>Dubois County</t>
  </si>
  <si>
    <t>Dubois</t>
  </si>
  <si>
    <t>(38.357067, -86.914032)</t>
  </si>
  <si>
    <t>Elkhart County</t>
  </si>
  <si>
    <t>Elkhart</t>
  </si>
  <si>
    <t>(41.637679, -85.906728)</t>
  </si>
  <si>
    <t>(39.640791, -85.147496)</t>
  </si>
  <si>
    <t>(38.321514, -85.855645)</t>
  </si>
  <si>
    <t>Fountain County</t>
  </si>
  <si>
    <t>Fountain</t>
  </si>
  <si>
    <t>(40.152089, -87.271946)</t>
  </si>
  <si>
    <t>(39.401885, -85.070265)</t>
  </si>
  <si>
    <t>(41.059389, -86.220078)</t>
  </si>
  <si>
    <t>Gibson County</t>
  </si>
  <si>
    <t>Gibson</t>
  </si>
  <si>
    <t>(38.30918, -87.546685)</t>
  </si>
  <si>
    <t>(40.525253, -85.644413)</t>
  </si>
  <si>
    <t>(39.052316, -86.992172)</t>
  </si>
  <si>
    <t>(40.002534, -86.059737)</t>
  </si>
  <si>
    <t>(39.811662, -85.824125)</t>
  </si>
  <si>
    <t>Harrison County</t>
  </si>
  <si>
    <t>Harrison</t>
  </si>
  <si>
    <t>(38.233745, -86.097474)</t>
  </si>
  <si>
    <t>Hendricks County</t>
  </si>
  <si>
    <t>Hendricks</t>
  </si>
  <si>
    <t>(39.772784, -86.415055)</t>
  </si>
  <si>
    <t>(39.928644, -85.403678)</t>
  </si>
  <si>
    <t>(40.470704, -86.132959)</t>
  </si>
  <si>
    <t>Huntington County</t>
  </si>
  <si>
    <t>Huntington</t>
  </si>
  <si>
    <t>(40.870224, -85.487085)</t>
  </si>
  <si>
    <t>(38.925896, -85.942654)</t>
  </si>
  <si>
    <t>(41.075783, -87.149436)</t>
  </si>
  <si>
    <t>Jay County</t>
  </si>
  <si>
    <t>Jay</t>
  </si>
  <si>
    <t>(40.428424, -85.033025)</t>
  </si>
  <si>
    <t>(38.758956, -85.433692)</t>
  </si>
  <si>
    <t>Jennings County</t>
  </si>
  <si>
    <t>Jennings</t>
  </si>
  <si>
    <t>(39.005169, -85.648821)</t>
  </si>
  <si>
    <t>(39.553276, -86.113609)</t>
  </si>
  <si>
    <t>(38.698623, -87.45768)</t>
  </si>
  <si>
    <t>Kosciusko County</t>
  </si>
  <si>
    <t>Kosciusko</t>
  </si>
  <si>
    <t>(41.266796, -85.830484)</t>
  </si>
  <si>
    <t>LaGrange County</t>
  </si>
  <si>
    <t>LaGrange</t>
  </si>
  <si>
    <t>(41.6324, -85.46117)</t>
  </si>
  <si>
    <t>(41.526226, -87.408155)</t>
  </si>
  <si>
    <t>LaPorte County</t>
  </si>
  <si>
    <t>LaPorte</t>
  </si>
  <si>
    <t>(41.631837, -86.790977)</t>
  </si>
  <si>
    <t>(38.846386, -86.495718)</t>
  </si>
  <si>
    <t>(40.11412, -85.708901)</t>
  </si>
  <si>
    <t>(39.791299, -86.135905)</t>
  </si>
  <si>
    <t>(41.347248, -86.273082)</t>
  </si>
  <si>
    <t>(38.678357, -86.848113)</t>
  </si>
  <si>
    <t>Miami County</t>
  </si>
  <si>
    <t>Miami</t>
  </si>
  <si>
    <t>(40.730651, -86.073933)</t>
  </si>
  <si>
    <t>(39.162879, -86.537697)</t>
  </si>
  <si>
    <t>(40.03511, -86.90006)</t>
  </si>
  <si>
    <t>(39.512251, -86.399318)</t>
  </si>
  <si>
    <t>(40.994087, -87.380385)</t>
  </si>
  <si>
    <t>Noble County</t>
  </si>
  <si>
    <t>Noble</t>
  </si>
  <si>
    <t>(41.413892, -85.391205)</t>
  </si>
  <si>
    <t>Ohio County</t>
  </si>
  <si>
    <t>(38.954549, -84.911295)</t>
  </si>
  <si>
    <t>(38.562156, -86.496982)</t>
  </si>
  <si>
    <t>Owen County</t>
  </si>
  <si>
    <t>Owen</t>
  </si>
  <si>
    <t>(39.315596, -86.799822)</t>
  </si>
  <si>
    <t>Parke County</t>
  </si>
  <si>
    <t>Parke</t>
  </si>
  <si>
    <t>(39.758327, -87.227997)</t>
  </si>
  <si>
    <t>(38.009327, -86.705205)</t>
  </si>
  <si>
    <t>(38.424833, -87.233923)</t>
  </si>
  <si>
    <t>Porter County</t>
  </si>
  <si>
    <t>Porter</t>
  </si>
  <si>
    <t>(41.513679, -87.105308)</t>
  </si>
  <si>
    <t>Posey County</t>
  </si>
  <si>
    <t>Posey</t>
  </si>
  <si>
    <t>(38.013245, -87.823041)</t>
  </si>
  <si>
    <t>(41.050592, -86.685266)</t>
  </si>
  <si>
    <t>(39.646107, -86.835611)</t>
  </si>
  <si>
    <t>(40.168573, -84.997064)</t>
  </si>
  <si>
    <t>Ripley County</t>
  </si>
  <si>
    <t>Ripley</t>
  </si>
  <si>
    <t>(39.159402, -85.218379)</t>
  </si>
  <si>
    <t>Rush County</t>
  </si>
  <si>
    <t>Rush</t>
  </si>
  <si>
    <t>(39.623616, -85.474569)</t>
  </si>
  <si>
    <t>St. Joseph County</t>
  </si>
  <si>
    <t>St. Joseph</t>
  </si>
  <si>
    <t>(41.6754, -86.228686)</t>
  </si>
  <si>
    <t>(38.698198, -85.762718)</t>
  </si>
  <si>
    <t>(39.536039, -85.789825)</t>
  </si>
  <si>
    <t>Spencer County</t>
  </si>
  <si>
    <t>Spencer</t>
  </si>
  <si>
    <t>(38.015495, -87.011149)</t>
  </si>
  <si>
    <t>Starke County</t>
  </si>
  <si>
    <t>Starke</t>
  </si>
  <si>
    <t>(41.282896, -86.631962)</t>
  </si>
  <si>
    <t>Steuben County</t>
  </si>
  <si>
    <t>Steuben</t>
  </si>
  <si>
    <t>(41.649521, -85.010662)</t>
  </si>
  <si>
    <t>Sullivan County</t>
  </si>
  <si>
    <t>Sullivan</t>
  </si>
  <si>
    <t>(39.103093, -87.390988)</t>
  </si>
  <si>
    <t>Switzerland County</t>
  </si>
  <si>
    <t>Switzerland</t>
  </si>
  <si>
    <t>(38.819835, -85.023499)</t>
  </si>
  <si>
    <t>Tippecanoe County</t>
  </si>
  <si>
    <t>Tippecanoe</t>
  </si>
  <si>
    <t>(40.41788, -86.886971)</t>
  </si>
  <si>
    <t>Tipton County</t>
  </si>
  <si>
    <t>Tipton</t>
  </si>
  <si>
    <t>(40.308849, -86.050587)</t>
  </si>
  <si>
    <t>(39.618626, -84.919102)</t>
  </si>
  <si>
    <t>Vanderburgh County</t>
  </si>
  <si>
    <t>Vanderburgh</t>
  </si>
  <si>
    <t>(37.996062, -87.551819)</t>
  </si>
  <si>
    <t>Vermillion County</t>
  </si>
  <si>
    <t>Vermillion</t>
  </si>
  <si>
    <t>(39.763164, -87.440231)</t>
  </si>
  <si>
    <t>Vigo County</t>
  </si>
  <si>
    <t>Vigo</t>
  </si>
  <si>
    <t>(39.460817, -87.387985)</t>
  </si>
  <si>
    <t>(40.858522, -85.802372)</t>
  </si>
  <si>
    <t>(40.312186, -87.326289)</t>
  </si>
  <si>
    <t>Warrick County</t>
  </si>
  <si>
    <t>Warrick</t>
  </si>
  <si>
    <t>(38.012884, -87.352574)</t>
  </si>
  <si>
    <t>(38.572886, -86.086677)</t>
  </si>
  <si>
    <t>(39.842737, -84.949811)</t>
  </si>
  <si>
    <t>Wells County</t>
  </si>
  <si>
    <t>Wells</t>
  </si>
  <si>
    <t>(40.770771, -85.194412)</t>
  </si>
  <si>
    <t>(40.755698, -86.810306)</t>
  </si>
  <si>
    <t>Whitley County</t>
  </si>
  <si>
    <t>Whitley</t>
  </si>
  <si>
    <t>(41.163144, -85.47848)</t>
  </si>
  <si>
    <t>Adair County</t>
  </si>
  <si>
    <t>Adair</t>
  </si>
  <si>
    <t>(41.344629, -94.479157)</t>
  </si>
  <si>
    <t>(41.006693, -94.709635)</t>
  </si>
  <si>
    <t>Allamakee County</t>
  </si>
  <si>
    <t>Allamakee</t>
  </si>
  <si>
    <t>(43.25705, -91.417115)</t>
  </si>
  <si>
    <t>Appanoose County</t>
  </si>
  <si>
    <t>Appanoose</t>
  </si>
  <si>
    <t>(40.739836, -92.867034)</t>
  </si>
  <si>
    <t>Audubon County</t>
  </si>
  <si>
    <t>Audubon</t>
  </si>
  <si>
    <t>(41.676829, -94.925302)</t>
  </si>
  <si>
    <t>(42.06222, -92.017478)</t>
  </si>
  <si>
    <t>Black Hawk County</t>
  </si>
  <si>
    <t>Black Hawk</t>
  </si>
  <si>
    <t>(42.490851, -92.370013)</t>
  </si>
  <si>
    <t>(42.026494, -93.895155)</t>
  </si>
  <si>
    <t>Bremer County</t>
  </si>
  <si>
    <t>Bremer</t>
  </si>
  <si>
    <t>(42.743058, -92.376967)</t>
  </si>
  <si>
    <t>Buchanan County</t>
  </si>
  <si>
    <t>Buchanan</t>
  </si>
  <si>
    <t>(42.486957, -91.901041)</t>
  </si>
  <si>
    <t>Buena Vista County</t>
  </si>
  <si>
    <t>Buena Vista</t>
  </si>
  <si>
    <t>(42.679153, -95.181444)</t>
  </si>
  <si>
    <t>(42.707538, -92.758692)</t>
  </si>
  <si>
    <t>(42.400162, -94.625331)</t>
  </si>
  <si>
    <t>(42.038571, -94.867634)</t>
  </si>
  <si>
    <t>(41.365898, -94.979466)</t>
  </si>
  <si>
    <t>Cedar County</t>
  </si>
  <si>
    <t>Cedar</t>
  </si>
  <si>
    <t>(41.757883, -91.137388)</t>
  </si>
  <si>
    <t>Cerro Gordo County</t>
  </si>
  <si>
    <t>Cerro Gordo</t>
  </si>
  <si>
    <t>(43.135116, -93.246222)</t>
  </si>
  <si>
    <t>(42.749288, -95.593937)</t>
  </si>
  <si>
    <t>Chickasaw County</t>
  </si>
  <si>
    <t>Chickasaw</t>
  </si>
  <si>
    <t>(43.038059, -92.344319)</t>
  </si>
  <si>
    <t>(41.036835, -93.78126)</t>
  </si>
  <si>
    <t>(43.127315, -95.159571)</t>
  </si>
  <si>
    <t>(42.860097, -91.322919)</t>
  </si>
  <si>
    <t>(41.852707, -90.335737)</t>
  </si>
  <si>
    <t>(42.027366, -95.358454)</t>
  </si>
  <si>
    <t>(41.645223, -93.923368)</t>
  </si>
  <si>
    <t>Davis County</t>
  </si>
  <si>
    <t>Davis</t>
  </si>
  <si>
    <t>(40.765097, -92.415821)</t>
  </si>
  <si>
    <t>(40.71001, -93.821366)</t>
  </si>
  <si>
    <t>(42.482434, -91.383342)</t>
  </si>
  <si>
    <t>Des Moines County</t>
  </si>
  <si>
    <t>Des Moines</t>
  </si>
  <si>
    <t>(40.833525, -91.141489)</t>
  </si>
  <si>
    <t>Dickinson County</t>
  </si>
  <si>
    <t>Dickinson</t>
  </si>
  <si>
    <t>(43.389624, -95.133548)</t>
  </si>
  <si>
    <t>Dubuque County</t>
  </si>
  <si>
    <t>Dubuque</t>
  </si>
  <si>
    <t>(42.493726, -90.759915)</t>
  </si>
  <si>
    <t>Emmet County</t>
  </si>
  <si>
    <t>Emmet</t>
  </si>
  <si>
    <t>(43.394425, -94.75499)</t>
  </si>
  <si>
    <t>(42.820385, -91.855375)</t>
  </si>
  <si>
    <t>(43.074625, -92.75233)</t>
  </si>
  <si>
    <t>(42.755202, -93.240318)</t>
  </si>
  <si>
    <t>(40.747942, -95.623322)</t>
  </si>
  <si>
    <t>(42.029792, -94.375962)</t>
  </si>
  <si>
    <t>(42.380262, -92.748284)</t>
  </si>
  <si>
    <t>Guthrie County</t>
  </si>
  <si>
    <t>Guthrie</t>
  </si>
  <si>
    <t>(41.669446, -94.431251)</t>
  </si>
  <si>
    <t>(42.407552, -93.766985)</t>
  </si>
  <si>
    <t>(43.092013, -93.705072)</t>
  </si>
  <si>
    <t>(42.436775, -93.215799)</t>
  </si>
  <si>
    <t>(41.662391, -95.807433)</t>
  </si>
  <si>
    <t>(40.981343, -91.537058)</t>
  </si>
  <si>
    <t>(43.361616, -92.231027)</t>
  </si>
  <si>
    <t>(42.74679, -94.215551)</t>
  </si>
  <si>
    <t>Ida County</t>
  </si>
  <si>
    <t>Ida</t>
  </si>
  <si>
    <t>(42.391343, -95.504381)</t>
  </si>
  <si>
    <t>Iowa County</t>
  </si>
  <si>
    <t>(41.702615, -92.039923)</t>
  </si>
  <si>
    <t>(42.139283, -90.566782)</t>
  </si>
  <si>
    <t>(41.678374, -93.070038)</t>
  </si>
  <si>
    <t>(41.013171, -91.964603)</t>
  </si>
  <si>
    <t>(41.679755, -91.55831)</t>
  </si>
  <si>
    <t>(42.136467, -91.198513)</t>
  </si>
  <si>
    <t>Keokuk County</t>
  </si>
  <si>
    <t>Keokuk</t>
  </si>
  <si>
    <t>(41.325439, -92.17499)</t>
  </si>
  <si>
    <t>Kossuth County</t>
  </si>
  <si>
    <t>Kossuth</t>
  </si>
  <si>
    <t>(43.147016, -94.22057)</t>
  </si>
  <si>
    <t>(40.55857, -91.396226)</t>
  </si>
  <si>
    <t>Linn County</t>
  </si>
  <si>
    <t>Linn</t>
  </si>
  <si>
    <t>(42.009607, -91.647251)</t>
  </si>
  <si>
    <t>Louisa County</t>
  </si>
  <si>
    <t>Louisa</t>
  </si>
  <si>
    <t>(41.22579, -91.259929)</t>
  </si>
  <si>
    <t>Lucas County</t>
  </si>
  <si>
    <t>Lucas</t>
  </si>
  <si>
    <t>(41.021148, -93.313045)</t>
  </si>
  <si>
    <t>Lyon County</t>
  </si>
  <si>
    <t>Lyon</t>
  </si>
  <si>
    <t>(43.385265, -96.218544)</t>
  </si>
  <si>
    <t>(41.347064, -93.989405)</t>
  </si>
  <si>
    <t>Mahaska County</t>
  </si>
  <si>
    <t>Mahaska</t>
  </si>
  <si>
    <t>(41.31208, -92.641016)</t>
  </si>
  <si>
    <t>(41.35483, -93.04269)</t>
  </si>
  <si>
    <t>(42.031353, -92.938421)</t>
  </si>
  <si>
    <t>Mills County</t>
  </si>
  <si>
    <t>Mills</t>
  </si>
  <si>
    <t>(41.04967, -95.695267)</t>
  </si>
  <si>
    <t>(43.336257, -92.803247)</t>
  </si>
  <si>
    <t>Monona County</t>
  </si>
  <si>
    <t>Monona</t>
  </si>
  <si>
    <t>(42.063026, -95.985135)</t>
  </si>
  <si>
    <t>(41.035615, -92.827682)</t>
  </si>
  <si>
    <t>(41.008619, -95.167995)</t>
  </si>
  <si>
    <t>Muscatine County</t>
  </si>
  <si>
    <t>Muscatine</t>
  </si>
  <si>
    <t>(41.464065, -91.078997)</t>
  </si>
  <si>
    <t>O'Brien County</t>
  </si>
  <si>
    <t>O'Brien</t>
  </si>
  <si>
    <t>(43.126413, -95.690881)</t>
  </si>
  <si>
    <t>(43.38638, -95.680373)</t>
  </si>
  <si>
    <t>Page County</t>
  </si>
  <si>
    <t>Page</t>
  </si>
  <si>
    <t>(40.747616, -95.188476)</t>
  </si>
  <si>
    <t>Palo Alto County</t>
  </si>
  <si>
    <t>Palo Alto</t>
  </si>
  <si>
    <t>(43.099878, -94.690212)</t>
  </si>
  <si>
    <t>Plymouth County</t>
  </si>
  <si>
    <t>Plymouth</t>
  </si>
  <si>
    <t>(42.747907, -96.203431)</t>
  </si>
  <si>
    <t>Pocahontas County</t>
  </si>
  <si>
    <t>Pocahontas</t>
  </si>
  <si>
    <t>(42.745402, -94.700868)</t>
  </si>
  <si>
    <t>(41.623296, -93.641654)</t>
  </si>
  <si>
    <t>Pottawattamie County</t>
  </si>
  <si>
    <t>Pottawattamie</t>
  </si>
  <si>
    <t>(41.278533, -95.79515)</t>
  </si>
  <si>
    <t>Poweshiek County</t>
  </si>
  <si>
    <t>Poweshiek</t>
  </si>
  <si>
    <t>(41.709953, -92.620663)</t>
  </si>
  <si>
    <t>Ringgold County</t>
  </si>
  <si>
    <t>Ringgold</t>
  </si>
  <si>
    <t>(40.733763, -94.23852)</t>
  </si>
  <si>
    <t>Sac County</t>
  </si>
  <si>
    <t>Sac</t>
  </si>
  <si>
    <t>(42.375805, -95.088801)</t>
  </si>
  <si>
    <t>(41.563153, -90.567812)</t>
  </si>
  <si>
    <t>(41.665153, -95.320336)</t>
  </si>
  <si>
    <t>Sioux County</t>
  </si>
  <si>
    <t>Sioux</t>
  </si>
  <si>
    <t>(43.079825, -96.16727)</t>
  </si>
  <si>
    <t>Story County</t>
  </si>
  <si>
    <t>Story</t>
  </si>
  <si>
    <t>(42.026371, -93.601827)</t>
  </si>
  <si>
    <t>Tama County</t>
  </si>
  <si>
    <t>Tama</t>
  </si>
  <si>
    <t>(42.065599, -92.542587)</t>
  </si>
  <si>
    <t>(40.755364, -94.673438)</t>
  </si>
  <si>
    <t>(41.053083, -94.318925)</t>
  </si>
  <si>
    <t>(40.745557, -91.939134)</t>
  </si>
  <si>
    <t>Wapello County</t>
  </si>
  <si>
    <t>Wapello</t>
  </si>
  <si>
    <t>(41.016218, -92.418385)</t>
  </si>
  <si>
    <t>(41.400885, -93.588243)</t>
  </si>
  <si>
    <t>(41.361978, -91.695465)</t>
  </si>
  <si>
    <t>(40.740054, -93.312926)</t>
  </si>
  <si>
    <t>(42.480374, -94.179066)</t>
  </si>
  <si>
    <t>(43.34288, -93.667031)</t>
  </si>
  <si>
    <t>Winneshiek County</t>
  </si>
  <si>
    <t>Winneshiek</t>
  </si>
  <si>
    <t>(43.281284, -91.814375)</t>
  </si>
  <si>
    <t>Woodbury County</t>
  </si>
  <si>
    <t>Woodbury</t>
  </si>
  <si>
    <t>(42.483225, -96.344174)</t>
  </si>
  <si>
    <t>(43.36654, -93.252258)</t>
  </si>
  <si>
    <t>Wright County</t>
  </si>
  <si>
    <t>Wright</t>
  </si>
  <si>
    <t>(42.732195, -93.755488)</t>
  </si>
  <si>
    <t>(37.896584, -95.367053)</t>
  </si>
  <si>
    <t>Anderson County</t>
  </si>
  <si>
    <t>Anderson</t>
  </si>
  <si>
    <t>(38.250112, -95.264386)</t>
  </si>
  <si>
    <t>Atchison County</t>
  </si>
  <si>
    <t>Atchison</t>
  </si>
  <si>
    <t>(39.555583, -95.181488)</t>
  </si>
  <si>
    <t>Barber County</t>
  </si>
  <si>
    <t>Barber</t>
  </si>
  <si>
    <t>(37.212182, -98.557384)</t>
  </si>
  <si>
    <t>Barton County</t>
  </si>
  <si>
    <t>Barton</t>
  </si>
  <si>
    <t>(38.394738, -98.757739)</t>
  </si>
  <si>
    <t>Bourbon County</t>
  </si>
  <si>
    <t>Bourbon</t>
  </si>
  <si>
    <t>(37.845557, -94.749443)</t>
  </si>
  <si>
    <t>(39.801273, -95.550384)</t>
  </si>
  <si>
    <t>(37.727135, -96.989771)</t>
  </si>
  <si>
    <t>Chase County</t>
  </si>
  <si>
    <t>Chase</t>
  </si>
  <si>
    <t>(38.358336, -96.559378)</t>
  </si>
  <si>
    <t>Chautauqua County</t>
  </si>
  <si>
    <t>Chautauqua</t>
  </si>
  <si>
    <t>(37.111002, -96.231466)</t>
  </si>
  <si>
    <t>(37.115229, -94.755079)</t>
  </si>
  <si>
    <t>(39.768136, -101.738994)</t>
  </si>
  <si>
    <t>(37.290453, -99.873033)</t>
  </si>
  <si>
    <t>(39.356195, -97.12257)</t>
  </si>
  <si>
    <t>Cloud County</t>
  </si>
  <si>
    <t>Cloud</t>
  </si>
  <si>
    <t>(39.53395, -97.637247)</t>
  </si>
  <si>
    <t>Coffey County</t>
  </si>
  <si>
    <t>Coffey</t>
  </si>
  <si>
    <t>(38.247657, -95.739982)</t>
  </si>
  <si>
    <t>Comanche County</t>
  </si>
  <si>
    <t>Comanche</t>
  </si>
  <si>
    <t>(37.23627, -99.365215)</t>
  </si>
  <si>
    <t>Cowley County</t>
  </si>
  <si>
    <t>Cowley</t>
  </si>
  <si>
    <t>(37.174285, -96.997786)</t>
  </si>
  <si>
    <t>(37.439934, -94.731394)</t>
  </si>
  <si>
    <t>(39.804329, -100.490859)</t>
  </si>
  <si>
    <t>(38.881314, -97.149128)</t>
  </si>
  <si>
    <t>Doniphan County</t>
  </si>
  <si>
    <t>Doniphan</t>
  </si>
  <si>
    <t>(39.788642, -95.07501)</t>
  </si>
  <si>
    <t>(38.941783, -95.251337)</t>
  </si>
  <si>
    <t>(37.914412, -99.354911)</t>
  </si>
  <si>
    <t>Elk County</t>
  </si>
  <si>
    <t>Elk</t>
  </si>
  <si>
    <t>(37.421638, -96.236702)</t>
  </si>
  <si>
    <t>Ellis County</t>
  </si>
  <si>
    <t>Ellis</t>
  </si>
  <si>
    <t>(38.88156, -99.32999)</t>
  </si>
  <si>
    <t>Ellsworth County</t>
  </si>
  <si>
    <t>Ellsworth</t>
  </si>
  <si>
    <t>(38.721016, -98.262851)</t>
  </si>
  <si>
    <t>Finney County</t>
  </si>
  <si>
    <t>Finney</t>
  </si>
  <si>
    <t>(37.97733, -100.86582)</t>
  </si>
  <si>
    <t>(37.751112, -99.994842)</t>
  </si>
  <si>
    <t>(38.602731, -95.260071)</t>
  </si>
  <si>
    <t>Geary County</t>
  </si>
  <si>
    <t>Geary</t>
  </si>
  <si>
    <t>(39.03865, -96.83925)</t>
  </si>
  <si>
    <t>Gove County</t>
  </si>
  <si>
    <t>Gove</t>
  </si>
  <si>
    <t>(39.047631, -100.374241)</t>
  </si>
  <si>
    <t>(39.359746, -99.857852)</t>
  </si>
  <si>
    <t>(37.580306, -101.34973)</t>
  </si>
  <si>
    <t>Gray County</t>
  </si>
  <si>
    <t>Gray</t>
  </si>
  <si>
    <t>(37.726577, -100.412964)</t>
  </si>
  <si>
    <t>Greeley County</t>
  </si>
  <si>
    <t>Greeley</t>
  </si>
  <si>
    <t>(38.487089, -101.763211)</t>
  </si>
  <si>
    <t>Greenwood County</t>
  </si>
  <si>
    <t>Greenwood</t>
  </si>
  <si>
    <t>(37.85753, -96.226569)</t>
  </si>
  <si>
    <t>(37.979185, -101.76766)</t>
  </si>
  <si>
    <t>Harper County</t>
  </si>
  <si>
    <t>Harper</t>
  </si>
  <si>
    <t>(37.215092, -98.051218)</t>
  </si>
  <si>
    <t>Harvey County</t>
  </si>
  <si>
    <t>Harvey</t>
  </si>
  <si>
    <t>(38.047085, -97.385273)</t>
  </si>
  <si>
    <t>Haskell County</t>
  </si>
  <si>
    <t>Haskell</t>
  </si>
  <si>
    <t>(37.500029, -100.89411)</t>
  </si>
  <si>
    <t>Hodgeman County</t>
  </si>
  <si>
    <t>Hodgeman</t>
  </si>
  <si>
    <t>(38.083504, -99.867564)</t>
  </si>
  <si>
    <t>(39.400924, -95.751346)</t>
  </si>
  <si>
    <t>(39.210891, -95.397856)</t>
  </si>
  <si>
    <t>Jewell County</t>
  </si>
  <si>
    <t>Jewell</t>
  </si>
  <si>
    <t>(39.775457, -98.201227)</t>
  </si>
  <si>
    <t>(38.928049, -94.737132)</t>
  </si>
  <si>
    <t>Kearny County</t>
  </si>
  <si>
    <t>Kearny</t>
  </si>
  <si>
    <t>(37.954211, -101.237967)</t>
  </si>
  <si>
    <t>Kingman County</t>
  </si>
  <si>
    <t>Kingman</t>
  </si>
  <si>
    <t>(37.608437, -98.097712)</t>
  </si>
  <si>
    <t>(37.598711, -99.257059)</t>
  </si>
  <si>
    <t>Labette County</t>
  </si>
  <si>
    <t>Labette</t>
  </si>
  <si>
    <t>(37.258236, -95.260544)</t>
  </si>
  <si>
    <t>Lane County</t>
  </si>
  <si>
    <t>Lane</t>
  </si>
  <si>
    <t>(38.503002, -100.487778)</t>
  </si>
  <si>
    <t>Leavenworth County</t>
  </si>
  <si>
    <t>Leavenworth</t>
  </si>
  <si>
    <t>(39.238518, -94.959302)</t>
  </si>
  <si>
    <t>(39.036065, -98.175271)</t>
  </si>
  <si>
    <t>(38.237359, -94.801632)</t>
  </si>
  <si>
    <t>(39.098288, -100.925261)</t>
  </si>
  <si>
    <t>(38.416154, -96.179779)</t>
  </si>
  <si>
    <t>McPherson County</t>
  </si>
  <si>
    <t>McPherson</t>
  </si>
  <si>
    <t>(38.381163, -97.647603)</t>
  </si>
  <si>
    <t>(38.326437, -97.124507)</t>
  </si>
  <si>
    <t>(39.800028, -96.573612)</t>
  </si>
  <si>
    <t>Meade County</t>
  </si>
  <si>
    <t>Meade</t>
  </si>
  <si>
    <t>(37.292089, -100.394216)</t>
  </si>
  <si>
    <t>(38.590405, -94.836385)</t>
  </si>
  <si>
    <t>(39.454968, -98.174198)</t>
  </si>
  <si>
    <t>(37.139982, -95.695334)</t>
  </si>
  <si>
    <t>Morris County</t>
  </si>
  <si>
    <t>Morris</t>
  </si>
  <si>
    <t>(38.698154, -96.588826)</t>
  </si>
  <si>
    <t>Morton County</t>
  </si>
  <si>
    <t>Morton</t>
  </si>
  <si>
    <t>(37.047093, -101.838333)</t>
  </si>
  <si>
    <t>Nemaha County</t>
  </si>
  <si>
    <t>Nemaha</t>
  </si>
  <si>
    <t>(39.829915, -95.962628)</t>
  </si>
  <si>
    <t>Neosho County</t>
  </si>
  <si>
    <t>Neosho</t>
  </si>
  <si>
    <t>(37.624963, -95.39482)</t>
  </si>
  <si>
    <t>Ness County</t>
  </si>
  <si>
    <t>Ness</t>
  </si>
  <si>
    <t>(38.492429, -99.898826)</t>
  </si>
  <si>
    <t>Norton County</t>
  </si>
  <si>
    <t>Norton</t>
  </si>
  <si>
    <t>(39.820601, -99.878289)</t>
  </si>
  <si>
    <t>Osage County</t>
  </si>
  <si>
    <t>Osage</t>
  </si>
  <si>
    <t>(38.698945, -95.711621)</t>
  </si>
  <si>
    <t>Osborne County</t>
  </si>
  <si>
    <t>Osborne</t>
  </si>
  <si>
    <t>(39.424792, -98.707572)</t>
  </si>
  <si>
    <t>Ottawa County</t>
  </si>
  <si>
    <t>Ottawa</t>
  </si>
  <si>
    <t>(39.096434, -97.681833)</t>
  </si>
  <si>
    <t>Pawnee County</t>
  </si>
  <si>
    <t>Pawnee</t>
  </si>
  <si>
    <t>(38.178541, -99.147286)</t>
  </si>
  <si>
    <t>(39.757048, -99.349355)</t>
  </si>
  <si>
    <t>Pottawatomie County</t>
  </si>
  <si>
    <t>Pottawatomie</t>
  </si>
  <si>
    <t>(39.258473, -96.316121)</t>
  </si>
  <si>
    <t>Pratt County</t>
  </si>
  <si>
    <t>Pratt</t>
  </si>
  <si>
    <t>(37.645065, -98.731177)</t>
  </si>
  <si>
    <t>Rawlins County</t>
  </si>
  <si>
    <t>Rawlins</t>
  </si>
  <si>
    <t>(39.807807, -101.053756)</t>
  </si>
  <si>
    <t>Reno County</t>
  </si>
  <si>
    <t>Reno</t>
  </si>
  <si>
    <t>(38.050915, -97.933041)</t>
  </si>
  <si>
    <t>Republic County</t>
  </si>
  <si>
    <t>Republic</t>
  </si>
  <si>
    <t>(39.818188, -97.659183)</t>
  </si>
  <si>
    <t>Rice County</t>
  </si>
  <si>
    <t>Rice</t>
  </si>
  <si>
    <t>(38.321963, -98.201028)</t>
  </si>
  <si>
    <t>Riley County</t>
  </si>
  <si>
    <t>Riley</t>
  </si>
  <si>
    <t>(39.189473, -96.633015)</t>
  </si>
  <si>
    <t>Rooks County</t>
  </si>
  <si>
    <t>Rooks</t>
  </si>
  <si>
    <t>(39.314266, -99.316791)</t>
  </si>
  <si>
    <t>(38.525797, -99.283593)</t>
  </si>
  <si>
    <t>(38.904508, -98.824959)</t>
  </si>
  <si>
    <t>(38.815777, -97.606733)</t>
  </si>
  <si>
    <t>(38.482303, -100.913605)</t>
  </si>
  <si>
    <t>(37.678808, -97.344603)</t>
  </si>
  <si>
    <t>Seward County</t>
  </si>
  <si>
    <t>Seward</t>
  </si>
  <si>
    <t>(37.052196, -100.9161)</t>
  </si>
  <si>
    <t>Shawnee County</t>
  </si>
  <si>
    <t>Shawnee</t>
  </si>
  <si>
    <t>(39.035591, -95.705467)</t>
  </si>
  <si>
    <t>Sheridan County</t>
  </si>
  <si>
    <t>Sheridan</t>
  </si>
  <si>
    <t>(39.36791, -100.467964)</t>
  </si>
  <si>
    <t>Sherman County</t>
  </si>
  <si>
    <t>Sherman</t>
  </si>
  <si>
    <t>(39.349294, -101.726283)</t>
  </si>
  <si>
    <t>Smith County</t>
  </si>
  <si>
    <t>Smith</t>
  </si>
  <si>
    <t>(39.770675, -98.809623)</t>
  </si>
  <si>
    <t>Stafford County</t>
  </si>
  <si>
    <t>Stafford</t>
  </si>
  <si>
    <t>(38.00686, -98.736685)</t>
  </si>
  <si>
    <t>Stanton County</t>
  </si>
  <si>
    <t>Stanton</t>
  </si>
  <si>
    <t>(37.566267, -101.756238)</t>
  </si>
  <si>
    <t>Stevens County</t>
  </si>
  <si>
    <t>Stevens</t>
  </si>
  <si>
    <t>(37.190103, -101.322335)</t>
  </si>
  <si>
    <t>Sumner County</t>
  </si>
  <si>
    <t>Sumner</t>
  </si>
  <si>
    <t>(37.304076, -97.406852)</t>
  </si>
  <si>
    <t>(39.38443, -101.04619)</t>
  </si>
  <si>
    <t>Trego County</t>
  </si>
  <si>
    <t>Trego</t>
  </si>
  <si>
    <t>(39.004452, -99.881979)</t>
  </si>
  <si>
    <t>Wabaunsee County</t>
  </si>
  <si>
    <t>Wabaunsee</t>
  </si>
  <si>
    <t>(38.984769, -96.177572)</t>
  </si>
  <si>
    <t>Wallace County</t>
  </si>
  <si>
    <t>Wallace</t>
  </si>
  <si>
    <t>(38.888589, -101.765288)</t>
  </si>
  <si>
    <t>(39.782029, -97.054087)</t>
  </si>
  <si>
    <t>Wichita County</t>
  </si>
  <si>
    <t>Wichita</t>
  </si>
  <si>
    <t>(38.494297, -101.349386)</t>
  </si>
  <si>
    <t>Wilson County</t>
  </si>
  <si>
    <t>Wilson</t>
  </si>
  <si>
    <t>(37.512574, -95.741217)</t>
  </si>
  <si>
    <t>Woodson County</t>
  </si>
  <si>
    <t>Woodson</t>
  </si>
  <si>
    <t>(37.8733, -95.739522)</t>
  </si>
  <si>
    <t>Wyandotte County</t>
  </si>
  <si>
    <t>Wyandotte</t>
  </si>
  <si>
    <t>(39.104143, -94.707937)</t>
  </si>
  <si>
    <t>(37.107756, -85.279096)</t>
  </si>
  <si>
    <t>(36.747908, -86.208056)</t>
  </si>
  <si>
    <t>(38.028088, -84.923071)</t>
  </si>
  <si>
    <t>Ballard County</t>
  </si>
  <si>
    <t>Ballard</t>
  </si>
  <si>
    <t>(37.04421, -88.97886)</t>
  </si>
  <si>
    <t>Barren County</t>
  </si>
  <si>
    <t>Barren</t>
  </si>
  <si>
    <t>(36.996774, -85.931813)</t>
  </si>
  <si>
    <t>Bath County</t>
  </si>
  <si>
    <t>Bath</t>
  </si>
  <si>
    <t>(38.139441, -83.73656)</t>
  </si>
  <si>
    <t>Bell County</t>
  </si>
  <si>
    <t>Bell</t>
  </si>
  <si>
    <t>(36.687928, -83.701396)</t>
  </si>
  <si>
    <t>(38.9871, -84.679715)</t>
  </si>
  <si>
    <t>(38.202978, -84.246611)</t>
  </si>
  <si>
    <t>Boyd County</t>
  </si>
  <si>
    <t>Boyd</t>
  </si>
  <si>
    <t>(38.431905, -82.666548)</t>
  </si>
  <si>
    <t>Boyle County</t>
  </si>
  <si>
    <t>Boyle</t>
  </si>
  <si>
    <t>(37.635777, -84.799493)</t>
  </si>
  <si>
    <t>Bracken County</t>
  </si>
  <si>
    <t>Bracken</t>
  </si>
  <si>
    <t>(38.702562, -84.070088)</t>
  </si>
  <si>
    <t>Breathitt County</t>
  </si>
  <si>
    <t>Breathitt</t>
  </si>
  <si>
    <t>(37.520092, -83.37768)</t>
  </si>
  <si>
    <t>Breckinridge County</t>
  </si>
  <si>
    <t>Breckinridge</t>
  </si>
  <si>
    <t>(37.770382, -86.410471)</t>
  </si>
  <si>
    <t>Bullitt County</t>
  </si>
  <si>
    <t>Bullitt</t>
  </si>
  <si>
    <t>(38.022943, -85.655385)</t>
  </si>
  <si>
    <t>(37.218921, -86.680574)</t>
  </si>
  <si>
    <t>Caldwell County</t>
  </si>
  <si>
    <t>Caldwell</t>
  </si>
  <si>
    <t>(37.127446, -87.87922)</t>
  </si>
  <si>
    <t>Calloway County</t>
  </si>
  <si>
    <t>Calloway</t>
  </si>
  <si>
    <t>(36.620185, -88.305814)</t>
  </si>
  <si>
    <t>Campbell County</t>
  </si>
  <si>
    <t>Campbell</t>
  </si>
  <si>
    <t>(39.035049, -84.44141)</t>
  </si>
  <si>
    <t>Carlisle County</t>
  </si>
  <si>
    <t>Carlisle</t>
  </si>
  <si>
    <t>(36.854337, -88.94788)</t>
  </si>
  <si>
    <t>(38.668554, -85.139328)</t>
  </si>
  <si>
    <t>Carter County</t>
  </si>
  <si>
    <t>Carter</t>
  </si>
  <si>
    <t>(38.313503, -83.03816)</t>
  </si>
  <si>
    <t>Casey County</t>
  </si>
  <si>
    <t>Casey</t>
  </si>
  <si>
    <t>(37.303319, -84.924168)</t>
  </si>
  <si>
    <t>(36.810955, -87.478173)</t>
  </si>
  <si>
    <t>(37.986825, -84.182232)</t>
  </si>
  <si>
    <t>(37.169598, -83.746759)</t>
  </si>
  <si>
    <t>(36.713992, -85.135223)</t>
  </si>
  <si>
    <t>(37.332496, -88.095078)</t>
  </si>
  <si>
    <t>(36.778888, -85.389079)</t>
  </si>
  <si>
    <t>(37.747732, -87.094971)</t>
  </si>
  <si>
    <t>Edmonson County</t>
  </si>
  <si>
    <t>Edmonson</t>
  </si>
  <si>
    <t>(37.196775, -86.255277)</t>
  </si>
  <si>
    <t>Elliott County</t>
  </si>
  <si>
    <t>Elliott</t>
  </si>
  <si>
    <t>(38.122128, -83.106515)</t>
  </si>
  <si>
    <t>Estill County</t>
  </si>
  <si>
    <t>Estill</t>
  </si>
  <si>
    <t>(37.706277, -83.988899)</t>
  </si>
  <si>
    <t>(38.020523, -84.496639)</t>
  </si>
  <si>
    <t>Fleming County</t>
  </si>
  <si>
    <t>Fleming</t>
  </si>
  <si>
    <t>(38.388567, -83.708286)</t>
  </si>
  <si>
    <t>(37.552299, -82.738526)</t>
  </si>
  <si>
    <t>(38.196045, -84.867592)</t>
  </si>
  <si>
    <t>(36.538176, -89.035017)</t>
  </si>
  <si>
    <t>(38.764401, -84.842979)</t>
  </si>
  <si>
    <t>Garrard County</t>
  </si>
  <si>
    <t>Garrard</t>
  </si>
  <si>
    <t>(37.649333, -84.575557)</t>
  </si>
  <si>
    <t>(38.688104, -84.602069)</t>
  </si>
  <si>
    <t>Graves County</t>
  </si>
  <si>
    <t>Graves</t>
  </si>
  <si>
    <t>(36.741213, -88.650362)</t>
  </si>
  <si>
    <t>Grayson County</t>
  </si>
  <si>
    <t>Grayson</t>
  </si>
  <si>
    <t>(37.46909, -86.306723)</t>
  </si>
  <si>
    <t>Green County</t>
  </si>
  <si>
    <t>Green</t>
  </si>
  <si>
    <t>(37.265597, -85.538944)</t>
  </si>
  <si>
    <t>Greenup County</t>
  </si>
  <si>
    <t>Greenup</t>
  </si>
  <si>
    <t>(38.555431, -82.812206)</t>
  </si>
  <si>
    <t>(37.868017, -86.804762)</t>
  </si>
  <si>
    <t>(37.746047, -85.917039)</t>
  </si>
  <si>
    <t>Harlan County</t>
  </si>
  <si>
    <t>Harlan</t>
  </si>
  <si>
    <t>(36.865625, -83.232825)</t>
  </si>
  <si>
    <t>(38.415966, -84.314823)</t>
  </si>
  <si>
    <t>(37.278157, -85.885789)</t>
  </si>
  <si>
    <t>(37.818482, -87.564405)</t>
  </si>
  <si>
    <t>(38.431904, -85.179495)</t>
  </si>
  <si>
    <t>Hickman County</t>
  </si>
  <si>
    <t>Hickman</t>
  </si>
  <si>
    <t>(36.666725, -88.959953)</t>
  </si>
  <si>
    <t>Hopkins County</t>
  </si>
  <si>
    <t>Hopkins</t>
  </si>
  <si>
    <t>(37.305866, -87.523154)</t>
  </si>
  <si>
    <t>(37.402802, -83.99368)</t>
  </si>
  <si>
    <t>(38.201775, -85.691832)</t>
  </si>
  <si>
    <t>Jessamine County</t>
  </si>
  <si>
    <t>Jessamine</t>
  </si>
  <si>
    <t>(37.884455, -84.587046)</t>
  </si>
  <si>
    <t>(37.829598, -82.813992)</t>
  </si>
  <si>
    <t>Kenton County</t>
  </si>
  <si>
    <t>Kenton</t>
  </si>
  <si>
    <t>(39.01319, -84.548581)</t>
  </si>
  <si>
    <t>Knott County</t>
  </si>
  <si>
    <t>Knott</t>
  </si>
  <si>
    <t>(37.32759, -82.940555)</t>
  </si>
  <si>
    <t>(36.901584, -83.915231)</t>
  </si>
  <si>
    <t>Larue County</t>
  </si>
  <si>
    <t>Larue</t>
  </si>
  <si>
    <t>(37.544796, -85.723408)</t>
  </si>
  <si>
    <t>Laurel County</t>
  </si>
  <si>
    <t>Laurel</t>
  </si>
  <si>
    <t>(37.091397, -84.087834)</t>
  </si>
  <si>
    <t>(38.078995, -82.681643)</t>
  </si>
  <si>
    <t>(37.591773, -83.701692)</t>
  </si>
  <si>
    <t>Leslie County</t>
  </si>
  <si>
    <t>Leslie</t>
  </si>
  <si>
    <t>(37.115255, -83.37635)</t>
  </si>
  <si>
    <t>Letcher County</t>
  </si>
  <si>
    <t>Letcher</t>
  </si>
  <si>
    <t>(37.14583, -82.807173)</t>
  </si>
  <si>
    <t>(38.562531, -83.347091)</t>
  </si>
  <si>
    <t>(37.473121, -84.669872)</t>
  </si>
  <si>
    <t>(37.135813, -88.350899)</t>
  </si>
  <si>
    <t>(36.85949, -86.865922)</t>
  </si>
  <si>
    <t>(37.060704, -88.079778)</t>
  </si>
  <si>
    <t>McCracken County</t>
  </si>
  <si>
    <t>McCracken</t>
  </si>
  <si>
    <t>(37.048079, -88.648273)</t>
  </si>
  <si>
    <t>McCreary County</t>
  </si>
  <si>
    <t>McCreary</t>
  </si>
  <si>
    <t>(36.715761, -84.446083)</t>
  </si>
  <si>
    <t>(37.513232, -87.219315)</t>
  </si>
  <si>
    <t>(37.70616, -84.287451)</t>
  </si>
  <si>
    <t>Magoffin County</t>
  </si>
  <si>
    <t>Magoffin</t>
  </si>
  <si>
    <t>(37.729816, -83.056234)</t>
  </si>
  <si>
    <t>(37.569587, -85.287195)</t>
  </si>
  <si>
    <t>(36.898302, -88.339329)</t>
  </si>
  <si>
    <t>(37.830545, -82.51692)</t>
  </si>
  <si>
    <t>(38.616398, -83.788535)</t>
  </si>
  <si>
    <t>(37.934298, -86.132811)</t>
  </si>
  <si>
    <t>Menifee County</t>
  </si>
  <si>
    <t>Menifee</t>
  </si>
  <si>
    <t>(37.939449, -83.598399)</t>
  </si>
  <si>
    <t>(37.785009, -84.849691)</t>
  </si>
  <si>
    <t>Metcalfe County</t>
  </si>
  <si>
    <t>Metcalfe</t>
  </si>
  <si>
    <t>(36.990816, -85.641586)</t>
  </si>
  <si>
    <t>(36.708328, -85.729921)</t>
  </si>
  <si>
    <t>(38.035773, -83.917436)</t>
  </si>
  <si>
    <t>(37.91274, -83.266566)</t>
  </si>
  <si>
    <t>Muhlenberg County</t>
  </si>
  <si>
    <t>Muhlenberg</t>
  </si>
  <si>
    <t>(37.23809, -87.14704)</t>
  </si>
  <si>
    <t>Nelson County</t>
  </si>
  <si>
    <t>Nelson</t>
  </si>
  <si>
    <t>(37.818018, -85.460371)</t>
  </si>
  <si>
    <t>Nicholas County</t>
  </si>
  <si>
    <t>Nicholas</t>
  </si>
  <si>
    <t>(38.327655, -84.023779)</t>
  </si>
  <si>
    <t>(37.465058, -86.864293)</t>
  </si>
  <si>
    <t>Oldham County</t>
  </si>
  <si>
    <t>Oldham</t>
  </si>
  <si>
    <t>(38.372848, -85.459538)</t>
  </si>
  <si>
    <t>(38.531935, -84.831925)</t>
  </si>
  <si>
    <t>Owsley County</t>
  </si>
  <si>
    <t>Owsley</t>
  </si>
  <si>
    <t>(37.452097, -83.684099)</t>
  </si>
  <si>
    <t>Pendleton County</t>
  </si>
  <si>
    <t>Pendleton</t>
  </si>
  <si>
    <t>(38.715798, -84.359742)</t>
  </si>
  <si>
    <t>(37.257625, -83.20106)</t>
  </si>
  <si>
    <t>(37.463505, -82.420659)</t>
  </si>
  <si>
    <t>Powell County</t>
  </si>
  <si>
    <t>Powell</t>
  </si>
  <si>
    <t>(37.852293, -83.88113)</t>
  </si>
  <si>
    <t>(37.092819, -84.614645)</t>
  </si>
  <si>
    <t>Robertson County</t>
  </si>
  <si>
    <t>Robertson</t>
  </si>
  <si>
    <t>(38.520826, -84.048848)</t>
  </si>
  <si>
    <t>Rockcastle County</t>
  </si>
  <si>
    <t>Rockcastle</t>
  </si>
  <si>
    <t>(37.381612, -84.348396)</t>
  </si>
  <si>
    <t>Rowan County</t>
  </si>
  <si>
    <t>Rowan</t>
  </si>
  <si>
    <t>(38.194616, -83.442318)</t>
  </si>
  <si>
    <t>(37.029336, -85.05932)</t>
  </si>
  <si>
    <t>(38.231691, -84.570575)</t>
  </si>
  <si>
    <t>(38.213513, -85.230241)</t>
  </si>
  <si>
    <t>Simpson County</t>
  </si>
  <si>
    <t>Simpson</t>
  </si>
  <si>
    <t>(36.733285, -86.572109)</t>
  </si>
  <si>
    <t>(38.059721, -85.350915)</t>
  </si>
  <si>
    <t>(37.350402, -85.343425)</t>
  </si>
  <si>
    <t>Todd County</t>
  </si>
  <si>
    <t>Todd</t>
  </si>
  <si>
    <t>(36.81176, -87.171454)</t>
  </si>
  <si>
    <t>Trigg County</t>
  </si>
  <si>
    <t>Trigg</t>
  </si>
  <si>
    <t>(36.847047, -87.836202)</t>
  </si>
  <si>
    <t>Trimble County</t>
  </si>
  <si>
    <t>Trimble</t>
  </si>
  <si>
    <t>(38.620698, -85.332526)</t>
  </si>
  <si>
    <t>(37.653315, -87.926958)</t>
  </si>
  <si>
    <t>(36.970396, -86.434563)</t>
  </si>
  <si>
    <t>(37.738655, -85.190875)</t>
  </si>
  <si>
    <t>(36.837888, -84.844614)</t>
  </si>
  <si>
    <t>(37.499711, -87.687044)</t>
  </si>
  <si>
    <t>(36.809692, -84.140995)</t>
  </si>
  <si>
    <t>Wolfe County</t>
  </si>
  <si>
    <t>Wolfe</t>
  </si>
  <si>
    <t>(37.740622, -83.510902)</t>
  </si>
  <si>
    <t>(38.050068, -84.727271)</t>
  </si>
  <si>
    <t>Acadia Parish</t>
  </si>
  <si>
    <t>(30.278555, -92.351799)</t>
  </si>
  <si>
    <t>Allen Parish</t>
  </si>
  <si>
    <t>(30.669387, -92.774458)</t>
  </si>
  <si>
    <t>Ascension Parish</t>
  </si>
  <si>
    <t>(30.248525, -90.934028)</t>
  </si>
  <si>
    <t>Assumption Parish</t>
  </si>
  <si>
    <t>(29.922957, -91.06645)</t>
  </si>
  <si>
    <t>Avoyelles Parish</t>
  </si>
  <si>
    <t>(31.053586, -92.062566)</t>
  </si>
  <si>
    <t>Beauregard Parish</t>
  </si>
  <si>
    <t>(30.733885, -93.287136)</t>
  </si>
  <si>
    <t>Bienville Parish</t>
  </si>
  <si>
    <t>(32.388898, -93.080261)</t>
  </si>
  <si>
    <t>Bossier Parish</t>
  </si>
  <si>
    <t>(32.555697, -93.656675)</t>
  </si>
  <si>
    <t>Caddo Parish</t>
  </si>
  <si>
    <t>(32.472074, -93.800831)</t>
  </si>
  <si>
    <t>Calcasieu Parish</t>
  </si>
  <si>
    <t>(30.227531, -93.261485)</t>
  </si>
  <si>
    <t>Caldwell Parish</t>
  </si>
  <si>
    <t>(32.078215, -92.103757)</t>
  </si>
  <si>
    <t>Cameron Parish</t>
  </si>
  <si>
    <t>(29.956693, -93.212142)</t>
  </si>
  <si>
    <t>Catahoula Parish</t>
  </si>
  <si>
    <t>(31.696936, -91.824471)</t>
  </si>
  <si>
    <t>Claiborne Parish</t>
  </si>
  <si>
    <t>(32.833682, -93.03306)</t>
  </si>
  <si>
    <t>Concordia Parish</t>
  </si>
  <si>
    <t>(31.592783, -91.545991)</t>
  </si>
  <si>
    <t>De Soto Parish</t>
  </si>
  <si>
    <t>(32.10498, -93.776734)</t>
  </si>
  <si>
    <t>East Baton Rouge Parish</t>
  </si>
  <si>
    <t>(30.462492, -91.100943)</t>
  </si>
  <si>
    <t>East Carroll Parish</t>
  </si>
  <si>
    <t>(32.770972, -91.19516)</t>
  </si>
  <si>
    <t>East Feliciana Parish</t>
  </si>
  <si>
    <t>(30.826843, -91.089224)</t>
  </si>
  <si>
    <t>Evangeline Parish</t>
  </si>
  <si>
    <t>(30.685722, -92.362231)</t>
  </si>
  <si>
    <t>Franklin Parish</t>
  </si>
  <si>
    <t>(32.143813, -91.696268)</t>
  </si>
  <si>
    <t>Grant Parish</t>
  </si>
  <si>
    <t>(31.534149, -92.542816)</t>
  </si>
  <si>
    <t>Iberia Parish</t>
  </si>
  <si>
    <t>(29.994199, -91.810231)</t>
  </si>
  <si>
    <t>Iberville Parish</t>
  </si>
  <si>
    <t>(30.272099, -91.234302)</t>
  </si>
  <si>
    <t>Jackson Parish</t>
  </si>
  <si>
    <t>(32.280659, -92.646015)</t>
  </si>
  <si>
    <t>Jefferson Parish</t>
  </si>
  <si>
    <t>(29.945261, -90.153175)</t>
  </si>
  <si>
    <t>Jefferson Davis Parish</t>
  </si>
  <si>
    <t>(30.240194, -92.738028)</t>
  </si>
  <si>
    <t>Lafayette Parish</t>
  </si>
  <si>
    <t>(30.205215, -92.043759)</t>
  </si>
  <si>
    <t>Lafourche Parish</t>
  </si>
  <si>
    <t>(29.679993, -90.615099)</t>
  </si>
  <si>
    <t>La Salle Parish</t>
  </si>
  <si>
    <t>(31.730558, -92.172553)</t>
  </si>
  <si>
    <t>Lincoln Parish</t>
  </si>
  <si>
    <t>(32.549258, -92.64793)</t>
  </si>
  <si>
    <t>Livingston Parish</t>
  </si>
  <si>
    <t>(30.483388, -90.840765)</t>
  </si>
  <si>
    <t>Madison Parish</t>
  </si>
  <si>
    <t>(32.397648, -91.196834)</t>
  </si>
  <si>
    <t>Morehouse Parish</t>
  </si>
  <si>
    <t>(32.786393, -91.886161)</t>
  </si>
  <si>
    <t>Natchitoches Parish</t>
  </si>
  <si>
    <t>(31.759482, -93.097361)</t>
  </si>
  <si>
    <t>Orleans Parish</t>
  </si>
  <si>
    <t>(29.972699, -90.05284)</t>
  </si>
  <si>
    <t>Ouachita Parish</t>
  </si>
  <si>
    <t>(32.514346, -92.129634)</t>
  </si>
  <si>
    <t>Plaquemines Parish</t>
  </si>
  <si>
    <t>(29.72176, -89.90076)</t>
  </si>
  <si>
    <t>Pointe Coupee Parish</t>
  </si>
  <si>
    <t>(30.67107, -91.50006)</t>
  </si>
  <si>
    <t>Rapides Parish</t>
  </si>
  <si>
    <t>(31.28458, -92.457473)</t>
  </si>
  <si>
    <t>Red River Parish</t>
  </si>
  <si>
    <t>(32.054629, -93.307602)</t>
  </si>
  <si>
    <t>Richland Parish</t>
  </si>
  <si>
    <t>(32.441085, -91.714756)</t>
  </si>
  <si>
    <t>Sabine Parish</t>
  </si>
  <si>
    <t>(31.581882, -93.566643)</t>
  </si>
  <si>
    <t>St. Bernard Parish</t>
  </si>
  <si>
    <t>(29.928239, -89.934425)</t>
  </si>
  <si>
    <t>St. Charles Parish</t>
  </si>
  <si>
    <t>(29.939397, -90.376773)</t>
  </si>
  <si>
    <t>St. Helena Parish</t>
  </si>
  <si>
    <t>(30.788338, -90.693879)</t>
  </si>
  <si>
    <t>St. James Parish</t>
  </si>
  <si>
    <t>(30.020769, -90.737207)</t>
  </si>
  <si>
    <t>St. John the Baptist Parish</t>
  </si>
  <si>
    <t>(30.071497, -90.513417)</t>
  </si>
  <si>
    <t>St. Landry Parish</t>
  </si>
  <si>
    <t>(30.514029, -92.111314)</t>
  </si>
  <si>
    <t>St. Martin Parish</t>
  </si>
  <si>
    <t>(30.229052, -91.835169)</t>
  </si>
  <si>
    <t>St. Mary Parish</t>
  </si>
  <si>
    <t>(29.740593, -91.344782)</t>
  </si>
  <si>
    <t>St. Tammany Parish</t>
  </si>
  <si>
    <t>(30.383308, -89.948329)</t>
  </si>
  <si>
    <t>Tangipahoa Parish</t>
  </si>
  <si>
    <t>(30.571611, -90.455513)</t>
  </si>
  <si>
    <t>Tensas Parish</t>
  </si>
  <si>
    <t>(31.964792, -91.297084)</t>
  </si>
  <si>
    <t>Terrebonne Parish</t>
  </si>
  <si>
    <t>(29.592812, -90.722239)</t>
  </si>
  <si>
    <t>Union Parish</t>
  </si>
  <si>
    <t>(32.794504, -92.404307)</t>
  </si>
  <si>
    <t>Vermilion Parish</t>
  </si>
  <si>
    <t>(29.993689, -92.165923)</t>
  </si>
  <si>
    <t>Vernon Parish</t>
  </si>
  <si>
    <t>(31.094949, -93.245823)</t>
  </si>
  <si>
    <t>Washington Parish</t>
  </si>
  <si>
    <t>(30.835918, -89.996174)</t>
  </si>
  <si>
    <t>Webster Parish</t>
  </si>
  <si>
    <t>(32.7001, -93.340925)</t>
  </si>
  <si>
    <t>West Baton Rouge Parish</t>
  </si>
  <si>
    <t>(30.443957, -91.264463)</t>
  </si>
  <si>
    <t>West Carroll Parish</t>
  </si>
  <si>
    <t>(32.816551, -91.431802)</t>
  </si>
  <si>
    <t>West Feliciana Parish</t>
  </si>
  <si>
    <t>(30.893607, -91.404737)</t>
  </si>
  <si>
    <t>Winn Parish</t>
  </si>
  <si>
    <t>(31.929892, -92.676588)</t>
  </si>
  <si>
    <t>Androscoggin County</t>
  </si>
  <si>
    <t>Androscoggin</t>
  </si>
  <si>
    <t>(44.119069, -70.201312)</t>
  </si>
  <si>
    <t>Aroostook County</t>
  </si>
  <si>
    <t>Aroostook</t>
  </si>
  <si>
    <t>(46.705048, -68.086628)</t>
  </si>
  <si>
    <t>(43.748088, -70.305589)</t>
  </si>
  <si>
    <t>(44.70749, -70.225634)</t>
  </si>
  <si>
    <t>(44.471475, -68.467743)</t>
  </si>
  <si>
    <t>Kennebec County</t>
  </si>
  <si>
    <t>Kennebec</t>
  </si>
  <si>
    <t>(44.396102, -69.749178)</t>
  </si>
  <si>
    <t>(44.129786, -69.162849)</t>
  </si>
  <si>
    <t>(44.032332, -69.555057)</t>
  </si>
  <si>
    <t>Oxford County</t>
  </si>
  <si>
    <t>Oxford</t>
  </si>
  <si>
    <t>(44.28237, -70.61336)</t>
  </si>
  <si>
    <t>Penobscot County</t>
  </si>
  <si>
    <t>Penobscot</t>
  </si>
  <si>
    <t>(44.953036, -68.79423)</t>
  </si>
  <si>
    <t>Piscataquis County</t>
  </si>
  <si>
    <t>Piscataquis</t>
  </si>
  <si>
    <t>(45.242097, -69.263375)</t>
  </si>
  <si>
    <t>Sagadahoc County</t>
  </si>
  <si>
    <t>Sagadahoc</t>
  </si>
  <si>
    <t>(43.956202, -69.869704)</t>
  </si>
  <si>
    <t>Somerset County</t>
  </si>
  <si>
    <t>Somerset</t>
  </si>
  <si>
    <t>(44.821921, -69.685757)</t>
  </si>
  <si>
    <t>Waldo County</t>
  </si>
  <si>
    <t>Waldo</t>
  </si>
  <si>
    <t>(44.491137, -69.086553)</t>
  </si>
  <si>
    <t>(44.863591, -67.464919)</t>
  </si>
  <si>
    <t>York County</t>
  </si>
  <si>
    <t>York</t>
  </si>
  <si>
    <t>(43.424108, -70.640561)</t>
  </si>
  <si>
    <t>Allegany County</t>
  </si>
  <si>
    <t>Allegany</t>
  </si>
  <si>
    <t>(39.629197, -78.822261)</t>
  </si>
  <si>
    <t>Anne Arundel County</t>
  </si>
  <si>
    <t>Anne Arundel</t>
  </si>
  <si>
    <t>(39.067301, -76.598917)</t>
  </si>
  <si>
    <t>Baltimore County</t>
  </si>
  <si>
    <t>Baltimore</t>
  </si>
  <si>
    <t>(39.369252, -76.620366)</t>
  </si>
  <si>
    <t>Calvert County</t>
  </si>
  <si>
    <t>Calvert</t>
  </si>
  <si>
    <t>(38.548518, -76.542042)</t>
  </si>
  <si>
    <t>Caroline County</t>
  </si>
  <si>
    <t>Caroline</t>
  </si>
  <si>
    <t>(38.874331, -75.831491)</t>
  </si>
  <si>
    <t>(39.527218, -76.9931)</t>
  </si>
  <si>
    <t>Cecil County</t>
  </si>
  <si>
    <t>Cecil</t>
  </si>
  <si>
    <t>(39.613824, -75.936585)</t>
  </si>
  <si>
    <t>Charles County</t>
  </si>
  <si>
    <t>Charles</t>
  </si>
  <si>
    <t>(38.578559, -76.953006)</t>
  </si>
  <si>
    <t>Dorchester County</t>
  </si>
  <si>
    <t>Dorchester</t>
  </si>
  <si>
    <t>(38.570623, -76.009758)</t>
  </si>
  <si>
    <t>Frederick County</t>
  </si>
  <si>
    <t>Frederick</t>
  </si>
  <si>
    <t>(39.432254, -77.400231)</t>
  </si>
  <si>
    <t>Garrett County</t>
  </si>
  <si>
    <t>Garrett</t>
  </si>
  <si>
    <t>(39.512187, -79.303138)</t>
  </si>
  <si>
    <t>Harford County</t>
  </si>
  <si>
    <t>Harford</t>
  </si>
  <si>
    <t>(39.521376, -76.310879)</t>
  </si>
  <si>
    <t>(39.219271, -76.856729)</t>
  </si>
  <si>
    <t>(39.24506, -76.058525)</t>
  </si>
  <si>
    <t>(39.086185, -77.122862)</t>
  </si>
  <si>
    <t>Prince George's County</t>
  </si>
  <si>
    <t>Prince George's</t>
  </si>
  <si>
    <t>(38.908576, -76.889947)</t>
  </si>
  <si>
    <t>Queen Anne's County</t>
  </si>
  <si>
    <t>Queen Anne's</t>
  </si>
  <si>
    <t>(39.022436, -76.148099)</t>
  </si>
  <si>
    <t>St. Mary's County</t>
  </si>
  <si>
    <t>St. Mary's</t>
  </si>
  <si>
    <t>(38.307326, -76.578864)</t>
  </si>
  <si>
    <t>(38.132883, -75.743445)</t>
  </si>
  <si>
    <t>(38.769665, -76.098126)</t>
  </si>
  <si>
    <t>(39.617574, -77.731386)</t>
  </si>
  <si>
    <t>Wicomico County</t>
  </si>
  <si>
    <t>Wicomico</t>
  </si>
  <si>
    <t>(38.371571, -75.595082)</t>
  </si>
  <si>
    <t>Worcester County</t>
  </si>
  <si>
    <t>Worcester</t>
  </si>
  <si>
    <t>(38.301936, -75.238169)</t>
  </si>
  <si>
    <t>Baltimore city</t>
  </si>
  <si>
    <t>(39.314892, -76.619614)</t>
  </si>
  <si>
    <t>Barnstable County</t>
  </si>
  <si>
    <t>Barnstable</t>
  </si>
  <si>
    <t>(41.690216, -70.333968)</t>
  </si>
  <si>
    <t>Berkshire County</t>
  </si>
  <si>
    <t>Berkshire</t>
  </si>
  <si>
    <t>(42.460781, -73.216577)</t>
  </si>
  <si>
    <t>Bristol County</t>
  </si>
  <si>
    <t>Bristol</t>
  </si>
  <si>
    <t>(41.793219, -71.108301)</t>
  </si>
  <si>
    <t>Dukes County</t>
  </si>
  <si>
    <t>Dukes</t>
  </si>
  <si>
    <t>(41.421286, -70.602745)</t>
  </si>
  <si>
    <t>Essex County</t>
  </si>
  <si>
    <t>Essex</t>
  </si>
  <si>
    <t>(42.62479, -70.987816)</t>
  </si>
  <si>
    <t>(42.578289, -72.558703)</t>
  </si>
  <si>
    <t>Hampden County</t>
  </si>
  <si>
    <t>Hampden</t>
  </si>
  <si>
    <t>(42.125927, -72.575325)</t>
  </si>
  <si>
    <t>Hampshire County</t>
  </si>
  <si>
    <t>Hampshire</t>
  </si>
  <si>
    <t>(42.312537, -72.573322)</t>
  </si>
  <si>
    <t>(42.448546, -71.255223)</t>
  </si>
  <si>
    <t>Nantucket County</t>
  </si>
  <si>
    <t>Nantucket</t>
  </si>
  <si>
    <t>(41.267912, -70.09112)</t>
  </si>
  <si>
    <t>Norfolk County</t>
  </si>
  <si>
    <t>Norfolk</t>
  </si>
  <si>
    <t>(42.202695, -71.14756)</t>
  </si>
  <si>
    <t>(42.023962, -70.853689)</t>
  </si>
  <si>
    <t>Suffolk County</t>
  </si>
  <si>
    <t>Suffolk</t>
  </si>
  <si>
    <t>(42.334806, -71.078632)</t>
  </si>
  <si>
    <t>(42.303704, -71.805321)</t>
  </si>
  <si>
    <t>Alcona County</t>
  </si>
  <si>
    <t>Alcona</t>
  </si>
  <si>
    <t>(44.665115, -83.467594)</t>
  </si>
  <si>
    <t>Alger County</t>
  </si>
  <si>
    <t>Alger</t>
  </si>
  <si>
    <t>(46.388671, -86.70041)</t>
  </si>
  <si>
    <t>Allegan County</t>
  </si>
  <si>
    <t>Allegan</t>
  </si>
  <si>
    <t>(42.603137, -85.874288)</t>
  </si>
  <si>
    <t>Alpena County</t>
  </si>
  <si>
    <t>Alpena</t>
  </si>
  <si>
    <t>(45.050953, -83.504463)</t>
  </si>
  <si>
    <t>Antrim County</t>
  </si>
  <si>
    <t>Antrim</t>
  </si>
  <si>
    <t>(44.978647, -85.198692)</t>
  </si>
  <si>
    <t>Arenac County</t>
  </si>
  <si>
    <t>Arenac</t>
  </si>
  <si>
    <t>(44.044496, -83.88273)</t>
  </si>
  <si>
    <t>Baraga County</t>
  </si>
  <si>
    <t>Baraga</t>
  </si>
  <si>
    <t>(46.765021, -88.45426)</t>
  </si>
  <si>
    <t>Barry County</t>
  </si>
  <si>
    <t>Barry</t>
  </si>
  <si>
    <t>(42.614153, -85.341744)</t>
  </si>
  <si>
    <t>(43.630574, -83.928385)</t>
  </si>
  <si>
    <t>Benzie County</t>
  </si>
  <si>
    <t>Benzie</t>
  </si>
  <si>
    <t>(44.650382, -86.016123)</t>
  </si>
  <si>
    <t>(41.987514, -86.407539)</t>
  </si>
  <si>
    <t>Branch County</t>
  </si>
  <si>
    <t>Branch</t>
  </si>
  <si>
    <t>(41.929764, -85.031761)</t>
  </si>
  <si>
    <t>(42.289509, -85.101835)</t>
  </si>
  <si>
    <t>(41.891974, -86.040589)</t>
  </si>
  <si>
    <t>Charlevoix County</t>
  </si>
  <si>
    <t>Charlevoix</t>
  </si>
  <si>
    <t>(45.247029, -85.115158)</t>
  </si>
  <si>
    <t>Cheboygan County</t>
  </si>
  <si>
    <t>Cheboygan</t>
  </si>
  <si>
    <t>(45.512741, -84.518691)</t>
  </si>
  <si>
    <t>Chippewa County</t>
  </si>
  <si>
    <t>Chippewa</t>
  </si>
  <si>
    <t>(46.367641, -84.395364)</t>
  </si>
  <si>
    <t>Clare County</t>
  </si>
  <si>
    <t>Clare</t>
  </si>
  <si>
    <t>(43.945731, -84.826409)</t>
  </si>
  <si>
    <t>(42.891278, -84.55503)</t>
  </si>
  <si>
    <t>(44.655061, -84.666533)</t>
  </si>
  <si>
    <t>(45.802381, -87.066378)</t>
  </si>
  <si>
    <t>(45.833651, -88.01381)</t>
  </si>
  <si>
    <t>Eaton County</t>
  </si>
  <si>
    <t>Eaton</t>
  </si>
  <si>
    <t>(42.64387, -84.740485)</t>
  </si>
  <si>
    <t>(45.433951, -84.908934)</t>
  </si>
  <si>
    <t>Genesee County</t>
  </si>
  <si>
    <t>Genesee</t>
  </si>
  <si>
    <t>(43.006414, -83.694732)</t>
  </si>
  <si>
    <t>Gladwin County</t>
  </si>
  <si>
    <t>Gladwin</t>
  </si>
  <si>
    <t>(43.967071, -84.437377)</t>
  </si>
  <si>
    <t>Gogebic County</t>
  </si>
  <si>
    <t>Gogebic</t>
  </si>
  <si>
    <t>(46.435975, -89.978538)</t>
  </si>
  <si>
    <t>Grand Traverse County</t>
  </si>
  <si>
    <t>Grand Traverse</t>
  </si>
  <si>
    <t>(44.710656, -85.607171)</t>
  </si>
  <si>
    <t>Gratiot County</t>
  </si>
  <si>
    <t>Gratiot</t>
  </si>
  <si>
    <t>(43.343314, -84.629372)</t>
  </si>
  <si>
    <t>Hillsdale County</t>
  </si>
  <si>
    <t>Hillsdale</t>
  </si>
  <si>
    <t>(41.917025, -84.603983)</t>
  </si>
  <si>
    <t>Houghton County</t>
  </si>
  <si>
    <t>Houghton</t>
  </si>
  <si>
    <t>(47.12765, -88.54161)</t>
  </si>
  <si>
    <t>Huron County</t>
  </si>
  <si>
    <t>Huron</t>
  </si>
  <si>
    <t>(43.833604, -83.061783)</t>
  </si>
  <si>
    <t>Ingham County</t>
  </si>
  <si>
    <t>Ingham</t>
  </si>
  <si>
    <t>(42.68888, -84.487816)</t>
  </si>
  <si>
    <t>Ionia County</t>
  </si>
  <si>
    <t>Ionia</t>
  </si>
  <si>
    <t>(42.956879, -85.085925)</t>
  </si>
  <si>
    <t>Iosco County</t>
  </si>
  <si>
    <t>Iosco</t>
  </si>
  <si>
    <t>(44.356582, -83.53696)</t>
  </si>
  <si>
    <t>Iron County</t>
  </si>
  <si>
    <t>Iron</t>
  </si>
  <si>
    <t>(46.098021, -88.534279)</t>
  </si>
  <si>
    <t>Isabella County</t>
  </si>
  <si>
    <t>Isabella</t>
  </si>
  <si>
    <t>(43.607247, -84.799832)</t>
  </si>
  <si>
    <t>(42.241313, -84.406366)</t>
  </si>
  <si>
    <t>Kalamazoo County</t>
  </si>
  <si>
    <t>Kalamazoo</t>
  </si>
  <si>
    <t>(42.26348, -85.584896)</t>
  </si>
  <si>
    <t>Kalkaska County</t>
  </si>
  <si>
    <t>Kalkaska</t>
  </si>
  <si>
    <t>(44.720698, -85.166074)</t>
  </si>
  <si>
    <t>(42.963793, -85.626605)</t>
  </si>
  <si>
    <t>Keweenaw County</t>
  </si>
  <si>
    <t>Keweenaw</t>
  </si>
  <si>
    <t>(47.333639, -88.30247)</t>
  </si>
  <si>
    <t>(43.95981, -85.798358)</t>
  </si>
  <si>
    <t>Lapeer County</t>
  </si>
  <si>
    <t>Lapeer</t>
  </si>
  <si>
    <t>(43.059695, -83.250561)</t>
  </si>
  <si>
    <t>Leelanau County</t>
  </si>
  <si>
    <t>Leelanau</t>
  </si>
  <si>
    <t>(44.909768, -85.732585)</t>
  </si>
  <si>
    <t>Lenawee County</t>
  </si>
  <si>
    <t>Lenawee</t>
  </si>
  <si>
    <t>(41.925187, -84.052388)</t>
  </si>
  <si>
    <t>(42.573054, -83.857596)</t>
  </si>
  <si>
    <t>Luce County</t>
  </si>
  <si>
    <t>Luce</t>
  </si>
  <si>
    <t>(46.334456, -85.550951)</t>
  </si>
  <si>
    <t>Mackinac County</t>
  </si>
  <si>
    <t>Mackinac</t>
  </si>
  <si>
    <t>(45.997905, -84.879992)</t>
  </si>
  <si>
    <t>Macomb County</t>
  </si>
  <si>
    <t>Macomb</t>
  </si>
  <si>
    <t>(42.58689, -82.957388)</t>
  </si>
  <si>
    <t>Manistee County</t>
  </si>
  <si>
    <t>Manistee</t>
  </si>
  <si>
    <t>(44.303916, -86.188019)</t>
  </si>
  <si>
    <t>Marquette County</t>
  </si>
  <si>
    <t>Marquette</t>
  </si>
  <si>
    <t>(46.486961, -87.494598)</t>
  </si>
  <si>
    <t>(43.974937, -86.347842)</t>
  </si>
  <si>
    <t>Mecosta County</t>
  </si>
  <si>
    <t>Mecosta</t>
  </si>
  <si>
    <t>(43.653562, -85.388822)</t>
  </si>
  <si>
    <t>Menominee County</t>
  </si>
  <si>
    <t>Menominee</t>
  </si>
  <si>
    <t>(45.341048, -87.582124)</t>
  </si>
  <si>
    <t>Midland County</t>
  </si>
  <si>
    <t>Midland</t>
  </si>
  <si>
    <t>(43.642775, -84.298064)</t>
  </si>
  <si>
    <t>Missaukee County</t>
  </si>
  <si>
    <t>Missaukee</t>
  </si>
  <si>
    <t>(44.305822, -85.179438)</t>
  </si>
  <si>
    <t>(41.900249, -83.485782)</t>
  </si>
  <si>
    <t>Montcalm County</t>
  </si>
  <si>
    <t>Montcalm</t>
  </si>
  <si>
    <t>(43.288474, -85.180571)</t>
  </si>
  <si>
    <t>Montmorency County</t>
  </si>
  <si>
    <t>Montmorency</t>
  </si>
  <si>
    <t>(44.999428, -84.123031)</t>
  </si>
  <si>
    <t>Muskegon County</t>
  </si>
  <si>
    <t>Muskegon</t>
  </si>
  <si>
    <t>(43.244173, -86.215441)</t>
  </si>
  <si>
    <t>Newaygo County</t>
  </si>
  <si>
    <t>Newaygo</t>
  </si>
  <si>
    <t>(43.46692, -85.809843)</t>
  </si>
  <si>
    <t>Oakland County</t>
  </si>
  <si>
    <t>Oakland</t>
  </si>
  <si>
    <t>(42.587535, -83.310386)</t>
  </si>
  <si>
    <t>Oceana County</t>
  </si>
  <si>
    <t>Oceana</t>
  </si>
  <si>
    <t>(43.632703, -86.304176)</t>
  </si>
  <si>
    <t>Ogemaw County</t>
  </si>
  <si>
    <t>Ogemaw</t>
  </si>
  <si>
    <t>(44.287569, -84.123289)</t>
  </si>
  <si>
    <t>Ontonagon County</t>
  </si>
  <si>
    <t>Ontonagon</t>
  </si>
  <si>
    <t>(46.720246, -89.2851)</t>
  </si>
  <si>
    <t>(43.965561, -85.351195)</t>
  </si>
  <si>
    <t>Oscoda County</t>
  </si>
  <si>
    <t>Oscoda</t>
  </si>
  <si>
    <t>(44.696783, -84.147141)</t>
  </si>
  <si>
    <t>Otsego County</t>
  </si>
  <si>
    <t>Otsego</t>
  </si>
  <si>
    <t>(45.006777, -84.666879)</t>
  </si>
  <si>
    <t>(42.909362, -86.021326)</t>
  </si>
  <si>
    <t>Presque Isle County</t>
  </si>
  <si>
    <t>Presque Isle</t>
  </si>
  <si>
    <t>(45.356834, -83.873629)</t>
  </si>
  <si>
    <t>Roscommon County</t>
  </si>
  <si>
    <t>Roscommon</t>
  </si>
  <si>
    <t>(44.364864, -84.649836)</t>
  </si>
  <si>
    <t>Saginaw County</t>
  </si>
  <si>
    <t>Saginaw</t>
  </si>
  <si>
    <t>(43.3982, -83.993736)</t>
  </si>
  <si>
    <t>(42.911355, -82.564383)</t>
  </si>
  <si>
    <t>(41.888048, -85.52719)</t>
  </si>
  <si>
    <t>Sanilac County</t>
  </si>
  <si>
    <t>Sanilac</t>
  </si>
  <si>
    <t>(43.364275, -82.779371)</t>
  </si>
  <si>
    <t>Schoolcraft County</t>
  </si>
  <si>
    <t>Schoolcraft</t>
  </si>
  <si>
    <t>(46.004789, -86.227647)</t>
  </si>
  <si>
    <t>Shiawassee County</t>
  </si>
  <si>
    <t>Shiawassee</t>
  </si>
  <si>
    <t>(42.942805, -84.147237)</t>
  </si>
  <si>
    <t>Tuscola County</t>
  </si>
  <si>
    <t>Tuscola</t>
  </si>
  <si>
    <t>(43.429727, -83.435718)</t>
  </si>
  <si>
    <t>(42.260692, -86.00994)</t>
  </si>
  <si>
    <t>Washtenaw County</t>
  </si>
  <si>
    <t>Washtenaw</t>
  </si>
  <si>
    <t>(42.256943, -83.727147)</t>
  </si>
  <si>
    <t>(42.33261, -83.217933)</t>
  </si>
  <si>
    <t>Wexford County</t>
  </si>
  <si>
    <t>Wexford</t>
  </si>
  <si>
    <t>(44.307684, -85.485562)</t>
  </si>
  <si>
    <t>Aitkin County</t>
  </si>
  <si>
    <t>Aitkin</t>
  </si>
  <si>
    <t>(46.570765, -93.524368)</t>
  </si>
  <si>
    <t>Anoka County</t>
  </si>
  <si>
    <t>Anoka</t>
  </si>
  <si>
    <t>(45.195145, -93.270245)</t>
  </si>
  <si>
    <t>Becker County</t>
  </si>
  <si>
    <t>Becker</t>
  </si>
  <si>
    <t>(46.849159, -95.776251)</t>
  </si>
  <si>
    <t>Beltrami County</t>
  </si>
  <si>
    <t>Beltrami</t>
  </si>
  <si>
    <t>(47.591009, -94.863032)</t>
  </si>
  <si>
    <t>(45.633538, -94.102484)</t>
  </si>
  <si>
    <t>Big Stone County</t>
  </si>
  <si>
    <t>Big Stone</t>
  </si>
  <si>
    <t>(45.400021, -96.443222)</t>
  </si>
  <si>
    <t>Blue Earth County</t>
  </si>
  <si>
    <t>Blue Earth</t>
  </si>
  <si>
    <t>(44.129816, -93.998839)</t>
  </si>
  <si>
    <t>(44.284244, -94.599226)</t>
  </si>
  <si>
    <t>Carlton County</t>
  </si>
  <si>
    <t>Carlton</t>
  </si>
  <si>
    <t>(46.642726, -92.536239)</t>
  </si>
  <si>
    <t>Carver County</t>
  </si>
  <si>
    <t>Carver</t>
  </si>
  <si>
    <t>(44.83804, -93.679956)</t>
  </si>
  <si>
    <t>(46.814565, -94.415763)</t>
  </si>
  <si>
    <t>(44.960561, -95.620749)</t>
  </si>
  <si>
    <t>Chisago County</t>
  </si>
  <si>
    <t>Chisago</t>
  </si>
  <si>
    <t>(45.453007, -92.924051)</t>
  </si>
  <si>
    <t>(46.857998, -96.672421)</t>
  </si>
  <si>
    <t>(47.561894, -95.388249)</t>
  </si>
  <si>
    <t>(47.783499, -90.337909)</t>
  </si>
  <si>
    <t>Cottonwood County</t>
  </si>
  <si>
    <t>Cottonwood</t>
  </si>
  <si>
    <t>(43.94151, -95.119501)</t>
  </si>
  <si>
    <t>Crow Wing County</t>
  </si>
  <si>
    <t>Crow Wing</t>
  </si>
  <si>
    <t>(46.430372, -94.158899)</t>
  </si>
  <si>
    <t>Dakota County</t>
  </si>
  <si>
    <t>Dakota</t>
  </si>
  <si>
    <t>(44.765954, -93.151767)</t>
  </si>
  <si>
    <t>(44.02998, -92.808798)</t>
  </si>
  <si>
    <t>(45.909027, -95.39199)</t>
  </si>
  <si>
    <t>Faribault County</t>
  </si>
  <si>
    <t>Faribault</t>
  </si>
  <si>
    <t>(43.680245, -93.957933)</t>
  </si>
  <si>
    <t>Fillmore County</t>
  </si>
  <si>
    <t>Fillmore</t>
  </si>
  <si>
    <t>(43.692687, -92.082719)</t>
  </si>
  <si>
    <t>Freeborn County</t>
  </si>
  <si>
    <t>Freeborn</t>
  </si>
  <si>
    <t>(43.662563, -93.361794)</t>
  </si>
  <si>
    <t>Goodhue County</t>
  </si>
  <si>
    <t>Goodhue</t>
  </si>
  <si>
    <t>(44.449072, -92.667524)</t>
  </si>
  <si>
    <t>(45.943212, -95.936611)</t>
  </si>
  <si>
    <t>Hennepin County</t>
  </si>
  <si>
    <t>Hennepin</t>
  </si>
  <si>
    <t>(44.974633, -93.36119)</t>
  </si>
  <si>
    <t>(43.718927, -91.440063)</t>
  </si>
  <si>
    <t>Hubbard County</t>
  </si>
  <si>
    <t>Hubbard</t>
  </si>
  <si>
    <t>(47.057887, -94.934153)</t>
  </si>
  <si>
    <t>Isanti County</t>
  </si>
  <si>
    <t>Isanti</t>
  </si>
  <si>
    <t>(45.544297, -93.261468)</t>
  </si>
  <si>
    <t>Itasca County</t>
  </si>
  <si>
    <t>Itasca</t>
  </si>
  <si>
    <t>(47.315978, -93.520532)</t>
  </si>
  <si>
    <t>(43.665988, -95.112558)</t>
  </si>
  <si>
    <t>Kanabec County</t>
  </si>
  <si>
    <t>Kanabec</t>
  </si>
  <si>
    <t>(45.886315, -93.299412)</t>
  </si>
  <si>
    <t>Kandiyohi County</t>
  </si>
  <si>
    <t>Kandiyohi</t>
  </si>
  <si>
    <t>(45.15505, -95.016796)</t>
  </si>
  <si>
    <t>Kittson County</t>
  </si>
  <si>
    <t>Kittson</t>
  </si>
  <si>
    <t>(48.729536, -96.781108)</t>
  </si>
  <si>
    <t>Koochiching County</t>
  </si>
  <si>
    <t>Koochiching</t>
  </si>
  <si>
    <t>(48.509405, -93.485728)</t>
  </si>
  <si>
    <t>Lac qui Parle County</t>
  </si>
  <si>
    <t>Lac qui Parle</t>
  </si>
  <si>
    <t>(44.982243, -96.133339)</t>
  </si>
  <si>
    <t>(47.180205, -91.55743)</t>
  </si>
  <si>
    <t>Lake of the Woods County</t>
  </si>
  <si>
    <t>Lake of the Woods</t>
  </si>
  <si>
    <t>(48.765863, -94.745194)</t>
  </si>
  <si>
    <t>Le Sueur County</t>
  </si>
  <si>
    <t>Le Sueur</t>
  </si>
  <si>
    <t>(44.39373, -93.717527)</t>
  </si>
  <si>
    <t>(44.375241, -96.253532)</t>
  </si>
  <si>
    <t>(44.428427, -95.795395)</t>
  </si>
  <si>
    <t>McLeod County</t>
  </si>
  <si>
    <t>McLeod</t>
  </si>
  <si>
    <t>(44.859713, -94.264668)</t>
  </si>
  <si>
    <t>Mahnomen County</t>
  </si>
  <si>
    <t>Mahnomen</t>
  </si>
  <si>
    <t>(47.296073, -95.840755)</t>
  </si>
  <si>
    <t>(48.310109, -96.532098)</t>
  </si>
  <si>
    <t>(43.665285, -94.511487)</t>
  </si>
  <si>
    <t>Meeker County</t>
  </si>
  <si>
    <t>Meeker</t>
  </si>
  <si>
    <t>(45.136368, -94.482983)</t>
  </si>
  <si>
    <t>Mille Lacs County</t>
  </si>
  <si>
    <t>Mille Lacs</t>
  </si>
  <si>
    <t>(45.794231, -93.624487)</t>
  </si>
  <si>
    <t>Morrison County</t>
  </si>
  <si>
    <t>Morrison</t>
  </si>
  <si>
    <t>(45.983428, -94.327628)</t>
  </si>
  <si>
    <t>Mower County</t>
  </si>
  <si>
    <t>Mower</t>
  </si>
  <si>
    <t>(43.665099, -92.898185)</t>
  </si>
  <si>
    <t>(43.98645, -95.74103)</t>
  </si>
  <si>
    <t>Nicollet County</t>
  </si>
  <si>
    <t>Nicollet</t>
  </si>
  <si>
    <t>(44.265357, -94.06079)</t>
  </si>
  <si>
    <t>Nobles County</t>
  </si>
  <si>
    <t>Nobles</t>
  </si>
  <si>
    <t>(43.636327, -95.667405)</t>
  </si>
  <si>
    <t>Norman County</t>
  </si>
  <si>
    <t>Norman</t>
  </si>
  <si>
    <t>(47.307989, -96.477907)</t>
  </si>
  <si>
    <t>Olmsted County</t>
  </si>
  <si>
    <t>Olmsted</t>
  </si>
  <si>
    <t>(44.023967, -92.473176)</t>
  </si>
  <si>
    <t>Otter Tail County</t>
  </si>
  <si>
    <t>Otter Tail</t>
  </si>
  <si>
    <t>(46.405065, -95.793598)</t>
  </si>
  <si>
    <t>Pennington County</t>
  </si>
  <si>
    <t>Pennington</t>
  </si>
  <si>
    <t>(48.102255, -96.148403)</t>
  </si>
  <si>
    <t>Pine County</t>
  </si>
  <si>
    <t>Pine</t>
  </si>
  <si>
    <t>(46.03341, -92.892705)</t>
  </si>
  <si>
    <t>Pipestone County</t>
  </si>
  <si>
    <t>Pipestone</t>
  </si>
  <si>
    <t>(43.981472, -96.270609)</t>
  </si>
  <si>
    <t>(47.780427, -96.550934)</t>
  </si>
  <si>
    <t>(45.629871, -95.43713)</t>
  </si>
  <si>
    <t>Ramsey County</t>
  </si>
  <si>
    <t>Ramsey</t>
  </si>
  <si>
    <t>(44.993146, -93.106321)</t>
  </si>
  <si>
    <t>Red Lake County</t>
  </si>
  <si>
    <t>Red Lake</t>
  </si>
  <si>
    <t>(47.876104, -96.135646)</t>
  </si>
  <si>
    <t>Redwood County</t>
  </si>
  <si>
    <t>Redwood</t>
  </si>
  <si>
    <t>(44.43888, -95.195158)</t>
  </si>
  <si>
    <t>Renville County</t>
  </si>
  <si>
    <t>Renville</t>
  </si>
  <si>
    <t>(44.721974, -94.937875)</t>
  </si>
  <si>
    <t>(44.370592, -93.260361)</t>
  </si>
  <si>
    <t>Rock County</t>
  </si>
  <si>
    <t>Rock</t>
  </si>
  <si>
    <t>(43.648101, -96.238816)</t>
  </si>
  <si>
    <t>Roseau County</t>
  </si>
  <si>
    <t>Roseau</t>
  </si>
  <si>
    <t>(48.821304, -95.648394)</t>
  </si>
  <si>
    <t>St. Louis County</t>
  </si>
  <si>
    <t>St. Louis</t>
  </si>
  <si>
    <t>(47.085203, -92.311226)</t>
  </si>
  <si>
    <t>(44.713131, -93.467891)</t>
  </si>
  <si>
    <t>Sherburne County</t>
  </si>
  <si>
    <t>Sherburne</t>
  </si>
  <si>
    <t>(45.404646, -93.721897)</t>
  </si>
  <si>
    <t>Sibley County</t>
  </si>
  <si>
    <t>Sibley</t>
  </si>
  <si>
    <t>(44.582707, -94.168405)</t>
  </si>
  <si>
    <t>Stearns County</t>
  </si>
  <si>
    <t>Stearns</t>
  </si>
  <si>
    <t>(45.55783, -94.360801)</t>
  </si>
  <si>
    <t>Steele County</t>
  </si>
  <si>
    <t>Steele</t>
  </si>
  <si>
    <t>(44.064305, -93.214413)</t>
  </si>
  <si>
    <t>(45.580687, -95.926026)</t>
  </si>
  <si>
    <t>Swift County</t>
  </si>
  <si>
    <t>Swift</t>
  </si>
  <si>
    <t>(45.274076, -95.64442)</t>
  </si>
  <si>
    <t>(46.066924, -94.886512)</t>
  </si>
  <si>
    <t>Traverse County</t>
  </si>
  <si>
    <t>Traverse</t>
  </si>
  <si>
    <t>(45.751079, -96.54917)</t>
  </si>
  <si>
    <t>Wabasha County</t>
  </si>
  <si>
    <t>Wabasha</t>
  </si>
  <si>
    <t>(44.297858, -92.221086)</t>
  </si>
  <si>
    <t>Wadena County</t>
  </si>
  <si>
    <t>Wadena</t>
  </si>
  <si>
    <t>(46.524393, -95.04137)</t>
  </si>
  <si>
    <t>Waseca County</t>
  </si>
  <si>
    <t>Waseca</t>
  </si>
  <si>
    <t>(44.061, -93.549998)</t>
  </si>
  <si>
    <t>(44.988623, -92.920897)</t>
  </si>
  <si>
    <t>Watonwan County</t>
  </si>
  <si>
    <t>Watonwan</t>
  </si>
  <si>
    <t>(43.993423, -94.583786)</t>
  </si>
  <si>
    <t>Wilkin County</t>
  </si>
  <si>
    <t>Wilkin</t>
  </si>
  <si>
    <t>(46.316536, -96.529683)</t>
  </si>
  <si>
    <t>Winona County</t>
  </si>
  <si>
    <t>Winona</t>
  </si>
  <si>
    <t>(44.023706, -91.714435)</t>
  </si>
  <si>
    <t>(45.197631, -93.828888)</t>
  </si>
  <si>
    <t>Yellow Medicine County</t>
  </si>
  <si>
    <t>Yellow Medicine</t>
  </si>
  <si>
    <t>(44.737553, -95.825953)</t>
  </si>
  <si>
    <t>(31.547641, -91.352164)</t>
  </si>
  <si>
    <t>Alcorn County</t>
  </si>
  <si>
    <t>Alcorn</t>
  </si>
  <si>
    <t>(34.908785, -88.531068)</t>
  </si>
  <si>
    <t>Amite County</t>
  </si>
  <si>
    <t>Amite</t>
  </si>
  <si>
    <t>(31.180019, -90.817613)</t>
  </si>
  <si>
    <t>Attala County</t>
  </si>
  <si>
    <t>Attala</t>
  </si>
  <si>
    <t>(33.066234, -89.586852)</t>
  </si>
  <si>
    <t>(34.81011, -89.204186)</t>
  </si>
  <si>
    <t>Bolivar County</t>
  </si>
  <si>
    <t>Bolivar</t>
  </si>
  <si>
    <t>(33.77228, -90.775341)</t>
  </si>
  <si>
    <t>(33.929772, -89.306905)</t>
  </si>
  <si>
    <t>(33.458389, -89.918375)</t>
  </si>
  <si>
    <t>(33.932227, -88.931815)</t>
  </si>
  <si>
    <t>(33.342151, -89.236281)</t>
  </si>
  <si>
    <t>Claiborne County</t>
  </si>
  <si>
    <t>Claiborne</t>
  </si>
  <si>
    <t>(31.935954, -90.954141)</t>
  </si>
  <si>
    <t>(32.062753, -88.730627)</t>
  </si>
  <si>
    <t>(33.62459, -88.69246)</t>
  </si>
  <si>
    <t>Coahoma County</t>
  </si>
  <si>
    <t>Coahoma</t>
  </si>
  <si>
    <t>(34.222427, -90.569863)</t>
  </si>
  <si>
    <t>Copiah County</t>
  </si>
  <si>
    <t>Copiah</t>
  </si>
  <si>
    <t>(31.889652, -90.3792)</t>
  </si>
  <si>
    <t>(31.637591, -89.548718)</t>
  </si>
  <si>
    <t>(34.9304, -89.956695)</t>
  </si>
  <si>
    <t>Forrest County</t>
  </si>
  <si>
    <t>Forrest</t>
  </si>
  <si>
    <t>(31.309039, -89.287875)</t>
  </si>
  <si>
    <t>(31.473218, -90.872761)</t>
  </si>
  <si>
    <t>George County</t>
  </si>
  <si>
    <t>George</t>
  </si>
  <si>
    <t>(30.870536, -88.592895)</t>
  </si>
  <si>
    <t>(31.193014, -88.626139)</t>
  </si>
  <si>
    <t>Grenada County</t>
  </si>
  <si>
    <t>Grenada</t>
  </si>
  <si>
    <t>(33.768122, -89.802799)</t>
  </si>
  <si>
    <t>(30.379392, -89.405662)</t>
  </si>
  <si>
    <t>(30.432955, -89.063834)</t>
  </si>
  <si>
    <t>Hinds County</t>
  </si>
  <si>
    <t>Hinds</t>
  </si>
  <si>
    <t>(32.303868, -90.255669)</t>
  </si>
  <si>
    <t>(33.090289, -90.0284)</t>
  </si>
  <si>
    <t>Humphreys County</t>
  </si>
  <si>
    <t>Humphreys</t>
  </si>
  <si>
    <t>(33.161583, -90.519097)</t>
  </si>
  <si>
    <t>Issaquena County</t>
  </si>
  <si>
    <t>Issaquena</t>
  </si>
  <si>
    <t>(32.867279, -91.006351)</t>
  </si>
  <si>
    <t>Itawamba County</t>
  </si>
  <si>
    <t>Itawamba</t>
  </si>
  <si>
    <t>(34.292221, -88.40269)</t>
  </si>
  <si>
    <t>(30.44437, -88.660684)</t>
  </si>
  <si>
    <t>(31.966737, -89.144535)</t>
  </si>
  <si>
    <t>(31.714659, -91.055531)</t>
  </si>
  <si>
    <t>Jefferson Davis County</t>
  </si>
  <si>
    <t>Jefferson Davis</t>
  </si>
  <si>
    <t>(31.574917, -89.814551)</t>
  </si>
  <si>
    <t>(31.668673, -89.16512)</t>
  </si>
  <si>
    <t>Kemper County</t>
  </si>
  <si>
    <t>Kemper</t>
  </si>
  <si>
    <t>(32.759967, -88.677908)</t>
  </si>
  <si>
    <t>(34.361506, -89.526937)</t>
  </si>
  <si>
    <t>(31.264156, -89.438738)</t>
  </si>
  <si>
    <t>(32.400679, -88.691796)</t>
  </si>
  <si>
    <t>(31.555383, -90.109256)</t>
  </si>
  <si>
    <t>Leake County</t>
  </si>
  <si>
    <t>Leake</t>
  </si>
  <si>
    <t>(32.725455, -89.504736)</t>
  </si>
  <si>
    <t>(34.274735, -88.702989)</t>
  </si>
  <si>
    <t>Leflore County</t>
  </si>
  <si>
    <t>Leflore</t>
  </si>
  <si>
    <t>(33.513076, -90.209073)</t>
  </si>
  <si>
    <t>(31.550891, -90.456276)</t>
  </si>
  <si>
    <t>(33.515351, -88.392697)</t>
  </si>
  <si>
    <t>(32.510711, -90.098347)</t>
  </si>
  <si>
    <t>(31.244447, -89.829694)</t>
  </si>
  <si>
    <t>(34.815764, -89.542843)</t>
  </si>
  <si>
    <t>(33.925912, -88.498114)</t>
  </si>
  <si>
    <t>(33.496574, -89.682988)</t>
  </si>
  <si>
    <t>Neshoba County</t>
  </si>
  <si>
    <t>Neshoba</t>
  </si>
  <si>
    <t>(32.754204, -89.117671)</t>
  </si>
  <si>
    <t>(32.41204, -89.128073)</t>
  </si>
  <si>
    <t>Noxubee County</t>
  </si>
  <si>
    <t>Noxubee</t>
  </si>
  <si>
    <t>(33.13112, -88.54983)</t>
  </si>
  <si>
    <t>Oktibbeha County</t>
  </si>
  <si>
    <t>Oktibbeha</t>
  </si>
  <si>
    <t>(33.449231, -88.828709)</t>
  </si>
  <si>
    <t>Panola County</t>
  </si>
  <si>
    <t>Panola</t>
  </si>
  <si>
    <t>(34.350009, -89.938355)</t>
  </si>
  <si>
    <t>Pearl River County</t>
  </si>
  <si>
    <t>Pearl River</t>
  </si>
  <si>
    <t>(30.641968, -89.63173)</t>
  </si>
  <si>
    <t>(31.262821, -88.991988)</t>
  </si>
  <si>
    <t>(31.216057, -90.436396)</t>
  </si>
  <si>
    <t>Pontotoc County</t>
  </si>
  <si>
    <t>Pontotoc</t>
  </si>
  <si>
    <t>(34.252502, -89.011424)</t>
  </si>
  <si>
    <t>Prentiss County</t>
  </si>
  <si>
    <t>Prentiss</t>
  </si>
  <si>
    <t>(34.631502, -88.552652)</t>
  </si>
  <si>
    <t>(34.27262, -90.262854)</t>
  </si>
  <si>
    <t>Rankin County</t>
  </si>
  <si>
    <t>Rankin</t>
  </si>
  <si>
    <t>(32.279373, -90.033002)</t>
  </si>
  <si>
    <t>(32.401463, -89.529197)</t>
  </si>
  <si>
    <t>Sharkey County</t>
  </si>
  <si>
    <t>Sharkey</t>
  </si>
  <si>
    <t>(32.924745, -90.859408)</t>
  </si>
  <si>
    <t>(31.916008, -89.853775)</t>
  </si>
  <si>
    <t>(31.971849, -89.506985)</t>
  </si>
  <si>
    <t>(30.809011, -89.136496)</t>
  </si>
  <si>
    <t>Sunflower County</t>
  </si>
  <si>
    <t>Sunflower</t>
  </si>
  <si>
    <t>(33.594123, -90.584058)</t>
  </si>
  <si>
    <t>Tallahatchie County</t>
  </si>
  <si>
    <t>Tallahatchie</t>
  </si>
  <si>
    <t>(33.983144, -90.197125)</t>
  </si>
  <si>
    <t>Tate County</t>
  </si>
  <si>
    <t>Tate</t>
  </si>
  <si>
    <t>(34.64608, -89.948155)</t>
  </si>
  <si>
    <t>Tippah County</t>
  </si>
  <si>
    <t>Tippah</t>
  </si>
  <si>
    <t>(34.767895, -88.925793)</t>
  </si>
  <si>
    <t>Tishomingo County</t>
  </si>
  <si>
    <t>Tishomingo</t>
  </si>
  <si>
    <t>(34.723482, -88.228366)</t>
  </si>
  <si>
    <t>Tunica County</t>
  </si>
  <si>
    <t>Tunica</t>
  </si>
  <si>
    <t>(34.709638, -90.348008)</t>
  </si>
  <si>
    <t>(34.484262, -89.007903)</t>
  </si>
  <si>
    <t>Walthall County</t>
  </si>
  <si>
    <t>Walthall</t>
  </si>
  <si>
    <t>(31.151622, -90.121389)</t>
  </si>
  <si>
    <t>(32.325884, -90.845245)</t>
  </si>
  <si>
    <t>(33.37108, -91.010964)</t>
  </si>
  <si>
    <t>(31.650101, -88.659321)</t>
  </si>
  <si>
    <t>(33.582221, -89.226172)</t>
  </si>
  <si>
    <t>(31.121531, -91.238269)</t>
  </si>
  <si>
    <t>(33.084925, -89.042843)</t>
  </si>
  <si>
    <t>Yalobusha County</t>
  </si>
  <si>
    <t>Yalobusha</t>
  </si>
  <si>
    <t>(34.080595, -89.693557)</t>
  </si>
  <si>
    <t>Yazoo County</t>
  </si>
  <si>
    <t>Yazoo</t>
  </si>
  <si>
    <t>(32.82849, -90.380241)</t>
  </si>
  <si>
    <t>(40.19566, -92.582446)</t>
  </si>
  <si>
    <t>Andrew County</t>
  </si>
  <si>
    <t>Andrew</t>
  </si>
  <si>
    <t>(39.922565, -94.818293)</t>
  </si>
  <si>
    <t>(40.421105, -95.437688)</t>
  </si>
  <si>
    <t>Audrain County</t>
  </si>
  <si>
    <t>Audrain</t>
  </si>
  <si>
    <t>(39.205358, -91.821071)</t>
  </si>
  <si>
    <t>(36.735065, -93.862744)</t>
  </si>
  <si>
    <t>(37.495228, -94.308903)</t>
  </si>
  <si>
    <t>Bates County</t>
  </si>
  <si>
    <t>Bates</t>
  </si>
  <si>
    <t>(38.276163, -94.362322)</t>
  </si>
  <si>
    <t>(38.302689, -93.308948)</t>
  </si>
  <si>
    <t>Bollinger County</t>
  </si>
  <si>
    <t>Bollinger</t>
  </si>
  <si>
    <t>(37.338242, -89.998323)</t>
  </si>
  <si>
    <t>(38.959866, -92.321523)</t>
  </si>
  <si>
    <t>(39.750602, -94.821954)</t>
  </si>
  <si>
    <t>(36.75379, -90.413589)</t>
  </si>
  <si>
    <t>(39.664765, -93.994816)</t>
  </si>
  <si>
    <t>Callaway County</t>
  </si>
  <si>
    <t>Callaway</t>
  </si>
  <si>
    <t>(38.802239, -91.993447)</t>
  </si>
  <si>
    <t>(38.072828, -92.749496)</t>
  </si>
  <si>
    <t>Cape Girardeau County</t>
  </si>
  <si>
    <t>Cape Girardeau</t>
  </si>
  <si>
    <t>(37.353894, -89.60625)</t>
  </si>
  <si>
    <t>(39.410155, -93.495631)</t>
  </si>
  <si>
    <t>(36.949427, -90.897277)</t>
  </si>
  <si>
    <t>(38.746895, -94.423526)</t>
  </si>
  <si>
    <t>(37.767996, -93.895022)</t>
  </si>
  <si>
    <t>Chariton County</t>
  </si>
  <si>
    <t>Chariton</t>
  </si>
  <si>
    <t>(39.486626, -92.934967)</t>
  </si>
  <si>
    <t>(37.025687, -93.262511)</t>
  </si>
  <si>
    <t>(40.413068, -91.704732)</t>
  </si>
  <si>
    <t>(39.251395, -94.49392)</t>
  </si>
  <si>
    <t>(39.602093, -94.370131)</t>
  </si>
  <si>
    <t>Cole County</t>
  </si>
  <si>
    <t>Cole</t>
  </si>
  <si>
    <t>(38.552393, -92.218634)</t>
  </si>
  <si>
    <t>Cooper County</t>
  </si>
  <si>
    <t>Cooper</t>
  </si>
  <si>
    <t>(38.909615, -92.772604)</t>
  </si>
  <si>
    <t>(38.059819, -91.322802)</t>
  </si>
  <si>
    <t>(37.415613, -93.829944)</t>
  </si>
  <si>
    <t>(37.643825, -93.067095)</t>
  </si>
  <si>
    <t>(39.942683, -93.983258)</t>
  </si>
  <si>
    <t>(39.81961, -94.340504)</t>
  </si>
  <si>
    <t>Dent County</t>
  </si>
  <si>
    <t>Dent</t>
  </si>
  <si>
    <t>(37.630684, -91.542131)</t>
  </si>
  <si>
    <t>(36.939746, -92.588247)</t>
  </si>
  <si>
    <t>Dunklin County</t>
  </si>
  <si>
    <t>Dunklin</t>
  </si>
  <si>
    <t>(36.326743, -90.059209)</t>
  </si>
  <si>
    <t>(38.432966, -90.999826)</t>
  </si>
  <si>
    <t>Gasconade County</t>
  </si>
  <si>
    <t>Gasconade</t>
  </si>
  <si>
    <t>(38.45363, -91.491625)</t>
  </si>
  <si>
    <t>Gentry County</t>
  </si>
  <si>
    <t>Gentry</t>
  </si>
  <si>
    <t>(40.199987, -94.439143)</t>
  </si>
  <si>
    <t>(37.193837, -93.3083)</t>
  </si>
  <si>
    <t>(40.091968, -93.595469)</t>
  </si>
  <si>
    <t>(40.313851, -94.000823)</t>
  </si>
  <si>
    <t>(38.394758, -93.736873)</t>
  </si>
  <si>
    <t>Hickory County</t>
  </si>
  <si>
    <t>Hickory</t>
  </si>
  <si>
    <t>(37.910659, -93.330251)</t>
  </si>
  <si>
    <t>Holt County</t>
  </si>
  <si>
    <t>Holt</t>
  </si>
  <si>
    <t>(40.092393, -95.199972)</t>
  </si>
  <si>
    <t>(39.139325, -92.705762)</t>
  </si>
  <si>
    <t>Howell County</t>
  </si>
  <si>
    <t>Howell</t>
  </si>
  <si>
    <t>(36.793133, -91.873823)</t>
  </si>
  <si>
    <t>(37.571851, -90.711599)</t>
  </si>
  <si>
    <t>(39.010332, -94.446137)</t>
  </si>
  <si>
    <t>(37.128993, -94.443436)</t>
  </si>
  <si>
    <t>(38.340593, -90.475744)</t>
  </si>
  <si>
    <t>(38.757209, -93.770312)</t>
  </si>
  <si>
    <t>(40.151668, -92.150669)</t>
  </si>
  <si>
    <t>Laclede County</t>
  </si>
  <si>
    <t>Laclede</t>
  </si>
  <si>
    <t>(37.669645, -92.65456)</t>
  </si>
  <si>
    <t>(39.056329, -93.840082)</t>
  </si>
  <si>
    <t>(37.035398, -93.797074)</t>
  </si>
  <si>
    <t>(40.085505, -91.649082)</t>
  </si>
  <si>
    <t>(39.003625, -90.928671)</t>
  </si>
  <si>
    <t>(39.796774, -93.065191)</t>
  </si>
  <si>
    <t>(39.795916, -93.554324)</t>
  </si>
  <si>
    <t>McDonald County</t>
  </si>
  <si>
    <t>McDonald</t>
  </si>
  <si>
    <t>(36.618064, -94.39808)</t>
  </si>
  <si>
    <t>(39.798522, -92.51033)</t>
  </si>
  <si>
    <t>(37.535795, -90.300055)</t>
  </si>
  <si>
    <t>Maries County</t>
  </si>
  <si>
    <t>Maries</t>
  </si>
  <si>
    <t>(38.171917, -91.878062)</t>
  </si>
  <si>
    <t>(39.740805, -91.455661)</t>
  </si>
  <si>
    <t>(40.418591, -93.575859)</t>
  </si>
  <si>
    <t>(38.247837, -92.507085)</t>
  </si>
  <si>
    <t>(36.857051, -89.365459)</t>
  </si>
  <si>
    <t>Moniteau County</t>
  </si>
  <si>
    <t>Moniteau</t>
  </si>
  <si>
    <t>(38.628938, -92.616373)</t>
  </si>
  <si>
    <t>(39.520553, -91.973958)</t>
  </si>
  <si>
    <t>(38.950802, -91.468473)</t>
  </si>
  <si>
    <t>(38.381506, -92.850304)</t>
  </si>
  <si>
    <t>New Madrid County</t>
  </si>
  <si>
    <t>New Madrid</t>
  </si>
  <si>
    <t>(36.605307, -89.65871)</t>
  </si>
  <si>
    <t>(36.921798, -94.41138)</t>
  </si>
  <si>
    <t>Nodaway County</t>
  </si>
  <si>
    <t>Nodaway</t>
  </si>
  <si>
    <t>(40.352749, -94.867916)</t>
  </si>
  <si>
    <t>Oregon County</t>
  </si>
  <si>
    <t>(36.618129, -91.464771)</t>
  </si>
  <si>
    <t>(38.453819, -91.883136)</t>
  </si>
  <si>
    <t>Ozark County</t>
  </si>
  <si>
    <t>Ozark</t>
  </si>
  <si>
    <t>(36.62309, -92.424289)</t>
  </si>
  <si>
    <t>Pemiscot County</t>
  </si>
  <si>
    <t>Pemiscot</t>
  </si>
  <si>
    <t>(36.181794, -89.748715)</t>
  </si>
  <si>
    <t>(37.713672, -89.857097)</t>
  </si>
  <si>
    <t>Pettis County</t>
  </si>
  <si>
    <t>Pettis</t>
  </si>
  <si>
    <t>(38.702201, -93.246549)</t>
  </si>
  <si>
    <t>Phelps County</t>
  </si>
  <si>
    <t>Phelps</t>
  </si>
  <si>
    <t>(37.942882, -91.748715)</t>
  </si>
  <si>
    <t>(39.363535, -91.156139)</t>
  </si>
  <si>
    <t>Platte County</t>
  </si>
  <si>
    <t>Platte</t>
  </si>
  <si>
    <t>(39.262166, -94.684698)</t>
  </si>
  <si>
    <t>(37.601813, -93.404415)</t>
  </si>
  <si>
    <t>(37.824257, -92.1773)</t>
  </si>
  <si>
    <t>(40.480842, -92.979269)</t>
  </si>
  <si>
    <t>Ralls County</t>
  </si>
  <si>
    <t>Ralls</t>
  </si>
  <si>
    <t>(39.57958, -91.468633)</t>
  </si>
  <si>
    <t>(39.412906, -92.451935)</t>
  </si>
  <si>
    <t>Ray County</t>
  </si>
  <si>
    <t>Ray</t>
  </si>
  <si>
    <t>(39.335641, -94.06127)</t>
  </si>
  <si>
    <t>Reynolds County</t>
  </si>
  <si>
    <t>Reynolds</t>
  </si>
  <si>
    <t>(37.336586, -90.972986)</t>
  </si>
  <si>
    <t>(36.627212, -90.791802)</t>
  </si>
  <si>
    <t>St. Charles County</t>
  </si>
  <si>
    <t>St. Charles</t>
  </si>
  <si>
    <t>(38.776604, -90.659755)</t>
  </si>
  <si>
    <t>(38.056009, -93.765606)</t>
  </si>
  <si>
    <t>Ste. Genevieve County</t>
  </si>
  <si>
    <t>Ste. Genevieve</t>
  </si>
  <si>
    <t>(37.939468, -90.168495)</t>
  </si>
  <si>
    <t>St. Francois County</t>
  </si>
  <si>
    <t>St. Francois</t>
  </si>
  <si>
    <t>(37.835573, -90.492254)</t>
  </si>
  <si>
    <t>(38.647121, -90.386218)</t>
  </si>
  <si>
    <t>(39.111933, -93.204898)</t>
  </si>
  <si>
    <t>(40.461815, -92.521984)</t>
  </si>
  <si>
    <t>Scotland County</t>
  </si>
  <si>
    <t>Scotland</t>
  </si>
  <si>
    <t>(40.448001, -92.146652)</t>
  </si>
  <si>
    <t>(37.014498, -89.577839)</t>
  </si>
  <si>
    <t>Shannon County</t>
  </si>
  <si>
    <t>Shannon</t>
  </si>
  <si>
    <t>(37.069627, -91.429472)</t>
  </si>
  <si>
    <t>(39.761774, -92.077052)</t>
  </si>
  <si>
    <t>Stoddard County</t>
  </si>
  <si>
    <t>Stoddard</t>
  </si>
  <si>
    <t>(36.850777, -89.969639)</t>
  </si>
  <si>
    <t>(36.717605, -93.438433)</t>
  </si>
  <si>
    <t>(40.217733, -93.103734)</t>
  </si>
  <si>
    <t>Taney County</t>
  </si>
  <si>
    <t>Taney</t>
  </si>
  <si>
    <t>(36.656706, -93.189979)</t>
  </si>
  <si>
    <t>Texas County</t>
  </si>
  <si>
    <t>(37.328457, -91.968488)</t>
  </si>
  <si>
    <t>Vernon County</t>
  </si>
  <si>
    <t>Vernon</t>
  </si>
  <si>
    <t>(37.835598, -94.340355)</t>
  </si>
  <si>
    <t>(38.788663, -91.10358)</t>
  </si>
  <si>
    <t>(37.953147, -90.785675)</t>
  </si>
  <si>
    <t>(37.107087, -90.512622)</t>
  </si>
  <si>
    <t>(37.263337, -92.907363)</t>
  </si>
  <si>
    <t>(40.482258, -94.438797)</t>
  </si>
  <si>
    <t>(37.192204, -92.429174)</t>
  </si>
  <si>
    <t>St. Louis city</t>
  </si>
  <si>
    <t>(38.623609, -90.252991)</t>
  </si>
  <si>
    <t>Beaverhead County</t>
  </si>
  <si>
    <t>Beaverhead</t>
  </si>
  <si>
    <t>(45.221056, -112.696186)</t>
  </si>
  <si>
    <t>Big Horn County</t>
  </si>
  <si>
    <t>Big Horn</t>
  </si>
  <si>
    <t>(45.565831, -107.502778)</t>
  </si>
  <si>
    <t>(48.441261, -108.899086)</t>
  </si>
  <si>
    <t>Broadwater County</t>
  </si>
  <si>
    <t>Broadwater</t>
  </si>
  <si>
    <t>(46.302846, -111.535578)</t>
  </si>
  <si>
    <t>Carbon County</t>
  </si>
  <si>
    <t>Carbon</t>
  </si>
  <si>
    <t>(45.321484, -109.084478)</t>
  </si>
  <si>
    <t>(45.679127, -104.523733)</t>
  </si>
  <si>
    <t>Cascade County</t>
  </si>
  <si>
    <t>Cascade</t>
  </si>
  <si>
    <t>(47.491839, -111.306258)</t>
  </si>
  <si>
    <t>Chouteau County</t>
  </si>
  <si>
    <t>Chouteau</t>
  </si>
  <si>
    <t>(47.956366, -110.403274)</t>
  </si>
  <si>
    <t>(46.403369, -105.817008)</t>
  </si>
  <si>
    <t>Daniels County</t>
  </si>
  <si>
    <t>Daniels</t>
  </si>
  <si>
    <t>(48.783416, -105.43032)</t>
  </si>
  <si>
    <t>(47.134482, -104.750559)</t>
  </si>
  <si>
    <t>Deer Lodge County</t>
  </si>
  <si>
    <t>Deer Lodge</t>
  </si>
  <si>
    <t>(46.137755, -112.954087)</t>
  </si>
  <si>
    <t>Fallon County</t>
  </si>
  <si>
    <t>Fallon</t>
  </si>
  <si>
    <t>(46.358863, -104.309448)</t>
  </si>
  <si>
    <t>Fergus County</t>
  </si>
  <si>
    <t>Fergus</t>
  </si>
  <si>
    <t>(47.097548, -109.417095)</t>
  </si>
  <si>
    <t>Flathead County</t>
  </si>
  <si>
    <t>Flathead</t>
  </si>
  <si>
    <t>(48.247204, -114.279524)</t>
  </si>
  <si>
    <t>(45.682805, -111.128283)</t>
  </si>
  <si>
    <t>(47.299773, -106.97783)</t>
  </si>
  <si>
    <t>Glacier County</t>
  </si>
  <si>
    <t>Glacier</t>
  </si>
  <si>
    <t>(48.60292, -112.799156)</t>
  </si>
  <si>
    <t>Golden Valley County</t>
  </si>
  <si>
    <t>Golden Valley</t>
  </si>
  <si>
    <t>(46.287061, -109.139695)</t>
  </si>
  <si>
    <t>Granite County</t>
  </si>
  <si>
    <t>Granite</t>
  </si>
  <si>
    <t>(46.448832, -113.293879)</t>
  </si>
  <si>
    <t>Hill County</t>
  </si>
  <si>
    <t>Hill</t>
  </si>
  <si>
    <t>(48.515786, -109.762794)</t>
  </si>
  <si>
    <t>(46.254092, -112.053101)</t>
  </si>
  <si>
    <t>Judith Basin County</t>
  </si>
  <si>
    <t>Judith Basin</t>
  </si>
  <si>
    <t>(47.102395, -110.177445)</t>
  </si>
  <si>
    <t>(47.601938, -114.120003)</t>
  </si>
  <si>
    <t>Lewis and Clark County</t>
  </si>
  <si>
    <t>Lewis and Clark</t>
  </si>
  <si>
    <t>(46.64477, -112.021955)</t>
  </si>
  <si>
    <t>(48.563509, -111.000283)</t>
  </si>
  <si>
    <t>(48.545504, -115.437677)</t>
  </si>
  <si>
    <t>McCone County</t>
  </si>
  <si>
    <t>McCone</t>
  </si>
  <si>
    <t>(47.561984, -105.644548)</t>
  </si>
  <si>
    <t>(45.43599, -111.949217)</t>
  </si>
  <si>
    <t>Meagher County</t>
  </si>
  <si>
    <t>Meagher</t>
  </si>
  <si>
    <t>(46.526827, -110.875445)</t>
  </si>
  <si>
    <t>(47.185566, -114.899744)</t>
  </si>
  <si>
    <t>Missoula County</t>
  </si>
  <si>
    <t>Missoula</t>
  </si>
  <si>
    <t>(46.875472, -114.019007)</t>
  </si>
  <si>
    <t>Musselshell County</t>
  </si>
  <si>
    <t>Musselshell</t>
  </si>
  <si>
    <t>(46.417552, -108.490425)</t>
  </si>
  <si>
    <t>(45.59709, -110.599015)</t>
  </si>
  <si>
    <t>Petroleum County</t>
  </si>
  <si>
    <t>Petroleum</t>
  </si>
  <si>
    <t>(47.012441, -108.296716)</t>
  </si>
  <si>
    <t>(48.374315, -107.857685)</t>
  </si>
  <si>
    <t>Pondera County</t>
  </si>
  <si>
    <t>Pondera</t>
  </si>
  <si>
    <t>(48.210126, -112.14458)</t>
  </si>
  <si>
    <t>Powder River County</t>
  </si>
  <si>
    <t>Powder River</t>
  </si>
  <si>
    <t>(45.440737, -105.535004)</t>
  </si>
  <si>
    <t>(46.449212, -112.760484)</t>
  </si>
  <si>
    <t>(46.807847, -105.269953)</t>
  </si>
  <si>
    <t>Ravalli County</t>
  </si>
  <si>
    <t>Ravalli</t>
  </si>
  <si>
    <t>(46.352649, -114.117267)</t>
  </si>
  <si>
    <t>(47.718572, -104.203904)</t>
  </si>
  <si>
    <t>Roosevelt County</t>
  </si>
  <si>
    <t>Roosevelt</t>
  </si>
  <si>
    <t>(48.132541, -105.24766)</t>
  </si>
  <si>
    <t>Rosebud County</t>
  </si>
  <si>
    <t>Rosebud</t>
  </si>
  <si>
    <t>(45.907996, -106.611337)</t>
  </si>
  <si>
    <t>Sanders County</t>
  </si>
  <si>
    <t>Sanders</t>
  </si>
  <si>
    <t>(47.636131, -115.177085)</t>
  </si>
  <si>
    <t>(48.737464, -104.499376)</t>
  </si>
  <si>
    <t>Silver Bow County</t>
  </si>
  <si>
    <t>Silver Bow</t>
  </si>
  <si>
    <t>(45.98796, -112.524356)</t>
  </si>
  <si>
    <t>Stillwater County</t>
  </si>
  <si>
    <t>Stillwater</t>
  </si>
  <si>
    <t>(45.613806, -109.249493)</t>
  </si>
  <si>
    <t>Sweet Grass County</t>
  </si>
  <si>
    <t>Sweet Grass</t>
  </si>
  <si>
    <t>(45.830248, -109.915919)</t>
  </si>
  <si>
    <t>(47.771875, -112.054612)</t>
  </si>
  <si>
    <t>Toole County</t>
  </si>
  <si>
    <t>Toole</t>
  </si>
  <si>
    <t>(48.585262, -111.85338)</t>
  </si>
  <si>
    <t>Treasure County</t>
  </si>
  <si>
    <t>Treasure</t>
  </si>
  <si>
    <t>(46.255884, -107.241002)</t>
  </si>
  <si>
    <t>(48.233939, -106.546143)</t>
  </si>
  <si>
    <t>Wheatland County</t>
  </si>
  <si>
    <t>Wheatland</t>
  </si>
  <si>
    <t>(46.459736, -109.844091)</t>
  </si>
  <si>
    <t>Wibaux County</t>
  </si>
  <si>
    <t>Wibaux</t>
  </si>
  <si>
    <t>(46.969011, -104.196159)</t>
  </si>
  <si>
    <t>Yellowstone County</t>
  </si>
  <si>
    <t>Yellowstone</t>
  </si>
  <si>
    <t>(45.791309, -108.539417)</t>
  </si>
  <si>
    <t>(40.583763, -98.414536)</t>
  </si>
  <si>
    <t>Antelope County</t>
  </si>
  <si>
    <t>Antelope</t>
  </si>
  <si>
    <t>(42.149596, -98.05683)</t>
  </si>
  <si>
    <t>Arthur County</t>
  </si>
  <si>
    <t>Arthur</t>
  </si>
  <si>
    <t>(41.569808, -101.673813)</t>
  </si>
  <si>
    <t>Banner County</t>
  </si>
  <si>
    <t>Banner</t>
  </si>
  <si>
    <t>(41.557925, -103.702088)</t>
  </si>
  <si>
    <t>(41.901108, -100.007203)</t>
  </si>
  <si>
    <t>(41.68018, -98.01636)</t>
  </si>
  <si>
    <t>Box Butte County</t>
  </si>
  <si>
    <t>Box Butte</t>
  </si>
  <si>
    <t>(42.13504, -102.903704)</t>
  </si>
  <si>
    <t>(42.891084, -98.730816)</t>
  </si>
  <si>
    <t>(42.538836, -99.852141)</t>
  </si>
  <si>
    <t>Buffalo County</t>
  </si>
  <si>
    <t>Buffalo</t>
  </si>
  <si>
    <t>(40.737667, -99.07016)</t>
  </si>
  <si>
    <t>Burt County</t>
  </si>
  <si>
    <t>Burt</t>
  </si>
  <si>
    <t>(41.845797, -96.34254)</t>
  </si>
  <si>
    <t>(41.248949, -97.141234)</t>
  </si>
  <si>
    <t>(40.946526, -96.062535)</t>
  </si>
  <si>
    <t>(42.576273, -97.25486)</t>
  </si>
  <si>
    <t>(40.500254, -101.619767)</t>
  </si>
  <si>
    <t>Cherry County</t>
  </si>
  <si>
    <t>Cherry</t>
  </si>
  <si>
    <t>(42.784561, -100.754886)</t>
  </si>
  <si>
    <t>(41.166245, -102.982623)</t>
  </si>
  <si>
    <t>(40.545465, -98.029666)</t>
  </si>
  <si>
    <t>Colfax County</t>
  </si>
  <si>
    <t>Colfax</t>
  </si>
  <si>
    <t>(41.517571, -97.076554)</t>
  </si>
  <si>
    <t>Cuming County</t>
  </si>
  <si>
    <t>Cuming</t>
  </si>
  <si>
    <t>(41.897578, -96.759175)</t>
  </si>
  <si>
    <t>(41.401093, -99.672832)</t>
  </si>
  <si>
    <t>(42.445678, -96.441515)</t>
  </si>
  <si>
    <t>Dawes County</t>
  </si>
  <si>
    <t>Dawes</t>
  </si>
  <si>
    <t>(42.785306, -103.066266)</t>
  </si>
  <si>
    <t>(40.828531, -99.858944)</t>
  </si>
  <si>
    <t>Deuel County</t>
  </si>
  <si>
    <t>Deuel</t>
  </si>
  <si>
    <t>(41.088793, -102.345568)</t>
  </si>
  <si>
    <t>Dixon County</t>
  </si>
  <si>
    <t>Dixon</t>
  </si>
  <si>
    <t>(42.438517, -96.830002)</t>
  </si>
  <si>
    <t>(41.473485, -96.53063)</t>
  </si>
  <si>
    <t>(41.25991, -96.061471)</t>
  </si>
  <si>
    <t>Dundy County</t>
  </si>
  <si>
    <t>Dundy</t>
  </si>
  <si>
    <t>(40.093189, -101.601584)</t>
  </si>
  <si>
    <t>(40.540682, -97.578024)</t>
  </si>
  <si>
    <t>(40.187621, -98.946914)</t>
  </si>
  <si>
    <t>Frontier County</t>
  </si>
  <si>
    <t>Frontier</t>
  </si>
  <si>
    <t>(40.607972, -100.404194)</t>
  </si>
  <si>
    <t>Furnas County</t>
  </si>
  <si>
    <t>Furnas</t>
  </si>
  <si>
    <t>(40.248006, -99.925599)</t>
  </si>
  <si>
    <t>Gage County</t>
  </si>
  <si>
    <t>Gage</t>
  </si>
  <si>
    <t>(40.274482, -96.714139)</t>
  </si>
  <si>
    <t>Garden County</t>
  </si>
  <si>
    <t>Garden</t>
  </si>
  <si>
    <t>(41.422768, -102.320765)</t>
  </si>
  <si>
    <t>(41.800943, -99.107238)</t>
  </si>
  <si>
    <t>Gosper County</t>
  </si>
  <si>
    <t>Gosper</t>
  </si>
  <si>
    <t>(40.592124, -99.830993)</t>
  </si>
  <si>
    <t>(41.984368, -101.731402)</t>
  </si>
  <si>
    <t>(41.556319, -98.497703)</t>
  </si>
  <si>
    <t>(40.915597, -98.377535)</t>
  </si>
  <si>
    <t>(40.878695, -98.021089)</t>
  </si>
  <si>
    <t>(40.145693, -99.40221)</t>
  </si>
  <si>
    <t>Hayes County</t>
  </si>
  <si>
    <t>Hayes</t>
  </si>
  <si>
    <t>(40.49563, -101.058515)</t>
  </si>
  <si>
    <t>Hitchcock County</t>
  </si>
  <si>
    <t>Hitchcock</t>
  </si>
  <si>
    <t>(40.211961, -101.006845)</t>
  </si>
  <si>
    <t>(42.4584, -98.742988)</t>
  </si>
  <si>
    <t>Hooker County</t>
  </si>
  <si>
    <t>Hooker</t>
  </si>
  <si>
    <t>(42.016041, -101.062839)</t>
  </si>
  <si>
    <t>(41.189549, -98.493475)</t>
  </si>
  <si>
    <t>(40.164028, -97.140354)</t>
  </si>
  <si>
    <t>(40.401369, -96.228933)</t>
  </si>
  <si>
    <t>Kearney County</t>
  </si>
  <si>
    <t>Kearney</t>
  </si>
  <si>
    <t>(40.506264, -98.992742)</t>
  </si>
  <si>
    <t>Keith County</t>
  </si>
  <si>
    <t>Keith</t>
  </si>
  <si>
    <t>(41.141877, -101.696492)</t>
  </si>
  <si>
    <t>Keya Paha County</t>
  </si>
  <si>
    <t>Keya Paha</t>
  </si>
  <si>
    <t>(42.868344, -99.703607)</t>
  </si>
  <si>
    <t>Kimball County</t>
  </si>
  <si>
    <t>Kimball</t>
  </si>
  <si>
    <t>(41.232889, -103.660711)</t>
  </si>
  <si>
    <t>(42.61911, -97.786962)</t>
  </si>
  <si>
    <t>Lancaster County</t>
  </si>
  <si>
    <t>Lancaster</t>
  </si>
  <si>
    <t>(40.801058, -96.673551)</t>
  </si>
  <si>
    <t>(41.119635, -100.78923)</t>
  </si>
  <si>
    <t>(41.484178, -100.500737)</t>
  </si>
  <si>
    <t>Loup County</t>
  </si>
  <si>
    <t>Loup</t>
  </si>
  <si>
    <t>(41.816483, -99.402546)</t>
  </si>
  <si>
    <t>(41.57331, -100.986347)</t>
  </si>
  <si>
    <t>(42.003908, -97.461692)</t>
  </si>
  <si>
    <t>Merrick County</t>
  </si>
  <si>
    <t>Merrick</t>
  </si>
  <si>
    <t>(41.1312, -98.039353)</t>
  </si>
  <si>
    <t>Morrill County</t>
  </si>
  <si>
    <t>Morrill</t>
  </si>
  <si>
    <t>(41.707123, -103.159224)</t>
  </si>
  <si>
    <t>Nance County</t>
  </si>
  <si>
    <t>Nance</t>
  </si>
  <si>
    <t>(41.403829, -97.895028)</t>
  </si>
  <si>
    <t>(40.403957, -95.836309)</t>
  </si>
  <si>
    <t>Nuckolls County</t>
  </si>
  <si>
    <t>Nuckolls</t>
  </si>
  <si>
    <t>(40.115021, -98.061108)</t>
  </si>
  <si>
    <t>Otoe County</t>
  </si>
  <si>
    <t>Otoe</t>
  </si>
  <si>
    <t>(40.669495, -96.029874)</t>
  </si>
  <si>
    <t>(40.134921, -96.184059)</t>
  </si>
  <si>
    <t>Perkins County</t>
  </si>
  <si>
    <t>Perkins</t>
  </si>
  <si>
    <t>(40.847278, -101.672531)</t>
  </si>
  <si>
    <t>(40.468151, -99.406756)</t>
  </si>
  <si>
    <t>(42.262663, -97.591986)</t>
  </si>
  <si>
    <t>(41.469013, -97.387409)</t>
  </si>
  <si>
    <t>(41.174759, -97.555813)</t>
  </si>
  <si>
    <t>Red Willow County</t>
  </si>
  <si>
    <t>Red Willow</t>
  </si>
  <si>
    <t>(40.205475, -100.587807)</t>
  </si>
  <si>
    <t>Richardson County</t>
  </si>
  <si>
    <t>Richardson</t>
  </si>
  <si>
    <t>(40.099947, -95.673464)</t>
  </si>
  <si>
    <t>(42.536442, -99.495235)</t>
  </si>
  <si>
    <t>(40.578252, -97.02001)</t>
  </si>
  <si>
    <t>Sarpy County</t>
  </si>
  <si>
    <t>Sarpy</t>
  </si>
  <si>
    <t>(41.153107, -96.033892)</t>
  </si>
  <si>
    <t>Saunders County</t>
  </si>
  <si>
    <t>Saunders</t>
  </si>
  <si>
    <t>(41.199571, -96.571016)</t>
  </si>
  <si>
    <t>Scotts Bluff County</t>
  </si>
  <si>
    <t>Scotts Bluff</t>
  </si>
  <si>
    <t>(41.865018, -103.68038)</t>
  </si>
  <si>
    <t>(40.873593, -97.106037)</t>
  </si>
  <si>
    <t>(42.699305, -102.398893)</t>
  </si>
  <si>
    <t>(41.223634, -98.97165)</t>
  </si>
  <si>
    <t>(42.379652, -103.825082)</t>
  </si>
  <si>
    <t>(41.985653, -97.251636)</t>
  </si>
  <si>
    <t>Thayer County</t>
  </si>
  <si>
    <t>Thayer</t>
  </si>
  <si>
    <t>(40.179229, -97.62535)</t>
  </si>
  <si>
    <t>(41.966823, -100.546734)</t>
  </si>
  <si>
    <t>Thurston County</t>
  </si>
  <si>
    <t>Thurston</t>
  </si>
  <si>
    <t>(42.159409, -96.515688)</t>
  </si>
  <si>
    <t>(41.57337, -98.947749)</t>
  </si>
  <si>
    <t>(41.507053, -96.158296)</t>
  </si>
  <si>
    <t>(42.22193, -97.063062)</t>
  </si>
  <si>
    <t>(40.200266, -98.485192)</t>
  </si>
  <si>
    <t>(41.880574, -98.543873)</t>
  </si>
  <si>
    <t>(40.864374, -97.605431)</t>
  </si>
  <si>
    <t>Churchill County</t>
  </si>
  <si>
    <t>Churchill</t>
  </si>
  <si>
    <t>(39.473584, -118.795661)</t>
  </si>
  <si>
    <t>(36.143366, -115.14994)</t>
  </si>
  <si>
    <t>(38.956913, -119.755928)</t>
  </si>
  <si>
    <t>Elko County</t>
  </si>
  <si>
    <t>Elko</t>
  </si>
  <si>
    <t>(40.870907, -115.518595)</t>
  </si>
  <si>
    <t>Esmeralda County</t>
  </si>
  <si>
    <t>Esmeralda</t>
  </si>
  <si>
    <t>(37.708803, -117.677756)</t>
  </si>
  <si>
    <t>Eureka County</t>
  </si>
  <si>
    <t>Eureka</t>
  </si>
  <si>
    <t>(39.866898, -116.147686)</t>
  </si>
  <si>
    <t>(41.034176, -117.745055)</t>
  </si>
  <si>
    <t>Lander County</t>
  </si>
  <si>
    <t>Lander</t>
  </si>
  <si>
    <t>(40.520911, -116.94321)</t>
  </si>
  <si>
    <t>(37.6903, -114.644504)</t>
  </si>
  <si>
    <t>(39.34878, -119.325133)</t>
  </si>
  <si>
    <t>(38.590037, -118.638693)</t>
  </si>
  <si>
    <t>Nye County</t>
  </si>
  <si>
    <t>Nye</t>
  </si>
  <si>
    <t>(36.468656, -116.165792)</t>
  </si>
  <si>
    <t>Pershing County</t>
  </si>
  <si>
    <t>Pershing</t>
  </si>
  <si>
    <t>(40.34344, -118.294549)</t>
  </si>
  <si>
    <t>Storey County</t>
  </si>
  <si>
    <t>Storey</t>
  </si>
  <si>
    <t>(39.389364, -119.624138)</t>
  </si>
  <si>
    <t>Washoe County</t>
  </si>
  <si>
    <t>Washoe</t>
  </si>
  <si>
    <t>(39.535558, -119.795493)</t>
  </si>
  <si>
    <t>White Pine County</t>
  </si>
  <si>
    <t>White Pine</t>
  </si>
  <si>
    <t>(39.273238, -114.862381)</t>
  </si>
  <si>
    <t>Carson City</t>
  </si>
  <si>
    <t>(39.166134, -119.753711)</t>
  </si>
  <si>
    <t>Belknap County</t>
  </si>
  <si>
    <t>Belknap</t>
  </si>
  <si>
    <t>(43.5174, -71.44059)</t>
  </si>
  <si>
    <t>(43.810972, -71.166412)</t>
  </si>
  <si>
    <t>Cheshire County</t>
  </si>
  <si>
    <t>Cheshire</t>
  </si>
  <si>
    <t>(42.898264, -72.262715)</t>
  </si>
  <si>
    <t>Coos County</t>
  </si>
  <si>
    <t>Coos</t>
  </si>
  <si>
    <t>(44.550062, -71.36275)</t>
  </si>
  <si>
    <t>Grafton County</t>
  </si>
  <si>
    <t>Grafton</t>
  </si>
  <si>
    <t>(43.838874, -71.953268)</t>
  </si>
  <si>
    <t>(42.879889, -71.532928)</t>
  </si>
  <si>
    <t>Merrimack County</t>
  </si>
  <si>
    <t>Merrimack</t>
  </si>
  <si>
    <t>(43.246442, -71.586214)</t>
  </si>
  <si>
    <t>Rockingham County</t>
  </si>
  <si>
    <t>Rockingham</t>
  </si>
  <si>
    <t>(42.936726, -71.104266)</t>
  </si>
  <si>
    <t>Strafford County</t>
  </si>
  <si>
    <t>Strafford</t>
  </si>
  <si>
    <t>(43.247646, -70.954943)</t>
  </si>
  <si>
    <t>(43.367422, -72.259352)</t>
  </si>
  <si>
    <t>Atlantic County</t>
  </si>
  <si>
    <t>Atlantic</t>
  </si>
  <si>
    <t>(39.427562, -74.583452)</t>
  </si>
  <si>
    <t>Bergen County</t>
  </si>
  <si>
    <t>Bergen</t>
  </si>
  <si>
    <t>(40.918799, -74.057383)</t>
  </si>
  <si>
    <t>Burlington County</t>
  </si>
  <si>
    <t>Burlington</t>
  </si>
  <si>
    <t>(39.982667, -74.834269)</t>
  </si>
  <si>
    <t>(39.86401, -75.027836)</t>
  </si>
  <si>
    <t>Cape May County</t>
  </si>
  <si>
    <t>Cape May</t>
  </si>
  <si>
    <t>(39.095952, -74.807133)</t>
  </si>
  <si>
    <t>(39.428284, -75.087728)</t>
  </si>
  <si>
    <t>(40.768705, -74.216402)</t>
  </si>
  <si>
    <t>Gloucester County</t>
  </si>
  <si>
    <t>Gloucester</t>
  </si>
  <si>
    <t>(39.749187, -75.127456)</t>
  </si>
  <si>
    <t>Hudson County</t>
  </si>
  <si>
    <t>Hudson</t>
  </si>
  <si>
    <t>(40.742925, -74.061278)</t>
  </si>
  <si>
    <t>Hunterdon County</t>
  </si>
  <si>
    <t>Hunterdon</t>
  </si>
  <si>
    <t>(40.572183, -74.896782)</t>
  </si>
  <si>
    <t>(40.255566, -74.70034)</t>
  </si>
  <si>
    <t>(40.485529, -74.387921)</t>
  </si>
  <si>
    <t>Monmouth County</t>
  </si>
  <si>
    <t>Monmouth</t>
  </si>
  <si>
    <t>(40.291301, -74.14773)</t>
  </si>
  <si>
    <t>(40.859552, -74.501661)</t>
  </si>
  <si>
    <t>Ocean County</t>
  </si>
  <si>
    <t>Ocean</t>
  </si>
  <si>
    <t>(39.973657, -74.21461)</t>
  </si>
  <si>
    <t>Passaic County</t>
  </si>
  <si>
    <t>Passaic</t>
  </si>
  <si>
    <t>(40.925361, -74.191473)</t>
  </si>
  <si>
    <t>Salem County</t>
  </si>
  <si>
    <t>Salem</t>
  </si>
  <si>
    <t>(39.625938, -75.37658)</t>
  </si>
  <si>
    <t>(40.561176, -74.578798)</t>
  </si>
  <si>
    <t>(41.091219, -74.654037)</t>
  </si>
  <si>
    <t>(40.659609, -74.294239)</t>
  </si>
  <si>
    <t>(40.795162, -75.016426)</t>
  </si>
  <si>
    <t>Bernalillo County</t>
  </si>
  <si>
    <t>Bernalillo</t>
  </si>
  <si>
    <t>(35.107877, -106.616039)</t>
  </si>
  <si>
    <t>Catron County</t>
  </si>
  <si>
    <t>Catron</t>
  </si>
  <si>
    <t>(33.928093, -108.549207)</t>
  </si>
  <si>
    <t>Chaves County</t>
  </si>
  <si>
    <t>Chaves</t>
  </si>
  <si>
    <t>(33.364652, -104.51261)</t>
  </si>
  <si>
    <t>Cibola County</t>
  </si>
  <si>
    <t>Cibola</t>
  </si>
  <si>
    <t>(35.113977, -107.804609)</t>
  </si>
  <si>
    <t>(36.702618, -104.643736)</t>
  </si>
  <si>
    <t>Curry County</t>
  </si>
  <si>
    <t>Curry</t>
  </si>
  <si>
    <t>(34.420099, -103.215708)</t>
  </si>
  <si>
    <t>De Baca County</t>
  </si>
  <si>
    <t>De Baca</t>
  </si>
  <si>
    <t>(34.465462, -104.257875)</t>
  </si>
  <si>
    <t>Do±a Ana County</t>
  </si>
  <si>
    <t>Do±a Ana</t>
  </si>
  <si>
    <t>(32.247294, -106.728697)</t>
  </si>
  <si>
    <t>Eddy County</t>
  </si>
  <si>
    <t>Eddy</t>
  </si>
  <si>
    <t>(32.547601, -104.291387)</t>
  </si>
  <si>
    <t>(32.780455, -108.242693)</t>
  </si>
  <si>
    <t>Guadalupe County</t>
  </si>
  <si>
    <t>Guadalupe</t>
  </si>
  <si>
    <t>(34.930036, -104.792489)</t>
  </si>
  <si>
    <t>Harding County</t>
  </si>
  <si>
    <t>Harding</t>
  </si>
  <si>
    <t>(35.861023, -103.984528)</t>
  </si>
  <si>
    <t>Hidalgo County</t>
  </si>
  <si>
    <t>Hidalgo</t>
  </si>
  <si>
    <t>(32.275633, -108.76674)</t>
  </si>
  <si>
    <t>Lea County</t>
  </si>
  <si>
    <t>Lea</t>
  </si>
  <si>
    <t>(32.753117, -103.193711)</t>
  </si>
  <si>
    <t>(33.420964, -105.631173)</t>
  </si>
  <si>
    <t>Los Alamos County</t>
  </si>
  <si>
    <t>Los Alamos</t>
  </si>
  <si>
    <t>(35.868766, -106.270283)</t>
  </si>
  <si>
    <t>Luna County</t>
  </si>
  <si>
    <t>Luna</t>
  </si>
  <si>
    <t>(32.217487, -107.740412)</t>
  </si>
  <si>
    <t>McKinley County</t>
  </si>
  <si>
    <t>McKinley</t>
  </si>
  <si>
    <t>(35.511504, -108.63423)</t>
  </si>
  <si>
    <t>Mora County</t>
  </si>
  <si>
    <t>Mora</t>
  </si>
  <si>
    <t>(35.99928, -105.241049)</t>
  </si>
  <si>
    <t>(32.806642, -105.989844)</t>
  </si>
  <si>
    <t>Quay County</t>
  </si>
  <si>
    <t>Quay</t>
  </si>
  <si>
    <t>(35.180626, -103.65613)</t>
  </si>
  <si>
    <t>Rio Arriba County</t>
  </si>
  <si>
    <t>Rio Arriba</t>
  </si>
  <si>
    <t>(36.201002, -106.204801)</t>
  </si>
  <si>
    <t>(34.167549, -103.348217)</t>
  </si>
  <si>
    <t>Sandoval County</t>
  </si>
  <si>
    <t>Sandoval</t>
  </si>
  <si>
    <t>(35.328605, -106.64926)</t>
  </si>
  <si>
    <t>(36.72194, -108.220647)</t>
  </si>
  <si>
    <t>(35.573296, -105.309684)</t>
  </si>
  <si>
    <t>Santa Fe County</t>
  </si>
  <si>
    <t>Santa Fe</t>
  </si>
  <si>
    <t>(35.630805, -106.004953)</t>
  </si>
  <si>
    <t>(33.109273, -107.277841)</t>
  </si>
  <si>
    <t>Socorro County</t>
  </si>
  <si>
    <t>Socorro</t>
  </si>
  <si>
    <t>(34.153828, -106.957793)</t>
  </si>
  <si>
    <t>Taos County</t>
  </si>
  <si>
    <t>Taos</t>
  </si>
  <si>
    <t>(36.433447, -105.609376)</t>
  </si>
  <si>
    <t>Torrance County</t>
  </si>
  <si>
    <t>Torrance</t>
  </si>
  <si>
    <t>(34.867124, -106.100997)</t>
  </si>
  <si>
    <t>(36.455575, -103.262118)</t>
  </si>
  <si>
    <t>Valencia County</t>
  </si>
  <si>
    <t>Valencia</t>
  </si>
  <si>
    <t>(34.752149, -106.722542)</t>
  </si>
  <si>
    <t>Albany County</t>
  </si>
  <si>
    <t>Albany</t>
  </si>
  <si>
    <t>(42.678976, -73.81304)</t>
  </si>
  <si>
    <t>(42.228245, -78.019297)</t>
  </si>
  <si>
    <t>Bronx County</t>
  </si>
  <si>
    <t>Bronx</t>
  </si>
  <si>
    <t>(40.849354, -73.882363)</t>
  </si>
  <si>
    <t>Broome County</t>
  </si>
  <si>
    <t>Broome</t>
  </si>
  <si>
    <t>(42.121306, -75.934245)</t>
  </si>
  <si>
    <t>Cattaraugus County</t>
  </si>
  <si>
    <t>Cattaraugus</t>
  </si>
  <si>
    <t>(42.224267, -78.607656)</t>
  </si>
  <si>
    <t>Cayuga County</t>
  </si>
  <si>
    <t>Cayuga</t>
  </si>
  <si>
    <t>(42.93537, -76.560044)</t>
  </si>
  <si>
    <t>(42.246256, -79.314671)</t>
  </si>
  <si>
    <t>Chemung County</t>
  </si>
  <si>
    <t>Chemung</t>
  </si>
  <si>
    <t>(42.118262, -76.813046)</t>
  </si>
  <si>
    <t>Chenango County</t>
  </si>
  <si>
    <t>Chenango</t>
  </si>
  <si>
    <t>(42.481195, -75.570326)</t>
  </si>
  <si>
    <t>(44.730039, -73.545325)</t>
  </si>
  <si>
    <t>(42.273336, -73.681049)</t>
  </si>
  <si>
    <t>Cortland County</t>
  </si>
  <si>
    <t>Cortland</t>
  </si>
  <si>
    <t>(42.59613, -76.145474)</t>
  </si>
  <si>
    <t>(42.244535, -74.993985)</t>
  </si>
  <si>
    <t>Dutchess County</t>
  </si>
  <si>
    <t>Dutchess</t>
  </si>
  <si>
    <t>(41.681015, -73.839417)</t>
  </si>
  <si>
    <t>Erie County</t>
  </si>
  <si>
    <t>Erie</t>
  </si>
  <si>
    <t>(42.889478, -78.792596)</t>
  </si>
  <si>
    <t>(44.174474, -73.689906)</t>
  </si>
  <si>
    <t>(44.712835, -74.344365)</t>
  </si>
  <si>
    <t>(43.059172, -74.330346)</t>
  </si>
  <si>
    <t>(42.999625, -78.173095)</t>
  </si>
  <si>
    <t>(42.299303, -73.975873)</t>
  </si>
  <si>
    <t>(43.612034, -74.385121)</t>
  </si>
  <si>
    <t>Herkimer County</t>
  </si>
  <si>
    <t>Herkimer</t>
  </si>
  <si>
    <t>(43.070536, -74.995034)</t>
  </si>
  <si>
    <t>(44.019125, -75.89664)</t>
  </si>
  <si>
    <t>(40.650523, -73.954811)</t>
  </si>
  <si>
    <t>(43.789217, -75.449321)</t>
  </si>
  <si>
    <t>(42.766358, -77.7642)</t>
  </si>
  <si>
    <t>(42.984471, -75.717386)</t>
  </si>
  <si>
    <t>(43.161503, -77.619988)</t>
  </si>
  <si>
    <t>(42.933549, -74.343088)</t>
  </si>
  <si>
    <t>(40.716587, -73.602242)</t>
  </si>
  <si>
    <t>New York County</t>
  </si>
  <si>
    <t>(40.777958, -73.966303)</t>
  </si>
  <si>
    <t>Niagara County</t>
  </si>
  <si>
    <t>Niagara</t>
  </si>
  <si>
    <t>(43.134704, -78.852109)</t>
  </si>
  <si>
    <t>(43.147454, -75.359106)</t>
  </si>
  <si>
    <t>Onondaga County</t>
  </si>
  <si>
    <t>Onondaga</t>
  </si>
  <si>
    <t>(43.067188, -76.167442)</t>
  </si>
  <si>
    <t>Ontario County</t>
  </si>
  <si>
    <t>Ontario</t>
  </si>
  <si>
    <t>(42.899374, -77.260129)</t>
  </si>
  <si>
    <t>(41.422034, -74.243059)</t>
  </si>
  <si>
    <t>Orleans County</t>
  </si>
  <si>
    <t>Orleans</t>
  </si>
  <si>
    <t>(43.248317, -78.223294)</t>
  </si>
  <si>
    <t>Oswego County</t>
  </si>
  <si>
    <t>Oswego</t>
  </si>
  <si>
    <t>(43.391821, -76.313145)</t>
  </si>
  <si>
    <t>(42.563531, -75.060062)</t>
  </si>
  <si>
    <t>(41.411282, -73.717247)</t>
  </si>
  <si>
    <t>Queens County</t>
  </si>
  <si>
    <t>Queens</t>
  </si>
  <si>
    <t>(40.721294, -73.833451)</t>
  </si>
  <si>
    <t>Rensselaer County</t>
  </si>
  <si>
    <t>Rensselaer</t>
  </si>
  <si>
    <t>(42.699991, -73.629889)</t>
  </si>
  <si>
    <t>(40.588523, -74.137304)</t>
  </si>
  <si>
    <t>Rockland County</t>
  </si>
  <si>
    <t>Rockland</t>
  </si>
  <si>
    <t>(41.127623, -74.019039)</t>
  </si>
  <si>
    <t>St. Lawrence County</t>
  </si>
  <si>
    <t>St. Lawrence</t>
  </si>
  <si>
    <t>(44.651458, -75.149708)</t>
  </si>
  <si>
    <t>Saratoga County</t>
  </si>
  <si>
    <t>Saratoga</t>
  </si>
  <si>
    <t>(43.008801, -73.785787)</t>
  </si>
  <si>
    <t>Schenectady County</t>
  </si>
  <si>
    <t>Schenectady</t>
  </si>
  <si>
    <t>(42.809284, -73.946182)</t>
  </si>
  <si>
    <t>Schoharie County</t>
  </si>
  <si>
    <t>Schoharie</t>
  </si>
  <si>
    <t>(42.642508, -74.436027)</t>
  </si>
  <si>
    <t>(42.387815, -76.869122)</t>
  </si>
  <si>
    <t>Seneca County</t>
  </si>
  <si>
    <t>Seneca</t>
  </si>
  <si>
    <t>(42.827354, -76.828521)</t>
  </si>
  <si>
    <t>(42.266288, -77.320329)</t>
  </si>
  <si>
    <t>(40.821924, -73.113775)</t>
  </si>
  <si>
    <t>(41.700086, -74.707459)</t>
  </si>
  <si>
    <t>Tioga County</t>
  </si>
  <si>
    <t>Tioga</t>
  </si>
  <si>
    <t>(42.12098, -76.297151)</t>
  </si>
  <si>
    <t>Tompkins County</t>
  </si>
  <si>
    <t>Tompkins</t>
  </si>
  <si>
    <t>(42.460259, -76.477416)</t>
  </si>
  <si>
    <t>Ulster County</t>
  </si>
  <si>
    <t>Ulster</t>
  </si>
  <si>
    <t>(41.841064, -74.100745)</t>
  </si>
  <si>
    <t>(43.396992, -73.714626)</t>
  </si>
  <si>
    <t>(43.290255, -73.458693)</t>
  </si>
  <si>
    <t>(43.143734, -77.126682)</t>
  </si>
  <si>
    <t>Westchester County</t>
  </si>
  <si>
    <t>Westchester</t>
  </si>
  <si>
    <t>(41.040536, -73.804532)</t>
  </si>
  <si>
    <t>Wyoming County</t>
  </si>
  <si>
    <t>(42.725754, -78.218884)</t>
  </si>
  <si>
    <t>Yates County</t>
  </si>
  <si>
    <t>Yates</t>
  </si>
  <si>
    <t>(42.633657, -77.078037)</t>
  </si>
  <si>
    <t>Alamance County</t>
  </si>
  <si>
    <t>Alamance</t>
  </si>
  <si>
    <t>(36.071263, -79.414193)</t>
  </si>
  <si>
    <t>(35.890299, -81.191638)</t>
  </si>
  <si>
    <t>Alleghany County</t>
  </si>
  <si>
    <t>Alleghany</t>
  </si>
  <si>
    <t>(36.498332, -81.105731)</t>
  </si>
  <si>
    <t>Anson County</t>
  </si>
  <si>
    <t>Anson</t>
  </si>
  <si>
    <t>(34.972824, -80.110145)</t>
  </si>
  <si>
    <t>Ashe County</t>
  </si>
  <si>
    <t>Ashe</t>
  </si>
  <si>
    <t>(36.415077, -81.489759)</t>
  </si>
  <si>
    <t>Avery County</t>
  </si>
  <si>
    <t>Avery</t>
  </si>
  <si>
    <t>(36.07632, -81.943907)</t>
  </si>
  <si>
    <t>Beaufort County</t>
  </si>
  <si>
    <t>Beaufort</t>
  </si>
  <si>
    <t>(35.519484, -76.956571)</t>
  </si>
  <si>
    <t>Bertie County</t>
  </si>
  <si>
    <t>Bertie</t>
  </si>
  <si>
    <t>(36.083776, -76.968883)</t>
  </si>
  <si>
    <t>Bladen County</t>
  </si>
  <si>
    <t>Bladen</t>
  </si>
  <si>
    <t>(34.607845, -78.64109)</t>
  </si>
  <si>
    <t>Brunswick County</t>
  </si>
  <si>
    <t>Brunswick</t>
  </si>
  <si>
    <t>(34.03637, -78.229195)</t>
  </si>
  <si>
    <t>Buncombe County</t>
  </si>
  <si>
    <t>Buncombe</t>
  </si>
  <si>
    <t>(35.587674, -82.550087)</t>
  </si>
  <si>
    <t>(35.730474, -81.638347)</t>
  </si>
  <si>
    <t>Cabarrus County</t>
  </si>
  <si>
    <t>Cabarrus</t>
  </si>
  <si>
    <t>(35.399234, -80.612525)</t>
  </si>
  <si>
    <t>(35.873614, -81.503741)</t>
  </si>
  <si>
    <t>(36.36267, -76.19176)</t>
  </si>
  <si>
    <t>Carteret County</t>
  </si>
  <si>
    <t>Carteret</t>
  </si>
  <si>
    <t>(34.746773, -76.804454)</t>
  </si>
  <si>
    <t>Caswell County</t>
  </si>
  <si>
    <t>Caswell</t>
  </si>
  <si>
    <t>(36.402606, -79.361931)</t>
  </si>
  <si>
    <t>Catawba County</t>
  </si>
  <si>
    <t>Catawba</t>
  </si>
  <si>
    <t>(35.695409, -81.245839)</t>
  </si>
  <si>
    <t>(35.744124, -79.236572)</t>
  </si>
  <si>
    <t>(35.106484, -84.016472)</t>
  </si>
  <si>
    <t>Chowan County</t>
  </si>
  <si>
    <t>Chowan</t>
  </si>
  <si>
    <t>(36.116754, -76.626254)</t>
  </si>
  <si>
    <t>(35.035248, -83.807512)</t>
  </si>
  <si>
    <t>(35.292496, -81.517017)</t>
  </si>
  <si>
    <t>Columbus County</t>
  </si>
  <si>
    <t>Columbus</t>
  </si>
  <si>
    <t>(34.27927, -78.709221)</t>
  </si>
  <si>
    <t>Craven County</t>
  </si>
  <si>
    <t>Craven</t>
  </si>
  <si>
    <t>(35.066758, -77.038555)</t>
  </si>
  <si>
    <t>(35.056493, -78.936138)</t>
  </si>
  <si>
    <t>Currituck County</t>
  </si>
  <si>
    <t>Currituck</t>
  </si>
  <si>
    <t>(36.391946, -76.00904)</t>
  </si>
  <si>
    <t>Dare County</t>
  </si>
  <si>
    <t>Dare</t>
  </si>
  <si>
    <t>(35.907564, -75.674875)</t>
  </si>
  <si>
    <t>Davidson County</t>
  </si>
  <si>
    <t>Davidson</t>
  </si>
  <si>
    <t>(35.853743, -80.199539)</t>
  </si>
  <si>
    <t>Davie County</t>
  </si>
  <si>
    <t>Davie</t>
  </si>
  <si>
    <t>(35.929813, -80.52158)</t>
  </si>
  <si>
    <t>Duplin County</t>
  </si>
  <si>
    <t>Duplin</t>
  </si>
  <si>
    <t>(34.936096, -77.943354)</t>
  </si>
  <si>
    <t>Durham County</t>
  </si>
  <si>
    <t>Durham</t>
  </si>
  <si>
    <t>(35.989801, -78.9062)</t>
  </si>
  <si>
    <t>Edgecombe County</t>
  </si>
  <si>
    <t>Edgecombe</t>
  </si>
  <si>
    <t>(35.903736, -77.656297)</t>
  </si>
  <si>
    <t>(36.106431, -80.256625)</t>
  </si>
  <si>
    <t>(36.047826, -78.340858)</t>
  </si>
  <si>
    <t>Gaston County</t>
  </si>
  <si>
    <t>Gaston</t>
  </si>
  <si>
    <t>(35.275594, -81.156574)</t>
  </si>
  <si>
    <t>Gates County</t>
  </si>
  <si>
    <t>Gates</t>
  </si>
  <si>
    <t>(36.46589, -76.706157)</t>
  </si>
  <si>
    <t>(35.330969, -83.787962)</t>
  </si>
  <si>
    <t>Granville County</t>
  </si>
  <si>
    <t>Granville</t>
  </si>
  <si>
    <t>(36.223855, -78.657114)</t>
  </si>
  <si>
    <t>(35.468776, -77.669536)</t>
  </si>
  <si>
    <t>Guilford County</t>
  </si>
  <si>
    <t>Guilford</t>
  </si>
  <si>
    <t>(36.065215, -79.850251)</t>
  </si>
  <si>
    <t>Halifax County</t>
  </si>
  <si>
    <t>Halifax</t>
  </si>
  <si>
    <t>(36.353153, -77.672949)</t>
  </si>
  <si>
    <t>Harnett County</t>
  </si>
  <si>
    <t>Harnett</t>
  </si>
  <si>
    <t>(35.359863, -78.847096)</t>
  </si>
  <si>
    <t>Haywood County</t>
  </si>
  <si>
    <t>Haywood</t>
  </si>
  <si>
    <t>(35.517983, -82.939915)</t>
  </si>
  <si>
    <t>(35.34095, -82.472355)</t>
  </si>
  <si>
    <t>Hertford County</t>
  </si>
  <si>
    <t>Hertford</t>
  </si>
  <si>
    <t>(36.351304, -77.009973)</t>
  </si>
  <si>
    <t>Hoke County</t>
  </si>
  <si>
    <t>Hoke</t>
  </si>
  <si>
    <t>(34.989624, -79.177133)</t>
  </si>
  <si>
    <t>Hyde County</t>
  </si>
  <si>
    <t>Hyde</t>
  </si>
  <si>
    <t>(35.43421, -76.208134)</t>
  </si>
  <si>
    <t>Iredell County</t>
  </si>
  <si>
    <t>Iredell</t>
  </si>
  <si>
    <t>(35.707328, -80.869103)</t>
  </si>
  <si>
    <t>(35.335275, -83.202489)</t>
  </si>
  <si>
    <t>Johnston County</t>
  </si>
  <si>
    <t>Johnston</t>
  </si>
  <si>
    <t>(35.560263, -78.411954)</t>
  </si>
  <si>
    <t>(35.027454, -77.353062)</t>
  </si>
  <si>
    <t>(35.459779, -79.173135)</t>
  </si>
  <si>
    <t>Lenoir County</t>
  </si>
  <si>
    <t>Lenoir</t>
  </si>
  <si>
    <t>(35.262323, -77.631874)</t>
  </si>
  <si>
    <t>(35.485027, -81.178511)</t>
  </si>
  <si>
    <t>McDowell County</t>
  </si>
  <si>
    <t>McDowell</t>
  </si>
  <si>
    <t>(35.667958, -82.021507)</t>
  </si>
  <si>
    <t>(35.157148, -83.380756)</t>
  </si>
  <si>
    <t>(35.839078, -82.638666)</t>
  </si>
  <si>
    <t>(35.83274, -77.100767)</t>
  </si>
  <si>
    <t>Mecklenburg County</t>
  </si>
  <si>
    <t>Mecklenburg</t>
  </si>
  <si>
    <t>(35.223469, -80.81662)</t>
  </si>
  <si>
    <t>(35.962278, -82.114348)</t>
  </si>
  <si>
    <t>(35.338988, -79.88204)</t>
  </si>
  <si>
    <t>Moore County</t>
  </si>
  <si>
    <t>Moore</t>
  </si>
  <si>
    <t>(35.244618, -79.44678)</t>
  </si>
  <si>
    <t>Nash County</t>
  </si>
  <si>
    <t>Nash</t>
  </si>
  <si>
    <t>(35.947411, -77.923901)</t>
  </si>
  <si>
    <t>New Hanover County</t>
  </si>
  <si>
    <t>New Hanover</t>
  </si>
  <si>
    <t>(34.211687, -77.879277)</t>
  </si>
  <si>
    <t>Northampton County</t>
  </si>
  <si>
    <t>Northampton</t>
  </si>
  <si>
    <t>(36.431948, -77.434731)</t>
  </si>
  <si>
    <t>Onslow County</t>
  </si>
  <si>
    <t>Onslow</t>
  </si>
  <si>
    <t>(34.741545, -77.400612)</t>
  </si>
  <si>
    <t>(35.978596, -79.081244)</t>
  </si>
  <si>
    <t>Pamlico County</t>
  </si>
  <si>
    <t>Pamlico</t>
  </si>
  <si>
    <t>(35.105356, -76.775886)</t>
  </si>
  <si>
    <t>Pasquotank County</t>
  </si>
  <si>
    <t>Pasquotank</t>
  </si>
  <si>
    <t>(36.293502, -76.246298)</t>
  </si>
  <si>
    <t>Pender County</t>
  </si>
  <si>
    <t>Pender</t>
  </si>
  <si>
    <t>(34.469476, -77.836015)</t>
  </si>
  <si>
    <t>Perquimans County</t>
  </si>
  <si>
    <t>Perquimans</t>
  </si>
  <si>
    <t>(36.181299, -76.424403)</t>
  </si>
  <si>
    <t>Person County</t>
  </si>
  <si>
    <t>Person</t>
  </si>
  <si>
    <t>(36.373422, -78.970901)</t>
  </si>
  <si>
    <t>Pitt County</t>
  </si>
  <si>
    <t>Pitt</t>
  </si>
  <si>
    <t>(35.57917, -77.381178)</t>
  </si>
  <si>
    <t>(35.258669, -82.17545)</t>
  </si>
  <si>
    <t>(35.766292, -79.827981)</t>
  </si>
  <si>
    <t>(34.943604, -79.733496)</t>
  </si>
  <si>
    <t>Robeson County</t>
  </si>
  <si>
    <t>Robeson</t>
  </si>
  <si>
    <t>(34.674582, -79.093867)</t>
  </si>
  <si>
    <t>(36.402247, -79.772606)</t>
  </si>
  <si>
    <t>(35.620395, -80.521966)</t>
  </si>
  <si>
    <t>Rutherford County</t>
  </si>
  <si>
    <t>Rutherford</t>
  </si>
  <si>
    <t>(35.348446, -81.894978)</t>
  </si>
  <si>
    <t>Sampson County</t>
  </si>
  <si>
    <t>Sampson</t>
  </si>
  <si>
    <t>(35.033839, -78.396164)</t>
  </si>
  <si>
    <t>(34.786334, -79.47868)</t>
  </si>
  <si>
    <t>Stanly County</t>
  </si>
  <si>
    <t>Stanly</t>
  </si>
  <si>
    <t>(35.321525, -80.247474)</t>
  </si>
  <si>
    <t>Stokes County</t>
  </si>
  <si>
    <t>Stokes</t>
  </si>
  <si>
    <t>(36.35064, -80.273917)</t>
  </si>
  <si>
    <t>Surry County</t>
  </si>
  <si>
    <t>Surry</t>
  </si>
  <si>
    <t>(36.431314, -80.656971)</t>
  </si>
  <si>
    <t>Swain County</t>
  </si>
  <si>
    <t>Swain</t>
  </si>
  <si>
    <t>(35.438412, -83.413457)</t>
  </si>
  <si>
    <t>Transylvania County</t>
  </si>
  <si>
    <t>Transylvania</t>
  </si>
  <si>
    <t>(35.2102, -82.745507)</t>
  </si>
  <si>
    <t>Tyrrell County</t>
  </si>
  <si>
    <t>Tyrrell</t>
  </si>
  <si>
    <t>(35.907144, -76.238874)</t>
  </si>
  <si>
    <t>(35.013609, -80.619702)</t>
  </si>
  <si>
    <t>Vance County</t>
  </si>
  <si>
    <t>Vance</t>
  </si>
  <si>
    <t>(36.331178, -78.402101)</t>
  </si>
  <si>
    <t>Wake County</t>
  </si>
  <si>
    <t>Wake</t>
  </si>
  <si>
    <t>(35.797203, -78.673074)</t>
  </si>
  <si>
    <t>(36.409715, -78.138543)</t>
  </si>
  <si>
    <t>(35.864206, -76.649275)</t>
  </si>
  <si>
    <t>Watauga County</t>
  </si>
  <si>
    <t>Watauga</t>
  </si>
  <si>
    <t>(36.220299, -81.685479)</t>
  </si>
  <si>
    <t>(35.370731, -77.988459)</t>
  </si>
  <si>
    <t>(36.193059, -81.134214)</t>
  </si>
  <si>
    <t>(35.726988, -77.931323)</t>
  </si>
  <si>
    <t>Yadkin County</t>
  </si>
  <si>
    <t>Yadkin</t>
  </si>
  <si>
    <t>(36.163573, -80.675351)</t>
  </si>
  <si>
    <t>Yancey County</t>
  </si>
  <si>
    <t>Yancey</t>
  </si>
  <si>
    <t>(35.910155, -82.292339)</t>
  </si>
  <si>
    <t>(46.032949, -102.625989)</t>
  </si>
  <si>
    <t>Barnes County</t>
  </si>
  <si>
    <t>Barnes</t>
  </si>
  <si>
    <t>(46.92752, -98.033032)</t>
  </si>
  <si>
    <t>Benson County</t>
  </si>
  <si>
    <t>Benson</t>
  </si>
  <si>
    <t>(48.020822, -99.146122)</t>
  </si>
  <si>
    <t>Billings County</t>
  </si>
  <si>
    <t>Billings</t>
  </si>
  <si>
    <t>(47.016207, -103.308303)</t>
  </si>
  <si>
    <t>Bottineau County</t>
  </si>
  <si>
    <t>Bottineau</t>
  </si>
  <si>
    <t>(48.820134, -100.650317)</t>
  </si>
  <si>
    <t>Bowman County</t>
  </si>
  <si>
    <t>Bowman</t>
  </si>
  <si>
    <t>(46.171185, -103.396646)</t>
  </si>
  <si>
    <t>(48.771943, -102.521915)</t>
  </si>
  <si>
    <t>Burleigh County</t>
  </si>
  <si>
    <t>Burleigh</t>
  </si>
  <si>
    <t>(46.822761, -100.761508)</t>
  </si>
  <si>
    <t>(46.860506, -96.861406)</t>
  </si>
  <si>
    <t>Cavalier County</t>
  </si>
  <si>
    <t>Cavalier</t>
  </si>
  <si>
    <t>(48.755612, -98.41499)</t>
  </si>
  <si>
    <t>Dickey County</t>
  </si>
  <si>
    <t>Dickey</t>
  </si>
  <si>
    <t>(46.087766, -98.328185)</t>
  </si>
  <si>
    <t>Divide County</t>
  </si>
  <si>
    <t>Divide</t>
  </si>
  <si>
    <t>(48.874965, -103.348927)</t>
  </si>
  <si>
    <t>Dunn County</t>
  </si>
  <si>
    <t>Dunn</t>
  </si>
  <si>
    <t>(47.332654, -102.643252)</t>
  </si>
  <si>
    <t>(47.707976, -99.051857)</t>
  </si>
  <si>
    <t>Emmons County</t>
  </si>
  <si>
    <t>Emmons</t>
  </si>
  <si>
    <t>(46.265684, -100.210914)</t>
  </si>
  <si>
    <t>Foster County</t>
  </si>
  <si>
    <t>Foster</t>
  </si>
  <si>
    <t>(47.461156, -99.040279)</t>
  </si>
  <si>
    <t>(46.894589, -103.962247)</t>
  </si>
  <si>
    <t>Grand Forks County</t>
  </si>
  <si>
    <t>Grand Forks</t>
  </si>
  <si>
    <t>(47.907658, -97.120998)</t>
  </si>
  <si>
    <t>(46.387962, -101.711807)</t>
  </si>
  <si>
    <t>Griggs County</t>
  </si>
  <si>
    <t>Griggs</t>
  </si>
  <si>
    <t>(47.451199, -98.18781)</t>
  </si>
  <si>
    <t>Hettinger County</t>
  </si>
  <si>
    <t>Hettinger</t>
  </si>
  <si>
    <t>(46.448932, -102.544717)</t>
  </si>
  <si>
    <t>Kidder County</t>
  </si>
  <si>
    <t>Kidder</t>
  </si>
  <si>
    <t>(46.919486, -99.813669)</t>
  </si>
  <si>
    <t>LaMoure County</t>
  </si>
  <si>
    <t>LaMoure</t>
  </si>
  <si>
    <t>(46.405346, -98.520959)</t>
  </si>
  <si>
    <t>(46.498411, -99.548585)</t>
  </si>
  <si>
    <t>(48.182793, -100.694529)</t>
  </si>
  <si>
    <t>(46.144162, -99.492295)</t>
  </si>
  <si>
    <t>McKenzie County</t>
  </si>
  <si>
    <t>McKenzie</t>
  </si>
  <si>
    <t>(47.815541, -103.228066)</t>
  </si>
  <si>
    <t>(47.523976, -101.204564)</t>
  </si>
  <si>
    <t>(47.297717, -101.710274)</t>
  </si>
  <si>
    <t>(46.819739, -101.011434)</t>
  </si>
  <si>
    <t>Mountrail County</t>
  </si>
  <si>
    <t>Mountrail</t>
  </si>
  <si>
    <t>(48.134702, -102.371315)</t>
  </si>
  <si>
    <t>(47.919339, -98.209414)</t>
  </si>
  <si>
    <t>Oliver County</t>
  </si>
  <si>
    <t>Oliver</t>
  </si>
  <si>
    <t>(47.121328, -101.307901)</t>
  </si>
  <si>
    <t>Pembina County</t>
  </si>
  <si>
    <t>Pembina</t>
  </si>
  <si>
    <t>(48.789947, -97.582307)</t>
  </si>
  <si>
    <t>(48.328166, -99.988011)</t>
  </si>
  <si>
    <t>(48.136409, -98.834844)</t>
  </si>
  <si>
    <t>Ransom County</t>
  </si>
  <si>
    <t>Ransom</t>
  </si>
  <si>
    <t>(46.478257, -97.657193)</t>
  </si>
  <si>
    <t>(48.721416, -101.526364)</t>
  </si>
  <si>
    <t>(46.264153, -96.76635)</t>
  </si>
  <si>
    <t>Rolette County</t>
  </si>
  <si>
    <t>Rolette</t>
  </si>
  <si>
    <t>(48.836027, -99.817363)</t>
  </si>
  <si>
    <t>Sargent County</t>
  </si>
  <si>
    <t>Sargent</t>
  </si>
  <si>
    <t>(46.163745, -97.591691)</t>
  </si>
  <si>
    <t>(47.576556, -100.340156)</t>
  </si>
  <si>
    <t>(46.161951, -100.72635)</t>
  </si>
  <si>
    <t>Slope County</t>
  </si>
  <si>
    <t>Slope</t>
  </si>
  <si>
    <t>(46.411465, -103.443746)</t>
  </si>
  <si>
    <t>(46.879757, -102.785075)</t>
  </si>
  <si>
    <t>(47.459656, -97.746445)</t>
  </si>
  <si>
    <t>Stutsman County</t>
  </si>
  <si>
    <t>Stutsman</t>
  </si>
  <si>
    <t>(46.915799, -98.744696)</t>
  </si>
  <si>
    <t>Towner County</t>
  </si>
  <si>
    <t>Towner</t>
  </si>
  <si>
    <t>(48.584615, -99.234305)</t>
  </si>
  <si>
    <t>Traill County</t>
  </si>
  <si>
    <t>Traill</t>
  </si>
  <si>
    <t>(47.491264, -97.226828)</t>
  </si>
  <si>
    <t>Walsh County</t>
  </si>
  <si>
    <t>Walsh</t>
  </si>
  <si>
    <t>(48.390892, -97.555232)</t>
  </si>
  <si>
    <t>Ward County</t>
  </si>
  <si>
    <t>Ward</t>
  </si>
  <si>
    <t>(48.256527, -101.329338)</t>
  </si>
  <si>
    <t>(47.676761, -99.781286)</t>
  </si>
  <si>
    <t>Williams County</t>
  </si>
  <si>
    <t>Williams</t>
  </si>
  <si>
    <t>(48.199801, -103.563682)</t>
  </si>
  <si>
    <t>(38.848346, -83.517043)</t>
  </si>
  <si>
    <t>(40.757675, -84.121928)</t>
  </si>
  <si>
    <t>Ashland County</t>
  </si>
  <si>
    <t>Ashland</t>
  </si>
  <si>
    <t>(40.855217, -82.285667)</t>
  </si>
  <si>
    <t>Ashtabula County</t>
  </si>
  <si>
    <t>Ashtabula</t>
  </si>
  <si>
    <t>(41.795339, -80.767571)</t>
  </si>
  <si>
    <t>Athens County</t>
  </si>
  <si>
    <t>Athens</t>
  </si>
  <si>
    <t>(39.345128, -82.10024)</t>
  </si>
  <si>
    <t>Auglaize County</t>
  </si>
  <si>
    <t>Auglaize</t>
  </si>
  <si>
    <t>(40.545245, -84.269481)</t>
  </si>
  <si>
    <t>Belmont County</t>
  </si>
  <si>
    <t>Belmont</t>
  </si>
  <si>
    <t>(40.042095, -80.88884)</t>
  </si>
  <si>
    <t>(38.948158, -83.892944)</t>
  </si>
  <si>
    <t>(39.410684, -84.500267)</t>
  </si>
  <si>
    <t>(40.608318, -81.114892)</t>
  </si>
  <si>
    <t>(40.120684, -83.76028)</t>
  </si>
  <si>
    <t>(39.927147, -83.832287)</t>
  </si>
  <si>
    <t>Clermont County</t>
  </si>
  <si>
    <t>Clermont</t>
  </si>
  <si>
    <t>(39.103441, -84.212568)</t>
  </si>
  <si>
    <t>(39.410549, -83.842336)</t>
  </si>
  <si>
    <t>Columbiana County</t>
  </si>
  <si>
    <t>Columbiana</t>
  </si>
  <si>
    <t>(40.777774, -80.730264)</t>
  </si>
  <si>
    <t>Coshocton County</t>
  </si>
  <si>
    <t>Coshocton</t>
  </si>
  <si>
    <t>(40.290804, -81.86512)</t>
  </si>
  <si>
    <t>(40.797377, -82.874776)</t>
  </si>
  <si>
    <t>Cuyahoga County</t>
  </si>
  <si>
    <t>Cuyahoga</t>
  </si>
  <si>
    <t>(41.449624, -81.676037)</t>
  </si>
  <si>
    <t>Darke County</t>
  </si>
  <si>
    <t>Darke</t>
  </si>
  <si>
    <t>(40.115612, -84.608214)</t>
  </si>
  <si>
    <t>Defiance County</t>
  </si>
  <si>
    <t>Defiance</t>
  </si>
  <si>
    <t>(41.295398, -84.449086)</t>
  </si>
  <si>
    <t>(40.216351, -83.013223)</t>
  </si>
  <si>
    <t>(41.405481, -82.627891)</t>
  </si>
  <si>
    <t>(39.795111, -82.666944)</t>
  </si>
  <si>
    <t>(39.549717, -83.443808)</t>
  </si>
  <si>
    <t>(39.999581, -82.993223)</t>
  </si>
  <si>
    <t>(41.5785, -84.094751)</t>
  </si>
  <si>
    <t>Gallia County</t>
  </si>
  <si>
    <t>Gallia</t>
  </si>
  <si>
    <t>(38.830629, -82.274096)</t>
  </si>
  <si>
    <t>Geauga County</t>
  </si>
  <si>
    <t>Geauga</t>
  </si>
  <si>
    <t>(41.489615, -81.221561)</t>
  </si>
  <si>
    <t>(39.726404, -83.996686)</t>
  </si>
  <si>
    <t>Guernsey County</t>
  </si>
  <si>
    <t>Guernsey</t>
  </si>
  <si>
    <t>(40.016788, -81.541827)</t>
  </si>
  <si>
    <t>(39.180332, -84.50859)</t>
  </si>
  <si>
    <t>(41.039056, -83.641951)</t>
  </si>
  <si>
    <t>(40.689386, -83.675755)</t>
  </si>
  <si>
    <t>(40.308636, -81.050672)</t>
  </si>
  <si>
    <t>(41.358702, -84.076961)</t>
  </si>
  <si>
    <t>Highland County</t>
  </si>
  <si>
    <t>Highland</t>
  </si>
  <si>
    <t>(39.220062, -83.581988)</t>
  </si>
  <si>
    <t>Hocking County</t>
  </si>
  <si>
    <t>Hocking</t>
  </si>
  <si>
    <t>(39.522194, -82.446275)</t>
  </si>
  <si>
    <t>(40.567391, -81.872764)</t>
  </si>
  <si>
    <t>(41.175374, -82.614391)</t>
  </si>
  <si>
    <t>(39.036265, -82.610661)</t>
  </si>
  <si>
    <t>(40.365108, -80.694228)</t>
  </si>
  <si>
    <t>(40.399128, -82.454649)</t>
  </si>
  <si>
    <t>(41.685888, -81.319338)</t>
  </si>
  <si>
    <t>(38.503018, -82.540684)</t>
  </si>
  <si>
    <t>Licking County</t>
  </si>
  <si>
    <t>Licking</t>
  </si>
  <si>
    <t>(40.05271, -82.515759)</t>
  </si>
  <si>
    <t>(40.383676, -83.779471)</t>
  </si>
  <si>
    <t>Lorain County</t>
  </si>
  <si>
    <t>Lorain</t>
  </si>
  <si>
    <t>(41.38987, -82.112376)</t>
  </si>
  <si>
    <t>(41.652803, -83.615345)</t>
  </si>
  <si>
    <t>(39.924376, -83.379953)</t>
  </si>
  <si>
    <t>Mahoning County</t>
  </si>
  <si>
    <t>Mahoning</t>
  </si>
  <si>
    <t>(41.049535, -80.696308)</t>
  </si>
  <si>
    <t>(40.58206, -83.129156)</t>
  </si>
  <si>
    <t>Medina County</t>
  </si>
  <si>
    <t>Medina</t>
  </si>
  <si>
    <t>(41.144056, -81.84012)</t>
  </si>
  <si>
    <t>Meigs County</t>
  </si>
  <si>
    <t>Meigs</t>
  </si>
  <si>
    <t>(39.060946, -82.013323)</t>
  </si>
  <si>
    <t>(40.517287, -84.608376)</t>
  </si>
  <si>
    <t>(40.046907, -84.234863)</t>
  </si>
  <si>
    <t>(39.741292, -81.06521)</t>
  </si>
  <si>
    <t>(39.746151, -84.207549)</t>
  </si>
  <si>
    <t>(39.61669, -81.866143)</t>
  </si>
  <si>
    <t>Morrow County</t>
  </si>
  <si>
    <t>Morrow</t>
  </si>
  <si>
    <t>(40.518848, -82.795365)</t>
  </si>
  <si>
    <t>Muskingum County</t>
  </si>
  <si>
    <t>Muskingum</t>
  </si>
  <si>
    <t>(39.961284, -81.996883)</t>
  </si>
  <si>
    <t>(39.77163, -81.485165)</t>
  </si>
  <si>
    <t>(41.531718, -83.081463)</t>
  </si>
  <si>
    <t>(41.132218, -84.584535)</t>
  </si>
  <si>
    <t>(39.754136, -82.234082)</t>
  </si>
  <si>
    <t>Pickaway County</t>
  </si>
  <si>
    <t>Pickaway</t>
  </si>
  <si>
    <t>(39.666509, -82.993084)</t>
  </si>
  <si>
    <t>(39.083994, -83.038173)</t>
  </si>
  <si>
    <t>Portage County</t>
  </si>
  <si>
    <t>Portage</t>
  </si>
  <si>
    <t>(41.17947, -81.273457)</t>
  </si>
  <si>
    <t>Preble County</t>
  </si>
  <si>
    <t>Preble</t>
  </si>
  <si>
    <t>(39.743738, -84.624466)</t>
  </si>
  <si>
    <t>(41.0083, -84.11802)</t>
  </si>
  <si>
    <t>(40.762374, -82.540347)</t>
  </si>
  <si>
    <t>Ross County</t>
  </si>
  <si>
    <t>Ross</t>
  </si>
  <si>
    <t>(39.340682, -83.022104)</t>
  </si>
  <si>
    <t>Sandusky County</t>
  </si>
  <si>
    <t>Sandusky</t>
  </si>
  <si>
    <t>(41.341058, -83.101952)</t>
  </si>
  <si>
    <t>Scioto County</t>
  </si>
  <si>
    <t>Scioto</t>
  </si>
  <si>
    <t>(38.781629, -82.945444)</t>
  </si>
  <si>
    <t>(41.127601, -83.201322)</t>
  </si>
  <si>
    <t>(40.318869, -84.192139)</t>
  </si>
  <si>
    <t>(40.837013, -81.387172)</t>
  </si>
  <si>
    <t>(41.112957, -81.512898)</t>
  </si>
  <si>
    <t>Trumbull County</t>
  </si>
  <si>
    <t>Trumbull</t>
  </si>
  <si>
    <t>(41.240415, -80.759806)</t>
  </si>
  <si>
    <t>Tuscarawas County</t>
  </si>
  <si>
    <t>Tuscarawas</t>
  </si>
  <si>
    <t>(40.479556, -81.465322)</t>
  </si>
  <si>
    <t>(40.252214, -83.350113)</t>
  </si>
  <si>
    <t>Van Wert County</t>
  </si>
  <si>
    <t>Van Wert</t>
  </si>
  <si>
    <t>(40.856353, -84.565522)</t>
  </si>
  <si>
    <t>Vinton County</t>
  </si>
  <si>
    <t>Vinton</t>
  </si>
  <si>
    <t>(39.240104, -82.503644)</t>
  </si>
  <si>
    <t>(39.424293, -84.245128)</t>
  </si>
  <si>
    <t>(39.41251, -81.512663)</t>
  </si>
  <si>
    <t>(40.838544, -81.864335)</t>
  </si>
  <si>
    <t>(41.533691, -84.573035)</t>
  </si>
  <si>
    <t>Wood County</t>
  </si>
  <si>
    <t>Wood</t>
  </si>
  <si>
    <t>(41.44828, -83.601066)</t>
  </si>
  <si>
    <t>Wyandot County</t>
  </si>
  <si>
    <t>Wyandot</t>
  </si>
  <si>
    <t>(40.865953, -83.298153)</t>
  </si>
  <si>
    <t>(35.887523, -94.63575)</t>
  </si>
  <si>
    <t>Alfalfa County</t>
  </si>
  <si>
    <t>Alfalfa</t>
  </si>
  <si>
    <t>(36.660625, -98.318501)</t>
  </si>
  <si>
    <t>Atoka County</t>
  </si>
  <si>
    <t>Atoka</t>
  </si>
  <si>
    <t>(34.324459, -96.090179)</t>
  </si>
  <si>
    <t>Beaver County</t>
  </si>
  <si>
    <t>Beaver</t>
  </si>
  <si>
    <t>(36.818228, -100.616419)</t>
  </si>
  <si>
    <t>Beckham County</t>
  </si>
  <si>
    <t>Beckham</t>
  </si>
  <si>
    <t>(35.361391, -99.512486)</t>
  </si>
  <si>
    <t>(35.884817, -98.420662)</t>
  </si>
  <si>
    <t>(33.977295, -96.383822)</t>
  </si>
  <si>
    <t>Caddo County</t>
  </si>
  <si>
    <t>Caddo</t>
  </si>
  <si>
    <t>(35.147225, -98.338494)</t>
  </si>
  <si>
    <t>Canadian County</t>
  </si>
  <si>
    <t>Canadian</t>
  </si>
  <si>
    <t>(35.491254, -97.78114)</t>
  </si>
  <si>
    <t>(34.192075, -97.20457)</t>
  </si>
  <si>
    <t>(35.900171, -94.994163)</t>
  </si>
  <si>
    <t>(34.020247, -95.533567)</t>
  </si>
  <si>
    <t>Cimarron County</t>
  </si>
  <si>
    <t>Cimarron</t>
  </si>
  <si>
    <t>(36.729185, -102.485321)</t>
  </si>
  <si>
    <t>(35.266627, -97.447024)</t>
  </si>
  <si>
    <t>Coal County</t>
  </si>
  <si>
    <t>Coal</t>
  </si>
  <si>
    <t>(34.546448, -96.278023)</t>
  </si>
  <si>
    <t>(34.629215, -98.421648)</t>
  </si>
  <si>
    <t>Cotton County</t>
  </si>
  <si>
    <t>Cotton</t>
  </si>
  <si>
    <t>(34.307791, -98.332256)</t>
  </si>
  <si>
    <t>Craig County</t>
  </si>
  <si>
    <t>Craig</t>
  </si>
  <si>
    <t>(36.675666, -95.153823)</t>
  </si>
  <si>
    <t>Creek County</t>
  </si>
  <si>
    <t>Creek</t>
  </si>
  <si>
    <t>(35.974422, -96.233839)</t>
  </si>
  <si>
    <t>(35.547405, -98.839507)</t>
  </si>
  <si>
    <t>(36.463017, -94.794943)</t>
  </si>
  <si>
    <t>Dewey County</t>
  </si>
  <si>
    <t>Dewey</t>
  </si>
  <si>
    <t>(36.052429, -99.06334)</t>
  </si>
  <si>
    <t>(36.265997, -99.784141)</t>
  </si>
  <si>
    <t>(36.398165, -97.883789)</t>
  </si>
  <si>
    <t>Garvin County</t>
  </si>
  <si>
    <t>Garvin</t>
  </si>
  <si>
    <t>(34.735648, -97.288696)</t>
  </si>
  <si>
    <t>(35.099526, -97.861894)</t>
  </si>
  <si>
    <t>(36.762627, -97.774047)</t>
  </si>
  <si>
    <t>Greer County</t>
  </si>
  <si>
    <t>Greer</t>
  </si>
  <si>
    <t>(34.915219, -99.459421)</t>
  </si>
  <si>
    <t>Harmon County</t>
  </si>
  <si>
    <t>Harmon</t>
  </si>
  <si>
    <t>(34.694761, -99.897993)</t>
  </si>
  <si>
    <t>(36.771519, -99.757532)</t>
  </si>
  <si>
    <t>(35.237804, -95.121608)</t>
  </si>
  <si>
    <t>Hughes County</t>
  </si>
  <si>
    <t>Hughes</t>
  </si>
  <si>
    <t>(35.081959, -96.32078)</t>
  </si>
  <si>
    <t>(34.653404, -99.335932)</t>
  </si>
  <si>
    <t>(34.128114, -97.866159)</t>
  </si>
  <si>
    <t>(34.263937, -96.654549)</t>
  </si>
  <si>
    <t>Kay County</t>
  </si>
  <si>
    <t>Kay</t>
  </si>
  <si>
    <t>(36.745203, -97.128546)</t>
  </si>
  <si>
    <t>Kingfisher County</t>
  </si>
  <si>
    <t>Kingfisher</t>
  </si>
  <si>
    <t>(35.915329, -97.912409)</t>
  </si>
  <si>
    <t>(34.936358, -99.015436)</t>
  </si>
  <si>
    <t>Latimer County</t>
  </si>
  <si>
    <t>Latimer</t>
  </si>
  <si>
    <t>(34.883191, -95.258464)</t>
  </si>
  <si>
    <t>Le Flore County</t>
  </si>
  <si>
    <t>Le Flore</t>
  </si>
  <si>
    <t>(35.061854, -94.641301)</t>
  </si>
  <si>
    <t>(35.659026, -96.882293)</t>
  </si>
  <si>
    <t>(35.832833, -97.439988)</t>
  </si>
  <si>
    <t>Love County</t>
  </si>
  <si>
    <t>Love</t>
  </si>
  <si>
    <t>(33.927597, -97.171716)</t>
  </si>
  <si>
    <t>McClain County</t>
  </si>
  <si>
    <t>McClain</t>
  </si>
  <si>
    <t>(35.092174, -97.514971)</t>
  </si>
  <si>
    <t>McCurtain County</t>
  </si>
  <si>
    <t>McCurtain</t>
  </si>
  <si>
    <t>(34.001191, -94.816419)</t>
  </si>
  <si>
    <t>(35.38549, -95.580112)</t>
  </si>
  <si>
    <t>Major County</t>
  </si>
  <si>
    <t>Major</t>
  </si>
  <si>
    <t>(36.301932, -98.421761)</t>
  </si>
  <si>
    <t>(34.020632, -96.754422)</t>
  </si>
  <si>
    <t>Mayes County</t>
  </si>
  <si>
    <t>Mayes</t>
  </si>
  <si>
    <t>(36.292914, -95.235555)</t>
  </si>
  <si>
    <t>(34.507027, -97.028909)</t>
  </si>
  <si>
    <t>Muskogee County</t>
  </si>
  <si>
    <t>Muskogee</t>
  </si>
  <si>
    <t>(35.709969, -95.368317)</t>
  </si>
  <si>
    <t>(36.322823, -97.233709)</t>
  </si>
  <si>
    <t>Nowata County</t>
  </si>
  <si>
    <t>Nowata</t>
  </si>
  <si>
    <t>(36.775398, -95.634714)</t>
  </si>
  <si>
    <t>Okfuskee County</t>
  </si>
  <si>
    <t>Okfuskee</t>
  </si>
  <si>
    <t>(35.44943, -96.333303)</t>
  </si>
  <si>
    <t>Oklahoma County</t>
  </si>
  <si>
    <t>(35.519307, -97.510552)</t>
  </si>
  <si>
    <t>Okmulgee County</t>
  </si>
  <si>
    <t>Okmulgee</t>
  </si>
  <si>
    <t>(35.61535, -95.967902)</t>
  </si>
  <si>
    <t>(36.424523, -96.241685)</t>
  </si>
  <si>
    <t>(36.858051, -94.837147)</t>
  </si>
  <si>
    <t>(36.273127, -96.549785)</t>
  </si>
  <si>
    <t>Payne County</t>
  </si>
  <si>
    <t>Payne</t>
  </si>
  <si>
    <t>(36.091385, -97.003156)</t>
  </si>
  <si>
    <t>Pittsburg County</t>
  </si>
  <si>
    <t>Pittsburg</t>
  </si>
  <si>
    <t>(34.957989, -95.719834)</t>
  </si>
  <si>
    <t>(34.773665, -96.6714)</t>
  </si>
  <si>
    <t>(35.317085, -96.951814)</t>
  </si>
  <si>
    <t>Pushmataha County</t>
  </si>
  <si>
    <t>Pushmataha</t>
  </si>
  <si>
    <t>(34.336743, -95.477215)</t>
  </si>
  <si>
    <t>Roger Mills County</t>
  </si>
  <si>
    <t>Roger Mills</t>
  </si>
  <si>
    <t>(35.633256, -99.654582)</t>
  </si>
  <si>
    <t>Rogers County</t>
  </si>
  <si>
    <t>Rogers</t>
  </si>
  <si>
    <t>(36.317138, -95.644612)</t>
  </si>
  <si>
    <t>(35.18355, -96.628173)</t>
  </si>
  <si>
    <t>Sequoyah County</t>
  </si>
  <si>
    <t>Sequoyah</t>
  </si>
  <si>
    <t>(35.468313, -94.732692)</t>
  </si>
  <si>
    <t>(34.517163, -97.945593)</t>
  </si>
  <si>
    <t>(36.71352, -101.449911)</t>
  </si>
  <si>
    <t>Tillman County</t>
  </si>
  <si>
    <t>Tillman</t>
  </si>
  <si>
    <t>(34.380456, -98.972769)</t>
  </si>
  <si>
    <t>Tulsa County</t>
  </si>
  <si>
    <t>Tulsa</t>
  </si>
  <si>
    <t>(36.105918, -95.914798)</t>
  </si>
  <si>
    <t>Wagoner County</t>
  </si>
  <si>
    <t>Wagoner</t>
  </si>
  <si>
    <t>(36.011259, -95.612267)</t>
  </si>
  <si>
    <t>(36.729169, -95.938601)</t>
  </si>
  <si>
    <t>Washita County</t>
  </si>
  <si>
    <t>Washita</t>
  </si>
  <si>
    <t>(35.313031, -99.056867)</t>
  </si>
  <si>
    <t>Woods County</t>
  </si>
  <si>
    <t>Woods</t>
  </si>
  <si>
    <t>(36.764048, -98.719763)</t>
  </si>
  <si>
    <t>Woodward County</t>
  </si>
  <si>
    <t>Woodward</t>
  </si>
  <si>
    <t>(36.426108, -99.383837)</t>
  </si>
  <si>
    <t>(44.779398, -117.765487)</t>
  </si>
  <si>
    <t>(44.571181, -123.278972)</t>
  </si>
  <si>
    <t>Clackamas County</t>
  </si>
  <si>
    <t>Clackamas</t>
  </si>
  <si>
    <t>(45.363365, -122.57415)</t>
  </si>
  <si>
    <t>Clatsop County</t>
  </si>
  <si>
    <t>Clatsop</t>
  </si>
  <si>
    <t>(46.098033, -123.837442)</t>
  </si>
  <si>
    <t>(45.893189, -122.93005)</t>
  </si>
  <si>
    <t>(43.305343, -124.231247)</t>
  </si>
  <si>
    <t>Crook County</t>
  </si>
  <si>
    <t>Crook</t>
  </si>
  <si>
    <t>(44.285943, -120.839327)</t>
  </si>
  <si>
    <t>(42.249909, -124.328547)</t>
  </si>
  <si>
    <t>Deschutes County</t>
  </si>
  <si>
    <t>Deschutes</t>
  </si>
  <si>
    <t>(44.092071, -121.30565)</t>
  </si>
  <si>
    <t>(43.237447, -123.386761)</t>
  </si>
  <si>
    <t>Gilliam County</t>
  </si>
  <si>
    <t>Gilliam</t>
  </si>
  <si>
    <t>(45.438181, -120.194384)</t>
  </si>
  <si>
    <t>(44.450864, -119.001015)</t>
  </si>
  <si>
    <t>Harney County</t>
  </si>
  <si>
    <t>Harney</t>
  </si>
  <si>
    <t>(43.522141, -118.986738)</t>
  </si>
  <si>
    <t>Hood River County</t>
  </si>
  <si>
    <t>Hood River</t>
  </si>
  <si>
    <t>(45.655533, -121.563132)</t>
  </si>
  <si>
    <t>(42.34699, -122.858316)</t>
  </si>
  <si>
    <t>(44.601999, -121.193198)</t>
  </si>
  <si>
    <t>Josephine County</t>
  </si>
  <si>
    <t>Josephine</t>
  </si>
  <si>
    <t>(42.404127, -123.386809)</t>
  </si>
  <si>
    <t>Klamath County</t>
  </si>
  <si>
    <t>Klamath</t>
  </si>
  <si>
    <t>(42.281867, -121.724883)</t>
  </si>
  <si>
    <t>(42.490564, -120.479309)</t>
  </si>
  <si>
    <t>(44.038338, -123.117351)</t>
  </si>
  <si>
    <t>(44.712447, -124.000861)</t>
  </si>
  <si>
    <t>(44.554621, -122.959618)</t>
  </si>
  <si>
    <t>Malheur County</t>
  </si>
  <si>
    <t>Malheur</t>
  </si>
  <si>
    <t>(43.971312, -117.062987)</t>
  </si>
  <si>
    <t>(44.96169, -122.954793)</t>
  </si>
  <si>
    <t>(45.730088, -119.612758)</t>
  </si>
  <si>
    <t>Multnomah County</t>
  </si>
  <si>
    <t>Multnomah</t>
  </si>
  <si>
    <t>(45.517889, -122.588705)</t>
  </si>
  <si>
    <t>(44.920133, -123.211525)</t>
  </si>
  <si>
    <t>(45.522409, -120.726192)</t>
  </si>
  <si>
    <t>Tillamook County</t>
  </si>
  <si>
    <t>Tillamook</t>
  </si>
  <si>
    <t>(45.467428, -123.858675)</t>
  </si>
  <si>
    <t>Umatilla County</t>
  </si>
  <si>
    <t>Umatilla</t>
  </si>
  <si>
    <t>(45.798618, -118.952064)</t>
  </si>
  <si>
    <t>(45.341758, -118.019473)</t>
  </si>
  <si>
    <t>Wallowa County</t>
  </si>
  <si>
    <t>Wallowa</t>
  </si>
  <si>
    <t>(45.443081, -117.310593)</t>
  </si>
  <si>
    <t>Wasco County</t>
  </si>
  <si>
    <t>Wasco</t>
  </si>
  <si>
    <t>(45.536003, -121.202594)</t>
  </si>
  <si>
    <t>(45.48421, -122.870641)</t>
  </si>
  <si>
    <t>(44.839441, -120.085187)</t>
  </si>
  <si>
    <t>Yamhill County</t>
  </si>
  <si>
    <t>Yamhill</t>
  </si>
  <si>
    <t>(45.237712, -123.140448)</t>
  </si>
  <si>
    <t>(39.851863, -77.158646)</t>
  </si>
  <si>
    <t>Allegheny County</t>
  </si>
  <si>
    <t>Allegheny</t>
  </si>
  <si>
    <t>(40.446249, -79.966538)</t>
  </si>
  <si>
    <t>Armstrong County</t>
  </si>
  <si>
    <t>Armstrong</t>
  </si>
  <si>
    <t>(40.769725, -79.511347)</t>
  </si>
  <si>
    <t>(40.684545, -80.302592)</t>
  </si>
  <si>
    <t>Bedford County</t>
  </si>
  <si>
    <t>Bedford</t>
  </si>
  <si>
    <t>(40.053372, -78.477467)</t>
  </si>
  <si>
    <t>Berks County</t>
  </si>
  <si>
    <t>Berks</t>
  </si>
  <si>
    <t>(40.364226, -75.908729)</t>
  </si>
  <si>
    <t>Blair County</t>
  </si>
  <si>
    <t>Blair</t>
  </si>
  <si>
    <t>(40.485519, -78.3772)</t>
  </si>
  <si>
    <t>(41.829722, -76.526197)</t>
  </si>
  <si>
    <t>Bucks County</t>
  </si>
  <si>
    <t>Bucks</t>
  </si>
  <si>
    <t>(40.238922, -75.024632)</t>
  </si>
  <si>
    <t>(40.829199, -79.958665)</t>
  </si>
  <si>
    <t>Cambria County</t>
  </si>
  <si>
    <t>Cambria</t>
  </si>
  <si>
    <t>(40.406479, -78.800168)</t>
  </si>
  <si>
    <t>Cameron County</t>
  </si>
  <si>
    <t>Cameron</t>
  </si>
  <si>
    <t>(41.502183, -78.236901)</t>
  </si>
  <si>
    <t>(40.871762, -75.708746)</t>
  </si>
  <si>
    <t>Centre County</t>
  </si>
  <si>
    <t>Centre</t>
  </si>
  <si>
    <t>(40.841087, -77.838248)</t>
  </si>
  <si>
    <t>Chester County</t>
  </si>
  <si>
    <t>Chester</t>
  </si>
  <si>
    <t>(39.990871, -75.679351)</t>
  </si>
  <si>
    <t>Clarion County</t>
  </si>
  <si>
    <t>Clarion</t>
  </si>
  <si>
    <t>(41.183479, -79.427108)</t>
  </si>
  <si>
    <t>Clearfield County</t>
  </si>
  <si>
    <t>Clearfield</t>
  </si>
  <si>
    <t>(40.988404, -78.495829)</t>
  </si>
  <si>
    <t>(41.141257, -77.451745)</t>
  </si>
  <si>
    <t>(41.037606, -76.390955)</t>
  </si>
  <si>
    <t>(41.665952, -80.101229)</t>
  </si>
  <si>
    <t>(40.204609, -77.099379)</t>
  </si>
  <si>
    <t>Dauphin County</t>
  </si>
  <si>
    <t>Dauphin</t>
  </si>
  <si>
    <t>(40.306988, -76.796622)</t>
  </si>
  <si>
    <t>(39.921778, -75.348629)</t>
  </si>
  <si>
    <t>(41.419475, -78.620668)</t>
  </si>
  <si>
    <t>(42.068053, -80.071718)</t>
  </si>
  <si>
    <t>(39.949668, -79.71427)</t>
  </si>
  <si>
    <t>Forest County</t>
  </si>
  <si>
    <t>Forest</t>
  </si>
  <si>
    <t>(41.491795, -79.241027)</t>
  </si>
  <si>
    <t>(39.882739, -77.656246)</t>
  </si>
  <si>
    <t>(39.919336, -78.086385)</t>
  </si>
  <si>
    <t>(39.876467, -80.117573)</t>
  </si>
  <si>
    <t>Huntingdon County</t>
  </si>
  <si>
    <t>Huntingdon</t>
  </si>
  <si>
    <t>(40.424965, -78.002675)</t>
  </si>
  <si>
    <t>Indiana County</t>
  </si>
  <si>
    <t>(40.616037, -79.129455)</t>
  </si>
  <si>
    <t>(41.085708, -78.964758)</t>
  </si>
  <si>
    <t>Juniata County</t>
  </si>
  <si>
    <t>Juniata</t>
  </si>
  <si>
    <t>(40.571523, -77.329618)</t>
  </si>
  <si>
    <t>Lackawanna County</t>
  </si>
  <si>
    <t>Lackawanna</t>
  </si>
  <si>
    <t>(41.441266, -75.636058)</t>
  </si>
  <si>
    <t>(40.073653, -76.290855)</t>
  </si>
  <si>
    <t>(40.986592, -80.336662)</t>
  </si>
  <si>
    <t>Lebanon County</t>
  </si>
  <si>
    <t>Lebanon</t>
  </si>
  <si>
    <t>(40.341615, -76.442891)</t>
  </si>
  <si>
    <t>Lehigh County</t>
  </si>
  <si>
    <t>Lehigh</t>
  </si>
  <si>
    <t>(40.599225, -75.50897)</t>
  </si>
  <si>
    <t>Luzerne County</t>
  </si>
  <si>
    <t>Luzerne</t>
  </si>
  <si>
    <t>(41.199679, -75.929184)</t>
  </si>
  <si>
    <t>Lycoming County</t>
  </si>
  <si>
    <t>Lycoming</t>
  </si>
  <si>
    <t>(41.249888, -76.98414)</t>
  </si>
  <si>
    <t>McKean County</t>
  </si>
  <si>
    <t>McKean</t>
  </si>
  <si>
    <t>(41.865308, -78.583174)</t>
  </si>
  <si>
    <t>(41.263653, -80.336921)</t>
  </si>
  <si>
    <t>Mifflin County</t>
  </si>
  <si>
    <t>Mifflin</t>
  </si>
  <si>
    <t>(40.602421, -77.615982)</t>
  </si>
  <si>
    <t>(41.037307, -75.308191)</t>
  </si>
  <si>
    <t>(40.169886, -75.313634)</t>
  </si>
  <si>
    <t>Montour County</t>
  </si>
  <si>
    <t>Montour</t>
  </si>
  <si>
    <t>(40.997428, -76.630083)</t>
  </si>
  <si>
    <t>(40.699705, -75.320519)</t>
  </si>
  <si>
    <t>Northumberland County</t>
  </si>
  <si>
    <t>Northumberland</t>
  </si>
  <si>
    <t>(40.873395, -76.682108)</t>
  </si>
  <si>
    <t>(40.410162, -77.152841)</t>
  </si>
  <si>
    <t>Philadelphia County</t>
  </si>
  <si>
    <t>Philadelphia</t>
  </si>
  <si>
    <t>(40.004629, -75.139469)</t>
  </si>
  <si>
    <t>(41.302232, -74.985987)</t>
  </si>
  <si>
    <t>Potter County</t>
  </si>
  <si>
    <t>Potter</t>
  </si>
  <si>
    <t>(41.822324, -77.936972)</t>
  </si>
  <si>
    <t>Schuylkill County</t>
  </si>
  <si>
    <t>Schuylkill</t>
  </si>
  <si>
    <t>(40.713737, -76.197364)</t>
  </si>
  <si>
    <t>Snyder County</t>
  </si>
  <si>
    <t>Snyder</t>
  </si>
  <si>
    <t>(40.786765, -76.981311)</t>
  </si>
  <si>
    <t>(40.031352, -79.010484)</t>
  </si>
  <si>
    <t>(41.470773, -76.49082)</t>
  </si>
  <si>
    <t>Susquehanna County</t>
  </si>
  <si>
    <t>Susquehanna</t>
  </si>
  <si>
    <t>(41.822623, -75.770799)</t>
  </si>
  <si>
    <t>(41.815409, -77.207281)</t>
  </si>
  <si>
    <t>(40.97426, -76.957803)</t>
  </si>
  <si>
    <t>Venango County</t>
  </si>
  <si>
    <t>Venango</t>
  </si>
  <si>
    <t>(41.406083, -79.766084)</t>
  </si>
  <si>
    <t>(41.851752, -79.238649)</t>
  </si>
  <si>
    <t>(40.204057, -80.144361)</t>
  </si>
  <si>
    <t>(41.539119, -75.3089)</t>
  </si>
  <si>
    <t>Westmoreland County</t>
  </si>
  <si>
    <t>Westmoreland</t>
  </si>
  <si>
    <t>(40.339402, -79.591786)</t>
  </si>
  <si>
    <t>(41.539714, -75.938352)</t>
  </si>
  <si>
    <t>(39.942113, -76.750832)</t>
  </si>
  <si>
    <t>(41.712119, -71.283919)</t>
  </si>
  <si>
    <t>(41.699105, -71.487993)</t>
  </si>
  <si>
    <t>Newport County</t>
  </si>
  <si>
    <t>Newport</t>
  </si>
  <si>
    <t>(41.548265, -71.266661)</t>
  </si>
  <si>
    <t>Providence County</t>
  </si>
  <si>
    <t>Providence</t>
  </si>
  <si>
    <t>(41.856551, -71.450538)</t>
  </si>
  <si>
    <t>(41.46723, -71.589511)</t>
  </si>
  <si>
    <t>Abbeville County</t>
  </si>
  <si>
    <t>Abbeville</t>
  </si>
  <si>
    <t>(34.238459, -82.422325)</t>
  </si>
  <si>
    <t>Aiken County</t>
  </si>
  <si>
    <t>Aiken</t>
  </si>
  <si>
    <t>(33.535417, -81.769514)</t>
  </si>
  <si>
    <t>Allendale County</t>
  </si>
  <si>
    <t>Allendale</t>
  </si>
  <si>
    <t>(32.994406, -81.292207)</t>
  </si>
  <si>
    <t>(34.557505, -82.618277)</t>
  </si>
  <si>
    <t>Bamberg County</t>
  </si>
  <si>
    <t>Bamberg</t>
  </si>
  <si>
    <t>(33.269763, -81.074156)</t>
  </si>
  <si>
    <t>Barnwell County</t>
  </si>
  <si>
    <t>Barnwell</t>
  </si>
  <si>
    <t>(33.29489, -81.35449)</t>
  </si>
  <si>
    <t>(32.323566, -80.77157)</t>
  </si>
  <si>
    <t>Berkeley County</t>
  </si>
  <si>
    <t>Berkeley</t>
  </si>
  <si>
    <t>(33.068108, -80.032851)</t>
  </si>
  <si>
    <t>(33.67638, -80.819428)</t>
  </si>
  <si>
    <t>Charleston County</t>
  </si>
  <si>
    <t>Charleston</t>
  </si>
  <si>
    <t>(32.822801, -79.979214)</t>
  </si>
  <si>
    <t>(35.080073, -81.64701)</t>
  </si>
  <si>
    <t>(34.702761, -81.119727)</t>
  </si>
  <si>
    <t>Chesterfield County</t>
  </si>
  <si>
    <t>Chesterfield</t>
  </si>
  <si>
    <t>(34.682027, -80.144685)</t>
  </si>
  <si>
    <t>Clarendon County</t>
  </si>
  <si>
    <t>Clarendon</t>
  </si>
  <si>
    <t>(33.691189, -80.206489)</t>
  </si>
  <si>
    <t>Colleton County</t>
  </si>
  <si>
    <t>Colleton</t>
  </si>
  <si>
    <t>(32.916002, -80.655455)</t>
  </si>
  <si>
    <t>Darlington County</t>
  </si>
  <si>
    <t>Darlington</t>
  </si>
  <si>
    <t>(34.326829, -79.983805)</t>
  </si>
  <si>
    <t>Dillon County</t>
  </si>
  <si>
    <t>Dillon</t>
  </si>
  <si>
    <t>(34.39471, -79.359942)</t>
  </si>
  <si>
    <t>(33.000816, -80.21761)</t>
  </si>
  <si>
    <t>Edgefield County</t>
  </si>
  <si>
    <t>Edgefield</t>
  </si>
  <si>
    <t>(33.722044, -81.920292)</t>
  </si>
  <si>
    <t>(34.361469, -81.073993)</t>
  </si>
  <si>
    <t>Florence County</t>
  </si>
  <si>
    <t>Florence</t>
  </si>
  <si>
    <t>(34.100049, -79.760954)</t>
  </si>
  <si>
    <t>Georgetown County</t>
  </si>
  <si>
    <t>Georgetown</t>
  </si>
  <si>
    <t>(33.453334, -79.269399)</t>
  </si>
  <si>
    <t>Greenville County</t>
  </si>
  <si>
    <t>Greenville</t>
  </si>
  <si>
    <t>(34.847691, -82.335536)</t>
  </si>
  <si>
    <t>(34.204262, -82.148595)</t>
  </si>
  <si>
    <t>Hampton County</t>
  </si>
  <si>
    <t>Hampton</t>
  </si>
  <si>
    <t>(32.800714, -81.118468)</t>
  </si>
  <si>
    <t>Horry County</t>
  </si>
  <si>
    <t>Horry</t>
  </si>
  <si>
    <t>(33.786228, -78.940096)</t>
  </si>
  <si>
    <t>(32.427942, -81.012491)</t>
  </si>
  <si>
    <t>Kershaw County</t>
  </si>
  <si>
    <t>Kershaw</t>
  </si>
  <si>
    <t>(34.259654, -80.645219)</t>
  </si>
  <si>
    <t>(34.758129, -80.74724)</t>
  </si>
  <si>
    <t>(34.504773, -82.026131)</t>
  </si>
  <si>
    <t>(34.181555, -80.265139)</t>
  </si>
  <si>
    <t>Lexington County</t>
  </si>
  <si>
    <t>Lexington</t>
  </si>
  <si>
    <t>(33.958732, -81.213684)</t>
  </si>
  <si>
    <t>McCormick County</t>
  </si>
  <si>
    <t>McCormick</t>
  </si>
  <si>
    <t>(33.883028, -82.293659)</t>
  </si>
  <si>
    <t>(34.164265, -79.336829)</t>
  </si>
  <si>
    <t>Marlboro County</t>
  </si>
  <si>
    <t>Marlboro</t>
  </si>
  <si>
    <t>(34.635883, -79.670645)</t>
  </si>
  <si>
    <t>Newberry County</t>
  </si>
  <si>
    <t>Newberry</t>
  </si>
  <si>
    <t>(34.268079, -81.575787)</t>
  </si>
  <si>
    <t>(34.707761, -83.005464)</t>
  </si>
  <si>
    <t>Orangeburg County</t>
  </si>
  <si>
    <t>Orangeburg</t>
  </si>
  <si>
    <t>(33.471516, -80.799081)</t>
  </si>
  <si>
    <t>(34.809329, -82.686452)</t>
  </si>
  <si>
    <t>(34.060483, -80.98649)</t>
  </si>
  <si>
    <t>Saluda County</t>
  </si>
  <si>
    <t>Saluda</t>
  </si>
  <si>
    <t>(33.995666, -81.706529)</t>
  </si>
  <si>
    <t>Spartanburg County</t>
  </si>
  <si>
    <t>Spartanburg</t>
  </si>
  <si>
    <t>(34.962731, -82.000163)</t>
  </si>
  <si>
    <t>(33.929411, -80.387303)</t>
  </si>
  <si>
    <t>(34.73195, -81.625389)</t>
  </si>
  <si>
    <t>Williamsburg County</t>
  </si>
  <si>
    <t>Williamsburg</t>
  </si>
  <si>
    <t>(33.654581, -79.733271)</t>
  </si>
  <si>
    <t>(34.991083, -81.06181)</t>
  </si>
  <si>
    <t>Aurora County</t>
  </si>
  <si>
    <t>Aurora</t>
  </si>
  <si>
    <t>(43.694057, -98.531305)</t>
  </si>
  <si>
    <t>Beadle County</t>
  </si>
  <si>
    <t>Beadle</t>
  </si>
  <si>
    <t>(44.368344, -98.226727)</t>
  </si>
  <si>
    <t>Bennett County</t>
  </si>
  <si>
    <t>Bennett</t>
  </si>
  <si>
    <t>(43.208288, -101.786034)</t>
  </si>
  <si>
    <t>Bon Homme County</t>
  </si>
  <si>
    <t>Bon Homme</t>
  </si>
  <si>
    <t>(42.965559, -97.860351)</t>
  </si>
  <si>
    <t>Brookings County</t>
  </si>
  <si>
    <t>Brookings</t>
  </si>
  <si>
    <t>(44.312257, -96.786838)</t>
  </si>
  <si>
    <t>(45.477807, -98.448464)</t>
  </si>
  <si>
    <t>Brule County</t>
  </si>
  <si>
    <t>Brule</t>
  </si>
  <si>
    <t>(43.762079, -99.188651)</t>
  </si>
  <si>
    <t>(44.05926, -99.375243)</t>
  </si>
  <si>
    <t>(44.672144, -103.761216)</t>
  </si>
  <si>
    <t>(45.802878, -100.101667)</t>
  </si>
  <si>
    <t>Charles Mix County</t>
  </si>
  <si>
    <t>Charles Mix</t>
  </si>
  <si>
    <t>(43.173936, -98.516453)</t>
  </si>
  <si>
    <t>(44.839529, -97.710087)</t>
  </si>
  <si>
    <t>(42.811174, -96.93806)</t>
  </si>
  <si>
    <t>Codington County</t>
  </si>
  <si>
    <t>Codington</t>
  </si>
  <si>
    <t>(44.913901, -97.131386)</t>
  </si>
  <si>
    <t>Corson County</t>
  </si>
  <si>
    <t>Corson</t>
  </si>
  <si>
    <t>(45.764089, -100.924599)</t>
  </si>
  <si>
    <t>(43.739996, -103.518429)</t>
  </si>
  <si>
    <t>Davison County</t>
  </si>
  <si>
    <t>Davison</t>
  </si>
  <si>
    <t>(43.706368, -98.041463)</t>
  </si>
  <si>
    <t>Day County</t>
  </si>
  <si>
    <t>Day</t>
  </si>
  <si>
    <t>(45.364549, -97.520104)</t>
  </si>
  <si>
    <t>(44.736642, -96.658745)</t>
  </si>
  <si>
    <t>(45.116808, -101.117074)</t>
  </si>
  <si>
    <t>(43.37109, -98.357737)</t>
  </si>
  <si>
    <t>Edmunds County</t>
  </si>
  <si>
    <t>Edmunds</t>
  </si>
  <si>
    <t>(45.453502, -99.160435)</t>
  </si>
  <si>
    <t>Fall River County</t>
  </si>
  <si>
    <t>Fall River</t>
  </si>
  <si>
    <t>(43.388192, -103.514809)</t>
  </si>
  <si>
    <t>Faulk County</t>
  </si>
  <si>
    <t>Faulk</t>
  </si>
  <si>
    <t>(45.077019, -99.11707)</t>
  </si>
  <si>
    <t>(45.205831, -96.652826)</t>
  </si>
  <si>
    <t>Gregory County</t>
  </si>
  <si>
    <t>Gregory</t>
  </si>
  <si>
    <t>(43.182985, -99.278797)</t>
  </si>
  <si>
    <t>Haakon County</t>
  </si>
  <si>
    <t>Haakon</t>
  </si>
  <si>
    <t>(44.130701, -101.577551)</t>
  </si>
  <si>
    <t>Hamlin County</t>
  </si>
  <si>
    <t>Hamlin</t>
  </si>
  <si>
    <t>(44.647395, -97.142214)</t>
  </si>
  <si>
    <t>Hand County</t>
  </si>
  <si>
    <t>Hand</t>
  </si>
  <si>
    <t>(44.529314, -98.990895)</t>
  </si>
  <si>
    <t>Hanson County</t>
  </si>
  <si>
    <t>Hanson</t>
  </si>
  <si>
    <t>(43.658195, -97.780795)</t>
  </si>
  <si>
    <t>(45.612413, -103.525357)</t>
  </si>
  <si>
    <t>(44.382662, -100.305241)</t>
  </si>
  <si>
    <t>Hutchinson County</t>
  </si>
  <si>
    <t>Hutchinson</t>
  </si>
  <si>
    <t>(43.336046, -97.746735)</t>
  </si>
  <si>
    <t>(44.511151, -99.46011)</t>
  </si>
  <si>
    <t>(43.662756, -101.651749)</t>
  </si>
  <si>
    <t>Jerauld County</t>
  </si>
  <si>
    <t>Jerauld</t>
  </si>
  <si>
    <t>(44.087702, -98.562253)</t>
  </si>
  <si>
    <t>(43.902516, -100.697764)</t>
  </si>
  <si>
    <t>Kingsbury County</t>
  </si>
  <si>
    <t>Kingsbury</t>
  </si>
  <si>
    <t>(44.374375, -97.405002)</t>
  </si>
  <si>
    <t>(44.002691, -97.10012)</t>
  </si>
  <si>
    <t>(44.447051, -103.800718)</t>
  </si>
  <si>
    <t>(43.427562, -96.746072)</t>
  </si>
  <si>
    <t>Lyman County</t>
  </si>
  <si>
    <t>Lyman</t>
  </si>
  <si>
    <t>(43.951381, -99.721302)</t>
  </si>
  <si>
    <t>McCook County</t>
  </si>
  <si>
    <t>McCook</t>
  </si>
  <si>
    <t>(43.666866, -97.344878)</t>
  </si>
  <si>
    <t>(45.760167, -99.263772)</t>
  </si>
  <si>
    <t>(45.766216, -97.619971)</t>
  </si>
  <si>
    <t>(44.296996, -103.288909)</t>
  </si>
  <si>
    <t>Mellette County</t>
  </si>
  <si>
    <t>Mellette</t>
  </si>
  <si>
    <t>(43.548671, -100.814632)</t>
  </si>
  <si>
    <t>Miner County</t>
  </si>
  <si>
    <t>Miner</t>
  </si>
  <si>
    <t>(44.01589, -97.555355)</t>
  </si>
  <si>
    <t>Minnehaha County</t>
  </si>
  <si>
    <t>Minnehaha</t>
  </si>
  <si>
    <t>(43.559391, -96.732329)</t>
  </si>
  <si>
    <t>Moody County</t>
  </si>
  <si>
    <t>Moody</t>
  </si>
  <si>
    <t>(44.019542, -96.65761)</t>
  </si>
  <si>
    <t>(44.064633, -103.213752)</t>
  </si>
  <si>
    <t>(45.711883, -102.322856)</t>
  </si>
  <si>
    <t>(45.076727, -99.909039)</t>
  </si>
  <si>
    <t>Roberts County</t>
  </si>
  <si>
    <t>Roberts</t>
  </si>
  <si>
    <t>(45.61302, -96.952207)</t>
  </si>
  <si>
    <t>Sanborn County</t>
  </si>
  <si>
    <t>Sanborn</t>
  </si>
  <si>
    <t>(44.006288, -98.149484)</t>
  </si>
  <si>
    <t>(43.186406, -102.487474)</t>
  </si>
  <si>
    <t>Spink County</t>
  </si>
  <si>
    <t>Spink</t>
  </si>
  <si>
    <t>(44.910381, -98.429642)</t>
  </si>
  <si>
    <t>Stanley County</t>
  </si>
  <si>
    <t>Stanley</t>
  </si>
  <si>
    <t>(44.363198, -100.436337)</t>
  </si>
  <si>
    <t>Sully County</t>
  </si>
  <si>
    <t>Sully</t>
  </si>
  <si>
    <t>(44.710627, -100.121731)</t>
  </si>
  <si>
    <t>(43.248143, -100.783743)</t>
  </si>
  <si>
    <t>Tripp County</t>
  </si>
  <si>
    <t>Tripp</t>
  </si>
  <si>
    <t>(43.349802, -99.851545)</t>
  </si>
  <si>
    <t>(43.301965, -97.115892)</t>
  </si>
  <si>
    <t>(42.702762, -96.600368)</t>
  </si>
  <si>
    <t>Walworth County</t>
  </si>
  <si>
    <t>Walworth</t>
  </si>
  <si>
    <t>(45.520019, -100.313424)</t>
  </si>
  <si>
    <t>Yankton County</t>
  </si>
  <si>
    <t>Yankton</t>
  </si>
  <si>
    <t>(42.902431, -97.394907)</t>
  </si>
  <si>
    <t>Ziebach County</t>
  </si>
  <si>
    <t>Ziebach</t>
  </si>
  <si>
    <t>(44.939041, -101.524925)</t>
  </si>
  <si>
    <t>(36.082029, -84.180288)</t>
  </si>
  <si>
    <t>(35.51241, -86.464741)</t>
  </si>
  <si>
    <t>(36.071513, -88.09002)</t>
  </si>
  <si>
    <t>Bledsoe County</t>
  </si>
  <si>
    <t>Bledsoe</t>
  </si>
  <si>
    <t>(35.612132, -85.195883)</t>
  </si>
  <si>
    <t>(35.752926, -83.973022)</t>
  </si>
  <si>
    <t>(35.166015, -84.859341)</t>
  </si>
  <si>
    <t>(36.383124, -84.125923)</t>
  </si>
  <si>
    <t>Cannon County</t>
  </si>
  <si>
    <t>Cannon</t>
  </si>
  <si>
    <t>(35.80032, -86.06262)</t>
  </si>
  <si>
    <t>(36.018048, -88.464475)</t>
  </si>
  <si>
    <t>(36.318376, -82.201421)</t>
  </si>
  <si>
    <t>Cheatham County</t>
  </si>
  <si>
    <t>Cheatham</t>
  </si>
  <si>
    <t>(36.269635, -87.063974)</t>
  </si>
  <si>
    <t>(35.436863, -88.622571)</t>
  </si>
  <si>
    <t>(36.491598, -83.64175)</t>
  </si>
  <si>
    <t>(36.553965, -85.560947)</t>
  </si>
  <si>
    <t>Cocke County</t>
  </si>
  <si>
    <t>Cocke</t>
  </si>
  <si>
    <t>(35.947227, -83.174767)</t>
  </si>
  <si>
    <t>(35.454014, -86.124954)</t>
  </si>
  <si>
    <t>Crockett County</t>
  </si>
  <si>
    <t>Crockett</t>
  </si>
  <si>
    <t>(35.789488, -89.122632)</t>
  </si>
  <si>
    <t>(35.954565, -85.020109)</t>
  </si>
  <si>
    <t>(36.140596, -86.74545)</t>
  </si>
  <si>
    <t>(35.610752, -88.126566)</t>
  </si>
  <si>
    <t>(35.966234, -85.838617)</t>
  </si>
  <si>
    <t>Dickson County</t>
  </si>
  <si>
    <t>Dickson</t>
  </si>
  <si>
    <t>(36.106096, -87.345598)</t>
  </si>
  <si>
    <t>Dyer County</t>
  </si>
  <si>
    <t>Dyer</t>
  </si>
  <si>
    <t>(36.058797, -89.359385)</t>
  </si>
  <si>
    <t>(35.203083, -89.470445)</t>
  </si>
  <si>
    <t>Fentress County</t>
  </si>
  <si>
    <t>Fentress</t>
  </si>
  <si>
    <t>(36.365518, -84.93663)</t>
  </si>
  <si>
    <t>(35.206924, -86.116239)</t>
  </si>
  <si>
    <t>(35.938053, -88.876406)</t>
  </si>
  <si>
    <t>Giles County</t>
  </si>
  <si>
    <t>Giles</t>
  </si>
  <si>
    <t>(35.191241, -87.031071)</t>
  </si>
  <si>
    <t>Grainger County</t>
  </si>
  <si>
    <t>Grainger</t>
  </si>
  <si>
    <t>(36.269199, -83.483361)</t>
  </si>
  <si>
    <t>(36.177294, -82.833456)</t>
  </si>
  <si>
    <t>(35.341946, -85.720235)</t>
  </si>
  <si>
    <t>Hamblen County</t>
  </si>
  <si>
    <t>Hamblen</t>
  </si>
  <si>
    <t>(36.215973, -83.296406)</t>
  </si>
  <si>
    <t>(35.093485, -85.205177)</t>
  </si>
  <si>
    <t>(36.517795, -83.23135)</t>
  </si>
  <si>
    <t>Hardeman County</t>
  </si>
  <si>
    <t>Hardeman</t>
  </si>
  <si>
    <t>(35.22229, -89.017224)</t>
  </si>
  <si>
    <t>(35.199678, -88.226837)</t>
  </si>
  <si>
    <t>Hawkins County</t>
  </si>
  <si>
    <t>Hawkins</t>
  </si>
  <si>
    <t>(36.462944, -82.873902)</t>
  </si>
  <si>
    <t>(35.586187, -89.267291)</t>
  </si>
  <si>
    <t>(35.648436, -88.402036)</t>
  </si>
  <si>
    <t>(36.319164, -88.293739)</t>
  </si>
  <si>
    <t>(35.852522, -87.403679)</t>
  </si>
  <si>
    <t>(36.304687, -87.70333)</t>
  </si>
  <si>
    <t>(36.072233, -87.774505)</t>
  </si>
  <si>
    <t>(36.329916, -85.628303)</t>
  </si>
  <si>
    <t>(36.067034, -83.453522)</t>
  </si>
  <si>
    <t>(36.450735, -81.843103)</t>
  </si>
  <si>
    <t>(35.973839, -83.985913)</t>
  </si>
  <si>
    <t>(36.357362, -89.468133)</t>
  </si>
  <si>
    <t>(35.762745, -89.54174)</t>
  </si>
  <si>
    <t>(35.2351, -87.355853)</t>
  </si>
  <si>
    <t>(35.533806, -87.523745)</t>
  </si>
  <si>
    <t>(35.107495, -86.574658)</t>
  </si>
  <si>
    <t>Loudon County</t>
  </si>
  <si>
    <t>Loudon</t>
  </si>
  <si>
    <t>(35.759679, -84.286322)</t>
  </si>
  <si>
    <t>McMinn County</t>
  </si>
  <si>
    <t>McMinn</t>
  </si>
  <si>
    <t>(35.425632, -84.598553)</t>
  </si>
  <si>
    <t>McNairy County</t>
  </si>
  <si>
    <t>McNairy</t>
  </si>
  <si>
    <t>(35.177181, -88.542589)</t>
  </si>
  <si>
    <t>(36.535537, -86.022066)</t>
  </si>
  <si>
    <t>(35.650005, -88.822589)</t>
  </si>
  <si>
    <t>(35.109364, -85.604158)</t>
  </si>
  <si>
    <t>(35.488656, -86.772777)</t>
  </si>
  <si>
    <t>Maury County</t>
  </si>
  <si>
    <t>Maury</t>
  </si>
  <si>
    <t>(35.623, -87.045667)</t>
  </si>
  <si>
    <t>(35.503802, -84.815615)</t>
  </si>
  <si>
    <t>(35.517149, -84.353878)</t>
  </si>
  <si>
    <t>(36.551703, -87.352951)</t>
  </si>
  <si>
    <t>(35.297553, -86.341444)</t>
  </si>
  <si>
    <t>(36.098632, -84.590381)</t>
  </si>
  <si>
    <t>Obion County</t>
  </si>
  <si>
    <t>Obion</t>
  </si>
  <si>
    <t>(36.396173, -89.080699)</t>
  </si>
  <si>
    <t>Overton County</t>
  </si>
  <si>
    <t>Overton</t>
  </si>
  <si>
    <t>(36.348292, -85.322853)</t>
  </si>
  <si>
    <t>(35.652569, -87.858652)</t>
  </si>
  <si>
    <t>Pickett County</t>
  </si>
  <si>
    <t>Pickett</t>
  </si>
  <si>
    <t>(36.566056, -85.141613)</t>
  </si>
  <si>
    <t>(35.125651, -84.565986)</t>
  </si>
  <si>
    <t>(36.163405, -85.503295)</t>
  </si>
  <si>
    <t>Rhea County</t>
  </si>
  <si>
    <t>Rhea</t>
  </si>
  <si>
    <t>(35.556242, -84.955218)</t>
  </si>
  <si>
    <t>Roane County</t>
  </si>
  <si>
    <t>Roane</t>
  </si>
  <si>
    <t>(35.882073, -84.524136)</t>
  </si>
  <si>
    <t>(36.484933, -86.832296)</t>
  </si>
  <si>
    <t>(35.892016, -86.44798)</t>
  </si>
  <si>
    <t>(36.453953, -84.506554)</t>
  </si>
  <si>
    <t>Sequatchie County</t>
  </si>
  <si>
    <t>Sequatchie</t>
  </si>
  <si>
    <t>(35.354219, -85.392052)</t>
  </si>
  <si>
    <t>(35.861562, -83.580944)</t>
  </si>
  <si>
    <t>(35.131228, -89.894188)</t>
  </si>
  <si>
    <t>(36.241092, -85.968484)</t>
  </si>
  <si>
    <t>(36.493717, -87.798679)</t>
  </si>
  <si>
    <t>(36.531452, -82.394917)</t>
  </si>
  <si>
    <t>(36.398559, -86.536931)</t>
  </si>
  <si>
    <t>(35.478427, -89.748046)</t>
  </si>
  <si>
    <t>Trousdale County</t>
  </si>
  <si>
    <t>Trousdale</t>
  </si>
  <si>
    <t>(36.393982, -86.170445)</t>
  </si>
  <si>
    <t>Unicoi County</t>
  </si>
  <si>
    <t>Unicoi</t>
  </si>
  <si>
    <t>(36.149453, -82.396177)</t>
  </si>
  <si>
    <t>(36.243267, -83.816526)</t>
  </si>
  <si>
    <t>(35.723509, -85.45447)</t>
  </si>
  <si>
    <t>(35.695537, -85.792646)</t>
  </si>
  <si>
    <t>(36.324631, -82.434713)</t>
  </si>
  <si>
    <t>(35.257711, -87.789817)</t>
  </si>
  <si>
    <t>Weakley County</t>
  </si>
  <si>
    <t>Weakley</t>
  </si>
  <si>
    <t>(36.292721, -88.773558)</t>
  </si>
  <si>
    <t>(35.939892, -85.487471)</t>
  </si>
  <si>
    <t>(35.920355, -86.85552)</t>
  </si>
  <si>
    <t>(36.201286, -86.404093)</t>
  </si>
  <si>
    <t>(31.776143, -95.687072)</t>
  </si>
  <si>
    <t>Andrews County</t>
  </si>
  <si>
    <t>Andrews</t>
  </si>
  <si>
    <t>(32.32166, -102.542123)</t>
  </si>
  <si>
    <t>Angelina County</t>
  </si>
  <si>
    <t>Angelina</t>
  </si>
  <si>
    <t>(31.312605, -94.714115)</t>
  </si>
  <si>
    <t>Aransas County</t>
  </si>
  <si>
    <t>Aransas</t>
  </si>
  <si>
    <t>(28.030072, -97.071875)</t>
  </si>
  <si>
    <t>Archer County</t>
  </si>
  <si>
    <t>Archer</t>
  </si>
  <si>
    <t>(33.70449, -98.610345)</t>
  </si>
  <si>
    <t>(35.085722, -101.392092)</t>
  </si>
  <si>
    <t>Atascosa County</t>
  </si>
  <si>
    <t>Atascosa</t>
  </si>
  <si>
    <t>(29.034632, -98.576202)</t>
  </si>
  <si>
    <t>Austin County</t>
  </si>
  <si>
    <t>Austin</t>
  </si>
  <si>
    <t>(29.853256, -96.221858)</t>
  </si>
  <si>
    <t>Bailey County</t>
  </si>
  <si>
    <t>Bailey</t>
  </si>
  <si>
    <t>(34.216557, -102.745529)</t>
  </si>
  <si>
    <t>Bandera County</t>
  </si>
  <si>
    <t>Bandera</t>
  </si>
  <si>
    <t>(29.703543, -99.036031)</t>
  </si>
  <si>
    <t>Bastrop County</t>
  </si>
  <si>
    <t>Bastrop</t>
  </si>
  <si>
    <t>(30.144282, -97.358916)</t>
  </si>
  <si>
    <t>Baylor County</t>
  </si>
  <si>
    <t>Baylor</t>
  </si>
  <si>
    <t>(33.596338, -99.26133)</t>
  </si>
  <si>
    <t>Bee County</t>
  </si>
  <si>
    <t>Bee</t>
  </si>
  <si>
    <t>(28.396655, -97.736901)</t>
  </si>
  <si>
    <t>(31.084262, -97.592082)</t>
  </si>
  <si>
    <t>Bexar County</t>
  </si>
  <si>
    <t>Bexar</t>
  </si>
  <si>
    <t>(29.479255, -98.525238)</t>
  </si>
  <si>
    <t>Blanco County</t>
  </si>
  <si>
    <t>Blanco</t>
  </si>
  <si>
    <t>(30.185496, -98.393265)</t>
  </si>
  <si>
    <t>Borden County</t>
  </si>
  <si>
    <t>Borden</t>
  </si>
  <si>
    <t>(32.746089, -101.426185)</t>
  </si>
  <si>
    <t>Bosque County</t>
  </si>
  <si>
    <t>Bosque</t>
  </si>
  <si>
    <t>(31.86216, -97.576972)</t>
  </si>
  <si>
    <t>Bowie County</t>
  </si>
  <si>
    <t>Bowie</t>
  </si>
  <si>
    <t>(33.436159, -94.203466)</t>
  </si>
  <si>
    <t>Brazoria County</t>
  </si>
  <si>
    <t>Brazoria</t>
  </si>
  <si>
    <t>(29.329215, -95.385415)</t>
  </si>
  <si>
    <t>Brazos County</t>
  </si>
  <si>
    <t>Brazos</t>
  </si>
  <si>
    <t>(30.628865, -96.33059)</t>
  </si>
  <si>
    <t>Brewster County</t>
  </si>
  <si>
    <t>Brewster</t>
  </si>
  <si>
    <t>(30.217438, -103.617388)</t>
  </si>
  <si>
    <t>Briscoe County</t>
  </si>
  <si>
    <t>Briscoe</t>
  </si>
  <si>
    <t>(34.440834, -101.232801)</t>
  </si>
  <si>
    <t>(27.204776, -98.144221)</t>
  </si>
  <si>
    <t>(31.731622, -98.989458)</t>
  </si>
  <si>
    <t>Burleson County</t>
  </si>
  <si>
    <t>Burleson</t>
  </si>
  <si>
    <t>(30.479774, -96.646318)</t>
  </si>
  <si>
    <t>Burnet County</t>
  </si>
  <si>
    <t>Burnet</t>
  </si>
  <si>
    <t>(30.671778, -98.244836)</t>
  </si>
  <si>
    <t>(29.852388, -97.686629)</t>
  </si>
  <si>
    <t>(28.586063, -96.625056)</t>
  </si>
  <si>
    <t>Callahan County</t>
  </si>
  <si>
    <t>Callahan</t>
  </si>
  <si>
    <t>(32.346951, -99.448422)</t>
  </si>
  <si>
    <t>(26.045736, -97.556998)</t>
  </si>
  <si>
    <t>Camp County</t>
  </si>
  <si>
    <t>Camp</t>
  </si>
  <si>
    <t>(32.990653, -94.98408)</t>
  </si>
  <si>
    <t>Carson County</t>
  </si>
  <si>
    <t>Carson</t>
  </si>
  <si>
    <t>(35.384076, -101.329281)</t>
  </si>
  <si>
    <t>(33.079821, -94.299328)</t>
  </si>
  <si>
    <t>Castro County</t>
  </si>
  <si>
    <t>Castro</t>
  </si>
  <si>
    <t>(34.521244, -102.26892)</t>
  </si>
  <si>
    <t>(29.801262, -94.741728)</t>
  </si>
  <si>
    <t>(31.904972, -95.211216)</t>
  </si>
  <si>
    <t>Childress County</t>
  </si>
  <si>
    <t>Childress</t>
  </si>
  <si>
    <t>(34.428815, -100.225433)</t>
  </si>
  <si>
    <t>(33.828051, -98.245004)</t>
  </si>
  <si>
    <t>Cochran County</t>
  </si>
  <si>
    <t>Cochran</t>
  </si>
  <si>
    <t>(33.687756, -102.737454)</t>
  </si>
  <si>
    <t>Coke County</t>
  </si>
  <si>
    <t>Coke</t>
  </si>
  <si>
    <t>(31.904324, -100.405638)</t>
  </si>
  <si>
    <t>Coleman County</t>
  </si>
  <si>
    <t>Coleman</t>
  </si>
  <si>
    <t>(31.808605, -99.423304)</t>
  </si>
  <si>
    <t>Collin County</t>
  </si>
  <si>
    <t>Collin</t>
  </si>
  <si>
    <t>(33.099357, -96.693057)</t>
  </si>
  <si>
    <t>Collingsworth County</t>
  </si>
  <si>
    <t>Collingsworth</t>
  </si>
  <si>
    <t>(34.863545, -100.216872)</t>
  </si>
  <si>
    <t>Colorado County</t>
  </si>
  <si>
    <t>(29.661294, -96.536638)</t>
  </si>
  <si>
    <t>Comal County</t>
  </si>
  <si>
    <t>Comal</t>
  </si>
  <si>
    <t>(29.764495, -98.221819)</t>
  </si>
  <si>
    <t>(31.969672, -98.557373)</t>
  </si>
  <si>
    <t>Concho County</t>
  </si>
  <si>
    <t>Concho</t>
  </si>
  <si>
    <t>(31.280122, -99.859636)</t>
  </si>
  <si>
    <t>Cooke County</t>
  </si>
  <si>
    <t>Cooke</t>
  </si>
  <si>
    <t>(33.610424, -97.137065)</t>
  </si>
  <si>
    <t>Coryell County</t>
  </si>
  <si>
    <t>Coryell</t>
  </si>
  <si>
    <t>(31.239826, -97.828854)</t>
  </si>
  <si>
    <t>Cottle County</t>
  </si>
  <si>
    <t>Cottle</t>
  </si>
  <si>
    <t>(34.019044, -100.300376)</t>
  </si>
  <si>
    <t>Crane County</t>
  </si>
  <si>
    <t>Crane</t>
  </si>
  <si>
    <t>(31.400898, -102.352002)</t>
  </si>
  <si>
    <t>(30.707106, -101.220153)</t>
  </si>
  <si>
    <t>Crosby County</t>
  </si>
  <si>
    <t>Crosby</t>
  </si>
  <si>
    <t>(33.664489, -101.361212)</t>
  </si>
  <si>
    <t>Culberson County</t>
  </si>
  <si>
    <t>Culberson</t>
  </si>
  <si>
    <t>(31.071834, -104.821069)</t>
  </si>
  <si>
    <t>Dallam County</t>
  </si>
  <si>
    <t>Dallam</t>
  </si>
  <si>
    <t>(36.110008, -102.577929)</t>
  </si>
  <si>
    <t>(32.808956, -96.788197)</t>
  </si>
  <si>
    <t>(32.73465, -101.949316)</t>
  </si>
  <si>
    <t>Deaf Smith County</t>
  </si>
  <si>
    <t>Deaf Smith</t>
  </si>
  <si>
    <t>(34.835104, -102.402042)</t>
  </si>
  <si>
    <t>(33.37458, -95.704605)</t>
  </si>
  <si>
    <t>Denton County</t>
  </si>
  <si>
    <t>Denton</t>
  </si>
  <si>
    <t>(33.109148, -97.019684)</t>
  </si>
  <si>
    <t>DeWitt County</t>
  </si>
  <si>
    <t>DeWitt</t>
  </si>
  <si>
    <t>(29.101571, -97.313585)</t>
  </si>
  <si>
    <t>Dickens County</t>
  </si>
  <si>
    <t>Dickens</t>
  </si>
  <si>
    <t>(33.534982, -100.852578)</t>
  </si>
  <si>
    <t>Dimmit County</t>
  </si>
  <si>
    <t>Dimmit</t>
  </si>
  <si>
    <t>(28.519099, -99.817579)</t>
  </si>
  <si>
    <t>Donley County</t>
  </si>
  <si>
    <t>Donley</t>
  </si>
  <si>
    <t>(34.94207, -100.85405)</t>
  </si>
  <si>
    <t>(27.729918, -98.389589)</t>
  </si>
  <si>
    <t>Eastland County</t>
  </si>
  <si>
    <t>Eastland</t>
  </si>
  <si>
    <t>(32.356034, -98.840622)</t>
  </si>
  <si>
    <t>Ector County</t>
  </si>
  <si>
    <t>Ector</t>
  </si>
  <si>
    <t>(31.864941, -102.3858)</t>
  </si>
  <si>
    <t>(29.977801, -100.19957)</t>
  </si>
  <si>
    <t>(32.423916, -96.815886)</t>
  </si>
  <si>
    <t>(31.782045, -106.375936)</t>
  </si>
  <si>
    <t>Erath County</t>
  </si>
  <si>
    <t>Erath</t>
  </si>
  <si>
    <t>(32.206569, -98.228806)</t>
  </si>
  <si>
    <t>Falls County</t>
  </si>
  <si>
    <t>Falls</t>
  </si>
  <si>
    <t>(31.260968, -96.950734)</t>
  </si>
  <si>
    <t>(33.561545, -96.175947)</t>
  </si>
  <si>
    <t>(29.8524, -96.897998)</t>
  </si>
  <si>
    <t>Fisher County</t>
  </si>
  <si>
    <t>Fisher</t>
  </si>
  <si>
    <t>(32.77399, -100.413883)</t>
  </si>
  <si>
    <t>(34.042836, -101.376103)</t>
  </si>
  <si>
    <t>Foard County</t>
  </si>
  <si>
    <t>Foard</t>
  </si>
  <si>
    <t>(33.991937, -99.701195)</t>
  </si>
  <si>
    <t>Fort Bend County</t>
  </si>
  <si>
    <t>Fort Bend</t>
  </si>
  <si>
    <t>(29.613217, -95.663045)</t>
  </si>
  <si>
    <t>(33.126081, -95.223453)</t>
  </si>
  <si>
    <t>Freestone County</t>
  </si>
  <si>
    <t>Freestone</t>
  </si>
  <si>
    <t>(31.696374, -96.209634)</t>
  </si>
  <si>
    <t>Frio County</t>
  </si>
  <si>
    <t>Frio</t>
  </si>
  <si>
    <t>(28.845787, -99.107465)</t>
  </si>
  <si>
    <t>Gaines County</t>
  </si>
  <si>
    <t>Gaines</t>
  </si>
  <si>
    <t>(32.760539, -102.658431)</t>
  </si>
  <si>
    <t>Galveston County</t>
  </si>
  <si>
    <t>Galveston</t>
  </si>
  <si>
    <t>(29.424115, -95.013496)</t>
  </si>
  <si>
    <t>Garza County</t>
  </si>
  <si>
    <t>Garza</t>
  </si>
  <si>
    <t>(33.198856, -101.385674)</t>
  </si>
  <si>
    <t>Gillespie County</t>
  </si>
  <si>
    <t>Gillespie</t>
  </si>
  <si>
    <t>(30.272524, -98.905778)</t>
  </si>
  <si>
    <t>Glasscock County</t>
  </si>
  <si>
    <t>Glasscock</t>
  </si>
  <si>
    <t>(31.851318, -101.514268)</t>
  </si>
  <si>
    <t>Goliad County</t>
  </si>
  <si>
    <t>Goliad</t>
  </si>
  <si>
    <t>(28.704105, -97.370374)</t>
  </si>
  <si>
    <t>Gonzales County</t>
  </si>
  <si>
    <t>Gonzales</t>
  </si>
  <si>
    <t>(29.476703, -97.50357)</t>
  </si>
  <si>
    <t>(35.527957, -100.938403)</t>
  </si>
  <si>
    <t>(33.649485, -96.624643)</t>
  </si>
  <si>
    <t>Gregg County</t>
  </si>
  <si>
    <t>Gregg</t>
  </si>
  <si>
    <t>(32.49808, -94.79133)</t>
  </si>
  <si>
    <t>Grimes County</t>
  </si>
  <si>
    <t>Grimes</t>
  </si>
  <si>
    <t>(30.447103, -96.009259)</t>
  </si>
  <si>
    <t>(29.598985, -98.097778)</t>
  </si>
  <si>
    <t>(34.145755, -101.739801)</t>
  </si>
  <si>
    <t>(34.658133, -100.604341)</t>
  </si>
  <si>
    <t>(31.761315, -98.099032)</t>
  </si>
  <si>
    <t>Hansford County</t>
  </si>
  <si>
    <t>Hansford</t>
  </si>
  <si>
    <t>(36.213931, -101.273482)</t>
  </si>
  <si>
    <t>(34.283002, -99.694647)</t>
  </si>
  <si>
    <t>(30.303364, -94.262169)</t>
  </si>
  <si>
    <t>(29.807479, -95.417454)</t>
  </si>
  <si>
    <t>(32.534967, -94.412978)</t>
  </si>
  <si>
    <t>Hartley County</t>
  </si>
  <si>
    <t>Hartley</t>
  </si>
  <si>
    <t>(35.984331, -102.488764)</t>
  </si>
  <si>
    <t>(33.178592, -99.767465)</t>
  </si>
  <si>
    <t>Hays County</t>
  </si>
  <si>
    <t>Hays</t>
  </si>
  <si>
    <t>(30.00246, -97.935889)</t>
  </si>
  <si>
    <t>Hemphill County</t>
  </si>
  <si>
    <t>Hemphill</t>
  </si>
  <si>
    <t>(35.893959, -100.364036)</t>
  </si>
  <si>
    <t>(32.237902, -95.889717)</t>
  </si>
  <si>
    <t>(26.232452, -98.184054)</t>
  </si>
  <si>
    <t>(31.998096, -97.174067)</t>
  </si>
  <si>
    <t>Hockley County</t>
  </si>
  <si>
    <t>Hockley</t>
  </si>
  <si>
    <t>(33.586415, -102.33483)</t>
  </si>
  <si>
    <t>Hood County</t>
  </si>
  <si>
    <t>Hood</t>
  </si>
  <si>
    <t>(32.432951, -97.765687)</t>
  </si>
  <si>
    <t>(33.124117, -95.586932)</t>
  </si>
  <si>
    <t>(31.298935, -95.46482)</t>
  </si>
  <si>
    <t>(32.242066, -101.464986)</t>
  </si>
  <si>
    <t>Hudspeth County</t>
  </si>
  <si>
    <t>Hudspeth</t>
  </si>
  <si>
    <t>(31.420986, -105.641319)</t>
  </si>
  <si>
    <t>Hunt County</t>
  </si>
  <si>
    <t>Hunt</t>
  </si>
  <si>
    <t>(33.085785, -96.095018)</t>
  </si>
  <si>
    <t>(35.6807, -101.448842)</t>
  </si>
  <si>
    <t>Irion County</t>
  </si>
  <si>
    <t>Irion</t>
  </si>
  <si>
    <t>(31.266676, -100.844201)</t>
  </si>
  <si>
    <t>Jack County</t>
  </si>
  <si>
    <t>Jack</t>
  </si>
  <si>
    <t>(33.198497, -98.168776)</t>
  </si>
  <si>
    <t>(28.961331, -96.594951)</t>
  </si>
  <si>
    <t>(30.736464, -93.994075)</t>
  </si>
  <si>
    <t>(30.603582, -103.990284)</t>
  </si>
  <si>
    <t>(30.01233, -94.067554)</t>
  </si>
  <si>
    <t>Jim Hogg County</t>
  </si>
  <si>
    <t>Jim Hogg</t>
  </si>
  <si>
    <t>(27.304609, -98.68362)</t>
  </si>
  <si>
    <t>Jim Wells County</t>
  </si>
  <si>
    <t>Jim Wells</t>
  </si>
  <si>
    <t>(27.751904, -98.064602)</t>
  </si>
  <si>
    <t>(32.435783, -97.325793)</t>
  </si>
  <si>
    <t>(32.711236, -99.808917)</t>
  </si>
  <si>
    <t>Karnes County</t>
  </si>
  <si>
    <t>Karnes</t>
  </si>
  <si>
    <t>(28.856195, -97.864151)</t>
  </si>
  <si>
    <t>Kaufman County</t>
  </si>
  <si>
    <t>Kaufman</t>
  </si>
  <si>
    <t>(32.656168, -96.338534)</t>
  </si>
  <si>
    <t>(29.841299, -98.725533)</t>
  </si>
  <si>
    <t>Kenedy County</t>
  </si>
  <si>
    <t>Kenedy</t>
  </si>
  <si>
    <t>(27.065647, -97.773573)</t>
  </si>
  <si>
    <t>(33.247856, -100.629728)</t>
  </si>
  <si>
    <t>Kerr County</t>
  </si>
  <si>
    <t>Kerr</t>
  </si>
  <si>
    <t>(30.039931, -99.159771)</t>
  </si>
  <si>
    <t>Kimble County</t>
  </si>
  <si>
    <t>Kimble</t>
  </si>
  <si>
    <t>(30.490095, -99.732497)</t>
  </si>
  <si>
    <t>King County</t>
  </si>
  <si>
    <t>King</t>
  </si>
  <si>
    <t>(33.653281, -100.314415)</t>
  </si>
  <si>
    <t>Kinney County</t>
  </si>
  <si>
    <t>Kinney</t>
  </si>
  <si>
    <t>(29.304886, -100.418801)</t>
  </si>
  <si>
    <t>Kleberg County</t>
  </si>
  <si>
    <t>Kleberg</t>
  </si>
  <si>
    <t>(27.492495, -97.857766)</t>
  </si>
  <si>
    <t>(33.464244, -99.705702)</t>
  </si>
  <si>
    <t>(33.674176, -95.53564)</t>
  </si>
  <si>
    <t>Lamb County</t>
  </si>
  <si>
    <t>Lamb</t>
  </si>
  <si>
    <t>(34.028478, -102.324158)</t>
  </si>
  <si>
    <t>Lampasas County</t>
  </si>
  <si>
    <t>Lampasas</t>
  </si>
  <si>
    <t>(31.09588, -98.116277)</t>
  </si>
  <si>
    <t>La Salle County</t>
  </si>
  <si>
    <t>La Salle</t>
  </si>
  <si>
    <t>(28.336046, -99.249834)</t>
  </si>
  <si>
    <t>Lavaca County</t>
  </si>
  <si>
    <t>Lavaca</t>
  </si>
  <si>
    <t>(29.409258, -97.047964)</t>
  </si>
  <si>
    <t>(30.270012, -96.967301)</t>
  </si>
  <si>
    <t>(31.29928, -96.046864)</t>
  </si>
  <si>
    <t>(30.155392, -94.901747)</t>
  </si>
  <si>
    <t>(31.592033, -96.520288)</t>
  </si>
  <si>
    <t>Lipscomb County</t>
  </si>
  <si>
    <t>Lipscomb</t>
  </si>
  <si>
    <t>(36.387589, -100.354171)</t>
  </si>
  <si>
    <t>Live Oak County</t>
  </si>
  <si>
    <t>Live Oak</t>
  </si>
  <si>
    <t>(28.341838, -98.105736)</t>
  </si>
  <si>
    <t>Llano County</t>
  </si>
  <si>
    <t>Llano</t>
  </si>
  <si>
    <t>(30.684899, -98.511609)</t>
  </si>
  <si>
    <t>Loving County</t>
  </si>
  <si>
    <t>Loving</t>
  </si>
  <si>
    <t>(31.745821, -103.602226)</t>
  </si>
  <si>
    <t>Lubbock County</t>
  </si>
  <si>
    <t>Lubbock</t>
  </si>
  <si>
    <t>(33.556622, -101.887742)</t>
  </si>
  <si>
    <t>Lynn County</t>
  </si>
  <si>
    <t>Lynn</t>
  </si>
  <si>
    <t>(33.181411, -101.807743)</t>
  </si>
  <si>
    <t>McCulloch County</t>
  </si>
  <si>
    <t>McCulloch</t>
  </si>
  <si>
    <t>(31.150738, -99.337039)</t>
  </si>
  <si>
    <t>McLennan County</t>
  </si>
  <si>
    <t>McLennan</t>
  </si>
  <si>
    <t>(31.541318, -97.171313)</t>
  </si>
  <si>
    <t>McMullen County</t>
  </si>
  <si>
    <t>McMullen</t>
  </si>
  <si>
    <t>(28.449157, -98.51005)</t>
  </si>
  <si>
    <t>(30.955599, -95.897089)</t>
  </si>
  <si>
    <t>(32.78969, -94.423837)</t>
  </si>
  <si>
    <t>(32.184223, -101.825151)</t>
  </si>
  <si>
    <t>(30.75329, -99.216248)</t>
  </si>
  <si>
    <t>Matagorda County</t>
  </si>
  <si>
    <t>Matagorda</t>
  </si>
  <si>
    <t>(28.915316, -96.002899)</t>
  </si>
  <si>
    <t>Maverick County</t>
  </si>
  <si>
    <t>Maverick</t>
  </si>
  <si>
    <t>(28.70947, -100.481002)</t>
  </si>
  <si>
    <t>(29.305418, -98.968309)</t>
  </si>
  <si>
    <t>(30.899442, -99.772013)</t>
  </si>
  <si>
    <t>(32.002748, -102.106662)</t>
  </si>
  <si>
    <t>Milam County</t>
  </si>
  <si>
    <t>Milam</t>
  </si>
  <si>
    <t>(30.747373, -97.01043)</t>
  </si>
  <si>
    <t>(31.486443, -98.578116)</t>
  </si>
  <si>
    <t>(32.392977, -100.863291)</t>
  </si>
  <si>
    <t>Montague County</t>
  </si>
  <si>
    <t>Montague</t>
  </si>
  <si>
    <t>(33.63828, -97.756255)</t>
  </si>
  <si>
    <t>(30.232068, -95.468727)</t>
  </si>
  <si>
    <t>(35.904748, -101.956199)</t>
  </si>
  <si>
    <t>(33.071717, -94.72461)</t>
  </si>
  <si>
    <t>Motley County</t>
  </si>
  <si>
    <t>Motley</t>
  </si>
  <si>
    <t>(34.012828, -100.844887)</t>
  </si>
  <si>
    <t>Nacogdoches County</t>
  </si>
  <si>
    <t>Nacogdoches</t>
  </si>
  <si>
    <t>(31.623266, -94.642764)</t>
  </si>
  <si>
    <t>Navarro County</t>
  </si>
  <si>
    <t>Navarro</t>
  </si>
  <si>
    <t>(32.079812, -96.488644)</t>
  </si>
  <si>
    <t>(30.687746, -93.751989)</t>
  </si>
  <si>
    <t>Nolan County</t>
  </si>
  <si>
    <t>Nolan</t>
  </si>
  <si>
    <t>(32.449322, -100.411684)</t>
  </si>
  <si>
    <t>Nueces County</t>
  </si>
  <si>
    <t>Nueces</t>
  </si>
  <si>
    <t>(27.733674, -97.430035)</t>
  </si>
  <si>
    <t>Ochiltree County</t>
  </si>
  <si>
    <t>Ochiltree</t>
  </si>
  <si>
    <t>(36.381028, -100.810965)</t>
  </si>
  <si>
    <t>(35.324274, -102.390158)</t>
  </si>
  <si>
    <t>(30.124169, -93.870235)</t>
  </si>
  <si>
    <t>Palo Pinto County</t>
  </si>
  <si>
    <t>Palo Pinto</t>
  </si>
  <si>
    <t>(32.778005, -98.167593)</t>
  </si>
  <si>
    <t>(32.167392, -94.331166)</t>
  </si>
  <si>
    <t>Parker County</t>
  </si>
  <si>
    <t>Parker</t>
  </si>
  <si>
    <t>(32.794168, -97.736777)</t>
  </si>
  <si>
    <t>Parmer County</t>
  </si>
  <si>
    <t>Parmer</t>
  </si>
  <si>
    <t>(34.538847, -102.815812)</t>
  </si>
  <si>
    <t>Pecos County</t>
  </si>
  <si>
    <t>Pecos</t>
  </si>
  <si>
    <t>(30.898458, -102.790862)</t>
  </si>
  <si>
    <t>(30.743717, -94.940487)</t>
  </si>
  <si>
    <t>(35.221681, -101.836644)</t>
  </si>
  <si>
    <t>Presidio County</t>
  </si>
  <si>
    <t>Presidio</t>
  </si>
  <si>
    <t>(29.807527, -104.260977)</t>
  </si>
  <si>
    <t>Rains County</t>
  </si>
  <si>
    <t>Rains</t>
  </si>
  <si>
    <t>(32.886055, -95.797078)</t>
  </si>
  <si>
    <t>Randall County</t>
  </si>
  <si>
    <t>Randall</t>
  </si>
  <si>
    <t>(35.121463, -101.888863)</t>
  </si>
  <si>
    <t>Reagan County</t>
  </si>
  <si>
    <t>Reagan</t>
  </si>
  <si>
    <t>(31.215015, -101.465521)</t>
  </si>
  <si>
    <t>Real County</t>
  </si>
  <si>
    <t>Real</t>
  </si>
  <si>
    <t>(29.719686, -99.841559)</t>
  </si>
  <si>
    <t>Red River County</t>
  </si>
  <si>
    <t>Red River</t>
  </si>
  <si>
    <t>(33.592399, -95.07117)</t>
  </si>
  <si>
    <t>Reeves County</t>
  </si>
  <si>
    <t>Reeves</t>
  </si>
  <si>
    <t>(31.382677, -103.532874)</t>
  </si>
  <si>
    <t>Refugio County</t>
  </si>
  <si>
    <t>Refugio</t>
  </si>
  <si>
    <t>(28.29039, -97.244247)</t>
  </si>
  <si>
    <t>(35.720593, -100.705316)</t>
  </si>
  <si>
    <t>(30.970148, -96.547126)</t>
  </si>
  <si>
    <t>Rockwall County</t>
  </si>
  <si>
    <t>Rockwall</t>
  </si>
  <si>
    <t>(32.915625, -96.435493)</t>
  </si>
  <si>
    <t>Runnels County</t>
  </si>
  <si>
    <t>Runnels</t>
  </si>
  <si>
    <t>(31.801037, -99.994273)</t>
  </si>
  <si>
    <t>Rusk County</t>
  </si>
  <si>
    <t>Rusk</t>
  </si>
  <si>
    <t>(32.193758, -94.797713)</t>
  </si>
  <si>
    <t>Sabine County</t>
  </si>
  <si>
    <t>Sabine</t>
  </si>
  <si>
    <t>(31.338566, -93.850011)</t>
  </si>
  <si>
    <t>San Augustine County</t>
  </si>
  <si>
    <t>San Augustine</t>
  </si>
  <si>
    <t>(31.443536, -94.150624)</t>
  </si>
  <si>
    <t>San Jacinto County</t>
  </si>
  <si>
    <t>San Jacinto</t>
  </si>
  <si>
    <t>(30.547998, -95.131415)</t>
  </si>
  <si>
    <t>San Patricio County</t>
  </si>
  <si>
    <t>San Patricio</t>
  </si>
  <si>
    <t>(27.947285, -97.399384)</t>
  </si>
  <si>
    <t>San Saba County</t>
  </si>
  <si>
    <t>San Saba</t>
  </si>
  <si>
    <t>(31.190792, -98.763369)</t>
  </si>
  <si>
    <t>Schleicher County</t>
  </si>
  <si>
    <t>Schleicher</t>
  </si>
  <si>
    <t>(30.875183, -100.581777)</t>
  </si>
  <si>
    <t>Scurry County</t>
  </si>
  <si>
    <t>Scurry</t>
  </si>
  <si>
    <t>(32.705897, -100.905311)</t>
  </si>
  <si>
    <t>Shackelford County</t>
  </si>
  <si>
    <t>Shackelford</t>
  </si>
  <si>
    <t>(32.688185, -99.308669)</t>
  </si>
  <si>
    <t>(31.823558, -94.180373)</t>
  </si>
  <si>
    <t>(36.336364, -101.996669)</t>
  </si>
  <si>
    <t>(32.326711, -95.297792)</t>
  </si>
  <si>
    <t>Somervell County</t>
  </si>
  <si>
    <t>Somervell</t>
  </si>
  <si>
    <t>(32.23787, -97.752805)</t>
  </si>
  <si>
    <t>Starr County</t>
  </si>
  <si>
    <t>Starr</t>
  </si>
  <si>
    <t>(26.388176, -98.84119)</t>
  </si>
  <si>
    <t>(32.754222, -98.904243)</t>
  </si>
  <si>
    <t>Sterling County</t>
  </si>
  <si>
    <t>Sterling</t>
  </si>
  <si>
    <t>(31.839559, -100.993423)</t>
  </si>
  <si>
    <t>Stonewall County</t>
  </si>
  <si>
    <t>Stonewall</t>
  </si>
  <si>
    <t>(33.145963, -100.236102)</t>
  </si>
  <si>
    <t>Sutton County</t>
  </si>
  <si>
    <t>Sutton</t>
  </si>
  <si>
    <t>(30.562364, -100.630735)</t>
  </si>
  <si>
    <t>Swisher County</t>
  </si>
  <si>
    <t>Swisher</t>
  </si>
  <si>
    <t>(34.531837, -101.771547)</t>
  </si>
  <si>
    <t>Tarrant County</t>
  </si>
  <si>
    <t>Tarrant</t>
  </si>
  <si>
    <t>(32.76219, -97.244748)</t>
  </si>
  <si>
    <t>(32.423132, -99.768456)</t>
  </si>
  <si>
    <t>(30.159691, -102.356398)</t>
  </si>
  <si>
    <t>Terry County</t>
  </si>
  <si>
    <t>Terry</t>
  </si>
  <si>
    <t>(33.183905, -102.271641)</t>
  </si>
  <si>
    <t>Throckmorton County</t>
  </si>
  <si>
    <t>Throckmorton</t>
  </si>
  <si>
    <t>(33.139397, -99.13442)</t>
  </si>
  <si>
    <t>Titus County</t>
  </si>
  <si>
    <t>Titus</t>
  </si>
  <si>
    <t>(33.175718, -94.966822)</t>
  </si>
  <si>
    <t>Tom Green County</t>
  </si>
  <si>
    <t>Tom Green</t>
  </si>
  <si>
    <t>(31.452272, -100.460084)</t>
  </si>
  <si>
    <t>Travis County</t>
  </si>
  <si>
    <t>Travis</t>
  </si>
  <si>
    <t>(30.31025, -97.749981)</t>
  </si>
  <si>
    <t>(31.000011, -95.245491)</t>
  </si>
  <si>
    <t>Tyler County</t>
  </si>
  <si>
    <t>Tyler</t>
  </si>
  <si>
    <t>(30.741967, -94.365305)</t>
  </si>
  <si>
    <t>Upshur County</t>
  </si>
  <si>
    <t>Upshur</t>
  </si>
  <si>
    <t>(32.697983, -94.925153)</t>
  </si>
  <si>
    <t>Upton County</t>
  </si>
  <si>
    <t>Upton</t>
  </si>
  <si>
    <t>(31.183695, -102.122277)</t>
  </si>
  <si>
    <t>Uvalde County</t>
  </si>
  <si>
    <t>Uvalde</t>
  </si>
  <si>
    <t>(29.247671, -99.75475)</t>
  </si>
  <si>
    <t>Val Verde County</t>
  </si>
  <si>
    <t>Val Verde</t>
  </si>
  <si>
    <t>(29.38073, -100.898068)</t>
  </si>
  <si>
    <t>Van Zandt County</t>
  </si>
  <si>
    <t>Van Zandt</t>
  </si>
  <si>
    <t>(32.57797, -95.833094)</t>
  </si>
  <si>
    <t>Victoria County</t>
  </si>
  <si>
    <t>Victoria</t>
  </si>
  <si>
    <t>(28.820583, -96.990925)</t>
  </si>
  <si>
    <t>(30.729192, -95.535016)</t>
  </si>
  <si>
    <t>Waller County</t>
  </si>
  <si>
    <t>Waller</t>
  </si>
  <si>
    <t>(30.021425, -95.968855)</t>
  </si>
  <si>
    <t>(31.565078, -102.921099)</t>
  </si>
  <si>
    <t>(30.182708, -96.396264)</t>
  </si>
  <si>
    <t>Webb County</t>
  </si>
  <si>
    <t>Webb</t>
  </si>
  <si>
    <t>(27.520331, -99.47635)</t>
  </si>
  <si>
    <t>Wharton County</t>
  </si>
  <si>
    <t>Wharton</t>
  </si>
  <si>
    <t>(29.276822, -96.175663)</t>
  </si>
  <si>
    <t>(35.353697, -100.265178)</t>
  </si>
  <si>
    <t>(33.922335, -98.551696)</t>
  </si>
  <si>
    <t>Wilbarger County</t>
  </si>
  <si>
    <t>Wilbarger</t>
  </si>
  <si>
    <t>(34.147319, -99.296459)</t>
  </si>
  <si>
    <t>Willacy County</t>
  </si>
  <si>
    <t>Willacy</t>
  </si>
  <si>
    <t>(26.452145, -97.779937)</t>
  </si>
  <si>
    <t>(30.554707, -97.71143)</t>
  </si>
  <si>
    <t>(29.226084, -98.142066)</t>
  </si>
  <si>
    <t>Winkler County</t>
  </si>
  <si>
    <t>Winkler</t>
  </si>
  <si>
    <t>(31.841034, -103.099982)</t>
  </si>
  <si>
    <t>Wise County</t>
  </si>
  <si>
    <t>Wise</t>
  </si>
  <si>
    <t>(33.164603, -97.637257)</t>
  </si>
  <si>
    <t>(32.772492, -95.396924)</t>
  </si>
  <si>
    <t>Yoakum County</t>
  </si>
  <si>
    <t>Yoakum</t>
  </si>
  <si>
    <t>(33.025705, -102.829655)</t>
  </si>
  <si>
    <t>Young County</t>
  </si>
  <si>
    <t>Young</t>
  </si>
  <si>
    <t>(33.166529, -98.625208)</t>
  </si>
  <si>
    <t>Zapata County</t>
  </si>
  <si>
    <t>Zapata</t>
  </si>
  <si>
    <t>(26.902457, -99.26586)</t>
  </si>
  <si>
    <t>Zavala County</t>
  </si>
  <si>
    <t>Zavala</t>
  </si>
  <si>
    <t>(28.757996, -99.807717)</t>
  </si>
  <si>
    <t>(38.299707, -112.776347)</t>
  </si>
  <si>
    <t>Box Elder County</t>
  </si>
  <si>
    <t>Box Elder</t>
  </si>
  <si>
    <t>(41.591026, -112.09977)</t>
  </si>
  <si>
    <t>Cache County</t>
  </si>
  <si>
    <t>Cache</t>
  </si>
  <si>
    <t>(41.744338, -111.840612)</t>
  </si>
  <si>
    <t>(39.601629, -110.777221)</t>
  </si>
  <si>
    <t>Daggett County</t>
  </si>
  <si>
    <t>Daggett</t>
  </si>
  <si>
    <t>(40.967854, -109.646088)</t>
  </si>
  <si>
    <t>(41.01957, -111.958756)</t>
  </si>
  <si>
    <t>Duchesne County</t>
  </si>
  <si>
    <t>Duchesne</t>
  </si>
  <si>
    <t>(40.289409, -110.165397)</t>
  </si>
  <si>
    <t>Emery County</t>
  </si>
  <si>
    <t>Emery</t>
  </si>
  <si>
    <t>(39.216051, -110.925129)</t>
  </si>
  <si>
    <t>(37.76185, -112.088923)</t>
  </si>
  <si>
    <t>(38.569104, -109.530222)</t>
  </si>
  <si>
    <t>(37.709161, -113.073838)</t>
  </si>
  <si>
    <t>Juab County</t>
  </si>
  <si>
    <t>Juab</t>
  </si>
  <si>
    <t>(39.750368, -111.894782)</t>
  </si>
  <si>
    <t>(37.114838, -112.425977)</t>
  </si>
  <si>
    <t>Millard County</t>
  </si>
  <si>
    <t>Millard</t>
  </si>
  <si>
    <t>(39.214604, -112.494882)</t>
  </si>
  <si>
    <t>(41.073208, -111.718106)</t>
  </si>
  <si>
    <t>Piute County</t>
  </si>
  <si>
    <t>Piute</t>
  </si>
  <si>
    <t>(38.288475, -112.208162)</t>
  </si>
  <si>
    <t>Rich County</t>
  </si>
  <si>
    <t>Rich</t>
  </si>
  <si>
    <t>(41.76689, -111.278738)</t>
  </si>
  <si>
    <t>Salt Lake County</t>
  </si>
  <si>
    <t>Salt Lake</t>
  </si>
  <si>
    <t>(40.646321, -111.922762)</t>
  </si>
  <si>
    <t>(37.523884, -109.521036)</t>
  </si>
  <si>
    <t>Sanpete County</t>
  </si>
  <si>
    <t>Sanpete</t>
  </si>
  <si>
    <t>(39.380549, -111.606832)</t>
  </si>
  <si>
    <t>(38.77474, -112.042048)</t>
  </si>
  <si>
    <t>(40.727812, -111.47076)</t>
  </si>
  <si>
    <t>Tooele County</t>
  </si>
  <si>
    <t>Tooele</t>
  </si>
  <si>
    <t>(40.56078, -112.379217)</t>
  </si>
  <si>
    <t>Uintah County</t>
  </si>
  <si>
    <t>Uintah</t>
  </si>
  <si>
    <t>(40.42648, -109.597164)</t>
  </si>
  <si>
    <t>Utah County</t>
  </si>
  <si>
    <t>(40.272349, -111.73158)</t>
  </si>
  <si>
    <t>Wasatch County</t>
  </si>
  <si>
    <t>Wasatch</t>
  </si>
  <si>
    <t>(40.505696, -111.412248)</t>
  </si>
  <si>
    <t>(37.135163, -113.519705)</t>
  </si>
  <si>
    <t>(38.361636, -111.467245)</t>
  </si>
  <si>
    <t>Weber County</t>
  </si>
  <si>
    <t>Weber</t>
  </si>
  <si>
    <t>(41.224614, -111.990305)</t>
  </si>
  <si>
    <t>Addison County</t>
  </si>
  <si>
    <t>Addison</t>
  </si>
  <si>
    <t>(44.06247, -73.166759)</t>
  </si>
  <si>
    <t>Bennington County</t>
  </si>
  <si>
    <t>Bennington</t>
  </si>
  <si>
    <t>(42.972541, -73.15352)</t>
  </si>
  <si>
    <t>Caledonia County</t>
  </si>
  <si>
    <t>Caledonia</t>
  </si>
  <si>
    <t>(44.467875, -72.07512)</t>
  </si>
  <si>
    <t>Chittenden County</t>
  </si>
  <si>
    <t>Chittenden</t>
  </si>
  <si>
    <t>(44.480855, -73.149444)</t>
  </si>
  <si>
    <t>(44.666929, -71.740577)</t>
  </si>
  <si>
    <t>(44.840447, -72.993263)</t>
  </si>
  <si>
    <t>Grand Isle County</t>
  </si>
  <si>
    <t>Grand Isle</t>
  </si>
  <si>
    <t>(44.79441, -73.298303)</t>
  </si>
  <si>
    <t>Lamoille County</t>
  </si>
  <si>
    <t>Lamoille</t>
  </si>
  <si>
    <t>(44.58756, -72.653257)</t>
  </si>
  <si>
    <t>(43.996017, -72.394216)</t>
  </si>
  <si>
    <t>(44.864953, -72.223292)</t>
  </si>
  <si>
    <t>Rutland County</t>
  </si>
  <si>
    <t>Rutland</t>
  </si>
  <si>
    <t>(43.601633, -73.045536)</t>
  </si>
  <si>
    <t>(44.241925, -72.58392)</t>
  </si>
  <si>
    <t>(42.95631, -72.61616)</t>
  </si>
  <si>
    <t>Windsor County</t>
  </si>
  <si>
    <t>Windsor</t>
  </si>
  <si>
    <t>(43.545556, -72.491252)</t>
  </si>
  <si>
    <t>Accomack County</t>
  </si>
  <si>
    <t>Accomack</t>
  </si>
  <si>
    <t>(37.784132, -75.641008)</t>
  </si>
  <si>
    <t>Albemarle County</t>
  </si>
  <si>
    <t>Albemarle</t>
  </si>
  <si>
    <t>(38.05016, -78.516763)</t>
  </si>
  <si>
    <t>(37.800535, -79.929401)</t>
  </si>
  <si>
    <t>Amelia County</t>
  </si>
  <si>
    <t>Amelia</t>
  </si>
  <si>
    <t>(37.341681, -77.977011)</t>
  </si>
  <si>
    <t>Amherst County</t>
  </si>
  <si>
    <t>Amherst</t>
  </si>
  <si>
    <t>(37.519237, -79.102718)</t>
  </si>
  <si>
    <t>Appomattox County</t>
  </si>
  <si>
    <t>Appomattox</t>
  </si>
  <si>
    <t>(37.359958, -78.833953)</t>
  </si>
  <si>
    <t>Arlington County</t>
  </si>
  <si>
    <t>Arlington</t>
  </si>
  <si>
    <t>(38.8749, -77.10082)</t>
  </si>
  <si>
    <t>Augusta County</t>
  </si>
  <si>
    <t>Augusta</t>
  </si>
  <si>
    <t>(38.12803, -79.032141)</t>
  </si>
  <si>
    <t>(38.017866, -79.764614)</t>
  </si>
  <si>
    <t>(37.314607, -79.497893)</t>
  </si>
  <si>
    <t>Bland County</t>
  </si>
  <si>
    <t>Bland</t>
  </si>
  <si>
    <t>(37.150725, -81.089354)</t>
  </si>
  <si>
    <t>Botetourt County</t>
  </si>
  <si>
    <t>Botetourt</t>
  </si>
  <si>
    <t>(37.448222, -79.851418)</t>
  </si>
  <si>
    <t>(36.756799, -77.86074)</t>
  </si>
  <si>
    <t>(37.264125, -82.058814)</t>
  </si>
  <si>
    <t>Buckingham County</t>
  </si>
  <si>
    <t>Buckingham</t>
  </si>
  <si>
    <t>(37.582102, -78.483454)</t>
  </si>
  <si>
    <t>(37.25795, -79.165807)</t>
  </si>
  <si>
    <t>(38.008601, -77.433166)</t>
  </si>
  <si>
    <t>(36.712893, -80.763589)</t>
  </si>
  <si>
    <t>Charles City County</t>
  </si>
  <si>
    <t>Charles City</t>
  </si>
  <si>
    <t>(37.381884, -77.102373)</t>
  </si>
  <si>
    <t>(37.017568, -78.630844)</t>
  </si>
  <si>
    <t>(37.418224, -77.550555)</t>
  </si>
  <si>
    <t>(39.129687, -77.988093)</t>
  </si>
  <si>
    <t>(37.476038, -80.174522)</t>
  </si>
  <si>
    <t>Culpeper County</t>
  </si>
  <si>
    <t>Culpeper</t>
  </si>
  <si>
    <t>(38.500155, -77.997848)</t>
  </si>
  <si>
    <t>(37.483249, -78.257306)</t>
  </si>
  <si>
    <t>Dickenson County</t>
  </si>
  <si>
    <t>Dickenson</t>
  </si>
  <si>
    <t>(37.142003, -82.379283)</t>
  </si>
  <si>
    <t>Dinwiddie County</t>
  </si>
  <si>
    <t>Dinwiddie</t>
  </si>
  <si>
    <t>(37.135094, -77.560538)</t>
  </si>
  <si>
    <t>(37.911272, -76.90549)</t>
  </si>
  <si>
    <t>Fairfax County</t>
  </si>
  <si>
    <t>Fairfax</t>
  </si>
  <si>
    <t>(38.843734, -77.258936)</t>
  </si>
  <si>
    <t>Fauquier County</t>
  </si>
  <si>
    <t>Fauquier</t>
  </si>
  <si>
    <t>(38.696041, -77.777194)</t>
  </si>
  <si>
    <t>(36.944158, -80.342686)</t>
  </si>
  <si>
    <t>Fluvanna County</t>
  </si>
  <si>
    <t>Fluvanna</t>
  </si>
  <si>
    <t>(37.888175, -78.301879)</t>
  </si>
  <si>
    <t>(37.016004, -79.861232)</t>
  </si>
  <si>
    <t>(39.168677, -78.193089)</t>
  </si>
  <si>
    <t>(37.317609, -80.71689)</t>
  </si>
  <si>
    <t>(37.377825, -76.530947)</t>
  </si>
  <si>
    <t>Goochland County</t>
  </si>
  <si>
    <t>Goochland</t>
  </si>
  <si>
    <t>(37.703091, -77.85186)</t>
  </si>
  <si>
    <t>(36.648239, -81.1193)</t>
  </si>
  <si>
    <t>(38.254353, -78.422182)</t>
  </si>
  <si>
    <t>Greensville County</t>
  </si>
  <si>
    <t>Greensville</t>
  </si>
  <si>
    <t>(36.721194, -77.537371)</t>
  </si>
  <si>
    <t>(36.75003, -78.927107)</t>
  </si>
  <si>
    <t>Hanover County</t>
  </si>
  <si>
    <t>Hanover</t>
  </si>
  <si>
    <t>(37.687345, -77.420161)</t>
  </si>
  <si>
    <t>Henrico County</t>
  </si>
  <si>
    <t>Henrico</t>
  </si>
  <si>
    <t>(37.60276, -77.495683)</t>
  </si>
  <si>
    <t>(36.690407, -79.903132)</t>
  </si>
  <si>
    <t>(38.386074, -79.568796)</t>
  </si>
  <si>
    <t>Isle of Wight County</t>
  </si>
  <si>
    <t>Isle of Wight</t>
  </si>
  <si>
    <t>(36.921892, -76.655375)</t>
  </si>
  <si>
    <t>James City County</t>
  </si>
  <si>
    <t>James City</t>
  </si>
  <si>
    <t>(37.294786, -76.757657)</t>
  </si>
  <si>
    <t>King and Queen County</t>
  </si>
  <si>
    <t>King and Queen</t>
  </si>
  <si>
    <t>(37.699158, -76.89237)</t>
  </si>
  <si>
    <t>King George County</t>
  </si>
  <si>
    <t>King George</t>
  </si>
  <si>
    <t>(38.291254, -77.162858)</t>
  </si>
  <si>
    <t>King William County</t>
  </si>
  <si>
    <t>King William</t>
  </si>
  <si>
    <t>(37.702616, -77.05673)</t>
  </si>
  <si>
    <t>(37.70389, -76.437123)</t>
  </si>
  <si>
    <t>(36.715746, -83.103165)</t>
  </si>
  <si>
    <t>Loudoun County</t>
  </si>
  <si>
    <t>Loudoun</t>
  </si>
  <si>
    <t>(39.047874, -77.510676)</t>
  </si>
  <si>
    <t>(37.979376, -77.965373)</t>
  </si>
  <si>
    <t>Lunenburg County</t>
  </si>
  <si>
    <t>Lunenburg</t>
  </si>
  <si>
    <t>(36.970055, -78.21653)</t>
  </si>
  <si>
    <t>(38.378917, -78.23516)</t>
  </si>
  <si>
    <t>Mathews County</t>
  </si>
  <si>
    <t>Mathews</t>
  </si>
  <si>
    <t>(37.444144, -76.342952)</t>
  </si>
  <si>
    <t>(36.691889, -78.320815)</t>
  </si>
  <si>
    <t>(37.601651, -76.504547)</t>
  </si>
  <si>
    <t>(37.189631, -80.412336)</t>
  </si>
  <si>
    <t>(37.810028, -78.871691)</t>
  </si>
  <si>
    <t>New Kent County</t>
  </si>
  <si>
    <t>New Kent</t>
  </si>
  <si>
    <t>(37.497253, -77.037031)</t>
  </si>
  <si>
    <t>(37.389508, -75.917594)</t>
  </si>
  <si>
    <t>(37.890865, -76.414247)</t>
  </si>
  <si>
    <t>Nottoway County</t>
  </si>
  <si>
    <t>Nottoway</t>
  </si>
  <si>
    <t>(37.144866, -78.075207)</t>
  </si>
  <si>
    <t>(38.267152, -77.966785)</t>
  </si>
  <si>
    <t>(38.604441, -78.500392)</t>
  </si>
  <si>
    <t>Patrick County</t>
  </si>
  <si>
    <t>Patrick</t>
  </si>
  <si>
    <t>(36.655724, -80.282113)</t>
  </si>
  <si>
    <t>Pittsylvania County</t>
  </si>
  <si>
    <t>Pittsylvania</t>
  </si>
  <si>
    <t>(36.772086, -79.409643)</t>
  </si>
  <si>
    <t>Powhatan County</t>
  </si>
  <si>
    <t>Powhatan</t>
  </si>
  <si>
    <t>(37.546342, -77.872664)</t>
  </si>
  <si>
    <t>Prince Edward County</t>
  </si>
  <si>
    <t>Prince Edward</t>
  </si>
  <si>
    <t>(37.259323, -78.423416)</t>
  </si>
  <si>
    <t>Prince George County</t>
  </si>
  <si>
    <t>Prince George</t>
  </si>
  <si>
    <t>(37.215406, -77.293227)</t>
  </si>
  <si>
    <t>Prince William County</t>
  </si>
  <si>
    <t>Prince William</t>
  </si>
  <si>
    <t>(38.691636, -77.409683)</t>
  </si>
  <si>
    <t>(37.081529, -80.705779)</t>
  </si>
  <si>
    <t>Rappahannock County</t>
  </si>
  <si>
    <t>Rappahannock</t>
  </si>
  <si>
    <t>(38.692393, -78.124495)</t>
  </si>
  <si>
    <t>(37.94866, -76.715071)</t>
  </si>
  <si>
    <t>Roanoke County</t>
  </si>
  <si>
    <t>Roanoke</t>
  </si>
  <si>
    <t>(37.271414, -79.989575)</t>
  </si>
  <si>
    <t>Rockbridge County</t>
  </si>
  <si>
    <t>Rockbridge</t>
  </si>
  <si>
    <t>(37.786365, -79.428059)</t>
  </si>
  <si>
    <t>(38.454851, -78.837195)</t>
  </si>
  <si>
    <t>(36.935284, -82.090612)</t>
  </si>
  <si>
    <t>(36.684532, -82.594258)</t>
  </si>
  <si>
    <t>Shenandoah County</t>
  </si>
  <si>
    <t>Shenandoah</t>
  </si>
  <si>
    <t>(38.86825, -78.529664)</t>
  </si>
  <si>
    <t>Smyth County</t>
  </si>
  <si>
    <t>Smyth</t>
  </si>
  <si>
    <t>(36.829257, -81.574231)</t>
  </si>
  <si>
    <t>Southampton County</t>
  </si>
  <si>
    <t>Southampton</t>
  </si>
  <si>
    <t>(36.71473, -77.070645)</t>
  </si>
  <si>
    <t>Spotsylvania County</t>
  </si>
  <si>
    <t>Spotsylvania</t>
  </si>
  <si>
    <t>(38.238928, -77.571234)</t>
  </si>
  <si>
    <t>(38.416536, -77.447823)</t>
  </si>
  <si>
    <t>(37.118648, -76.867196)</t>
  </si>
  <si>
    <t>(36.972121, -77.210307)</t>
  </si>
  <si>
    <t>(37.147549, -81.566563)</t>
  </si>
  <si>
    <t>(38.925068, -78.179261)</t>
  </si>
  <si>
    <t>(36.703579, -81.972246)</t>
  </si>
  <si>
    <t>(38.155269, -76.844011)</t>
  </si>
  <si>
    <t>(36.952922, -82.609349)</t>
  </si>
  <si>
    <t>Wythe County</t>
  </si>
  <si>
    <t>Wythe</t>
  </si>
  <si>
    <t>(36.919123, -81.066298)</t>
  </si>
  <si>
    <t>(37.172279, -76.49193)</t>
  </si>
  <si>
    <t>Alexandria city</t>
  </si>
  <si>
    <t>(38.820052, -77.09256)</t>
  </si>
  <si>
    <t>Bedford city</t>
  </si>
  <si>
    <t>(37.337281, -79.520701)</t>
  </si>
  <si>
    <t>Bristol city</t>
  </si>
  <si>
    <t>(36.610479, -82.169512)</t>
  </si>
  <si>
    <t>Buena Vista city</t>
  </si>
  <si>
    <t>(37.734133, -79.352493)</t>
  </si>
  <si>
    <t>Charlottesville city</t>
  </si>
  <si>
    <t>(38.033545, -78.490591)</t>
  </si>
  <si>
    <t>Chesapeake city</t>
  </si>
  <si>
    <t>(36.757515, -76.282263)</t>
  </si>
  <si>
    <t>Colonial Heights city</t>
  </si>
  <si>
    <t>(37.264094, -77.401027)</t>
  </si>
  <si>
    <t>Covington city</t>
  </si>
  <si>
    <t>(37.781277, -79.98934)</t>
  </si>
  <si>
    <t>Danville city</t>
  </si>
  <si>
    <t>(36.591119, -79.409867)</t>
  </si>
  <si>
    <t>Emporia city</t>
  </si>
  <si>
    <t>(36.691841, -77.541306)</t>
  </si>
  <si>
    <t>Fairfax city</t>
  </si>
  <si>
    <t>(38.852046, -77.302597)</t>
  </si>
  <si>
    <t>Falls Church city</t>
  </si>
  <si>
    <t>(38.883689, -77.173924)</t>
  </si>
  <si>
    <t>Franklin city</t>
  </si>
  <si>
    <t>(36.678687, -76.936518)</t>
  </si>
  <si>
    <t>Fredericksburg city</t>
  </si>
  <si>
    <t>(38.298644, -77.4809)</t>
  </si>
  <si>
    <t>Galax city</t>
  </si>
  <si>
    <t>(36.665998, -80.918362)</t>
  </si>
  <si>
    <t>Hampton city</t>
  </si>
  <si>
    <t>(37.042681, -76.366965)</t>
  </si>
  <si>
    <t>Harrisonburg city</t>
  </si>
  <si>
    <t>(38.440627, -78.868871)</t>
  </si>
  <si>
    <t>Hopewell city</t>
  </si>
  <si>
    <t>(37.289087, -77.304582)</t>
  </si>
  <si>
    <t>Lexington city</t>
  </si>
  <si>
    <t>(37.784093, -79.442982)</t>
  </si>
  <si>
    <t>Lynchburg city</t>
  </si>
  <si>
    <t>(37.394382, -79.188942)</t>
  </si>
  <si>
    <t>Manassas city</t>
  </si>
  <si>
    <t>(38.753009, -77.474795)</t>
  </si>
  <si>
    <t>Manassas Park city</t>
  </si>
  <si>
    <t>(38.772139, -77.448892)</t>
  </si>
  <si>
    <t>Martinsville city</t>
  </si>
  <si>
    <t>(36.683587, -79.86482)</t>
  </si>
  <si>
    <t>Newport News city</t>
  </si>
  <si>
    <t>(37.089637, -76.495942)</t>
  </si>
  <si>
    <t>Norfolk city</t>
  </si>
  <si>
    <t>(36.891356, -76.262277)</t>
  </si>
  <si>
    <t>Norton city</t>
  </si>
  <si>
    <t>(36.938169, -82.624348)</t>
  </si>
  <si>
    <t>Petersburg city</t>
  </si>
  <si>
    <t>(37.210514, -77.396848)</t>
  </si>
  <si>
    <t>Poquoson city</t>
  </si>
  <si>
    <t>(37.131625, -76.381322)</t>
  </si>
  <si>
    <t>Portsmouth city</t>
  </si>
  <si>
    <t>(36.833227, -76.35389)</t>
  </si>
  <si>
    <t>Radford city</t>
  </si>
  <si>
    <t>(37.128676, -80.558831)</t>
  </si>
  <si>
    <t>Richmond city</t>
  </si>
  <si>
    <t>(37.53579, -77.466976)</t>
  </si>
  <si>
    <t>Roanoke city</t>
  </si>
  <si>
    <t>(37.278728, -79.960131)</t>
  </si>
  <si>
    <t>Salem city</t>
  </si>
  <si>
    <t>(37.286115, -80.05573)</t>
  </si>
  <si>
    <t>Staunton city</t>
  </si>
  <si>
    <t>(38.157796, -79.077956)</t>
  </si>
  <si>
    <t>Suffolk city</t>
  </si>
  <si>
    <t>(36.776711, -76.556872)</t>
  </si>
  <si>
    <t>Virginia Beach city</t>
  </si>
  <si>
    <t>(36.821554, -76.099445)</t>
  </si>
  <si>
    <t>Waynesboro city</t>
  </si>
  <si>
    <t>(38.072013, -78.896755)</t>
  </si>
  <si>
    <t>Williamsburg city</t>
  </si>
  <si>
    <t>(37.275866, -76.713075)</t>
  </si>
  <si>
    <t>Winchester city</t>
  </si>
  <si>
    <t>(39.175174, -78.170343)</t>
  </si>
  <si>
    <t>(46.865676, -119.02242)</t>
  </si>
  <si>
    <t>Asotin County</t>
  </si>
  <si>
    <t>Asotin</t>
  </si>
  <si>
    <t>(46.388456, -117.067274)</t>
  </si>
  <si>
    <t>(46.229004, -119.276099)</t>
  </si>
  <si>
    <t>Chelan County</t>
  </si>
  <si>
    <t>Chelan</t>
  </si>
  <si>
    <t>(47.530217, -120.344707)</t>
  </si>
  <si>
    <t>Clallam County</t>
  </si>
  <si>
    <t>Clallam</t>
  </si>
  <si>
    <t>(48.094258, -123.451968)</t>
  </si>
  <si>
    <t>(45.679487, -122.561881)</t>
  </si>
  <si>
    <t>(46.325941, -117.975741)</t>
  </si>
  <si>
    <t>Cowlitz County</t>
  </si>
  <si>
    <t>Cowlitz</t>
  </si>
  <si>
    <t>(46.137731, -122.899958)</t>
  </si>
  <si>
    <t>(47.511897, -120.172826)</t>
  </si>
  <si>
    <t>Ferry County</t>
  </si>
  <si>
    <t>Ferry</t>
  </si>
  <si>
    <t>(48.622195, -118.531788)</t>
  </si>
  <si>
    <t>(46.304218, -119.11931)</t>
  </si>
  <si>
    <t>(46.476155, -117.576254)</t>
  </si>
  <si>
    <t>(47.141696, -119.469973)</t>
  </si>
  <si>
    <t>Grays Harbor County</t>
  </si>
  <si>
    <t>Grays Harbor</t>
  </si>
  <si>
    <t>(46.991374, -123.76763)</t>
  </si>
  <si>
    <t>Island County</t>
  </si>
  <si>
    <t>Island</t>
  </si>
  <si>
    <t>(48.206288, -122.576588)</t>
  </si>
  <si>
    <t>(48.008216, -122.825295)</t>
  </si>
  <si>
    <t>(47.54832, -122.229983)</t>
  </si>
  <si>
    <t>Kitsap County</t>
  </si>
  <si>
    <t>Kitsap</t>
  </si>
  <si>
    <t>(47.613056, -122.632791)</t>
  </si>
  <si>
    <t>Kittitas County</t>
  </si>
  <si>
    <t>Kittitas</t>
  </si>
  <si>
    <t>(47.047742, -120.623911)</t>
  </si>
  <si>
    <t>Klickitat County</t>
  </si>
  <si>
    <t>Klickitat</t>
  </si>
  <si>
    <t>(45.797495, -121.132931)</t>
  </si>
  <si>
    <t>(46.617975, -122.832505)</t>
  </si>
  <si>
    <t>(47.633857, -118.325118)</t>
  </si>
  <si>
    <t>(47.287955, -123.036931)</t>
  </si>
  <si>
    <t>Okanogan County</t>
  </si>
  <si>
    <t>Okanogan</t>
  </si>
  <si>
    <t>(48.446246, -119.578336)</t>
  </si>
  <si>
    <t>Pacific County</t>
  </si>
  <si>
    <t>Pacific</t>
  </si>
  <si>
    <t>(46.528108, -123.896075)</t>
  </si>
  <si>
    <t>Pend Oreille County</t>
  </si>
  <si>
    <t>Pend Oreille</t>
  </si>
  <si>
    <t>(48.286333, -117.222011)</t>
  </si>
  <si>
    <t>(47.179454, -122.410936)</t>
  </si>
  <si>
    <t>(48.576187, -122.980165)</t>
  </si>
  <si>
    <t>Skagit County</t>
  </si>
  <si>
    <t>Skagit</t>
  </si>
  <si>
    <t>(48.466681, -122.335882)</t>
  </si>
  <si>
    <t>Skamania County</t>
  </si>
  <si>
    <t>Skamania</t>
  </si>
  <si>
    <t>(45.691397, -121.925675)</t>
  </si>
  <si>
    <t>Snohomish County</t>
  </si>
  <si>
    <t>Snohomish</t>
  </si>
  <si>
    <t>(47.929139, -122.189388)</t>
  </si>
  <si>
    <t>Spokane County</t>
  </si>
  <si>
    <t>Spokane</t>
  </si>
  <si>
    <t>(47.681186, -117.37087)</t>
  </si>
  <si>
    <t>(48.279486, -117.810545)</t>
  </si>
  <si>
    <t>(46.999073, -122.840989)</t>
  </si>
  <si>
    <t>Wahkiakum County</t>
  </si>
  <si>
    <t>Wahkiakum</t>
  </si>
  <si>
    <t>(46.236785, -123.428851)</t>
  </si>
  <si>
    <t>Walla Walla County</t>
  </si>
  <si>
    <t>Walla Walla</t>
  </si>
  <si>
    <t>(46.077821, -118.390182)</t>
  </si>
  <si>
    <t>Whatcom County</t>
  </si>
  <si>
    <t>Whatcom</t>
  </si>
  <si>
    <t>(48.820552, -122.485318)</t>
  </si>
  <si>
    <t>Whitman County</t>
  </si>
  <si>
    <t>Whitman</t>
  </si>
  <si>
    <t>(46.797297, -117.221303)</t>
  </si>
  <si>
    <t>Yakima County</t>
  </si>
  <si>
    <t>Yakima</t>
  </si>
  <si>
    <t>(46.515822, -120.41619)</t>
  </si>
  <si>
    <t>(39.109653, -80.004972)</t>
  </si>
  <si>
    <t>(39.457075, -77.982455)</t>
  </si>
  <si>
    <t>(38.054143, -81.752712)</t>
  </si>
  <si>
    <t>Braxton County</t>
  </si>
  <si>
    <t>Braxton</t>
  </si>
  <si>
    <t>(38.691193, -80.728585)</t>
  </si>
  <si>
    <t>Brooke County</t>
  </si>
  <si>
    <t>Brooke</t>
  </si>
  <si>
    <t>(40.308456, -80.58577)</t>
  </si>
  <si>
    <t>Cabell County</t>
  </si>
  <si>
    <t>Cabell</t>
  </si>
  <si>
    <t>(38.413495, -82.338233)</t>
  </si>
  <si>
    <t>(38.85054, -81.104298)</t>
  </si>
  <si>
    <t>(38.468912, -81.103578)</t>
  </si>
  <si>
    <t>Doddridge County</t>
  </si>
  <si>
    <t>Doddridge</t>
  </si>
  <si>
    <t>(39.287426, -80.72175)</t>
  </si>
  <si>
    <t>(38.033101, -81.13355)</t>
  </si>
  <si>
    <t>(38.924402, -80.827613)</t>
  </si>
  <si>
    <t>(39.061384, -79.162438)</t>
  </si>
  <si>
    <t>Greenbrier County</t>
  </si>
  <si>
    <t>Greenbrier</t>
  </si>
  <si>
    <t>(37.855598, -80.493567)</t>
  </si>
  <si>
    <t>(39.327538, -78.611263)</t>
  </si>
  <si>
    <t>(40.479465, -80.569498)</t>
  </si>
  <si>
    <t>Hardy County</t>
  </si>
  <si>
    <t>Hardy</t>
  </si>
  <si>
    <t>(39.037706, -78.881937)</t>
  </si>
  <si>
    <t>(39.287945, -80.343216)</t>
  </si>
  <si>
    <t>(38.840404, -81.712041)</t>
  </si>
  <si>
    <t>(39.315195, -77.847656)</t>
  </si>
  <si>
    <t>Kanawha County</t>
  </si>
  <si>
    <t>Kanawha</t>
  </si>
  <si>
    <t>(38.361943, -81.652953)</t>
  </si>
  <si>
    <t>(39.03246, -80.471273)</t>
  </si>
  <si>
    <t>(38.199035, -82.066952)</t>
  </si>
  <si>
    <t>(37.856637, -81.971518)</t>
  </si>
  <si>
    <t>(37.389931, -81.658541)</t>
  </si>
  <si>
    <t>(39.486129, -80.181612)</t>
  </si>
  <si>
    <t>(39.926441, -80.7045)</t>
  </si>
  <si>
    <t>(38.826465, -82.059748)</t>
  </si>
  <si>
    <t>(37.352463, -81.140806)</t>
  </si>
  <si>
    <t>(39.465107, -78.909946)</t>
  </si>
  <si>
    <t>Mingo County</t>
  </si>
  <si>
    <t>Mingo</t>
  </si>
  <si>
    <t>(37.705418, -82.157458)</t>
  </si>
  <si>
    <t>Monongalia County</t>
  </si>
  <si>
    <t>Monongalia</t>
  </si>
  <si>
    <t>(39.636196, -79.959809)</t>
  </si>
  <si>
    <t>(37.528463, -80.636561)</t>
  </si>
  <si>
    <t>(39.581071, -78.223556)</t>
  </si>
  <si>
    <t>(38.275855, -80.775451)</t>
  </si>
  <si>
    <t>(40.078993, -80.672339)</t>
  </si>
  <si>
    <t>(38.672518, -79.337502)</t>
  </si>
  <si>
    <t>Pleasants County</t>
  </si>
  <si>
    <t>Pleasants</t>
  </si>
  <si>
    <t>(39.383419, -81.19208)</t>
  </si>
  <si>
    <t>(38.286867, -80.024122)</t>
  </si>
  <si>
    <t>Preston County</t>
  </si>
  <si>
    <t>Preston</t>
  </si>
  <si>
    <t>(39.495471, -79.676099)</t>
  </si>
  <si>
    <t>(38.475729, -81.926568)</t>
  </si>
  <si>
    <t>Raleigh County</t>
  </si>
  <si>
    <t>Raleigh</t>
  </si>
  <si>
    <t>(37.770284, -81.202994)</t>
  </si>
  <si>
    <t>(38.869406, -79.872569)</t>
  </si>
  <si>
    <t>Ritchie County</t>
  </si>
  <si>
    <t>Ritchie</t>
  </si>
  <si>
    <t>(39.213934, -81.044436)</t>
  </si>
  <si>
    <t>(38.729491, -81.346321)</t>
  </si>
  <si>
    <t>Summers County</t>
  </si>
  <si>
    <t>Summers</t>
  </si>
  <si>
    <t>(37.666908, -80.847554)</t>
  </si>
  <si>
    <t>(39.337291, -80.064419)</t>
  </si>
  <si>
    <t>Tucker County</t>
  </si>
  <si>
    <t>Tucker</t>
  </si>
  <si>
    <t>(39.11173, -79.607202)</t>
  </si>
  <si>
    <t>(39.508846, -80.925137)</t>
  </si>
  <si>
    <t>(38.953837, -80.228779)</t>
  </si>
  <si>
    <t>(38.261889, -82.491282)</t>
  </si>
  <si>
    <t>(38.469808, -80.479615)</t>
  </si>
  <si>
    <t>Wetzel County</t>
  </si>
  <si>
    <t>Wetzel</t>
  </si>
  <si>
    <t>(39.62681, -80.758633)</t>
  </si>
  <si>
    <t>Wirt County</t>
  </si>
  <si>
    <t>Wirt</t>
  </si>
  <si>
    <t>(39.052702, -81.392132)</t>
  </si>
  <si>
    <t>(39.266169, -81.530388)</t>
  </si>
  <si>
    <t>(37.628554, -81.564644)</t>
  </si>
  <si>
    <t>(43.944401, -89.782239)</t>
  </si>
  <si>
    <t>(46.470378, -90.783551)</t>
  </si>
  <si>
    <t>Barron County</t>
  </si>
  <si>
    <t>Barron</t>
  </si>
  <si>
    <t>(45.436158, -91.815595)</t>
  </si>
  <si>
    <t>Bayfield County</t>
  </si>
  <si>
    <t>Bayfield</t>
  </si>
  <si>
    <t>(46.588678, -91.102103)</t>
  </si>
  <si>
    <t>(44.497198, -88.031843)</t>
  </si>
  <si>
    <t>(44.379071, -91.743927)</t>
  </si>
  <si>
    <t>Burnett County</t>
  </si>
  <si>
    <t>Burnett</t>
  </si>
  <si>
    <t>(45.833418, -92.413067)</t>
  </si>
  <si>
    <t>Calumet County</t>
  </si>
  <si>
    <t>Calumet</t>
  </si>
  <si>
    <t>(44.149211, -88.258764)</t>
  </si>
  <si>
    <t>(44.986588, -91.32738)</t>
  </si>
  <si>
    <t>(44.784643, -90.547599)</t>
  </si>
  <si>
    <t>(43.46149, -89.367399)</t>
  </si>
  <si>
    <t>(43.159807, -91.011263)</t>
  </si>
  <si>
    <t>Dane County</t>
  </si>
  <si>
    <t>Dane</t>
  </si>
  <si>
    <t>(43.074343, -89.393883)</t>
  </si>
  <si>
    <t>(43.434231, -88.712346)</t>
  </si>
  <si>
    <t>Door County</t>
  </si>
  <si>
    <t>Door</t>
  </si>
  <si>
    <t>(44.904102, -87.345365)</t>
  </si>
  <si>
    <t>(46.633029, -92.017477)</t>
  </si>
  <si>
    <t>(44.914467, -91.895108)</t>
  </si>
  <si>
    <t>Eau Claire County</t>
  </si>
  <si>
    <t>Eau Claire</t>
  </si>
  <si>
    <t>(44.790413, -91.454948)</t>
  </si>
  <si>
    <t>(45.852429, -88.237785)</t>
  </si>
  <si>
    <t>Fond du Lac County</t>
  </si>
  <si>
    <t>Fond du Lac</t>
  </si>
  <si>
    <t>(43.76493, -88.486885)</t>
  </si>
  <si>
    <t>(45.561305, -88.806904)</t>
  </si>
  <si>
    <t>(42.82529, -90.616057)</t>
  </si>
  <si>
    <t>(42.670633, -89.576089)</t>
  </si>
  <si>
    <t>Green Lake County</t>
  </si>
  <si>
    <t>Green Lake</t>
  </si>
  <si>
    <t>(43.844076, -89.013089)</t>
  </si>
  <si>
    <t>(42.982704, -90.126735)</t>
  </si>
  <si>
    <t>(46.353147, -90.196635)</t>
  </si>
  <si>
    <t>(44.320474, -90.901558)</t>
  </si>
  <si>
    <t>(43.040167, -88.784757)</t>
  </si>
  <si>
    <t>Juneau County</t>
  </si>
  <si>
    <t>Juneau</t>
  </si>
  <si>
    <t>(43.842134, -90.100354)</t>
  </si>
  <si>
    <t>Kenosha County</t>
  </si>
  <si>
    <t>Kenosha</t>
  </si>
  <si>
    <t>(42.572633, -87.922956)</t>
  </si>
  <si>
    <t>Kewaunee County</t>
  </si>
  <si>
    <t>Kewaunee</t>
  </si>
  <si>
    <t>(44.527541, -87.58979)</t>
  </si>
  <si>
    <t>La Crosse County</t>
  </si>
  <si>
    <t>La Crosse</t>
  </si>
  <si>
    <t>(43.858367, -91.208437)</t>
  </si>
  <si>
    <t>(42.661836, -90.139042)</t>
  </si>
  <si>
    <t>Langlade County</t>
  </si>
  <si>
    <t>Langlade</t>
  </si>
  <si>
    <t>(45.18444, -89.105771)</t>
  </si>
  <si>
    <t>(45.285493, -89.686664)</t>
  </si>
  <si>
    <t>Manitowoc County</t>
  </si>
  <si>
    <t>Manitowoc</t>
  </si>
  <si>
    <t>(44.104426, -87.723854)</t>
  </si>
  <si>
    <t>Marathon County</t>
  </si>
  <si>
    <t>Marathon</t>
  </si>
  <si>
    <t>(44.908503, -89.710946)</t>
  </si>
  <si>
    <t>Marinette County</t>
  </si>
  <si>
    <t>Marinette</t>
  </si>
  <si>
    <t>(45.221014, -87.846106)</t>
  </si>
  <si>
    <t>(43.813741, -89.41107)</t>
  </si>
  <si>
    <t>(44.913795, -88.641293)</t>
  </si>
  <si>
    <t>Milwaukee County</t>
  </si>
  <si>
    <t>Milwaukee</t>
  </si>
  <si>
    <t>(43.032865, -87.959548)</t>
  </si>
  <si>
    <t>(43.942291, -90.640636)</t>
  </si>
  <si>
    <t>Oconto County</t>
  </si>
  <si>
    <t>Oconto</t>
  </si>
  <si>
    <t>(44.8979, -88.147837)</t>
  </si>
  <si>
    <t>(45.708051, -89.490882)</t>
  </si>
  <si>
    <t>Outagamie County</t>
  </si>
  <si>
    <t>Outagamie</t>
  </si>
  <si>
    <t>(44.309508, -88.400738)</t>
  </si>
  <si>
    <t>Ozaukee County</t>
  </si>
  <si>
    <t>Ozaukee</t>
  </si>
  <si>
    <t>(43.32038, -87.949891)</t>
  </si>
  <si>
    <t>Pepin County</t>
  </si>
  <si>
    <t>Pepin</t>
  </si>
  <si>
    <t>(44.590724, -91.989241)</t>
  </si>
  <si>
    <t>(44.771766, -92.544547)</t>
  </si>
  <si>
    <t>(45.406302, -92.478528)</t>
  </si>
  <si>
    <t>(44.498175, -89.526902)</t>
  </si>
  <si>
    <t>Price County</t>
  </si>
  <si>
    <t>Price</t>
  </si>
  <si>
    <t>(45.724747, -90.398474)</t>
  </si>
  <si>
    <t>Racine County</t>
  </si>
  <si>
    <t>Racine</t>
  </si>
  <si>
    <t>(42.734943, -87.926109)</t>
  </si>
  <si>
    <t>(43.350327, -90.39055)</t>
  </si>
  <si>
    <t>(42.651893, -89.03741)</t>
  </si>
  <si>
    <t>(45.448067, -91.127194)</t>
  </si>
  <si>
    <t>St. Croix County</t>
  </si>
  <si>
    <t>St. Croix</t>
  </si>
  <si>
    <t>(45.018036, -92.579597)</t>
  </si>
  <si>
    <t>Sauk County</t>
  </si>
  <si>
    <t>Sauk</t>
  </si>
  <si>
    <t>(43.446515, -89.869597)</t>
  </si>
  <si>
    <t>Sawyer County</t>
  </si>
  <si>
    <t>Sawyer</t>
  </si>
  <si>
    <t>(45.936442, -91.346565)</t>
  </si>
  <si>
    <t>Shawano County</t>
  </si>
  <si>
    <t>Shawano</t>
  </si>
  <si>
    <t>(44.787648, -88.68623)</t>
  </si>
  <si>
    <t>Sheboygan County</t>
  </si>
  <si>
    <t>Sheboygan</t>
  </si>
  <si>
    <t>(43.733217, -87.820251)</t>
  </si>
  <si>
    <t>(45.173257, -90.412651)</t>
  </si>
  <si>
    <t>Trempealeau County</t>
  </si>
  <si>
    <t>Trempealeau</t>
  </si>
  <si>
    <t>(44.292059, -91.360514)</t>
  </si>
  <si>
    <t>(43.605782, -90.836755)</t>
  </si>
  <si>
    <t>Vilas County</t>
  </si>
  <si>
    <t>Vilas</t>
  </si>
  <si>
    <t>(45.984593, -89.499417)</t>
  </si>
  <si>
    <t>(42.664074, -88.540668)</t>
  </si>
  <si>
    <t>Washburn County</t>
  </si>
  <si>
    <t>Washburn</t>
  </si>
  <si>
    <t>(45.847241, -91.834412)</t>
  </si>
  <si>
    <t>(43.347344, -88.215167)</t>
  </si>
  <si>
    <t>Waukesha County</t>
  </si>
  <si>
    <t>Waukesha</t>
  </si>
  <si>
    <t>(43.034419, -88.236902)</t>
  </si>
  <si>
    <t>Waupaca County</t>
  </si>
  <si>
    <t>Waupaca</t>
  </si>
  <si>
    <t>(44.432371, -88.937106)</t>
  </si>
  <si>
    <t>Waushara County</t>
  </si>
  <si>
    <t>Waushara</t>
  </si>
  <si>
    <t>(44.10115, -89.22596)</t>
  </si>
  <si>
    <t>(44.100643, -88.540068)</t>
  </si>
  <si>
    <t>(44.478782, -89.963901)</t>
  </si>
  <si>
    <t>(41.314993, -105.598281)</t>
  </si>
  <si>
    <t>(44.629497, -108.244578)</t>
  </si>
  <si>
    <t>(44.254397, -105.494894)</t>
  </si>
  <si>
    <t>(41.670117, -107.083924)</t>
  </si>
  <si>
    <t>Converse County</t>
  </si>
  <si>
    <t>Converse</t>
  </si>
  <si>
    <t>(42.79411, -105.527589)</t>
  </si>
  <si>
    <t>(44.432535, -104.625297)</t>
  </si>
  <si>
    <t>(43.013591, -108.608913)</t>
  </si>
  <si>
    <t>Goshen County</t>
  </si>
  <si>
    <t>Goshen</t>
  </si>
  <si>
    <t>(42.046971, -104.220514)</t>
  </si>
  <si>
    <t>Hot Springs County</t>
  </si>
  <si>
    <t>Hot Springs</t>
  </si>
  <si>
    <t>(43.661835, -108.230408)</t>
  </si>
  <si>
    <t>(44.290845, -106.693517)</t>
  </si>
  <si>
    <t>Laramie County</t>
  </si>
  <si>
    <t>Laramie</t>
  </si>
  <si>
    <t>(41.153225, -104.773209)</t>
  </si>
  <si>
    <t>(42.580437, -110.841375)</t>
  </si>
  <si>
    <t>Natrona County</t>
  </si>
  <si>
    <t>Natrona</t>
  </si>
  <si>
    <t>(42.844218, -106.336877)</t>
  </si>
  <si>
    <t>Niobrara County</t>
  </si>
  <si>
    <t>Niobrara</t>
  </si>
  <si>
    <t>(42.809987, -104.465879)</t>
  </si>
  <si>
    <t>(44.615174, -108.97346)</t>
  </si>
  <si>
    <t>(42.10231, -104.928453)</t>
  </si>
  <si>
    <t>(44.781091, -106.974338)</t>
  </si>
  <si>
    <t>Sublette County</t>
  </si>
  <si>
    <t>Sublette</t>
  </si>
  <si>
    <t>(42.780901, -109.961153)</t>
  </si>
  <si>
    <t>Sweetwater County</t>
  </si>
  <si>
    <t>Sweetwater</t>
  </si>
  <si>
    <t>(41.580266, -109.295115)</t>
  </si>
  <si>
    <t>(43.494174, -110.784353)</t>
  </si>
  <si>
    <t>Uinta County</t>
  </si>
  <si>
    <t>Uinta</t>
  </si>
  <si>
    <t>(41.27186, -110.767519)</t>
  </si>
  <si>
    <t>Washakie County</t>
  </si>
  <si>
    <t>Washakie</t>
  </si>
  <si>
    <t>(44.012142, -107.911552)</t>
  </si>
  <si>
    <t>Weston County</t>
  </si>
  <si>
    <t>Weston</t>
  </si>
  <si>
    <t>(43.910214, -104.312414)</t>
  </si>
  <si>
    <t>AGE18100</t>
  </si>
  <si>
    <t>18-100 years</t>
  </si>
  <si>
    <t>AGE40100</t>
  </si>
  <si>
    <t>40-100 years</t>
  </si>
  <si>
    <t>AGE65100</t>
  </si>
  <si>
    <t>65-100 years</t>
  </si>
  <si>
    <t>AGE85100</t>
  </si>
  <si>
    <t>85-100 years</t>
  </si>
  <si>
    <t>All persons</t>
  </si>
  <si>
    <t>RFPERS</t>
  </si>
  <si>
    <t>Added 7/15/2020</t>
  </si>
  <si>
    <t>AGE011</t>
  </si>
  <si>
    <t>0-11 years</t>
  </si>
  <si>
    <t>AGE1824</t>
  </si>
  <si>
    <t>18-24 years</t>
  </si>
  <si>
    <t>AGE1864</t>
  </si>
  <si>
    <t>18-64 years</t>
  </si>
  <si>
    <t>PREV</t>
  </si>
  <si>
    <t>CINJ</t>
  </si>
  <si>
    <t>add 8/18/2020</t>
  </si>
  <si>
    <t>QINJ</t>
  </si>
  <si>
    <t>Proportion of patients who had any intravitreal injections in the selected year</t>
  </si>
  <si>
    <t>Intravitreal injections</t>
  </si>
  <si>
    <t>new 8/18/2020</t>
  </si>
  <si>
    <t>RINJ</t>
  </si>
  <si>
    <t>R5_NVT</t>
  </si>
  <si>
    <t>R5_VT</t>
  </si>
  <si>
    <t>R6_NTX</t>
  </si>
  <si>
    <t>R6_TX</t>
  </si>
  <si>
    <t>R2_6</t>
  </si>
  <si>
    <t>R2_7</t>
  </si>
  <si>
    <t>R2_NVT</t>
  </si>
  <si>
    <t>R2_VT</t>
  </si>
  <si>
    <t>R3_5</t>
  </si>
  <si>
    <t>R3_NVT</t>
  </si>
  <si>
    <t>R3_VT</t>
  </si>
  <si>
    <t>Non-proliferative</t>
  </si>
  <si>
    <t>Severe non-proliferative</t>
  </si>
  <si>
    <t>Advanced GA or Inactive CNV</t>
  </si>
  <si>
    <t>Diagnosed untreated cataract</t>
  </si>
  <si>
    <t>Diagnosed treated cataract</t>
  </si>
  <si>
    <t>CDXCB</t>
  </si>
  <si>
    <t>CDXCS</t>
  </si>
  <si>
    <t>Big four eye conditions</t>
  </si>
  <si>
    <t>Any eye condition</t>
  </si>
  <si>
    <t>RB4_VT</t>
  </si>
  <si>
    <t>Vision threatening AMD, DR, glaucoma or cataract</t>
  </si>
  <si>
    <t>RB4_NVT</t>
  </si>
  <si>
    <t>Non-vision threatening AMD, DR, glaucoma or cataract</t>
  </si>
  <si>
    <t>RB4_ALL</t>
  </si>
  <si>
    <t>RS_ANY</t>
  </si>
  <si>
    <t>Any diagnosed eye disorder</t>
  </si>
  <si>
    <t>Prevalence of treatment of any eye disorder</t>
  </si>
  <si>
    <t>Suspect or unclassified glaucoma</t>
  </si>
  <si>
    <t>Specified glaucoma</t>
  </si>
  <si>
    <t>Non-vision threatening stage</t>
  </si>
  <si>
    <t>Vision threatening stage</t>
  </si>
  <si>
    <t>AMD, DR, glaucoma or cataract</t>
  </si>
  <si>
    <t>Annual prevalence of any diagnosed eye disorder</t>
  </si>
  <si>
    <t>QDXDCB</t>
  </si>
  <si>
    <t>QDXDCS</t>
  </si>
  <si>
    <t>Annual prevalence of diagnosed diabetic retinopathy, vision threatening stage</t>
  </si>
  <si>
    <t>Annual prevalence of diagnosed AMD, vision threatening stage</t>
  </si>
  <si>
    <t>Annual prevalence of diagnosed cataract, untreated</t>
  </si>
  <si>
    <t>QDXVT05</t>
  </si>
  <si>
    <t>QDXVT06</t>
  </si>
  <si>
    <t>QDXVT02</t>
  </si>
  <si>
    <t>QDXVT03</t>
  </si>
  <si>
    <t>Annual prevalence of diagnosed AMD, vision threatening stages</t>
  </si>
  <si>
    <t>Annual prevalence of diagnosed diabetic retinopathy, vision threatening stages</t>
  </si>
  <si>
    <t>Annual prevalence of diagnosed glaucoma, specified/non-suspect types</t>
  </si>
  <si>
    <t>Annual prevalence of diagnosed AMD, cataract, diabetic retinopathy OR glaucoma</t>
  </si>
  <si>
    <t>FIPSnum</t>
  </si>
  <si>
    <t>FIPStxt</t>
  </si>
  <si>
    <t>Anasco Municipality</t>
  </si>
  <si>
    <t>Adjuntas Municipality</t>
  </si>
  <si>
    <t>Aguada Municipality</t>
  </si>
  <si>
    <t>Aguadilla Municipality</t>
  </si>
  <si>
    <t>Aguas Buenas Municipality</t>
  </si>
  <si>
    <t>Aibonito Municipality</t>
  </si>
  <si>
    <t>Arecibo Municipality</t>
  </si>
  <si>
    <t>Arroyo Municipality</t>
  </si>
  <si>
    <t>Barceloneta Municipality</t>
  </si>
  <si>
    <t>Barranquitas Municipality</t>
  </si>
  <si>
    <t>Bayamon Municipality</t>
  </si>
  <si>
    <t>Cabo Rojo Municipality</t>
  </si>
  <si>
    <t>Caguas Municipality</t>
  </si>
  <si>
    <t>Camuy Municipality</t>
  </si>
  <si>
    <t>Canovanas Municipality</t>
  </si>
  <si>
    <t>Carolina Municipality</t>
  </si>
  <si>
    <t>Catano Municipality</t>
  </si>
  <si>
    <t>Cayey Municipality</t>
  </si>
  <si>
    <t>Ceiba Municipality</t>
  </si>
  <si>
    <t>Ciales Municipality</t>
  </si>
  <si>
    <t>Cidra Municipality</t>
  </si>
  <si>
    <t>Coamo Municipality</t>
  </si>
  <si>
    <t>Comerio Municipality</t>
  </si>
  <si>
    <t>Corozal Municipality</t>
  </si>
  <si>
    <t>Culebra Municipality</t>
  </si>
  <si>
    <t>Dorado Municipality</t>
  </si>
  <si>
    <t>Fajardo Municipality</t>
  </si>
  <si>
    <t>Florida Municipality</t>
  </si>
  <si>
    <t>Guanica Municipality</t>
  </si>
  <si>
    <t>Guayama Municipality</t>
  </si>
  <si>
    <t>Guayanilla Municipality</t>
  </si>
  <si>
    <t>Guaynabo Municipality</t>
  </si>
  <si>
    <t>Gurabo Municipality</t>
  </si>
  <si>
    <t>Hatillo Municipality</t>
  </si>
  <si>
    <t>Hormigueros Municipality</t>
  </si>
  <si>
    <t>Humacao Municipality</t>
  </si>
  <si>
    <t>Isabela Municipality</t>
  </si>
  <si>
    <t>Jayuya Municipality</t>
  </si>
  <si>
    <t>Juana Diaz Municipality</t>
  </si>
  <si>
    <t>Juncos Municipality</t>
  </si>
  <si>
    <t>Lajas Municipality</t>
  </si>
  <si>
    <t>Lares Municipality</t>
  </si>
  <si>
    <t>Las Marias Municipality</t>
  </si>
  <si>
    <t>Las Piedras Municipality</t>
  </si>
  <si>
    <t>Loiza Municipality</t>
  </si>
  <si>
    <t>Luquillo Municipality</t>
  </si>
  <si>
    <t>Manati Municipality</t>
  </si>
  <si>
    <t>Maricao Municipality</t>
  </si>
  <si>
    <t>Maunabo Municipality</t>
  </si>
  <si>
    <t>Mayaguez Municipality</t>
  </si>
  <si>
    <t>Moca Municipality</t>
  </si>
  <si>
    <t>Morovis Municipality</t>
  </si>
  <si>
    <t>Naguabo Municipality</t>
  </si>
  <si>
    <t>Naranjito Municipality</t>
  </si>
  <si>
    <t>Orocovis Municipality</t>
  </si>
  <si>
    <t>Patillas Municipality</t>
  </si>
  <si>
    <t>Penuelas Municipality</t>
  </si>
  <si>
    <t>Ponce Municipality</t>
  </si>
  <si>
    <t>Quebradillas Municipality</t>
  </si>
  <si>
    <t>Rio Grande Municipality</t>
  </si>
  <si>
    <t>Rincon Municipality</t>
  </si>
  <si>
    <t>Sabana Grande Municipality</t>
  </si>
  <si>
    <t>Salinas Municipality</t>
  </si>
  <si>
    <t>San German Municipality</t>
  </si>
  <si>
    <t>San Juan Municipality</t>
  </si>
  <si>
    <t>San Lorenzo Municipality</t>
  </si>
  <si>
    <t>San Sebastian Municipality</t>
  </si>
  <si>
    <t>Santa Isabel Municipality</t>
  </si>
  <si>
    <t>Toa Alta Municipality</t>
  </si>
  <si>
    <t>Toa Baja Municipality</t>
  </si>
  <si>
    <t>Trujillo Alto Municipality</t>
  </si>
  <si>
    <t>Utuado Municipality</t>
  </si>
  <si>
    <t>Vega Alta Municipality</t>
  </si>
  <si>
    <t>Vega Baja Municipality</t>
  </si>
  <si>
    <t>Vieques Municipality</t>
  </si>
  <si>
    <t>Villalba Municipality</t>
  </si>
  <si>
    <t>Yabucoa Municipality</t>
  </si>
  <si>
    <t>Yauco Municipality</t>
  </si>
  <si>
    <t>Anasco</t>
  </si>
  <si>
    <t>Adjuntas</t>
  </si>
  <si>
    <t>Aguada</t>
  </si>
  <si>
    <t>Aguadilla</t>
  </si>
  <si>
    <t>Aguas Buenas</t>
  </si>
  <si>
    <t>Aibonito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</si>
  <si>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</si>
  <si>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</si>
  <si>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</si>
  <si>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</si>
  <si>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</si>
  <si>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</si>
  <si>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</si>
  <si>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</si>
  <si>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</si>
  <si>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</si>
  <si>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</si>
  <si>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</si>
  <si>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</si>
  <si>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</si>
  <si>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</si>
  <si>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</si>
  <si>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</si>
  <si>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</si>
  <si>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</si>
  <si>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</si>
  <si>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</si>
  <si>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</si>
  <si>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</si>
  <si>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</si>
  <si>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</si>
  <si>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</si>
  <si>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</si>
  <si>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</si>
  <si>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</si>
  <si>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</si>
  <si>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</si>
  <si>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</si>
  <si>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</si>
  <si>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</si>
  <si>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</si>
  <si>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</si>
  <si>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</si>
  <si>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</si>
  <si>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</si>
  <si>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</si>
  <si>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</si>
  <si>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</si>
  <si>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</si>
  <si>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</si>
  <si>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</si>
  <si>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</si>
  <si>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</si>
  <si>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</si>
  <si>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</si>
  <si>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</si>
  <si>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</si>
  <si>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</si>
  <si>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</si>
  <si>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</si>
  <si>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</si>
  <si>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</si>
  <si>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</si>
  <si>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</si>
  <si>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</si>
  <si>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</si>
  <si>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</si>
  <si>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</si>
  <si>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</si>
  <si>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</si>
  <si>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</si>
  <si>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</si>
  <si>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</si>
  <si>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</si>
  <si>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</si>
  <si>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POINT (-67.14       18.28       )</t>
  </si>
  <si>
    <t>POINT (-66.72       18.16       )</t>
  </si>
  <si>
    <t>POINT (-67.18       18.38       )</t>
  </si>
  <si>
    <t>POINT (-67.15       18.43       )</t>
  </si>
  <si>
    <t>POINT (-66.1        18.25       )</t>
  </si>
  <si>
    <t>POINT (-66.26       18.14       )</t>
  </si>
  <si>
    <t>POINT (-66.73       18.45       )</t>
  </si>
  <si>
    <t>POINT (-66.06       17.97       )</t>
  </si>
  <si>
    <t>POINT (-66.53       18.45       )</t>
  </si>
  <si>
    <t>POINT (-66.3        18.18       )</t>
  </si>
  <si>
    <t>POINT (-66.13       18.28       )</t>
  </si>
  <si>
    <t>POINT (-67.14       18.08       )</t>
  </si>
  <si>
    <t>POINT (-66.03       18.23       )</t>
  </si>
  <si>
    <t>POINT (-66.84       18.48       )</t>
  </si>
  <si>
    <t>POINT (-65.9        18.37       )</t>
  </si>
  <si>
    <t>POINT (-65.98       18.4        )</t>
  </si>
  <si>
    <t>POINT (-66.11       18.43       )</t>
  </si>
  <si>
    <t>POINT (-66.16       18.11       )</t>
  </si>
  <si>
    <t>POINT (-65.64       18.26       )</t>
  </si>
  <si>
    <t>POINT (-66.47       18.33       )</t>
  </si>
  <si>
    <t>POINT (-66.15       18.17       )</t>
  </si>
  <si>
    <t>POINT (-66.36       18.08       )</t>
  </si>
  <si>
    <t>POINT (-66.22       18.22       )</t>
  </si>
  <si>
    <t>POINT (-66.31       18.34       )</t>
  </si>
  <si>
    <t>POINT (-65.3        18.31       )</t>
  </si>
  <si>
    <t>POINT (-66.27       18.47       )</t>
  </si>
  <si>
    <t>POINT (-65.65       18.33       )</t>
  </si>
  <si>
    <t>POINT (-66.56       18.36       )</t>
  </si>
  <si>
    <t>POINT (-66.93       17.97       )</t>
  </si>
  <si>
    <t>POINT (-66.11       17.97       )</t>
  </si>
  <si>
    <t>POINT (-66.79       18.02       )</t>
  </si>
  <si>
    <t>POINT (-66.11       18.38       )</t>
  </si>
  <si>
    <t>POINT (-65.97       18.25       )</t>
  </si>
  <si>
    <t>POINT (-66.82       18.48       )</t>
  </si>
  <si>
    <t>POINT (-67.12       18.14       )</t>
  </si>
  <si>
    <t>POINT (-65.81       18.15       )</t>
  </si>
  <si>
    <t>POINT (-67.02       18.5        )</t>
  </si>
  <si>
    <t>POINT (-66.59       18.22       )</t>
  </si>
  <si>
    <t>POINT (-66.5        18.05       )</t>
  </si>
  <si>
    <t>POINT (-65.91       18.22       )</t>
  </si>
  <si>
    <t>POINT (-67.06       18.04       )</t>
  </si>
  <si>
    <t>POINT (-66.88       18.29       )</t>
  </si>
  <si>
    <t>POINT (-67.06       18.27       )</t>
  </si>
  <si>
    <t>POINT (-65.86       18.18       )</t>
  </si>
  <si>
    <t>POINT (-65.88       18.43       )</t>
  </si>
  <si>
    <t>POINT (-65.71       18.37       )</t>
  </si>
  <si>
    <t>POINT (-66.48       18.43       )</t>
  </si>
  <si>
    <t>POINT (-66.98       18.18       )</t>
  </si>
  <si>
    <t>POINT (-65.9        18          )</t>
  </si>
  <si>
    <t>POINT (-67.14       18.2        )</t>
  </si>
  <si>
    <t>POINT (-67.11       18.39       )</t>
  </si>
  <si>
    <t>POINT (-66.4        18.32       )</t>
  </si>
  <si>
    <t>POINT (-65.73       18.21       )</t>
  </si>
  <si>
    <t>POINT (-66.24       18.3        )</t>
  </si>
  <si>
    <t>POINT (-66.39       18.22       )</t>
  </si>
  <si>
    <t>POINT (-66.01       18          )</t>
  </si>
  <si>
    <t>POINT (-66.72       18.06       )</t>
  </si>
  <si>
    <t>POINT (-66.6        17.98       )</t>
  </si>
  <si>
    <t>POINT (-66.93       18.47       )</t>
  </si>
  <si>
    <t>POINT (-65.83       18.38       )</t>
  </si>
  <si>
    <t>POINT (-67.25       18.34       )</t>
  </si>
  <si>
    <t>POINT (-66.96       18.08       )</t>
  </si>
  <si>
    <t>POINT (-66.29       17.97       )</t>
  </si>
  <si>
    <t>POINT (-67.04       18.08       )</t>
  </si>
  <si>
    <t>POINT (-66.06       18.4        )</t>
  </si>
  <si>
    <t>POINT (-65.96       18.19       )</t>
  </si>
  <si>
    <t>POINT (-66.99       18.33       )</t>
  </si>
  <si>
    <t>POINT (-66.4        17.97       )</t>
  </si>
  <si>
    <t>POINT (-66.25       18.39       )</t>
  </si>
  <si>
    <t>POINT (-66.25       18.44       )</t>
  </si>
  <si>
    <t>POINT (-66.01       18.36       )</t>
  </si>
  <si>
    <t>POINT (-66.7        18.27       )</t>
  </si>
  <si>
    <t>POINT (-66.32       18.41       )</t>
  </si>
  <si>
    <t>POINT (-66.39       18.44       )</t>
  </si>
  <si>
    <t>POINT (-65.83       18.42       )</t>
  </si>
  <si>
    <t>POINT (-66.48       18.13       )</t>
  </si>
  <si>
    <t>POINT (-65.87       18.04       )</t>
  </si>
  <si>
    <t>POINT (-66.86       18.03       )</t>
  </si>
  <si>
    <t>(18.28, -67.14)</t>
  </si>
  <si>
    <t>(18.16, -66.72)</t>
  </si>
  <si>
    <t>(18.38, -67.18)</t>
  </si>
  <si>
    <t>(18.43, -67.15)</t>
  </si>
  <si>
    <t>(18.25, -66.1)</t>
  </si>
  <si>
    <t>(18.14, -66.26)</t>
  </si>
  <si>
    <t>(18.45, -66.73)</t>
  </si>
  <si>
    <t>(17.97, -66.06)</t>
  </si>
  <si>
    <t>(18.45, -66.53)</t>
  </si>
  <si>
    <t>(18.18, -66.3)</t>
  </si>
  <si>
    <t>(18.28, -66.13)</t>
  </si>
  <si>
    <t>(18.08, -67.14)</t>
  </si>
  <si>
    <t>(18.23, -66.03)</t>
  </si>
  <si>
    <t>(18.48, -66.84)</t>
  </si>
  <si>
    <t>(18.37, -65.9)</t>
  </si>
  <si>
    <t>(18.4, -65.98)</t>
  </si>
  <si>
    <t>(18.43, -66.11)</t>
  </si>
  <si>
    <t>(18.11, -66.16)</t>
  </si>
  <si>
    <t>(18.26, -65.64)</t>
  </si>
  <si>
    <t>(18.33, -66.47)</t>
  </si>
  <si>
    <t>(18.17, -66.15)</t>
  </si>
  <si>
    <t>(18.08, -66.36)</t>
  </si>
  <si>
    <t>(18.22, -66.22)</t>
  </si>
  <si>
    <t>(18.34, -66.31)</t>
  </si>
  <si>
    <t>(18.31, -65.3)</t>
  </si>
  <si>
    <t>(18.47, -66.27)</t>
  </si>
  <si>
    <t>(18.33, -65.65)</t>
  </si>
  <si>
    <t>(18.36, -66.56)</t>
  </si>
  <si>
    <t>(17.97, -66.93)</t>
  </si>
  <si>
    <t>(17.97, -66.11)</t>
  </si>
  <si>
    <t>(18.02, -66.79)</t>
  </si>
  <si>
    <t>(18.38, -66.11)</t>
  </si>
  <si>
    <t>(18.25, -65.97)</t>
  </si>
  <si>
    <t>(18.48, -66.82)</t>
  </si>
  <si>
    <t>(18.14, -67.12)</t>
  </si>
  <si>
    <t>(18.15, -65.81)</t>
  </si>
  <si>
    <t>(18.5, -67.02)</t>
  </si>
  <si>
    <t>(18.22, -66.59)</t>
  </si>
  <si>
    <t>(18.05, -66.5)</t>
  </si>
  <si>
    <t>(18.22, -65.91)</t>
  </si>
  <si>
    <t>(18.04, -67.06)</t>
  </si>
  <si>
    <t>(18.29, -66.88)</t>
  </si>
  <si>
    <t>(18.27, -67.06)</t>
  </si>
  <si>
    <t>(18.18, -65.86)</t>
  </si>
  <si>
    <t>(18.43, -65.88)</t>
  </si>
  <si>
    <t>(18.37, -65.71)</t>
  </si>
  <si>
    <t>(18.43, -66.48)</t>
  </si>
  <si>
    <t>(18.18, -66.98)</t>
  </si>
  <si>
    <t>(18, -65.9)</t>
  </si>
  <si>
    <t>(18.2, -67.14)</t>
  </si>
  <si>
    <t>(18.39, -67.11)</t>
  </si>
  <si>
    <t>(18.32, -66.4)</t>
  </si>
  <si>
    <t>(18.21, -65.73)</t>
  </si>
  <si>
    <t>(18.3, -66.24)</t>
  </si>
  <si>
    <t>(18.22, -66.39)</t>
  </si>
  <si>
    <t>(18, -66.01)</t>
  </si>
  <si>
    <t>(18.06, -66.72)</t>
  </si>
  <si>
    <t>(17.98, -66.6)</t>
  </si>
  <si>
    <t>(18.47, -66.93)</t>
  </si>
  <si>
    <t>(18.38, -65.83)</t>
  </si>
  <si>
    <t>(18.34, -67.25)</t>
  </si>
  <si>
    <t>(18.08, -66.96)</t>
  </si>
  <si>
    <t>(17.97, -66.29)</t>
  </si>
  <si>
    <t>(18.08, -67.04)</t>
  </si>
  <si>
    <t>(18.4, -66.06)</t>
  </si>
  <si>
    <t>(18.19, -65.96)</t>
  </si>
  <si>
    <t>(18.33, -66.99)</t>
  </si>
  <si>
    <t>(17.97, -66.4)</t>
  </si>
  <si>
    <t>(18.39, -66.25)</t>
  </si>
  <si>
    <t>(18.44, -66.25)</t>
  </si>
  <si>
    <t>(18.36, -66.01)</t>
  </si>
  <si>
    <t>(18.27, -66.7)</t>
  </si>
  <si>
    <t>(18.41, -66.32)</t>
  </si>
  <si>
    <t>(18.44, -66.39)</t>
  </si>
  <si>
    <t>(18.42, -65.83)</t>
  </si>
  <si>
    <t>(18.13, -66.48)</t>
  </si>
  <si>
    <t>(18.04, -65.87)</t>
  </si>
  <si>
    <t>(18.03, -66.86)</t>
  </si>
  <si>
    <t>Annual prevalence of diagnosed diabetic eye diseases, all clinical stages</t>
  </si>
  <si>
    <t>Annual prevalence of diagnosed age related macular degeneration, all clinical stages</t>
  </si>
  <si>
    <t>Annual prevalence of diagnosed glaucoma, all clinical types</t>
  </si>
  <si>
    <t>Annual prevalence of diagnosed cataracts, treated and untreated</t>
  </si>
  <si>
    <t>Prevalence Estimates</t>
  </si>
  <si>
    <t>Added MD8b 8/18/2020</t>
  </si>
  <si>
    <t>MD8b</t>
  </si>
  <si>
    <t>Updated to provide new metadata for Medicare for Vehss_medicare_18_md8c_DEonly.tsv</t>
  </si>
  <si>
    <t>Provided Delaware data only (9/22)
Adding new questions and updated question text for 4 indicators
Added category metadata 
Added risk factor metadata
Added new responses</t>
  </si>
  <si>
    <t>MD9b</t>
  </si>
  <si>
    <t>RGRX</t>
  </si>
  <si>
    <t>Glaucoma prescription drugs</t>
  </si>
  <si>
    <t>added MD9b 12/13/2021</t>
  </si>
  <si>
    <t>RFPOV</t>
  </si>
  <si>
    <t>Poverty</t>
  </si>
  <si>
    <t>RFUNMPL</t>
  </si>
  <si>
    <t>Unemployed</t>
  </si>
  <si>
    <t>RFDISBL</t>
  </si>
  <si>
    <t>Self-care difficulty</t>
  </si>
  <si>
    <t>RFHEAR</t>
  </si>
  <si>
    <t>Hearing difficulty</t>
  </si>
  <si>
    <t>RFINDLIV</t>
  </si>
  <si>
    <t>Independent living difficulty</t>
  </si>
  <si>
    <t>RFAMBL</t>
  </si>
  <si>
    <t>Ambulatory difficulty</t>
  </si>
  <si>
    <t>RFCOGN</t>
  </si>
  <si>
    <t>Cognitive difficulty</t>
  </si>
  <si>
    <t>RFINS</t>
  </si>
  <si>
    <t>RFEDUC</t>
  </si>
  <si>
    <t>Education</t>
  </si>
  <si>
    <t>added 12/13/2021</t>
  </si>
  <si>
    <t>INSMEDCR</t>
  </si>
  <si>
    <t>INSMEDCD</t>
  </si>
  <si>
    <t>INSOGOV</t>
  </si>
  <si>
    <t>INSPRIV</t>
  </si>
  <si>
    <t>INSNONE</t>
  </si>
  <si>
    <t>EDLSHS</t>
  </si>
  <si>
    <t>EDHS</t>
  </si>
  <si>
    <t>EDDEG</t>
  </si>
  <si>
    <t>EDADV</t>
  </si>
  <si>
    <t>Other government</t>
  </si>
  <si>
    <t>Private insurance</t>
  </si>
  <si>
    <t>Uninsured</t>
  </si>
  <si>
    <t>Less than high school</t>
  </si>
  <si>
    <t>HS degree, GED, some college</t>
  </si>
  <si>
    <t>Associates/bachelors degree</t>
  </si>
  <si>
    <t>Advanced degree</t>
  </si>
  <si>
    <t>Data source</t>
  </si>
  <si>
    <t>Change</t>
  </si>
  <si>
    <t>Expected date</t>
  </si>
  <si>
    <t>Composite Prevalence Estimates</t>
  </si>
  <si>
    <t xml:space="preserve">Vision loss: adding crude vs adjusted </t>
  </si>
  <si>
    <t>AMD: adding</t>
  </si>
  <si>
    <t>Spring 2022</t>
  </si>
  <si>
    <t>DR: adding</t>
  </si>
  <si>
    <t>Summer 2022</t>
  </si>
  <si>
    <t>Glaucoma: adding</t>
  </si>
  <si>
    <t>Fall/winter 2022</t>
  </si>
  <si>
    <t>Add 2020, potential indicator updates</t>
  </si>
  <si>
    <t>MarketScan</t>
  </si>
  <si>
    <t>No update</t>
  </si>
  <si>
    <t>No update.  Possible edits: delete selected rows, indicator text changes</t>
  </si>
  <si>
    <t>Possible edits: indicator text changes</t>
  </si>
  <si>
    <t>Possible update</t>
  </si>
  <si>
    <t>IRIS Registry</t>
  </si>
  <si>
    <t>Replace, potential indicator updates</t>
  </si>
  <si>
    <t>Late summer 2022</t>
  </si>
  <si>
    <t>ARF</t>
  </si>
  <si>
    <t>Possible new dataset – contains only the per capita count of eye doctors per state and county (1 row per county)</t>
  </si>
  <si>
    <r>
      <t>updated Medicaid (replace data) and ACS (</t>
    </r>
    <r>
      <rPr>
        <sz val="11"/>
        <color rgb="FFFF0000"/>
        <rFont val="Calibri"/>
        <family val="2"/>
        <scheme val="minor"/>
      </rPr>
      <t>replace</t>
    </r>
    <r>
      <rPr>
        <sz val="11"/>
        <color rgb="FF00B050"/>
        <rFont val="Calibri"/>
        <family val="2"/>
        <scheme val="minor"/>
      </rPr>
      <t xml:space="preserve"> data) 12/13/2021</t>
    </r>
  </si>
  <si>
    <t>Replace existing file.  Adds 2019, new risk factor metadata, changes YearStart value for 2018 and earlier county data</t>
  </si>
  <si>
    <t>Replace existing data with 2016-18 TMSIS</t>
  </si>
  <si>
    <t>ADJPREV</t>
  </si>
  <si>
    <t>Adjusted Prevalence</t>
  </si>
  <si>
    <t>Deaf or hearing difficulty</t>
  </si>
  <si>
    <t>Not unemployed</t>
  </si>
  <si>
    <t>Not deaf or hearing difficulty</t>
  </si>
  <si>
    <t>No self-care difficulty</t>
  </si>
  <si>
    <t>No independent living difficulty</t>
  </si>
  <si>
    <t>No ambulatory difficulty</t>
  </si>
  <si>
    <t>No cognitive difficulty</t>
  </si>
  <si>
    <t>RSCD</t>
  </si>
  <si>
    <t>RDHD</t>
  </si>
  <si>
    <t>RILD</t>
  </si>
  <si>
    <t>RNCD</t>
  </si>
  <si>
    <t>RNAD</t>
  </si>
  <si>
    <t>RAD</t>
  </si>
  <si>
    <t>RCD</t>
  </si>
  <si>
    <t>RUN</t>
  </si>
  <si>
    <t>RNUN</t>
  </si>
  <si>
    <t>RNSCD</t>
  </si>
  <si>
    <t>RNDHD</t>
  </si>
  <si>
    <t>RNILD</t>
  </si>
  <si>
    <t>modified 3/22/22</t>
  </si>
  <si>
    <t>Household income equal or below poverty level</t>
  </si>
  <si>
    <t>Household income above poverty level</t>
  </si>
  <si>
    <t>RFRPOV</t>
  </si>
  <si>
    <t>RFRNPOV</t>
  </si>
  <si>
    <t>R16_4</t>
  </si>
  <si>
    <t>R16_5</t>
  </si>
  <si>
    <t>RVAID</t>
  </si>
  <si>
    <t>R5_NOS</t>
  </si>
  <si>
    <t>R5_SUS</t>
  </si>
  <si>
    <t>Cornea disorder related to contact lens</t>
  </si>
  <si>
    <t>Corneal transplant</t>
  </si>
  <si>
    <t>Glaucoma, non-suspect</t>
  </si>
  <si>
    <t>Glaucoma, suspect</t>
  </si>
  <si>
    <t>Low Vision Aids</t>
  </si>
  <si>
    <t>Added MD9c 8/23/2022</t>
  </si>
  <si>
    <t>QDXSUS05</t>
  </si>
  <si>
    <t>Annual prevalence of diagnosed glaucoma, suspect vs non-suspect stages</t>
  </si>
  <si>
    <t>IRIS, Medicare, Medicaid</t>
  </si>
  <si>
    <t>new MD9e 11/9/2022</t>
  </si>
  <si>
    <t>if ResponseID in ("R5_NOS", "R5_SUS") then QuestionID = "QDXSUS05";</t>
  </si>
  <si>
    <t>NHPI</t>
  </si>
  <si>
    <t>new MD9d</t>
  </si>
  <si>
    <t>Pacific Islander</t>
  </si>
  <si>
    <t>Annual prevalence of diagnosed cataract, treated vs untreated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</si>
</sst>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000"/>
  </numFmts>
  <fonts count="40" x14ac:knownFonts="1">
    <font>
      <sz val="11"/>
      <color theme="1"/>
      <name val="Calibri"/>
      <family val="2"/>
      <scheme val="minor"/>
    </font>
    <font>
      <b/>
      <sz val="11"/>
      <color theme="1"/>
      <name val="Calibri"/>
      <family val="2"/>
      <scheme val="minor"/>
    </font>
    <font>
      <sz val="11"/>
      <color rgb="FF006100"/>
      <name val="Calibri"/>
      <family val="2"/>
      <scheme val="minor"/>
    </font>
    <font>
      <sz val="11"/>
      <color rgb="FFFF0000"/>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color theme="1" tint="0.499984740745262"/>
      <name val="Calibri"/>
      <family val="2"/>
      <scheme val="minor"/>
    </font>
    <font>
      <sz val="11"/>
      <color theme="1" tint="0.499984740745262"/>
      <name val="Calibri"/>
      <family val="2"/>
      <scheme val="minor"/>
    </font>
    <font>
      <b/>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B050"/>
      <name val="Calibri"/>
      <family val="2"/>
      <scheme val="minor"/>
    </font>
    <font>
      <sz val="11"/>
      <name val="Calibri"/>
      <family val="2"/>
    </font>
    <font>
      <sz val="10"/>
      <name val="Times New Roman"/>
      <family val="1"/>
    </font>
    <font>
      <sz val="8"/>
      <name val="Calibri"/>
      <family val="2"/>
      <scheme val="minor"/>
    </font>
    <font>
      <b/>
      <sz val="9"/>
      <color theme="1"/>
      <name val="Calibri"/>
      <family val="2"/>
      <scheme val="minor"/>
    </font>
    <font>
      <sz val="9"/>
      <color theme="1"/>
      <name val="Calibri"/>
      <family val="2"/>
      <scheme val="minor"/>
    </font>
    <font>
      <sz val="9"/>
      <color theme="1" tint="0.499984740745262"/>
      <name val="Calibri"/>
      <family val="2"/>
      <scheme val="minor"/>
    </font>
    <font>
      <sz val="9"/>
      <name val="Calibri"/>
      <family val="2"/>
      <scheme val="minor"/>
    </font>
    <font>
      <sz val="10"/>
      <color theme="1"/>
      <name val="Times New Roman"/>
      <family val="1"/>
    </font>
    <font>
      <b/>
      <sz val="11"/>
      <color rgb="FF000000"/>
      <name val="Calibri"/>
      <family val="2"/>
    </font>
    <font>
      <sz val="11"/>
      <color rgb="FF000000"/>
      <name val="Calibri"/>
      <family val="2"/>
    </font>
    <font>
      <b/>
      <sz val="11"/>
      <color rgb="FF00B050"/>
      <name val="Calibri"/>
      <family val="2"/>
    </font>
    <font>
      <sz val="11"/>
      <color rgb="FF00B050"/>
      <name val="Calibri"/>
      <family val="2"/>
    </font>
    <font>
      <b/>
      <sz val="11"/>
      <name val="Calibri"/>
      <family val="2"/>
    </font>
    <font>
      <sz val="11"/>
      <name val="Consolas"/>
      <family val="3"/>
    </font>
  </fonts>
  <fills count="4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9" tint="0.59999389629810485"/>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99FF"/>
        <bgColor indexed="64"/>
      </patternFill>
    </fill>
    <fill>
      <patternFill patternType="solid">
        <fgColor theme="4" tint="0.59999389629810485"/>
        <bgColor indexed="64"/>
      </patternFill>
    </fill>
    <fill>
      <patternFill patternType="solid">
        <fgColor rgb="FFF2F2F2"/>
        <bgColor indexed="64"/>
      </patternFill>
    </fill>
    <fill>
      <patternFill patternType="solid">
        <fgColor theme="4"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42">
    <xf numFmtId="0" fontId="0" fillId="0" borderId="0"/>
    <xf numFmtId="0" fontId="2" fillId="3" borderId="0" applyNumberFormat="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5" applyNumberFormat="0" applyAlignment="0" applyProtection="0"/>
    <xf numFmtId="0" fontId="19" fillId="10" borderId="6" applyNumberFormat="0" applyAlignment="0" applyProtection="0"/>
    <xf numFmtId="0" fontId="20" fillId="10" borderId="5" applyNumberFormat="0" applyAlignment="0" applyProtection="0"/>
    <xf numFmtId="0" fontId="21" fillId="0" borderId="7" applyNumberFormat="0" applyFill="0" applyAlignment="0" applyProtection="0"/>
    <xf numFmtId="0" fontId="22" fillId="11" borderId="8" applyNumberFormat="0" applyAlignment="0" applyProtection="0"/>
    <xf numFmtId="0" fontId="3" fillId="0" borderId="0" applyNumberFormat="0" applyFill="0" applyBorder="0" applyAlignment="0" applyProtection="0"/>
    <xf numFmtId="0" fontId="11" fillId="12" borderId="9" applyNumberFormat="0" applyFont="0" applyAlignment="0" applyProtection="0"/>
    <xf numFmtId="0" fontId="23" fillId="0" borderId="0" applyNumberFormat="0" applyFill="0" applyBorder="0" applyAlignment="0" applyProtection="0"/>
    <xf numFmtId="0" fontId="1" fillId="0" borderId="10" applyNumberFormat="0" applyFill="0" applyAlignment="0" applyProtection="0"/>
    <xf numFmtId="0" fontId="24"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24" fillId="36" borderId="0" applyNumberFormat="0" applyBorder="0" applyAlignment="0" applyProtection="0"/>
  </cellStyleXfs>
  <cellXfs count="15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0" fillId="0" borderId="0" xfId="0" applyAlignment="1">
      <alignment horizontal="left" wrapText="1"/>
    </xf>
    <xf numFmtId="164" fontId="1" fillId="0" borderId="0" xfId="0" applyNumberFormat="1" applyFont="1" applyAlignment="1">
      <alignment horizontal="left"/>
    </xf>
    <xf numFmtId="164" fontId="0" fillId="0" borderId="0" xfId="0" applyNumberFormat="1"/>
    <xf numFmtId="0" fontId="0" fillId="0" borderId="0" xfId="0" applyAlignment="1">
      <alignment horizontal="center"/>
    </xf>
    <xf numFmtId="0" fontId="0" fillId="0" borderId="0" xfId="0" applyFill="1"/>
    <xf numFmtId="0" fontId="1" fillId="0" borderId="0" xfId="0" applyFont="1" applyFill="1" applyAlignment="1">
      <alignment horizontal="left" wrapText="1"/>
    </xf>
    <xf numFmtId="0" fontId="1" fillId="0" borderId="0" xfId="0" applyFont="1" applyFill="1" applyAlignment="1">
      <alignment wrapText="1"/>
    </xf>
    <xf numFmtId="8" fontId="0" fillId="0" borderId="1" xfId="0" quotePrefix="1" applyNumberFormat="1" applyFont="1" applyBorder="1" applyAlignment="1"/>
    <xf numFmtId="0" fontId="0" fillId="0" borderId="1" xfId="0" applyFont="1" applyFill="1" applyBorder="1" applyAlignment="1">
      <alignment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0" borderId="1" xfId="0" applyFont="1" applyBorder="1" applyAlignment="1">
      <alignment vertical="center"/>
    </xf>
    <xf numFmtId="0" fontId="0" fillId="0" borderId="1" xfId="0" applyFont="1" applyBorder="1" applyAlignment="1"/>
    <xf numFmtId="0" fontId="1" fillId="0" borderId="1" xfId="0" applyFont="1" applyFill="1" applyBorder="1"/>
    <xf numFmtId="0" fontId="0" fillId="0" borderId="1" xfId="0" applyFont="1" applyFill="1" applyBorder="1" applyAlignment="1"/>
    <xf numFmtId="0" fontId="7" fillId="0" borderId="1" xfId="1" applyFont="1" applyFill="1" applyBorder="1" applyAlignment="1"/>
    <xf numFmtId="0" fontId="4" fillId="6" borderId="1" xfId="0" applyFont="1" applyFill="1" applyBorder="1" applyAlignment="1">
      <alignment horizontal="center" vertical="center" wrapText="1"/>
    </xf>
    <xf numFmtId="0" fontId="6" fillId="0" borderId="1" xfId="0" applyFont="1" applyBorder="1" applyAlignment="1">
      <alignment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7" fillId="0" borderId="1" xfId="0" applyFont="1" applyFill="1" applyBorder="1" applyAlignment="1">
      <alignment wrapText="1"/>
    </xf>
    <xf numFmtId="0" fontId="1" fillId="0" borderId="1" xfId="0" applyFont="1" applyFill="1" applyBorder="1" applyAlignment="1">
      <alignment wrapText="1"/>
    </xf>
    <xf numFmtId="0" fontId="7" fillId="0" borderId="1" xfId="0" applyFont="1" applyFill="1" applyBorder="1" applyAlignment="1"/>
    <xf numFmtId="0" fontId="5" fillId="0" borderId="1" xfId="0" applyFont="1" applyFill="1" applyBorder="1" applyAlignment="1">
      <alignment vertical="center"/>
    </xf>
    <xf numFmtId="8" fontId="0" fillId="0" borderId="1" xfId="0" quotePrefix="1" applyNumberFormat="1" applyFont="1" applyFill="1" applyBorder="1" applyAlignment="1"/>
    <xf numFmtId="0" fontId="0" fillId="0" borderId="1" xfId="0" applyFill="1" applyBorder="1"/>
    <xf numFmtId="0" fontId="0" fillId="0" borderId="0" xfId="0"/>
    <xf numFmtId="0" fontId="8" fillId="0" borderId="0" xfId="0" applyFont="1"/>
    <xf numFmtId="0" fontId="9" fillId="0" borderId="0" xfId="0" applyFont="1"/>
    <xf numFmtId="0" fontId="9" fillId="0" borderId="0" xfId="0" applyFont="1" applyAlignment="1"/>
    <xf numFmtId="0" fontId="0" fillId="0" borderId="1" xfId="0" quotePrefix="1" applyFont="1" applyBorder="1" applyAlignment="1"/>
    <xf numFmtId="0" fontId="0" fillId="0" borderId="1" xfId="0" quotePrefix="1" applyFont="1" applyFill="1" applyBorder="1" applyAlignment="1"/>
    <xf numFmtId="0" fontId="9" fillId="0" borderId="0" xfId="0" applyFont="1" applyFill="1"/>
    <xf numFmtId="164" fontId="0" fillId="0" borderId="0" xfId="0" applyNumberFormat="1" applyFill="1" applyAlignment="1">
      <alignment horizontal="left"/>
    </xf>
    <xf numFmtId="0" fontId="0" fillId="0" borderId="0" xfId="0" applyFill="1" applyAlignment="1">
      <alignment horizontal="left"/>
    </xf>
    <xf numFmtId="0" fontId="3" fillId="0" borderId="0" xfId="0" applyFont="1" applyFill="1" applyAlignment="1">
      <alignment horizontal="left"/>
    </xf>
    <xf numFmtId="0" fontId="3" fillId="0" borderId="0" xfId="0" applyFont="1" applyFill="1"/>
    <xf numFmtId="0" fontId="1" fillId="0" borderId="0" xfId="0" applyFont="1" applyFill="1" applyAlignment="1">
      <alignment horizontal="left"/>
    </xf>
    <xf numFmtId="0" fontId="10" fillId="0" borderId="0" xfId="0" applyFont="1" applyFill="1" applyAlignment="1">
      <alignment horizontal="left"/>
    </xf>
    <xf numFmtId="0" fontId="10" fillId="0" borderId="0" xfId="0" applyFont="1" applyFill="1"/>
    <xf numFmtId="0" fontId="0" fillId="0" borderId="0" xfId="0" applyFill="1" applyBorder="1"/>
    <xf numFmtId="0" fontId="0" fillId="0" borderId="0" xfId="0" applyFill="1" applyAlignment="1">
      <alignment wrapText="1"/>
    </xf>
    <xf numFmtId="0" fontId="1" fillId="0" borderId="0" xfId="0" applyFont="1" applyFill="1"/>
    <xf numFmtId="16" fontId="0" fillId="0" borderId="0" xfId="0" applyNumberFormat="1" applyFill="1"/>
    <xf numFmtId="0" fontId="7" fillId="0" borderId="0" xfId="0" applyFont="1" applyFill="1"/>
    <xf numFmtId="0" fontId="8" fillId="0" borderId="0" xfId="0" applyFont="1" applyFill="1"/>
    <xf numFmtId="0" fontId="9" fillId="0" borderId="0" xfId="0" applyFont="1" applyFill="1" applyAlignment="1"/>
    <xf numFmtId="0" fontId="0" fillId="0" borderId="0" xfId="0" applyFont="1" applyFill="1"/>
    <xf numFmtId="0" fontId="9" fillId="0" borderId="0" xfId="0" applyFont="1" applyFill="1" applyAlignment="1">
      <alignment wrapText="1"/>
    </xf>
    <xf numFmtId="0" fontId="7" fillId="0" borderId="0" xfId="0" applyFont="1" applyFill="1" applyAlignment="1">
      <alignment wrapText="1"/>
    </xf>
    <xf numFmtId="0" fontId="0" fillId="0" borderId="0" xfId="0" applyFill="1"/>
    <xf numFmtId="0" fontId="7" fillId="0" borderId="0" xfId="0" applyFont="1" applyFill="1" applyBorder="1"/>
    <xf numFmtId="0" fontId="0" fillId="0" borderId="0" xfId="0" applyFill="1" applyAlignment="1">
      <alignment horizontal="left" wrapText="1"/>
    </xf>
    <xf numFmtId="0" fontId="0" fillId="0" borderId="0" xfId="0" applyFill="1" applyAlignment="1"/>
    <xf numFmtId="0" fontId="0" fillId="0" borderId="0" xfId="0" applyFill="1"/>
    <xf numFmtId="0" fontId="0" fillId="0" borderId="0" xfId="0" applyFont="1" applyFill="1" applyAlignment="1">
      <alignment horizontal="left" wrapText="1"/>
    </xf>
    <xf numFmtId="0" fontId="25" fillId="0" borderId="0" xfId="0" applyFont="1" applyFill="1"/>
    <xf numFmtId="0" fontId="25" fillId="0" borderId="0" xfId="0" applyFont="1" applyFill="1" applyAlignment="1">
      <alignment wrapText="1"/>
    </xf>
    <xf numFmtId="16" fontId="25" fillId="0" borderId="0" xfId="0" applyNumberFormat="1" applyFont="1" applyFill="1"/>
    <xf numFmtId="0" fontId="0" fillId="0" borderId="0" xfId="0" applyFont="1" applyFill="1" applyAlignment="1">
      <alignment wrapText="1"/>
    </xf>
    <xf numFmtId="0" fontId="7" fillId="0" borderId="0" xfId="0" applyFont="1"/>
    <xf numFmtId="0" fontId="10" fillId="2" borderId="0" xfId="0" applyFont="1" applyFill="1" applyAlignment="1">
      <alignment horizontal="left"/>
    </xf>
    <xf numFmtId="0" fontId="3" fillId="2" borderId="0" xfId="0" applyFont="1" applyFill="1" applyAlignment="1">
      <alignment horizontal="left"/>
    </xf>
    <xf numFmtId="0" fontId="3" fillId="2" borderId="0" xfId="0" applyFont="1" applyFill="1"/>
    <xf numFmtId="0" fontId="4" fillId="0" borderId="0" xfId="0" applyFont="1" applyAlignment="1">
      <alignment horizontal="left"/>
    </xf>
    <xf numFmtId="0" fontId="4" fillId="0" borderId="0" xfId="0" applyFont="1"/>
    <xf numFmtId="0" fontId="8" fillId="0" borderId="0" xfId="0" applyFont="1" applyFill="1" applyAlignment="1">
      <alignment wrapText="1"/>
    </xf>
    <xf numFmtId="16" fontId="0" fillId="0" borderId="0" xfId="0" applyNumberFormat="1" applyFill="1" applyAlignment="1">
      <alignment wrapText="1"/>
    </xf>
    <xf numFmtId="16" fontId="25" fillId="0" borderId="0" xfId="0" applyNumberFormat="1" applyFont="1" applyFill="1" applyAlignment="1">
      <alignment wrapText="1"/>
    </xf>
    <xf numFmtId="165" fontId="0" fillId="0" borderId="0" xfId="0" applyNumberFormat="1"/>
    <xf numFmtId="0" fontId="26" fillId="0" borderId="0" xfId="0" applyFont="1" applyFill="1" applyAlignment="1">
      <alignment vertical="center"/>
    </xf>
    <xf numFmtId="0" fontId="0" fillId="0" borderId="0" xfId="0" applyFill="1" applyAlignment="1">
      <alignment horizontal="right" wrapText="1"/>
    </xf>
    <xf numFmtId="0" fontId="26" fillId="0" borderId="0" xfId="0" applyFont="1" applyFill="1" applyAlignment="1">
      <alignment vertical="center" wrapText="1"/>
    </xf>
    <xf numFmtId="0" fontId="27" fillId="0" borderId="0" xfId="0" applyFont="1" applyFill="1" applyAlignment="1">
      <alignment vertical="center"/>
    </xf>
    <xf numFmtId="0" fontId="0" fillId="0" borderId="0" xfId="0" applyFont="1" applyFill="1" applyBorder="1"/>
    <xf numFmtId="0" fontId="0" fillId="0" borderId="0" xfId="0" applyFont="1" applyFill="1" applyAlignment="1"/>
    <xf numFmtId="0" fontId="0" fillId="37" borderId="0" xfId="0" applyFont="1" applyFill="1" applyAlignment="1">
      <alignment wrapText="1"/>
    </xf>
    <xf numFmtId="0" fontId="0" fillId="37" borderId="0" xfId="0" applyFill="1"/>
    <xf numFmtId="0" fontId="0" fillId="37" borderId="0" xfId="0" applyFill="1" applyAlignment="1">
      <alignment wrapText="1"/>
    </xf>
    <xf numFmtId="0" fontId="7" fillId="0" borderId="0" xfId="0" applyFont="1" applyFill="1" applyAlignment="1"/>
    <xf numFmtId="49" fontId="0" fillId="0" borderId="0" xfId="0" applyNumberFormat="1" applyFill="1"/>
    <xf numFmtId="164" fontId="0" fillId="0" borderId="0" xfId="0" applyNumberFormat="1" applyFill="1"/>
    <xf numFmtId="0" fontId="0" fillId="0" borderId="1" xfId="0" applyBorder="1"/>
    <xf numFmtId="0" fontId="7" fillId="0" borderId="1" xfId="0" applyFont="1" applyFill="1" applyBorder="1" applyAlignment="1">
      <alignment vertical="top" wrapText="1"/>
    </xf>
    <xf numFmtId="0" fontId="7" fillId="0" borderId="1" xfId="0" applyFont="1" applyBorder="1" applyAlignment="1">
      <alignment wrapText="1"/>
    </xf>
    <xf numFmtId="0" fontId="1" fillId="0" borderId="1" xfId="0" applyFont="1" applyBorder="1"/>
    <xf numFmtId="0" fontId="6" fillId="38" borderId="0" xfId="0" applyFont="1" applyFill="1"/>
    <xf numFmtId="0" fontId="0" fillId="38" borderId="0" xfId="0" applyFill="1"/>
    <xf numFmtId="0" fontId="7" fillId="38" borderId="0" xfId="0" applyFont="1" applyFill="1" applyBorder="1"/>
    <xf numFmtId="0" fontId="29" fillId="0" borderId="0" xfId="0" applyFont="1"/>
    <xf numFmtId="0" fontId="29" fillId="0" borderId="0" xfId="0" applyFont="1" applyAlignment="1">
      <alignment wrapText="1"/>
    </xf>
    <xf numFmtId="0" fontId="30" fillId="0" borderId="0" xfId="0" applyFont="1"/>
    <xf numFmtId="0" fontId="30" fillId="0" borderId="0" xfId="0" applyFont="1" applyAlignment="1">
      <alignment wrapText="1"/>
    </xf>
    <xf numFmtId="0" fontId="31" fillId="0" borderId="0" xfId="0" applyFont="1" applyAlignment="1"/>
    <xf numFmtId="0" fontId="30" fillId="0" borderId="0" xfId="0" applyFont="1" applyFill="1"/>
    <xf numFmtId="0" fontId="30" fillId="0" borderId="0" xfId="0" applyFont="1" applyFill="1" applyAlignment="1">
      <alignment wrapText="1"/>
    </xf>
    <xf numFmtId="0" fontId="32" fillId="0" borderId="0" xfId="0" applyFont="1" applyFill="1"/>
    <xf numFmtId="0" fontId="32" fillId="0" borderId="0" xfId="0" applyFont="1" applyFill="1" applyAlignment="1">
      <alignment wrapText="1"/>
    </xf>
    <xf numFmtId="0" fontId="33" fillId="0" borderId="0" xfId="0" applyFont="1" applyBorder="1" applyAlignment="1">
      <alignment vertical="center" wrapText="1"/>
    </xf>
    <xf numFmtId="0" fontId="35" fillId="0" borderId="0" xfId="0" applyFont="1" applyBorder="1" applyAlignment="1">
      <alignment vertical="center" wrapText="1"/>
    </xf>
    <xf numFmtId="0" fontId="7" fillId="0" borderId="0" xfId="0" applyFont="1" applyFill="1" applyAlignment="1">
      <alignment horizontal="left"/>
    </xf>
    <xf numFmtId="0" fontId="35" fillId="38" borderId="0" xfId="0" applyFont="1" applyFill="1" applyBorder="1" applyAlignment="1">
      <alignment vertical="center" wrapText="1"/>
    </xf>
    <xf numFmtId="0" fontId="35" fillId="38" borderId="0" xfId="0" applyFont="1" applyFill="1" applyBorder="1" applyAlignment="1">
      <alignment vertical="center"/>
    </xf>
    <xf numFmtId="0" fontId="35" fillId="38" borderId="13" xfId="0" applyFont="1" applyFill="1" applyBorder="1" applyAlignment="1">
      <alignment vertical="center" wrapText="1"/>
    </xf>
    <xf numFmtId="0" fontId="35" fillId="38" borderId="14" xfId="0" applyFont="1" applyFill="1" applyBorder="1" applyAlignment="1">
      <alignment vertical="center" wrapText="1"/>
    </xf>
    <xf numFmtId="0" fontId="35" fillId="38" borderId="15" xfId="0" applyFont="1" applyFill="1" applyBorder="1" applyAlignment="1">
      <alignment vertical="center" wrapText="1"/>
    </xf>
    <xf numFmtId="0" fontId="35" fillId="38" borderId="16" xfId="0" applyFont="1" applyFill="1" applyBorder="1" applyAlignment="1">
      <alignment vertical="center" wrapText="1"/>
    </xf>
    <xf numFmtId="0" fontId="35" fillId="38" borderId="11" xfId="0" applyFont="1" applyFill="1" applyBorder="1" applyAlignment="1">
      <alignment vertical="center" wrapText="1"/>
    </xf>
    <xf numFmtId="0" fontId="35" fillId="38" borderId="17" xfId="0" applyFont="1" applyFill="1" applyBorder="1" applyAlignment="1">
      <alignment vertical="center" wrapText="1"/>
    </xf>
    <xf numFmtId="0" fontId="35" fillId="38" borderId="18" xfId="0" applyFont="1" applyFill="1" applyBorder="1" applyAlignment="1">
      <alignment vertical="center" wrapText="1"/>
    </xf>
    <xf numFmtId="0" fontId="35" fillId="38" borderId="12" xfId="0" applyFont="1" applyFill="1" applyBorder="1" applyAlignment="1">
      <alignment vertical="center" wrapText="1"/>
    </xf>
    <xf numFmtId="0" fontId="0" fillId="0" borderId="0" xfId="0" applyBorder="1" applyAlignment="1">
      <alignment wrapText="1"/>
    </xf>
    <xf numFmtId="16" fontId="1" fillId="0" borderId="0" xfId="0" applyNumberFormat="1" applyFont="1" applyBorder="1" applyAlignment="1">
      <alignment wrapText="1"/>
    </xf>
    <xf numFmtId="17" fontId="1" fillId="0" borderId="0" xfId="0" quotePrefix="1" applyNumberFormat="1" applyFont="1" applyBorder="1" applyAlignment="1">
      <alignment wrapText="1"/>
    </xf>
    <xf numFmtId="0" fontId="0" fillId="0" borderId="0" xfId="0" applyFill="1" applyBorder="1" applyAlignment="1">
      <alignment wrapText="1"/>
    </xf>
    <xf numFmtId="0" fontId="35" fillId="39" borderId="1" xfId="0" applyFont="1" applyFill="1" applyBorder="1" applyAlignment="1">
      <alignment vertical="center"/>
    </xf>
    <xf numFmtId="0" fontId="35" fillId="0" borderId="1" xfId="0" applyFont="1" applyBorder="1" applyAlignment="1">
      <alignment vertical="center"/>
    </xf>
    <xf numFmtId="0" fontId="37" fillId="0" borderId="1" xfId="0" applyFont="1" applyBorder="1" applyAlignment="1">
      <alignment vertical="center"/>
    </xf>
    <xf numFmtId="0" fontId="37" fillId="39" borderId="19" xfId="0" applyFont="1" applyFill="1" applyBorder="1" applyAlignment="1">
      <alignment vertical="center"/>
    </xf>
    <xf numFmtId="0" fontId="34" fillId="0" borderId="20" xfId="0" applyFont="1" applyBorder="1" applyAlignment="1">
      <alignment horizontal="center"/>
    </xf>
    <xf numFmtId="0" fontId="34" fillId="0" borderId="21" xfId="0" applyFont="1" applyBorder="1" applyAlignment="1">
      <alignment horizontal="center"/>
    </xf>
    <xf numFmtId="0" fontId="34" fillId="0" borderId="22" xfId="0" applyFont="1" applyBorder="1" applyAlignment="1">
      <alignment horizontal="center"/>
    </xf>
    <xf numFmtId="17" fontId="37" fillId="39" borderId="24" xfId="0" applyNumberFormat="1" applyFont="1" applyFill="1" applyBorder="1" applyAlignment="1">
      <alignment vertical="center"/>
    </xf>
    <xf numFmtId="17" fontId="37" fillId="0" borderId="26" xfId="0" applyNumberFormat="1" applyFont="1" applyBorder="1" applyAlignment="1">
      <alignment vertical="center"/>
    </xf>
    <xf numFmtId="0" fontId="33" fillId="39" borderId="26" xfId="0" applyFont="1" applyFill="1" applyBorder="1" applyAlignment="1">
      <alignment vertical="top"/>
    </xf>
    <xf numFmtId="0" fontId="35" fillId="0" borderId="26" xfId="0" applyFont="1" applyBorder="1" applyAlignment="1">
      <alignment vertical="center"/>
    </xf>
    <xf numFmtId="0" fontId="35" fillId="39" borderId="26" xfId="0" applyFont="1" applyFill="1" applyBorder="1" applyAlignment="1">
      <alignment vertical="center"/>
    </xf>
    <xf numFmtId="0" fontId="33" fillId="0" borderId="26" xfId="0" applyFont="1" applyBorder="1" applyAlignment="1">
      <alignment vertical="top"/>
    </xf>
    <xf numFmtId="0" fontId="26" fillId="2" borderId="28" xfId="0" applyFont="1" applyFill="1" applyBorder="1" applyAlignment="1">
      <alignment vertical="center"/>
    </xf>
    <xf numFmtId="0" fontId="26" fillId="2" borderId="29" xfId="0" applyFont="1" applyFill="1" applyBorder="1" applyAlignment="1">
      <alignment vertical="center"/>
    </xf>
    <xf numFmtId="0" fontId="25" fillId="0" borderId="0" xfId="0" applyFont="1" applyAlignment="1">
      <alignment horizontal="right"/>
    </xf>
    <xf numFmtId="0" fontId="25" fillId="0" borderId="0" xfId="0" applyFont="1" applyAlignment="1">
      <alignment wrapText="1"/>
    </xf>
    <xf numFmtId="0" fontId="36" fillId="39" borderId="23" xfId="0" applyFont="1" applyFill="1" applyBorder="1" applyAlignment="1">
      <alignment horizontal="right" vertical="center"/>
    </xf>
    <xf numFmtId="0" fontId="36" fillId="0" borderId="25" xfId="0" applyFont="1" applyBorder="1" applyAlignment="1">
      <alignment horizontal="right" vertical="center"/>
    </xf>
    <xf numFmtId="0" fontId="34" fillId="39" borderId="25" xfId="0" applyFont="1" applyFill="1" applyBorder="1" applyAlignment="1">
      <alignment horizontal="right" vertical="center"/>
    </xf>
    <xf numFmtId="0" fontId="33" fillId="0" borderId="25" xfId="0" applyFont="1" applyBorder="1" applyAlignment="1">
      <alignment horizontal="right" vertical="top"/>
    </xf>
    <xf numFmtId="0" fontId="33" fillId="39" borderId="25" xfId="0" applyFont="1" applyFill="1" applyBorder="1" applyAlignment="1">
      <alignment horizontal="right" vertical="top"/>
    </xf>
    <xf numFmtId="0" fontId="34" fillId="0" borderId="25" xfId="0" applyFont="1" applyBorder="1" applyAlignment="1">
      <alignment horizontal="right" vertical="center"/>
    </xf>
    <xf numFmtId="0" fontId="38" fillId="2" borderId="27" xfId="0" applyFont="1" applyFill="1" applyBorder="1" applyAlignment="1">
      <alignment horizontal="right" vertical="center"/>
    </xf>
    <xf numFmtId="0" fontId="7" fillId="0" borderId="0" xfId="0" applyFont="1" applyFill="1" applyAlignment="1">
      <alignment horizontal="left" wrapText="1"/>
    </xf>
    <xf numFmtId="0" fontId="35" fillId="40" borderId="0" xfId="0" applyFont="1" applyFill="1" applyBorder="1" applyAlignment="1">
      <alignment vertical="center"/>
    </xf>
    <xf numFmtId="0" fontId="39" fillId="0" borderId="0" xfId="0" applyFont="1" applyAlignment="1">
      <alignment vertical="center"/>
    </xf>
    <xf numFmtId="0" fontId="3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1"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hah, Ami (CDC/DDNID/NCCDPHP/OD) (CTR)" id="{F6119F17-2660-4C92-B919-5245B8291576}" userId="S::HIZ4@cdc.gov::ad6d40e9-514a-4187-a430-8080967f6b6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2" dT="2020-03-27T18:49:07.50" personId="{F6119F17-2660-4C92-B919-5245B8291576}" id="{13321EB0-8EFC-4F08-8C60-0FB6963BE125}">
    <text>Cells written in green font are metadata that we are not keeping in our data definition template, because you have not provided this data to us. I didn't want to delete them from your file. But reminder: We are not keeping track of these rows.</text>
  </threadedComment>
  <threadedComment ref="J51" dT="2020-03-27T18:47:44.37" personId="{F6119F17-2660-4C92-B919-5245B8291576}" id="{1D67B57B-8FBB-4115-8BA3-C9136A406DC1}">
    <text>I filled in the missing validation code in these cells. Please review.</text>
  </threadedComment>
</ThreadedComments>
</file>

<file path=xl/threadedComments/threadedComment2.xml><?xml version="1.0" encoding="utf-8"?>
<ThreadedComments xmlns="http://schemas.microsoft.com/office/spreadsheetml/2018/threadedcomments" xmlns:x="http://schemas.openxmlformats.org/spreadsheetml/2006/main">
  <threadedComment ref="H4" dT="2020-03-27T15:20:08.86" personId="{F6119F17-2660-4C92-B919-5245B8291576}" id="{37E18E79-9009-435F-869E-949598B09A09}">
    <text>John, can you please adjust the validation code to include the RiskFactorID criteria?
We need this because I cleaned up the file to add every combination of response for clarity. 
Example Validation code: 
If RiskFactorResponseID = "RFYES" and RiskFactorResponse = "Yes" and RickFactorID = "RFDM" then Validation_RFactorResponse = 0;
Let me know if that doesn't make sense.</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0-03-27T16:21:30.67" personId="{F6119F17-2660-4C92-B919-5245B8291576}" id="{46CA9421-17DD-48F1-AC01-7D85B0655EED}">
    <text>If it is easier for you to provide the Geolocation in this format, please do so. Otherwise, feel free to provide the geolocation in separate latitude and longitude columns.</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0-02-20T19:50:21.03" personId="{F6119F17-2660-4C92-B919-5245B8291576}" id="{3DB8E71C-D5BE-4761-AF95-B89B3D725D5D}">
    <text>The FIPS_Code value will be entered in the LocationID column of the dataset.</text>
  </threadedComment>
  <threadedComment ref="D1" dT="2020-02-19T21:54:36.01" personId="{F6119F17-2660-4C92-B919-5245B8291576}" id="{EF06B19F-CAA9-484C-AC6C-3727E607F2CB}">
    <text>The CountyName value will be entered in the LocationDesc column.</text>
  </threadedComment>
  <threadedComment ref="E1" dT="2020-02-27T18:53:16.75" personId="{F6119F17-2660-4C92-B919-5245B8291576}" id="{0EB9BD8E-3297-4E03-911D-F0FE6BFB1699}">
    <text>Stateabbr = new column in dataset</text>
  </threadedComment>
  <threadedComment ref="G1" dT="2020-02-19T21:54:45.32" personId="{F6119F17-2660-4C92-B919-5245B8291576}" id="{9A7CBFC3-5F92-44FF-93ED-AF576F54B433}">
    <text>John, did you hear back from CDC about how County names should be abbreviated in the file? In our last meeting, we discussed my presumed strategy that the word "County" would just be lopped of the end of the County value. But I believe you wanted to confirm with CDC about how to handle this. Please let me know. 
StratificationAbbr equates to LocationAbbr in the dataset.</text>
  </threadedComment>
  <threadedComment ref="H1" dT="2020-02-19T21:54:08.35" personId="{F6119F17-2660-4C92-B919-5245B8291576}" id="{50EAADAC-A797-42D5-8E4D-343AD04DC25E}">
    <text>StratificationType equates to GeographicLevel in the dataset.</text>
  </threadedComment>
  <threadedComment ref="P1" dT="2020-03-27T17:18:09.55" personId="{F6119F17-2660-4C92-B919-5245B8291576}" id="{CF9F93A5-86F0-4A26-BA99-A512EEA1F3C9}">
    <text>If it is easier for you to provide the Geolocation in this format, please do so. Otherwise, feel free to provide the geolocation in separate latitude and longitude columns.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cdc.gov/visionhealth/vehss/data/index.html" TargetMode="External"/><Relationship Id="rId1" Type="http://schemas.openxmlformats.org/officeDocument/2006/relationships/hyperlink" Target="https://www.cdc.gov/visionhealth/vehss/dat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E24"/>
  <sheetViews>
    <sheetView workbookViewId="0">
      <selection activeCell="B29" sqref="B29"/>
    </sheetView>
  </sheetViews>
  <sheetFormatPr defaultRowHeight="15" x14ac:dyDescent="0.25"/>
  <cols>
    <col min="1" max="1" width="28.5703125" style="33" bestFit="1" customWidth="1"/>
    <col min="2" max="2" width="94.28515625" style="1" bestFit="1" customWidth="1"/>
    <col min="3" max="3" width="32.28515625" style="1" customWidth="1"/>
    <col min="4" max="4" width="46.140625" style="118" customWidth="1"/>
    <col min="5" max="5" width="34.7109375" style="118" customWidth="1"/>
  </cols>
  <sheetData>
    <row r="1" spans="1:5" ht="15.75" thickBot="1" x14ac:dyDescent="0.3">
      <c r="A1" s="126" t="s">
        <v>9039</v>
      </c>
      <c r="B1" s="127" t="s">
        <v>9040</v>
      </c>
      <c r="C1" s="128" t="s">
        <v>9041</v>
      </c>
    </row>
    <row r="2" spans="1:5" x14ac:dyDescent="0.25">
      <c r="A2" s="139" t="s">
        <v>399</v>
      </c>
      <c r="B2" s="125" t="s">
        <v>9062</v>
      </c>
      <c r="C2" s="129">
        <v>44531</v>
      </c>
    </row>
    <row r="3" spans="1:5" x14ac:dyDescent="0.25">
      <c r="A3" s="140" t="s">
        <v>1259</v>
      </c>
      <c r="B3" s="124" t="s">
        <v>9063</v>
      </c>
      <c r="C3" s="130">
        <v>44531</v>
      </c>
      <c r="D3" s="119"/>
      <c r="E3" s="120"/>
    </row>
    <row r="4" spans="1:5" x14ac:dyDescent="0.25">
      <c r="A4" s="141" t="s">
        <v>9042</v>
      </c>
      <c r="B4" s="122" t="s">
        <v>9043</v>
      </c>
      <c r="C4" s="131"/>
    </row>
    <row r="5" spans="1:5" x14ac:dyDescent="0.25">
      <c r="A5" s="142"/>
      <c r="B5" s="123" t="s">
        <v>9044</v>
      </c>
      <c r="C5" s="132" t="s">
        <v>9045</v>
      </c>
    </row>
    <row r="6" spans="1:5" x14ac:dyDescent="0.25">
      <c r="A6" s="143"/>
      <c r="B6" s="122" t="s">
        <v>9046</v>
      </c>
      <c r="C6" s="133" t="s">
        <v>9047</v>
      </c>
    </row>
    <row r="7" spans="1:5" x14ac:dyDescent="0.25">
      <c r="A7" s="142"/>
      <c r="B7" s="123" t="s">
        <v>9048</v>
      </c>
      <c r="C7" s="132" t="s">
        <v>9049</v>
      </c>
    </row>
    <row r="8" spans="1:5" x14ac:dyDescent="0.25">
      <c r="A8" s="141" t="s">
        <v>1587</v>
      </c>
      <c r="B8" s="122" t="s">
        <v>9050</v>
      </c>
      <c r="C8" s="133" t="s">
        <v>9047</v>
      </c>
      <c r="D8" s="121"/>
    </row>
    <row r="9" spans="1:5" x14ac:dyDescent="0.25">
      <c r="A9" s="144" t="s">
        <v>9051</v>
      </c>
      <c r="B9" s="123" t="s">
        <v>9052</v>
      </c>
      <c r="C9" s="134"/>
    </row>
    <row r="10" spans="1:5" x14ac:dyDescent="0.25">
      <c r="A10" s="141" t="s">
        <v>577</v>
      </c>
      <c r="B10" s="122" t="s">
        <v>9052</v>
      </c>
      <c r="C10" s="131"/>
    </row>
    <row r="11" spans="1:5" x14ac:dyDescent="0.25">
      <c r="A11" s="144" t="s">
        <v>403</v>
      </c>
      <c r="B11" s="123" t="s">
        <v>9053</v>
      </c>
      <c r="C11" s="132" t="s">
        <v>9047</v>
      </c>
    </row>
    <row r="12" spans="1:5" x14ac:dyDescent="0.25">
      <c r="A12" s="141" t="s">
        <v>461</v>
      </c>
      <c r="B12" s="122" t="s">
        <v>9053</v>
      </c>
      <c r="C12" s="133" t="s">
        <v>9047</v>
      </c>
    </row>
    <row r="13" spans="1:5" x14ac:dyDescent="0.25">
      <c r="A13" s="144" t="s">
        <v>570</v>
      </c>
      <c r="B13" s="123" t="s">
        <v>9054</v>
      </c>
      <c r="C13" s="132" t="s">
        <v>9047</v>
      </c>
    </row>
    <row r="14" spans="1:5" x14ac:dyDescent="0.25">
      <c r="A14" s="141" t="s">
        <v>489</v>
      </c>
      <c r="B14" s="122" t="s">
        <v>9055</v>
      </c>
      <c r="C14" s="133" t="s">
        <v>9047</v>
      </c>
    </row>
    <row r="15" spans="1:5" x14ac:dyDescent="0.25">
      <c r="A15" s="144" t="s">
        <v>9056</v>
      </c>
      <c r="B15" s="123" t="s">
        <v>9057</v>
      </c>
      <c r="C15" s="132" t="s">
        <v>9058</v>
      </c>
    </row>
    <row r="16" spans="1:5" ht="15.75" thickBot="1" x14ac:dyDescent="0.3">
      <c r="A16" s="145" t="s">
        <v>9059</v>
      </c>
      <c r="B16" s="135" t="s">
        <v>9060</v>
      </c>
      <c r="C16" s="136" t="s">
        <v>9045</v>
      </c>
    </row>
    <row r="17" spans="1:3" x14ac:dyDescent="0.25">
      <c r="A17" s="47"/>
    </row>
    <row r="18" spans="1:3" hidden="1" x14ac:dyDescent="0.25">
      <c r="A18" s="47" t="s">
        <v>1725</v>
      </c>
      <c r="B18" s="1" t="s">
        <v>1726</v>
      </c>
    </row>
    <row r="19" spans="1:3" ht="30" hidden="1" x14ac:dyDescent="0.25">
      <c r="A19" s="47" t="s">
        <v>1727</v>
      </c>
      <c r="B19" s="1" t="s">
        <v>1729</v>
      </c>
      <c r="C19" s="48" t="s">
        <v>1728</v>
      </c>
    </row>
    <row r="20" spans="1:3" ht="30" hidden="1" x14ac:dyDescent="0.25">
      <c r="A20" s="33" t="s">
        <v>1782</v>
      </c>
      <c r="B20" s="1" t="s">
        <v>1783</v>
      </c>
      <c r="C20" s="48" t="s">
        <v>1784</v>
      </c>
    </row>
    <row r="21" spans="1:3" ht="45" hidden="1" x14ac:dyDescent="0.25">
      <c r="A21" s="61" t="s">
        <v>1811</v>
      </c>
      <c r="B21" s="48" t="s">
        <v>1809</v>
      </c>
      <c r="C21" s="48" t="s">
        <v>1810</v>
      </c>
    </row>
    <row r="22" spans="1:3" ht="120" hidden="1" x14ac:dyDescent="0.25">
      <c r="A22" s="84" t="s">
        <v>8998</v>
      </c>
      <c r="B22" s="85" t="s">
        <v>8999</v>
      </c>
      <c r="C22" s="85" t="s">
        <v>9000</v>
      </c>
    </row>
    <row r="24" spans="1:3" x14ac:dyDescent="0.25">
      <c r="A24" s="137" t="s">
        <v>9001</v>
      </c>
      <c r="B24" s="138" t="s">
        <v>9061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168"/>
  <sheetViews>
    <sheetView workbookViewId="0">
      <pane ySplit="1" topLeftCell="A134" activePane="bottomLeft" state="frozen"/>
      <selection pane="bottomLeft" activeCell="A168" sqref="A168:B168"/>
    </sheetView>
  </sheetViews>
  <sheetFormatPr defaultColWidth="9.140625" defaultRowHeight="15" x14ac:dyDescent="0.25"/>
  <cols>
    <col min="1" max="1" width="11.85546875" style="41" bestFit="1" customWidth="1"/>
    <col min="2" max="2" width="19" style="57" bestFit="1" customWidth="1"/>
    <col min="3" max="3" width="14.85546875" style="57" bestFit="1" customWidth="1"/>
    <col min="4" max="4" width="2.140625" style="61" customWidth="1"/>
    <col min="5" max="5" width="3.42578125" style="61" customWidth="1"/>
    <col min="6" max="6" width="53.42578125" style="39" bestFit="1" customWidth="1"/>
    <col min="7" max="7" width="1.42578125" style="57" bestFit="1" customWidth="1"/>
    <col min="8" max="8" width="73.85546875" style="57" bestFit="1" customWidth="1"/>
    <col min="9" max="16384" width="9.140625" style="57"/>
  </cols>
  <sheetData>
    <row r="1" spans="1:8" s="49" customFormat="1" x14ac:dyDescent="0.25">
      <c r="A1" s="44" t="s">
        <v>1078</v>
      </c>
      <c r="B1" s="49" t="s">
        <v>1039</v>
      </c>
      <c r="C1" s="49" t="s">
        <v>5</v>
      </c>
      <c r="F1" s="52" t="s">
        <v>1358</v>
      </c>
      <c r="H1" s="52" t="s">
        <v>1359</v>
      </c>
    </row>
    <row r="2" spans="1:8" x14ac:dyDescent="0.25">
      <c r="A2" s="57" t="s">
        <v>666</v>
      </c>
      <c r="B2" s="57" t="s">
        <v>1695</v>
      </c>
      <c r="C2" s="57">
        <v>1</v>
      </c>
      <c r="F2" s="39" t="str">
        <f t="shared" ref="F2:F65" si="0">"if "&amp;A$1&amp;" = """&amp;A2&amp;""" then "&amp;B$1&amp;" = """&amp;B2&amp;""";"</f>
        <v>if AgeID = "AGEALL" then Age = "All ages";</v>
      </c>
      <c r="G2" s="39" t="s">
        <v>1360</v>
      </c>
      <c r="H2" s="53" t="str">
        <f>"If "&amp;A$1&amp;" = """&amp;A2&amp;""" and "&amp;B$1&amp;" = """&amp;B2&amp;""" then Validation_Age=0;"</f>
        <v>If AgeID = "AGEALL" and Age = "All ages" then Validation_Age=0;</v>
      </c>
    </row>
    <row r="3" spans="1:8" x14ac:dyDescent="0.25">
      <c r="A3" s="57" t="s">
        <v>667</v>
      </c>
      <c r="B3" s="57" t="s">
        <v>668</v>
      </c>
      <c r="C3" s="57">
        <v>2</v>
      </c>
      <c r="F3" s="39" t="str">
        <f t="shared" si="0"/>
        <v>if AgeID = "AGE017" then Age = "0-17 years";</v>
      </c>
      <c r="G3" s="39" t="s">
        <v>1360</v>
      </c>
      <c r="H3" s="53" t="str">
        <f t="shared" ref="H3:H66" si="1">"If "&amp;A$1&amp;" = """&amp;A3&amp;""" and "&amp;B$1&amp;" = """&amp;B3&amp;""" then Validation_Age=0;"</f>
        <v>If AgeID = "AGE017" and Age = "0-17 years" then Validation_Age=0;</v>
      </c>
    </row>
    <row r="4" spans="1:8" x14ac:dyDescent="0.25">
      <c r="A4" s="57" t="s">
        <v>669</v>
      </c>
      <c r="B4" s="57" t="s">
        <v>670</v>
      </c>
      <c r="C4" s="57">
        <v>3</v>
      </c>
      <c r="F4" s="39" t="str">
        <f t="shared" si="0"/>
        <v>if AgeID = "AGE1217" then Age = "12-17 years";</v>
      </c>
      <c r="G4" s="39" t="s">
        <v>1360</v>
      </c>
      <c r="H4" s="53" t="str">
        <f t="shared" si="1"/>
        <v>If AgeID = "AGE1217" and Age = "12-17 years" then Validation_Age=0;</v>
      </c>
    </row>
    <row r="5" spans="1:8" x14ac:dyDescent="0.25">
      <c r="A5" s="57" t="s">
        <v>671</v>
      </c>
      <c r="B5" s="57" t="s">
        <v>672</v>
      </c>
      <c r="C5" s="57">
        <v>4</v>
      </c>
      <c r="F5" s="39" t="str">
        <f t="shared" si="0"/>
        <v>if AgeID = "AGE1839" then Age = "18-39 years";</v>
      </c>
      <c r="G5" s="39" t="s">
        <v>1360</v>
      </c>
      <c r="H5" s="53" t="str">
        <f t="shared" si="1"/>
        <v>If AgeID = "AGE1839" and Age = "18-39 years" then Validation_Age=0;</v>
      </c>
    </row>
    <row r="6" spans="1:8" x14ac:dyDescent="0.25">
      <c r="A6" s="57" t="s">
        <v>673</v>
      </c>
      <c r="B6" s="57" t="s">
        <v>674</v>
      </c>
      <c r="C6" s="57">
        <v>5</v>
      </c>
      <c r="F6" s="39" t="str">
        <f t="shared" si="0"/>
        <v>if AgeID = "AGE2039" then Age = "20-39 years";</v>
      </c>
      <c r="G6" s="39" t="s">
        <v>1360</v>
      </c>
      <c r="H6" s="53" t="str">
        <f t="shared" si="1"/>
        <v>If AgeID = "AGE2039" and Age = "20-39 years" then Validation_Age=0;</v>
      </c>
    </row>
    <row r="7" spans="1:8" x14ac:dyDescent="0.25">
      <c r="A7" s="57" t="s">
        <v>675</v>
      </c>
      <c r="B7" s="57" t="s">
        <v>676</v>
      </c>
      <c r="C7" s="57">
        <v>6</v>
      </c>
      <c r="F7" s="39" t="str">
        <f t="shared" si="0"/>
        <v>if AgeID = "AGE4064" then Age = "40-64 years";</v>
      </c>
      <c r="G7" s="39" t="s">
        <v>1360</v>
      </c>
      <c r="H7" s="53" t="str">
        <f t="shared" si="1"/>
        <v>If AgeID = "AGE4064" and Age = "40-64 years" then Validation_Age=0;</v>
      </c>
    </row>
    <row r="8" spans="1:8" x14ac:dyDescent="0.25">
      <c r="A8" s="57" t="s">
        <v>691</v>
      </c>
      <c r="B8" s="57" t="s">
        <v>1595</v>
      </c>
      <c r="C8" s="57">
        <v>7</v>
      </c>
      <c r="F8" s="39" t="str">
        <f t="shared" si="0"/>
        <v>if AgeID = "AGE0" then Age = "Less than 12 months";</v>
      </c>
      <c r="G8" s="39" t="s">
        <v>1360</v>
      </c>
      <c r="H8" s="53" t="str">
        <f t="shared" si="1"/>
        <v>If AgeID = "AGE0" and Age = "Less than 12 months" then Validation_Age=0;</v>
      </c>
    </row>
    <row r="9" spans="1:8" x14ac:dyDescent="0.25">
      <c r="A9" s="57" t="s">
        <v>692</v>
      </c>
      <c r="B9" s="57" t="s">
        <v>693</v>
      </c>
      <c r="C9" s="57">
        <v>8</v>
      </c>
      <c r="F9" s="39" t="str">
        <f t="shared" si="0"/>
        <v>if AgeID = "AGE04" then Age = "0-4 years";</v>
      </c>
      <c r="G9" s="39" t="s">
        <v>1360</v>
      </c>
      <c r="H9" s="53" t="str">
        <f t="shared" si="1"/>
        <v>If AgeID = "AGE04" and Age = "0-4 years" then Validation_Age=0;</v>
      </c>
    </row>
    <row r="10" spans="1:8" x14ac:dyDescent="0.25">
      <c r="A10" s="57" t="s">
        <v>694</v>
      </c>
      <c r="B10" s="57" t="s">
        <v>695</v>
      </c>
      <c r="C10" s="57">
        <v>9</v>
      </c>
      <c r="F10" s="39" t="str">
        <f t="shared" si="0"/>
        <v>if AgeID = "AGE0104" then Age = "1-4 years";</v>
      </c>
      <c r="G10" s="39" t="s">
        <v>1360</v>
      </c>
      <c r="H10" s="53" t="str">
        <f t="shared" si="1"/>
        <v>If AgeID = "AGE0104" and Age = "1-4 years" then Validation_Age=0;</v>
      </c>
    </row>
    <row r="11" spans="1:8" x14ac:dyDescent="0.25">
      <c r="A11" s="57" t="s">
        <v>696</v>
      </c>
      <c r="B11" s="57" t="s">
        <v>697</v>
      </c>
      <c r="C11" s="57">
        <v>10</v>
      </c>
      <c r="F11" s="39" t="str">
        <f t="shared" si="0"/>
        <v>if AgeID = "AGE0509" then Age = "5-9 years";</v>
      </c>
      <c r="G11" s="39" t="s">
        <v>1360</v>
      </c>
      <c r="H11" s="53" t="str">
        <f t="shared" si="1"/>
        <v>If AgeID = "AGE0509" and Age = "5-9 years" then Validation_Age=0;</v>
      </c>
    </row>
    <row r="12" spans="1:8" x14ac:dyDescent="0.25">
      <c r="A12" s="57" t="s">
        <v>698</v>
      </c>
      <c r="B12" s="57" t="s">
        <v>699</v>
      </c>
      <c r="C12" s="57">
        <v>11</v>
      </c>
      <c r="F12" s="39" t="str">
        <f t="shared" si="0"/>
        <v>if AgeID = "AGE1014" then Age = "10-14 years";</v>
      </c>
      <c r="G12" s="39" t="s">
        <v>1360</v>
      </c>
      <c r="H12" s="53" t="str">
        <f t="shared" si="1"/>
        <v>If AgeID = "AGE1014" and Age = "10-14 years" then Validation_Age=0;</v>
      </c>
    </row>
    <row r="13" spans="1:8" x14ac:dyDescent="0.25">
      <c r="A13" s="57" t="s">
        <v>700</v>
      </c>
      <c r="B13" s="57" t="s">
        <v>701</v>
      </c>
      <c r="C13" s="57">
        <v>12</v>
      </c>
      <c r="F13" s="39" t="str">
        <f t="shared" si="0"/>
        <v>if AgeID = "AGE1519" then Age = "15-19 years";</v>
      </c>
      <c r="G13" s="39" t="s">
        <v>1360</v>
      </c>
      <c r="H13" s="53" t="str">
        <f t="shared" si="1"/>
        <v>If AgeID = "AGE1519" and Age = "15-19 years" then Validation_Age=0;</v>
      </c>
    </row>
    <row r="14" spans="1:8" x14ac:dyDescent="0.25">
      <c r="A14" s="57" t="s">
        <v>702</v>
      </c>
      <c r="B14" s="57" t="s">
        <v>703</v>
      </c>
      <c r="C14" s="57">
        <v>13</v>
      </c>
      <c r="F14" s="39" t="str">
        <f t="shared" si="0"/>
        <v>if AgeID = "AGE2024" then Age = "20-24 years";</v>
      </c>
      <c r="G14" s="39" t="s">
        <v>1360</v>
      </c>
      <c r="H14" s="53" t="str">
        <f t="shared" si="1"/>
        <v>If AgeID = "AGE2024" and Age = "20-24 years" then Validation_Age=0;</v>
      </c>
    </row>
    <row r="15" spans="1:8" x14ac:dyDescent="0.25">
      <c r="A15" s="57" t="s">
        <v>704</v>
      </c>
      <c r="B15" s="57" t="s">
        <v>705</v>
      </c>
      <c r="C15" s="57">
        <v>14</v>
      </c>
      <c r="F15" s="39" t="str">
        <f t="shared" si="0"/>
        <v>if AgeID = "AGE2529" then Age = "25-29 years";</v>
      </c>
      <c r="G15" s="39" t="s">
        <v>1360</v>
      </c>
      <c r="H15" s="53" t="str">
        <f t="shared" si="1"/>
        <v>If AgeID = "AGE2529" and Age = "25-29 years" then Validation_Age=0;</v>
      </c>
    </row>
    <row r="16" spans="1:8" x14ac:dyDescent="0.25">
      <c r="A16" s="57" t="s">
        <v>706</v>
      </c>
      <c r="B16" s="57" t="s">
        <v>707</v>
      </c>
      <c r="C16" s="57">
        <v>15</v>
      </c>
      <c r="F16" s="39" t="str">
        <f t="shared" si="0"/>
        <v>if AgeID = "AGE3034" then Age = "30-34 years";</v>
      </c>
      <c r="G16" s="39" t="s">
        <v>1360</v>
      </c>
      <c r="H16" s="53" t="str">
        <f t="shared" si="1"/>
        <v>If AgeID = "AGE3034" and Age = "30-34 years" then Validation_Age=0;</v>
      </c>
    </row>
    <row r="17" spans="1:8" x14ac:dyDescent="0.25">
      <c r="A17" s="57" t="s">
        <v>708</v>
      </c>
      <c r="B17" s="57" t="s">
        <v>709</v>
      </c>
      <c r="C17" s="57">
        <v>16</v>
      </c>
      <c r="F17" s="39" t="str">
        <f t="shared" si="0"/>
        <v>if AgeID = "AGE3539" then Age = "35-39 years";</v>
      </c>
      <c r="G17" s="39" t="s">
        <v>1360</v>
      </c>
      <c r="H17" s="53" t="str">
        <f t="shared" si="1"/>
        <v>If AgeID = "AGE3539" and Age = "35-39 years" then Validation_Age=0;</v>
      </c>
    </row>
    <row r="18" spans="1:8" x14ac:dyDescent="0.25">
      <c r="A18" s="57" t="s">
        <v>710</v>
      </c>
      <c r="B18" s="57" t="s">
        <v>711</v>
      </c>
      <c r="C18" s="57">
        <v>17</v>
      </c>
      <c r="F18" s="39" t="str">
        <f t="shared" si="0"/>
        <v>if AgeID = "AGE4044" then Age = "40-44 years";</v>
      </c>
      <c r="G18" s="39" t="s">
        <v>1360</v>
      </c>
      <c r="H18" s="53" t="str">
        <f t="shared" si="1"/>
        <v>If AgeID = "AGE4044" and Age = "40-44 years" then Validation_Age=0;</v>
      </c>
    </row>
    <row r="19" spans="1:8" x14ac:dyDescent="0.25">
      <c r="A19" s="57" t="s">
        <v>712</v>
      </c>
      <c r="B19" s="57" t="s">
        <v>713</v>
      </c>
      <c r="C19" s="57">
        <v>18</v>
      </c>
      <c r="F19" s="39" t="str">
        <f t="shared" si="0"/>
        <v>if AgeID = "AGE4549" then Age = "45-49 years";</v>
      </c>
      <c r="G19" s="39" t="s">
        <v>1360</v>
      </c>
      <c r="H19" s="53" t="str">
        <f t="shared" si="1"/>
        <v>If AgeID = "AGE4549" and Age = "45-49 years" then Validation_Age=0;</v>
      </c>
    </row>
    <row r="20" spans="1:8" x14ac:dyDescent="0.25">
      <c r="A20" s="57" t="s">
        <v>714</v>
      </c>
      <c r="B20" s="57" t="s">
        <v>715</v>
      </c>
      <c r="C20" s="57">
        <v>19</v>
      </c>
      <c r="F20" s="39" t="str">
        <f t="shared" si="0"/>
        <v>if AgeID = "AGE5054" then Age = "50-54 years";</v>
      </c>
      <c r="G20" s="39" t="s">
        <v>1360</v>
      </c>
      <c r="H20" s="53" t="str">
        <f t="shared" si="1"/>
        <v>If AgeID = "AGE5054" and Age = "50-54 years" then Validation_Age=0;</v>
      </c>
    </row>
    <row r="21" spans="1:8" x14ac:dyDescent="0.25">
      <c r="A21" s="57" t="s">
        <v>716</v>
      </c>
      <c r="B21" s="57" t="s">
        <v>717</v>
      </c>
      <c r="C21" s="57">
        <v>20</v>
      </c>
      <c r="F21" s="39" t="str">
        <f t="shared" si="0"/>
        <v>if AgeID = "AGE5559" then Age = "55-59 years";</v>
      </c>
      <c r="G21" s="39" t="s">
        <v>1360</v>
      </c>
      <c r="H21" s="53" t="str">
        <f t="shared" si="1"/>
        <v>If AgeID = "AGE5559" and Age = "55-59 years" then Validation_Age=0;</v>
      </c>
    </row>
    <row r="22" spans="1:8" x14ac:dyDescent="0.25">
      <c r="A22" s="57" t="s">
        <v>718</v>
      </c>
      <c r="B22" s="57" t="s">
        <v>719</v>
      </c>
      <c r="C22" s="57">
        <v>21</v>
      </c>
      <c r="F22" s="39" t="str">
        <f t="shared" si="0"/>
        <v>if AgeID = "AGE6064" then Age = "60-64 years";</v>
      </c>
      <c r="G22" s="39" t="s">
        <v>1360</v>
      </c>
      <c r="H22" s="53" t="str">
        <f t="shared" si="1"/>
        <v>If AgeID = "AGE6064" and Age = "60-64 years" then Validation_Age=0;</v>
      </c>
    </row>
    <row r="23" spans="1:8" x14ac:dyDescent="0.25">
      <c r="A23" s="57" t="s">
        <v>720</v>
      </c>
      <c r="B23" s="57" t="s">
        <v>1596</v>
      </c>
      <c r="C23" s="57">
        <v>22</v>
      </c>
      <c r="F23" s="39" t="str">
        <f t="shared" si="0"/>
        <v>if AgeID = "AGE064" then Age = "64 years or less";</v>
      </c>
      <c r="G23" s="39" t="s">
        <v>1360</v>
      </c>
      <c r="H23" s="53" t="str">
        <f t="shared" si="1"/>
        <v>If AgeID = "AGE064" and Age = "64 years or less" then Validation_Age=0;</v>
      </c>
    </row>
    <row r="24" spans="1:8" x14ac:dyDescent="0.25">
      <c r="A24" s="57" t="s">
        <v>721</v>
      </c>
      <c r="B24" s="57" t="s">
        <v>722</v>
      </c>
      <c r="C24" s="57">
        <v>23</v>
      </c>
      <c r="F24" s="39" t="str">
        <f t="shared" si="0"/>
        <v>if AgeID = "AGE6569" then Age = "65-69 years";</v>
      </c>
      <c r="G24" s="39" t="s">
        <v>1360</v>
      </c>
      <c r="H24" s="53" t="str">
        <f t="shared" si="1"/>
        <v>If AgeID = "AGE6569" and Age = "65-69 years" then Validation_Age=0;</v>
      </c>
    </row>
    <row r="25" spans="1:8" x14ac:dyDescent="0.25">
      <c r="A25" s="57" t="s">
        <v>723</v>
      </c>
      <c r="B25" s="57" t="s">
        <v>724</v>
      </c>
      <c r="C25" s="57">
        <v>24</v>
      </c>
      <c r="F25" s="39" t="str">
        <f t="shared" si="0"/>
        <v>if AgeID = "AGE6574" then Age = "65-74 years";</v>
      </c>
      <c r="G25" s="39" t="s">
        <v>1360</v>
      </c>
      <c r="H25" s="53" t="str">
        <f t="shared" si="1"/>
        <v>If AgeID = "AGE6574" and Age = "65-74 years" then Validation_Age=0;</v>
      </c>
    </row>
    <row r="26" spans="1:8" x14ac:dyDescent="0.25">
      <c r="A26" s="57" t="s">
        <v>1109</v>
      </c>
      <c r="B26" s="57" t="s">
        <v>1110</v>
      </c>
      <c r="C26" s="57">
        <v>25</v>
      </c>
      <c r="F26" s="39" t="str">
        <f t="shared" si="0"/>
        <v>if AgeID = "AGE6579" then Age = "65-79 years";</v>
      </c>
      <c r="G26" s="39" t="s">
        <v>1360</v>
      </c>
      <c r="H26" s="53" t="str">
        <f t="shared" si="1"/>
        <v>If AgeID = "AGE6579" and Age = "65-79 years" then Validation_Age=0;</v>
      </c>
    </row>
    <row r="27" spans="1:8" x14ac:dyDescent="0.25">
      <c r="A27" s="57" t="s">
        <v>1111</v>
      </c>
      <c r="B27" s="57" t="s">
        <v>1112</v>
      </c>
      <c r="C27" s="57">
        <v>26</v>
      </c>
      <c r="F27" s="39" t="str">
        <f t="shared" si="0"/>
        <v>if AgeID = "AGE6584" then Age = "65-84 years";</v>
      </c>
      <c r="G27" s="39" t="s">
        <v>1360</v>
      </c>
      <c r="H27" s="53" t="str">
        <f t="shared" si="1"/>
        <v>If AgeID = "AGE6584" and Age = "65-84 years" then Validation_Age=0;</v>
      </c>
    </row>
    <row r="28" spans="1:8" x14ac:dyDescent="0.25">
      <c r="A28" s="57" t="s">
        <v>725</v>
      </c>
      <c r="B28" s="57" t="s">
        <v>726</v>
      </c>
      <c r="C28" s="57">
        <v>27</v>
      </c>
      <c r="F28" s="39" t="str">
        <f t="shared" si="0"/>
        <v>if AgeID = "AGE7074" then Age = "70-74 years";</v>
      </c>
      <c r="G28" s="39" t="s">
        <v>1360</v>
      </c>
      <c r="H28" s="53" t="str">
        <f t="shared" si="1"/>
        <v>If AgeID = "AGE7074" and Age = "70-74 years" then Validation_Age=0;</v>
      </c>
    </row>
    <row r="29" spans="1:8" x14ac:dyDescent="0.25">
      <c r="A29" s="57" t="s">
        <v>727</v>
      </c>
      <c r="B29" s="57" t="s">
        <v>728</v>
      </c>
      <c r="C29" s="57">
        <v>28</v>
      </c>
      <c r="F29" s="39" t="str">
        <f t="shared" si="0"/>
        <v>if AgeID = "AGE7579" then Age = "75-79 years";</v>
      </c>
      <c r="G29" s="39" t="s">
        <v>1360</v>
      </c>
      <c r="H29" s="53" t="str">
        <f t="shared" si="1"/>
        <v>If AgeID = "AGE7579" and Age = "75-79 years" then Validation_Age=0;</v>
      </c>
    </row>
    <row r="30" spans="1:8" x14ac:dyDescent="0.25">
      <c r="A30" s="57" t="s">
        <v>729</v>
      </c>
      <c r="B30" s="57" t="s">
        <v>730</v>
      </c>
      <c r="C30" s="57">
        <v>29</v>
      </c>
      <c r="F30" s="39" t="str">
        <f t="shared" si="0"/>
        <v>if AgeID = "AGE7584" then Age = "75-84 years";</v>
      </c>
      <c r="G30" s="39" t="s">
        <v>1360</v>
      </c>
      <c r="H30" s="53" t="str">
        <f t="shared" si="1"/>
        <v>If AgeID = "AGE7584" and Age = "75-84 years" then Validation_Age=0;</v>
      </c>
    </row>
    <row r="31" spans="1:8" x14ac:dyDescent="0.25">
      <c r="A31" s="57" t="s">
        <v>731</v>
      </c>
      <c r="B31" s="57" t="s">
        <v>732</v>
      </c>
      <c r="C31" s="57">
        <v>30</v>
      </c>
      <c r="F31" s="39" t="str">
        <f t="shared" si="0"/>
        <v>if AgeID = "AGE8084" then Age = "80-84 years";</v>
      </c>
      <c r="G31" s="39" t="s">
        <v>1360</v>
      </c>
      <c r="H31" s="53" t="str">
        <f t="shared" si="1"/>
        <v>If AgeID = "AGE8084" and Age = "80-84 years" then Validation_Age=0;</v>
      </c>
    </row>
    <row r="32" spans="1:8" x14ac:dyDescent="0.25">
      <c r="A32" s="57" t="s">
        <v>733</v>
      </c>
      <c r="B32" s="57" t="s">
        <v>734</v>
      </c>
      <c r="C32" s="57">
        <v>31</v>
      </c>
      <c r="F32" s="39" t="str">
        <f t="shared" si="0"/>
        <v>if AgeID = "AGE8589" then Age = "85-89 years";</v>
      </c>
      <c r="G32" s="39" t="s">
        <v>1360</v>
      </c>
      <c r="H32" s="53" t="str">
        <f t="shared" si="1"/>
        <v>If AgeID = "AGE8589" and Age = "85-89 years" then Validation_Age=0;</v>
      </c>
    </row>
    <row r="33" spans="1:8" x14ac:dyDescent="0.25">
      <c r="A33" s="57" t="s">
        <v>735</v>
      </c>
      <c r="B33" s="57" t="s">
        <v>736</v>
      </c>
      <c r="C33" s="57">
        <v>32</v>
      </c>
      <c r="F33" s="39" t="str">
        <f t="shared" si="0"/>
        <v>if AgeID = "AGE9094" then Age = "90-94 years";</v>
      </c>
      <c r="G33" s="39" t="s">
        <v>1360</v>
      </c>
      <c r="H33" s="53" t="str">
        <f t="shared" si="1"/>
        <v>If AgeID = "AGE9094" and Age = "90-94 years" then Validation_Age=0;</v>
      </c>
    </row>
    <row r="34" spans="1:8" x14ac:dyDescent="0.25">
      <c r="A34" s="57" t="s">
        <v>737</v>
      </c>
      <c r="B34" s="57" t="s">
        <v>738</v>
      </c>
      <c r="C34" s="57">
        <v>33</v>
      </c>
      <c r="F34" s="39" t="str">
        <f t="shared" si="0"/>
        <v>if AgeID = "AGE9599" then Age = "95-99 years";</v>
      </c>
      <c r="G34" s="39" t="s">
        <v>1360</v>
      </c>
      <c r="H34" s="53" t="str">
        <f t="shared" si="1"/>
        <v>If AgeID = "AGE9599" and Age = "95-99 years" then Validation_Age=0;</v>
      </c>
    </row>
    <row r="35" spans="1:8" x14ac:dyDescent="0.25">
      <c r="A35" s="57" t="s">
        <v>679</v>
      </c>
      <c r="B35" s="57" t="s">
        <v>680</v>
      </c>
      <c r="C35" s="57">
        <v>34</v>
      </c>
      <c r="F35" s="39" t="str">
        <f t="shared" si="0"/>
        <v>if AgeID = "AGE12PLUS" then Age = "12 years and older";</v>
      </c>
      <c r="G35" s="39" t="s">
        <v>1360</v>
      </c>
      <c r="H35" s="53" t="str">
        <f t="shared" si="1"/>
        <v>If AgeID = "AGE12PLUS" and Age = "12 years and older" then Validation_Age=0;</v>
      </c>
    </row>
    <row r="36" spans="1:8" x14ac:dyDescent="0.25">
      <c r="A36" s="57" t="s">
        <v>681</v>
      </c>
      <c r="B36" s="57" t="s">
        <v>682</v>
      </c>
      <c r="C36" s="57">
        <v>35</v>
      </c>
      <c r="F36" s="39" t="str">
        <f t="shared" si="0"/>
        <v>if AgeID = "AGE18PLUS" then Age = "18 years and older";</v>
      </c>
      <c r="G36" s="39" t="s">
        <v>1360</v>
      </c>
      <c r="H36" s="53" t="str">
        <f t="shared" si="1"/>
        <v>If AgeID = "AGE18PLUS" and Age = "18 years and older" then Validation_Age=0;</v>
      </c>
    </row>
    <row r="37" spans="1:8" x14ac:dyDescent="0.25">
      <c r="A37" s="57" t="s">
        <v>683</v>
      </c>
      <c r="B37" s="57" t="s">
        <v>684</v>
      </c>
      <c r="C37" s="57">
        <v>36</v>
      </c>
      <c r="F37" s="39" t="str">
        <f t="shared" si="0"/>
        <v>if AgeID = "AGE20PLUS" then Age = "20 years and older";</v>
      </c>
      <c r="G37" s="39" t="s">
        <v>1360</v>
      </c>
      <c r="H37" s="53" t="str">
        <f t="shared" si="1"/>
        <v>If AgeID = "AGE20PLUS" and Age = "20 years and older" then Validation_Age=0;</v>
      </c>
    </row>
    <row r="38" spans="1:8" x14ac:dyDescent="0.25">
      <c r="A38" s="57" t="s">
        <v>685</v>
      </c>
      <c r="B38" s="57" t="s">
        <v>686</v>
      </c>
      <c r="C38" s="57">
        <v>37</v>
      </c>
      <c r="F38" s="39" t="str">
        <f t="shared" si="0"/>
        <v>if AgeID = "AGE40PLUS" then Age = "40 years and older";</v>
      </c>
      <c r="G38" s="39" t="s">
        <v>1360</v>
      </c>
      <c r="H38" s="53" t="str">
        <f t="shared" si="1"/>
        <v>If AgeID = "AGE40PLUS" and Age = "40 years and older" then Validation_Age=0;</v>
      </c>
    </row>
    <row r="39" spans="1:8" x14ac:dyDescent="0.25">
      <c r="A39" s="57" t="s">
        <v>687</v>
      </c>
      <c r="B39" s="57" t="s">
        <v>688</v>
      </c>
      <c r="C39" s="57">
        <v>38</v>
      </c>
      <c r="F39" s="39" t="str">
        <f t="shared" si="0"/>
        <v>if AgeID = "AGE50PLUS" then Age = "50 years and older";</v>
      </c>
      <c r="G39" s="39" t="s">
        <v>1360</v>
      </c>
      <c r="H39" s="53" t="str">
        <f t="shared" si="1"/>
        <v>If AgeID = "AGE50PLUS" and Age = "50 years and older" then Validation_Age=0;</v>
      </c>
    </row>
    <row r="40" spans="1:8" x14ac:dyDescent="0.25">
      <c r="A40" s="57" t="s">
        <v>677</v>
      </c>
      <c r="B40" s="57" t="s">
        <v>678</v>
      </c>
      <c r="C40" s="57">
        <v>39</v>
      </c>
      <c r="F40" s="39" t="str">
        <f t="shared" si="0"/>
        <v>if AgeID = "AGE65PLUS" then Age = "65 years and older";</v>
      </c>
      <c r="G40" s="39" t="s">
        <v>1360</v>
      </c>
      <c r="H40" s="53" t="str">
        <f t="shared" si="1"/>
        <v>If AgeID = "AGE65PLUS" and Age = "65 years and older" then Validation_Age=0;</v>
      </c>
    </row>
    <row r="41" spans="1:8" x14ac:dyDescent="0.25">
      <c r="A41" s="57" t="s">
        <v>1107</v>
      </c>
      <c r="B41" s="57" t="s">
        <v>1108</v>
      </c>
      <c r="C41" s="57">
        <v>40</v>
      </c>
      <c r="F41" s="39" t="str">
        <f t="shared" si="0"/>
        <v>if AgeID = "AGE80PLUS" then Age = "80 years and older";</v>
      </c>
      <c r="G41" s="39" t="s">
        <v>1360</v>
      </c>
      <c r="H41" s="53" t="str">
        <f t="shared" si="1"/>
        <v>If AgeID = "AGE80PLUS" and Age = "80 years and older" then Validation_Age=0;</v>
      </c>
    </row>
    <row r="42" spans="1:8" x14ac:dyDescent="0.25">
      <c r="A42" s="57" t="s">
        <v>689</v>
      </c>
      <c r="B42" s="57" t="s">
        <v>690</v>
      </c>
      <c r="C42" s="57">
        <v>41</v>
      </c>
      <c r="F42" s="39" t="str">
        <f t="shared" si="0"/>
        <v>if AgeID = "AGE85PLUS" then Age = "85 years and older";</v>
      </c>
      <c r="G42" s="39" t="s">
        <v>1360</v>
      </c>
      <c r="H42" s="53" t="str">
        <f t="shared" si="1"/>
        <v>If AgeID = "AGE85PLUS" and Age = "85 years and older" then Validation_Age=0;</v>
      </c>
    </row>
    <row r="43" spans="1:8" x14ac:dyDescent="0.25">
      <c r="A43" s="61" t="s">
        <v>838</v>
      </c>
      <c r="B43" s="61" t="s">
        <v>839</v>
      </c>
      <c r="C43" s="57">
        <v>42</v>
      </c>
      <c r="F43" s="39" t="str">
        <f t="shared" si="0"/>
        <v>if AgeID = "AGE90PLUS" then Age = "90 years and older";</v>
      </c>
      <c r="G43" s="39" t="s">
        <v>1360</v>
      </c>
      <c r="H43" s="53" t="str">
        <f t="shared" si="1"/>
        <v>If AgeID = "AGE90PLUS" and Age = "90 years and older" then Validation_Age=0;</v>
      </c>
    </row>
    <row r="44" spans="1:8" x14ac:dyDescent="0.25">
      <c r="A44" s="61" t="s">
        <v>840</v>
      </c>
      <c r="B44" s="61" t="s">
        <v>841</v>
      </c>
      <c r="C44" s="57">
        <v>43</v>
      </c>
      <c r="F44" s="39" t="str">
        <f t="shared" si="0"/>
        <v>if AgeID = "AGE100PLUS" then Age = "100 years and older";</v>
      </c>
      <c r="G44" s="39" t="s">
        <v>1360</v>
      </c>
      <c r="H44" s="53" t="str">
        <f t="shared" si="1"/>
        <v>If AgeID = "AGE100PLUS" and Age = "100 years and older" then Validation_Age=0;</v>
      </c>
    </row>
    <row r="45" spans="1:8" x14ac:dyDescent="0.25">
      <c r="A45" s="61" t="s">
        <v>739</v>
      </c>
      <c r="B45" s="61" t="s">
        <v>1846</v>
      </c>
      <c r="C45" s="57">
        <v>44</v>
      </c>
      <c r="F45" s="39" t="str">
        <f t="shared" si="0"/>
        <v>if AgeID = "AGE1" then Age = "1 year old";</v>
      </c>
      <c r="G45" s="39" t="s">
        <v>1360</v>
      </c>
      <c r="H45" s="53" t="str">
        <f t="shared" si="1"/>
        <v>If AgeID = "AGE1" and Age = "1 year old" then Validation_Age=0;</v>
      </c>
    </row>
    <row r="46" spans="1:8" x14ac:dyDescent="0.25">
      <c r="A46" s="61" t="s">
        <v>740</v>
      </c>
      <c r="B46" s="61" t="s">
        <v>1597</v>
      </c>
      <c r="C46" s="57">
        <v>45</v>
      </c>
      <c r="F46" s="39" t="str">
        <f t="shared" si="0"/>
        <v>if AgeID = "AGE2" then Age = "2 years";</v>
      </c>
      <c r="G46" s="39" t="s">
        <v>1360</v>
      </c>
      <c r="H46" s="53" t="str">
        <f t="shared" si="1"/>
        <v>If AgeID = "AGE2" and Age = "2 years" then Validation_Age=0;</v>
      </c>
    </row>
    <row r="47" spans="1:8" x14ac:dyDescent="0.25">
      <c r="A47" s="57" t="s">
        <v>741</v>
      </c>
      <c r="B47" s="57" t="s">
        <v>1598</v>
      </c>
      <c r="C47" s="57">
        <v>46</v>
      </c>
      <c r="F47" s="39" t="str">
        <f t="shared" si="0"/>
        <v>if AgeID = "AGE3" then Age = "3 years";</v>
      </c>
      <c r="G47" s="39" t="s">
        <v>1360</v>
      </c>
      <c r="H47" s="53" t="str">
        <f t="shared" si="1"/>
        <v>If AgeID = "AGE3" and Age = "3 years" then Validation_Age=0;</v>
      </c>
    </row>
    <row r="48" spans="1:8" x14ac:dyDescent="0.25">
      <c r="A48" s="57" t="s">
        <v>742</v>
      </c>
      <c r="B48" s="57" t="s">
        <v>1599</v>
      </c>
      <c r="C48" s="57">
        <v>47</v>
      </c>
      <c r="F48" s="39" t="str">
        <f t="shared" si="0"/>
        <v>if AgeID = "AGE4" then Age = "4 years";</v>
      </c>
      <c r="G48" s="39" t="s">
        <v>1360</v>
      </c>
      <c r="H48" s="53" t="str">
        <f t="shared" si="1"/>
        <v>If AgeID = "AGE4" and Age = "4 years" then Validation_Age=0;</v>
      </c>
    </row>
    <row r="49" spans="1:8" x14ac:dyDescent="0.25">
      <c r="A49" s="57" t="s">
        <v>743</v>
      </c>
      <c r="B49" s="57" t="s">
        <v>1600</v>
      </c>
      <c r="C49" s="57">
        <v>48</v>
      </c>
      <c r="F49" s="39" t="str">
        <f t="shared" si="0"/>
        <v>if AgeID = "AGE5" then Age = "5 years";</v>
      </c>
      <c r="G49" s="39" t="s">
        <v>1360</v>
      </c>
      <c r="H49" s="53" t="str">
        <f t="shared" si="1"/>
        <v>If AgeID = "AGE5" and Age = "5 years" then Validation_Age=0;</v>
      </c>
    </row>
    <row r="50" spans="1:8" x14ac:dyDescent="0.25">
      <c r="A50" s="57" t="s">
        <v>744</v>
      </c>
      <c r="B50" s="57" t="s">
        <v>1601</v>
      </c>
      <c r="C50" s="57">
        <v>49</v>
      </c>
      <c r="F50" s="39" t="str">
        <f t="shared" si="0"/>
        <v>if AgeID = "AGE6" then Age = "6 years";</v>
      </c>
      <c r="G50" s="39" t="s">
        <v>1360</v>
      </c>
      <c r="H50" s="53" t="str">
        <f t="shared" si="1"/>
        <v>If AgeID = "AGE6" and Age = "6 years" then Validation_Age=0;</v>
      </c>
    </row>
    <row r="51" spans="1:8" x14ac:dyDescent="0.25">
      <c r="A51" s="57" t="s">
        <v>745</v>
      </c>
      <c r="B51" s="57" t="s">
        <v>1602</v>
      </c>
      <c r="C51" s="57">
        <v>50</v>
      </c>
      <c r="F51" s="39" t="str">
        <f t="shared" si="0"/>
        <v>if AgeID = "AGE7" then Age = "7 years";</v>
      </c>
      <c r="G51" s="39" t="s">
        <v>1360</v>
      </c>
      <c r="H51" s="53" t="str">
        <f t="shared" si="1"/>
        <v>If AgeID = "AGE7" and Age = "7 years" then Validation_Age=0;</v>
      </c>
    </row>
    <row r="52" spans="1:8" x14ac:dyDescent="0.25">
      <c r="A52" s="57" t="s">
        <v>746</v>
      </c>
      <c r="B52" s="57" t="s">
        <v>1603</v>
      </c>
      <c r="C52" s="57">
        <v>51</v>
      </c>
      <c r="F52" s="39" t="str">
        <f t="shared" si="0"/>
        <v>if AgeID = "AGE8" then Age = "8 years";</v>
      </c>
      <c r="G52" s="39" t="s">
        <v>1360</v>
      </c>
      <c r="H52" s="53" t="str">
        <f t="shared" si="1"/>
        <v>If AgeID = "AGE8" and Age = "8 years" then Validation_Age=0;</v>
      </c>
    </row>
    <row r="53" spans="1:8" x14ac:dyDescent="0.25">
      <c r="A53" s="57" t="s">
        <v>747</v>
      </c>
      <c r="B53" s="57" t="s">
        <v>1604</v>
      </c>
      <c r="C53" s="57">
        <v>52</v>
      </c>
      <c r="F53" s="39" t="str">
        <f t="shared" si="0"/>
        <v>if AgeID = "AGE9" then Age = "9 years";</v>
      </c>
      <c r="G53" s="39" t="s">
        <v>1360</v>
      </c>
      <c r="H53" s="53" t="str">
        <f t="shared" si="1"/>
        <v>If AgeID = "AGE9" and Age = "9 years" then Validation_Age=0;</v>
      </c>
    </row>
    <row r="54" spans="1:8" x14ac:dyDescent="0.25">
      <c r="A54" s="57" t="s">
        <v>748</v>
      </c>
      <c r="B54" s="57" t="s">
        <v>1605</v>
      </c>
      <c r="C54" s="57">
        <v>53</v>
      </c>
      <c r="F54" s="39" t="str">
        <f t="shared" si="0"/>
        <v>if AgeID = "AGE10" then Age = "10 years";</v>
      </c>
      <c r="G54" s="39" t="s">
        <v>1360</v>
      </c>
      <c r="H54" s="53" t="str">
        <f t="shared" si="1"/>
        <v>If AgeID = "AGE10" and Age = "10 years" then Validation_Age=0;</v>
      </c>
    </row>
    <row r="55" spans="1:8" x14ac:dyDescent="0.25">
      <c r="A55" s="57" t="s">
        <v>749</v>
      </c>
      <c r="B55" s="57" t="s">
        <v>1606</v>
      </c>
      <c r="C55" s="57">
        <v>54</v>
      </c>
      <c r="F55" s="39" t="str">
        <f t="shared" si="0"/>
        <v>if AgeID = "AGE11" then Age = "11 years";</v>
      </c>
      <c r="G55" s="39" t="s">
        <v>1360</v>
      </c>
      <c r="H55" s="53" t="str">
        <f t="shared" si="1"/>
        <v>If AgeID = "AGE11" and Age = "11 years" then Validation_Age=0;</v>
      </c>
    </row>
    <row r="56" spans="1:8" x14ac:dyDescent="0.25">
      <c r="A56" s="57" t="s">
        <v>750</v>
      </c>
      <c r="B56" s="57" t="s">
        <v>1607</v>
      </c>
      <c r="C56" s="57">
        <v>55</v>
      </c>
      <c r="F56" s="39" t="str">
        <f t="shared" si="0"/>
        <v>if AgeID = "AGE12" then Age = "12 years";</v>
      </c>
      <c r="G56" s="39" t="s">
        <v>1360</v>
      </c>
      <c r="H56" s="53" t="str">
        <f t="shared" si="1"/>
        <v>If AgeID = "AGE12" and Age = "12 years" then Validation_Age=0;</v>
      </c>
    </row>
    <row r="57" spans="1:8" x14ac:dyDescent="0.25">
      <c r="A57" s="57" t="s">
        <v>751</v>
      </c>
      <c r="B57" s="57" t="s">
        <v>1608</v>
      </c>
      <c r="C57" s="57">
        <v>56</v>
      </c>
      <c r="F57" s="39" t="str">
        <f t="shared" si="0"/>
        <v>if AgeID = "AGE13" then Age = "13 years";</v>
      </c>
      <c r="G57" s="39" t="s">
        <v>1360</v>
      </c>
      <c r="H57" s="53" t="str">
        <f t="shared" si="1"/>
        <v>If AgeID = "AGE13" and Age = "13 years" then Validation_Age=0;</v>
      </c>
    </row>
    <row r="58" spans="1:8" x14ac:dyDescent="0.25">
      <c r="A58" s="57" t="s">
        <v>752</v>
      </c>
      <c r="B58" s="57" t="s">
        <v>1609</v>
      </c>
      <c r="C58" s="57">
        <v>57</v>
      </c>
      <c r="F58" s="39" t="str">
        <f t="shared" si="0"/>
        <v>if AgeID = "AGE14" then Age = "14 years";</v>
      </c>
      <c r="G58" s="39" t="s">
        <v>1360</v>
      </c>
      <c r="H58" s="53" t="str">
        <f t="shared" si="1"/>
        <v>If AgeID = "AGE14" and Age = "14 years" then Validation_Age=0;</v>
      </c>
    </row>
    <row r="59" spans="1:8" x14ac:dyDescent="0.25">
      <c r="A59" s="57" t="s">
        <v>753</v>
      </c>
      <c r="B59" s="57" t="s">
        <v>1610</v>
      </c>
      <c r="C59" s="57">
        <v>58</v>
      </c>
      <c r="F59" s="39" t="str">
        <f t="shared" si="0"/>
        <v>if AgeID = "AGE15" then Age = "15 years";</v>
      </c>
      <c r="G59" s="39" t="s">
        <v>1360</v>
      </c>
      <c r="H59" s="53" t="str">
        <f t="shared" si="1"/>
        <v>If AgeID = "AGE15" and Age = "15 years" then Validation_Age=0;</v>
      </c>
    </row>
    <row r="60" spans="1:8" x14ac:dyDescent="0.25">
      <c r="A60" s="57" t="s">
        <v>754</v>
      </c>
      <c r="B60" s="57" t="s">
        <v>1611</v>
      </c>
      <c r="C60" s="57">
        <v>59</v>
      </c>
      <c r="F60" s="39" t="str">
        <f t="shared" si="0"/>
        <v>if AgeID = "AGE16" then Age = "16 years";</v>
      </c>
      <c r="G60" s="39" t="s">
        <v>1360</v>
      </c>
      <c r="H60" s="53" t="str">
        <f t="shared" si="1"/>
        <v>If AgeID = "AGE16" and Age = "16 years" then Validation_Age=0;</v>
      </c>
    </row>
    <row r="61" spans="1:8" x14ac:dyDescent="0.25">
      <c r="A61" s="57" t="s">
        <v>755</v>
      </c>
      <c r="B61" s="57" t="s">
        <v>1612</v>
      </c>
      <c r="C61" s="57">
        <v>60</v>
      </c>
      <c r="F61" s="39" t="str">
        <f t="shared" si="0"/>
        <v>if AgeID = "AGE17" then Age = "17 years";</v>
      </c>
      <c r="G61" s="39" t="s">
        <v>1360</v>
      </c>
      <c r="H61" s="53" t="str">
        <f t="shared" si="1"/>
        <v>If AgeID = "AGE17" and Age = "17 years" then Validation_Age=0;</v>
      </c>
    </row>
    <row r="62" spans="1:8" x14ac:dyDescent="0.25">
      <c r="A62" s="57" t="s">
        <v>756</v>
      </c>
      <c r="B62" s="57" t="s">
        <v>1613</v>
      </c>
      <c r="C62" s="57">
        <v>61</v>
      </c>
      <c r="F62" s="39" t="str">
        <f t="shared" si="0"/>
        <v>if AgeID = "AGE18" then Age = "18 years";</v>
      </c>
      <c r="G62" s="39" t="s">
        <v>1360</v>
      </c>
      <c r="H62" s="53" t="str">
        <f t="shared" si="1"/>
        <v>If AgeID = "AGE18" and Age = "18 years" then Validation_Age=0;</v>
      </c>
    </row>
    <row r="63" spans="1:8" x14ac:dyDescent="0.25">
      <c r="A63" s="57" t="s">
        <v>757</v>
      </c>
      <c r="B63" s="57" t="s">
        <v>1614</v>
      </c>
      <c r="C63" s="57">
        <v>62</v>
      </c>
      <c r="F63" s="39" t="str">
        <f t="shared" si="0"/>
        <v>if AgeID = "AGE19" then Age = "19 years";</v>
      </c>
      <c r="G63" s="39" t="s">
        <v>1360</v>
      </c>
      <c r="H63" s="53" t="str">
        <f t="shared" si="1"/>
        <v>If AgeID = "AGE19" and Age = "19 years" then Validation_Age=0;</v>
      </c>
    </row>
    <row r="64" spans="1:8" x14ac:dyDescent="0.25">
      <c r="A64" s="57" t="s">
        <v>758</v>
      </c>
      <c r="B64" s="57" t="s">
        <v>1615</v>
      </c>
      <c r="C64" s="57">
        <v>63</v>
      </c>
      <c r="F64" s="39" t="str">
        <f t="shared" si="0"/>
        <v>if AgeID = "AGE20" then Age = "20 years";</v>
      </c>
      <c r="G64" s="39" t="s">
        <v>1360</v>
      </c>
      <c r="H64" s="53" t="str">
        <f t="shared" si="1"/>
        <v>If AgeID = "AGE20" and Age = "20 years" then Validation_Age=0;</v>
      </c>
    </row>
    <row r="65" spans="1:8" x14ac:dyDescent="0.25">
      <c r="A65" s="57" t="s">
        <v>759</v>
      </c>
      <c r="B65" s="57" t="s">
        <v>1616</v>
      </c>
      <c r="C65" s="57">
        <v>64</v>
      </c>
      <c r="F65" s="39" t="str">
        <f t="shared" si="0"/>
        <v>if AgeID = "AGE21" then Age = "21 years";</v>
      </c>
      <c r="G65" s="39" t="s">
        <v>1360</v>
      </c>
      <c r="H65" s="53" t="str">
        <f t="shared" si="1"/>
        <v>If AgeID = "AGE21" and Age = "21 years" then Validation_Age=0;</v>
      </c>
    </row>
    <row r="66" spans="1:8" x14ac:dyDescent="0.25">
      <c r="A66" s="57" t="s">
        <v>760</v>
      </c>
      <c r="B66" s="57" t="s">
        <v>1617</v>
      </c>
      <c r="C66" s="57">
        <v>65</v>
      </c>
      <c r="F66" s="39" t="str">
        <f t="shared" ref="F66:F129" si="2">"if "&amp;A$1&amp;" = """&amp;A66&amp;""" then "&amp;B$1&amp;" = """&amp;B66&amp;""";"</f>
        <v>if AgeID = "AGE22" then Age = "22 years";</v>
      </c>
      <c r="G66" s="39" t="s">
        <v>1360</v>
      </c>
      <c r="H66" s="53" t="str">
        <f t="shared" si="1"/>
        <v>If AgeID = "AGE22" and Age = "22 years" then Validation_Age=0;</v>
      </c>
    </row>
    <row r="67" spans="1:8" x14ac:dyDescent="0.25">
      <c r="A67" s="57" t="s">
        <v>761</v>
      </c>
      <c r="B67" s="57" t="s">
        <v>1618</v>
      </c>
      <c r="C67" s="57">
        <v>66</v>
      </c>
      <c r="F67" s="39" t="str">
        <f t="shared" si="2"/>
        <v>if AgeID = "AGE23" then Age = "23 years";</v>
      </c>
      <c r="G67" s="39" t="s">
        <v>1360</v>
      </c>
      <c r="H67" s="53" t="str">
        <f t="shared" ref="H67:H130" si="3">"If "&amp;A$1&amp;" = """&amp;A67&amp;""" and "&amp;B$1&amp;" = """&amp;B67&amp;""" then Validation_Age=0;"</f>
        <v>If AgeID = "AGE23" and Age = "23 years" then Validation_Age=0;</v>
      </c>
    </row>
    <row r="68" spans="1:8" x14ac:dyDescent="0.25">
      <c r="A68" s="57" t="s">
        <v>762</v>
      </c>
      <c r="B68" s="57" t="s">
        <v>1619</v>
      </c>
      <c r="C68" s="57">
        <v>67</v>
      </c>
      <c r="F68" s="39" t="str">
        <f t="shared" si="2"/>
        <v>if AgeID = "AGE24" then Age = "24 years";</v>
      </c>
      <c r="G68" s="39" t="s">
        <v>1360</v>
      </c>
      <c r="H68" s="53" t="str">
        <f t="shared" si="3"/>
        <v>If AgeID = "AGE24" and Age = "24 years" then Validation_Age=0;</v>
      </c>
    </row>
    <row r="69" spans="1:8" x14ac:dyDescent="0.25">
      <c r="A69" s="57" t="s">
        <v>763</v>
      </c>
      <c r="B69" s="57" t="s">
        <v>1620</v>
      </c>
      <c r="C69" s="57">
        <v>68</v>
      </c>
      <c r="F69" s="39" t="str">
        <f t="shared" si="2"/>
        <v>if AgeID = "AGE25" then Age = "25 years";</v>
      </c>
      <c r="G69" s="39" t="s">
        <v>1360</v>
      </c>
      <c r="H69" s="53" t="str">
        <f t="shared" si="3"/>
        <v>If AgeID = "AGE25" and Age = "25 years" then Validation_Age=0;</v>
      </c>
    </row>
    <row r="70" spans="1:8" x14ac:dyDescent="0.25">
      <c r="A70" s="57" t="s">
        <v>764</v>
      </c>
      <c r="B70" s="57" t="s">
        <v>1621</v>
      </c>
      <c r="C70" s="57">
        <v>69</v>
      </c>
      <c r="F70" s="39" t="str">
        <f t="shared" si="2"/>
        <v>if AgeID = "AGE26" then Age = "26 years";</v>
      </c>
      <c r="G70" s="39" t="s">
        <v>1360</v>
      </c>
      <c r="H70" s="53" t="str">
        <f t="shared" si="3"/>
        <v>If AgeID = "AGE26" and Age = "26 years" then Validation_Age=0;</v>
      </c>
    </row>
    <row r="71" spans="1:8" x14ac:dyDescent="0.25">
      <c r="A71" s="57" t="s">
        <v>765</v>
      </c>
      <c r="B71" s="57" t="s">
        <v>1622</v>
      </c>
      <c r="C71" s="57">
        <v>70</v>
      </c>
      <c r="F71" s="39" t="str">
        <f t="shared" si="2"/>
        <v>if AgeID = "AGE27" then Age = "27 years";</v>
      </c>
      <c r="G71" s="39" t="s">
        <v>1360</v>
      </c>
      <c r="H71" s="53" t="str">
        <f t="shared" si="3"/>
        <v>If AgeID = "AGE27" and Age = "27 years" then Validation_Age=0;</v>
      </c>
    </row>
    <row r="72" spans="1:8" x14ac:dyDescent="0.25">
      <c r="A72" s="57" t="s">
        <v>766</v>
      </c>
      <c r="B72" s="57" t="s">
        <v>1623</v>
      </c>
      <c r="C72" s="57">
        <v>71</v>
      </c>
      <c r="F72" s="39" t="str">
        <f t="shared" si="2"/>
        <v>if AgeID = "AGE28" then Age = "28 years";</v>
      </c>
      <c r="G72" s="39" t="s">
        <v>1360</v>
      </c>
      <c r="H72" s="53" t="str">
        <f t="shared" si="3"/>
        <v>If AgeID = "AGE28" and Age = "28 years" then Validation_Age=0;</v>
      </c>
    </row>
    <row r="73" spans="1:8" x14ac:dyDescent="0.25">
      <c r="A73" s="57" t="s">
        <v>767</v>
      </c>
      <c r="B73" s="57" t="s">
        <v>1624</v>
      </c>
      <c r="C73" s="57">
        <v>72</v>
      </c>
      <c r="F73" s="39" t="str">
        <f t="shared" si="2"/>
        <v>if AgeID = "AGE29" then Age = "29 years";</v>
      </c>
      <c r="G73" s="39" t="s">
        <v>1360</v>
      </c>
      <c r="H73" s="53" t="str">
        <f t="shared" si="3"/>
        <v>If AgeID = "AGE29" and Age = "29 years" then Validation_Age=0;</v>
      </c>
    </row>
    <row r="74" spans="1:8" x14ac:dyDescent="0.25">
      <c r="A74" s="57" t="s">
        <v>768</v>
      </c>
      <c r="B74" s="57" t="s">
        <v>1625</v>
      </c>
      <c r="C74" s="57">
        <v>73</v>
      </c>
      <c r="F74" s="39" t="str">
        <f t="shared" si="2"/>
        <v>if AgeID = "AGE30" then Age = "30 years";</v>
      </c>
      <c r="G74" s="39" t="s">
        <v>1360</v>
      </c>
      <c r="H74" s="53" t="str">
        <f t="shared" si="3"/>
        <v>If AgeID = "AGE30" and Age = "30 years" then Validation_Age=0;</v>
      </c>
    </row>
    <row r="75" spans="1:8" x14ac:dyDescent="0.25">
      <c r="A75" s="57" t="s">
        <v>769</v>
      </c>
      <c r="B75" s="57" t="s">
        <v>1626</v>
      </c>
      <c r="C75" s="57">
        <v>74</v>
      </c>
      <c r="F75" s="39" t="str">
        <f t="shared" si="2"/>
        <v>if AgeID = "AGE31" then Age = "31 years";</v>
      </c>
      <c r="G75" s="39" t="s">
        <v>1360</v>
      </c>
      <c r="H75" s="53" t="str">
        <f t="shared" si="3"/>
        <v>If AgeID = "AGE31" and Age = "31 years" then Validation_Age=0;</v>
      </c>
    </row>
    <row r="76" spans="1:8" x14ac:dyDescent="0.25">
      <c r="A76" s="57" t="s">
        <v>770</v>
      </c>
      <c r="B76" s="57" t="s">
        <v>1627</v>
      </c>
      <c r="C76" s="57">
        <v>75</v>
      </c>
      <c r="F76" s="39" t="str">
        <f t="shared" si="2"/>
        <v>if AgeID = "AGE32" then Age = "32 years";</v>
      </c>
      <c r="G76" s="39" t="s">
        <v>1360</v>
      </c>
      <c r="H76" s="53" t="str">
        <f t="shared" si="3"/>
        <v>If AgeID = "AGE32" and Age = "32 years" then Validation_Age=0;</v>
      </c>
    </row>
    <row r="77" spans="1:8" x14ac:dyDescent="0.25">
      <c r="A77" s="57" t="s">
        <v>771</v>
      </c>
      <c r="B77" s="57" t="s">
        <v>1628</v>
      </c>
      <c r="C77" s="57">
        <v>76</v>
      </c>
      <c r="F77" s="39" t="str">
        <f t="shared" si="2"/>
        <v>if AgeID = "AGE33" then Age = "33 years";</v>
      </c>
      <c r="G77" s="39" t="s">
        <v>1360</v>
      </c>
      <c r="H77" s="53" t="str">
        <f t="shared" si="3"/>
        <v>If AgeID = "AGE33" and Age = "33 years" then Validation_Age=0;</v>
      </c>
    </row>
    <row r="78" spans="1:8" x14ac:dyDescent="0.25">
      <c r="A78" s="57" t="s">
        <v>772</v>
      </c>
      <c r="B78" s="57" t="s">
        <v>1629</v>
      </c>
      <c r="C78" s="57">
        <v>77</v>
      </c>
      <c r="F78" s="39" t="str">
        <f t="shared" si="2"/>
        <v>if AgeID = "AGE34" then Age = "34 years";</v>
      </c>
      <c r="G78" s="39" t="s">
        <v>1360</v>
      </c>
      <c r="H78" s="53" t="str">
        <f t="shared" si="3"/>
        <v>If AgeID = "AGE34" and Age = "34 years" then Validation_Age=0;</v>
      </c>
    </row>
    <row r="79" spans="1:8" x14ac:dyDescent="0.25">
      <c r="A79" s="57" t="s">
        <v>773</v>
      </c>
      <c r="B79" s="57" t="s">
        <v>1630</v>
      </c>
      <c r="C79" s="57">
        <v>78</v>
      </c>
      <c r="F79" s="39" t="str">
        <f t="shared" si="2"/>
        <v>if AgeID = "AGE35" then Age = "35 years";</v>
      </c>
      <c r="G79" s="39" t="s">
        <v>1360</v>
      </c>
      <c r="H79" s="53" t="str">
        <f t="shared" si="3"/>
        <v>If AgeID = "AGE35" and Age = "35 years" then Validation_Age=0;</v>
      </c>
    </row>
    <row r="80" spans="1:8" x14ac:dyDescent="0.25">
      <c r="A80" s="57" t="s">
        <v>774</v>
      </c>
      <c r="B80" s="57" t="s">
        <v>1631</v>
      </c>
      <c r="C80" s="57">
        <v>79</v>
      </c>
      <c r="F80" s="39" t="str">
        <f t="shared" si="2"/>
        <v>if AgeID = "AGE36" then Age = "36 years";</v>
      </c>
      <c r="G80" s="39" t="s">
        <v>1360</v>
      </c>
      <c r="H80" s="53" t="str">
        <f t="shared" si="3"/>
        <v>If AgeID = "AGE36" and Age = "36 years" then Validation_Age=0;</v>
      </c>
    </row>
    <row r="81" spans="1:8" x14ac:dyDescent="0.25">
      <c r="A81" s="57" t="s">
        <v>775</v>
      </c>
      <c r="B81" s="57" t="s">
        <v>1632</v>
      </c>
      <c r="C81" s="57">
        <v>80</v>
      </c>
      <c r="F81" s="39" t="str">
        <f t="shared" si="2"/>
        <v>if AgeID = "AGE37" then Age = "37 years";</v>
      </c>
      <c r="G81" s="39" t="s">
        <v>1360</v>
      </c>
      <c r="H81" s="53" t="str">
        <f t="shared" si="3"/>
        <v>If AgeID = "AGE37" and Age = "37 years" then Validation_Age=0;</v>
      </c>
    </row>
    <row r="82" spans="1:8" x14ac:dyDescent="0.25">
      <c r="A82" s="57" t="s">
        <v>776</v>
      </c>
      <c r="B82" s="57" t="s">
        <v>1633</v>
      </c>
      <c r="C82" s="57">
        <v>81</v>
      </c>
      <c r="F82" s="39" t="str">
        <f t="shared" si="2"/>
        <v>if AgeID = "AGE38" then Age = "38 years";</v>
      </c>
      <c r="G82" s="39" t="s">
        <v>1360</v>
      </c>
      <c r="H82" s="53" t="str">
        <f t="shared" si="3"/>
        <v>If AgeID = "AGE38" and Age = "38 years" then Validation_Age=0;</v>
      </c>
    </row>
    <row r="83" spans="1:8" x14ac:dyDescent="0.25">
      <c r="A83" s="57" t="s">
        <v>777</v>
      </c>
      <c r="B83" s="57" t="s">
        <v>1634</v>
      </c>
      <c r="C83" s="57">
        <v>82</v>
      </c>
      <c r="F83" s="39" t="str">
        <f t="shared" si="2"/>
        <v>if AgeID = "AGE39" then Age = "39 years";</v>
      </c>
      <c r="G83" s="39" t="s">
        <v>1360</v>
      </c>
      <c r="H83" s="53" t="str">
        <f t="shared" si="3"/>
        <v>If AgeID = "AGE39" and Age = "39 years" then Validation_Age=0;</v>
      </c>
    </row>
    <row r="84" spans="1:8" x14ac:dyDescent="0.25">
      <c r="A84" s="57" t="s">
        <v>778</v>
      </c>
      <c r="B84" s="57" t="s">
        <v>1635</v>
      </c>
      <c r="C84" s="57">
        <v>83</v>
      </c>
      <c r="F84" s="39" t="str">
        <f t="shared" si="2"/>
        <v>if AgeID = "AGE40" then Age = "40 years";</v>
      </c>
      <c r="G84" s="39" t="s">
        <v>1360</v>
      </c>
      <c r="H84" s="53" t="str">
        <f t="shared" si="3"/>
        <v>If AgeID = "AGE40" and Age = "40 years" then Validation_Age=0;</v>
      </c>
    </row>
    <row r="85" spans="1:8" x14ac:dyDescent="0.25">
      <c r="A85" s="57" t="s">
        <v>779</v>
      </c>
      <c r="B85" s="57" t="s">
        <v>1636</v>
      </c>
      <c r="C85" s="57">
        <v>84</v>
      </c>
      <c r="F85" s="39" t="str">
        <f t="shared" si="2"/>
        <v>if AgeID = "AGE41" then Age = "41 years";</v>
      </c>
      <c r="G85" s="39" t="s">
        <v>1360</v>
      </c>
      <c r="H85" s="53" t="str">
        <f t="shared" si="3"/>
        <v>If AgeID = "AGE41" and Age = "41 years" then Validation_Age=0;</v>
      </c>
    </row>
    <row r="86" spans="1:8" x14ac:dyDescent="0.25">
      <c r="A86" s="57" t="s">
        <v>780</v>
      </c>
      <c r="B86" s="57" t="s">
        <v>1637</v>
      </c>
      <c r="C86" s="57">
        <v>85</v>
      </c>
      <c r="F86" s="39" t="str">
        <f t="shared" si="2"/>
        <v>if AgeID = "AGE42" then Age = "42 years";</v>
      </c>
      <c r="G86" s="39" t="s">
        <v>1360</v>
      </c>
      <c r="H86" s="53" t="str">
        <f t="shared" si="3"/>
        <v>If AgeID = "AGE42" and Age = "42 years" then Validation_Age=0;</v>
      </c>
    </row>
    <row r="87" spans="1:8" x14ac:dyDescent="0.25">
      <c r="A87" s="57" t="s">
        <v>781</v>
      </c>
      <c r="B87" s="57" t="s">
        <v>1638</v>
      </c>
      <c r="C87" s="57">
        <v>86</v>
      </c>
      <c r="F87" s="39" t="str">
        <f t="shared" si="2"/>
        <v>if AgeID = "AGE43" then Age = "43 years";</v>
      </c>
      <c r="G87" s="39" t="s">
        <v>1360</v>
      </c>
      <c r="H87" s="53" t="str">
        <f t="shared" si="3"/>
        <v>If AgeID = "AGE43" and Age = "43 years" then Validation_Age=0;</v>
      </c>
    </row>
    <row r="88" spans="1:8" x14ac:dyDescent="0.25">
      <c r="A88" s="57" t="s">
        <v>782</v>
      </c>
      <c r="B88" s="57" t="s">
        <v>1639</v>
      </c>
      <c r="C88" s="57">
        <v>87</v>
      </c>
      <c r="F88" s="39" t="str">
        <f t="shared" si="2"/>
        <v>if AgeID = "AGE44" then Age = "44 years";</v>
      </c>
      <c r="G88" s="39" t="s">
        <v>1360</v>
      </c>
      <c r="H88" s="53" t="str">
        <f t="shared" si="3"/>
        <v>If AgeID = "AGE44" and Age = "44 years" then Validation_Age=0;</v>
      </c>
    </row>
    <row r="89" spans="1:8" x14ac:dyDescent="0.25">
      <c r="A89" s="57" t="s">
        <v>783</v>
      </c>
      <c r="B89" s="57" t="s">
        <v>1640</v>
      </c>
      <c r="C89" s="57">
        <v>88</v>
      </c>
      <c r="F89" s="39" t="str">
        <f t="shared" si="2"/>
        <v>if AgeID = "AGE45" then Age = "45 years";</v>
      </c>
      <c r="G89" s="39" t="s">
        <v>1360</v>
      </c>
      <c r="H89" s="53" t="str">
        <f t="shared" si="3"/>
        <v>If AgeID = "AGE45" and Age = "45 years" then Validation_Age=0;</v>
      </c>
    </row>
    <row r="90" spans="1:8" x14ac:dyDescent="0.25">
      <c r="A90" s="57" t="s">
        <v>784</v>
      </c>
      <c r="B90" s="57" t="s">
        <v>1641</v>
      </c>
      <c r="C90" s="57">
        <v>89</v>
      </c>
      <c r="F90" s="39" t="str">
        <f t="shared" si="2"/>
        <v>if AgeID = "AGE46" then Age = "46 years";</v>
      </c>
      <c r="G90" s="39" t="s">
        <v>1360</v>
      </c>
      <c r="H90" s="53" t="str">
        <f t="shared" si="3"/>
        <v>If AgeID = "AGE46" and Age = "46 years" then Validation_Age=0;</v>
      </c>
    </row>
    <row r="91" spans="1:8" x14ac:dyDescent="0.25">
      <c r="A91" s="57" t="s">
        <v>785</v>
      </c>
      <c r="B91" s="57" t="s">
        <v>1642</v>
      </c>
      <c r="C91" s="57">
        <v>90</v>
      </c>
      <c r="F91" s="39" t="str">
        <f t="shared" si="2"/>
        <v>if AgeID = "AGE47" then Age = "47 years";</v>
      </c>
      <c r="G91" s="39" t="s">
        <v>1360</v>
      </c>
      <c r="H91" s="53" t="str">
        <f t="shared" si="3"/>
        <v>If AgeID = "AGE47" and Age = "47 years" then Validation_Age=0;</v>
      </c>
    </row>
    <row r="92" spans="1:8" x14ac:dyDescent="0.25">
      <c r="A92" s="57" t="s">
        <v>786</v>
      </c>
      <c r="B92" s="57" t="s">
        <v>1643</v>
      </c>
      <c r="C92" s="57">
        <v>91</v>
      </c>
      <c r="F92" s="39" t="str">
        <f t="shared" si="2"/>
        <v>if AgeID = "AGE48" then Age = "48 years";</v>
      </c>
      <c r="G92" s="39" t="s">
        <v>1360</v>
      </c>
      <c r="H92" s="53" t="str">
        <f t="shared" si="3"/>
        <v>If AgeID = "AGE48" and Age = "48 years" then Validation_Age=0;</v>
      </c>
    </row>
    <row r="93" spans="1:8" x14ac:dyDescent="0.25">
      <c r="A93" s="57" t="s">
        <v>787</v>
      </c>
      <c r="B93" s="57" t="s">
        <v>1644</v>
      </c>
      <c r="C93" s="57">
        <v>92</v>
      </c>
      <c r="F93" s="39" t="str">
        <f t="shared" si="2"/>
        <v>if AgeID = "AGE49" then Age = "49 years";</v>
      </c>
      <c r="G93" s="39" t="s">
        <v>1360</v>
      </c>
      <c r="H93" s="53" t="str">
        <f t="shared" si="3"/>
        <v>If AgeID = "AGE49" and Age = "49 years" then Validation_Age=0;</v>
      </c>
    </row>
    <row r="94" spans="1:8" x14ac:dyDescent="0.25">
      <c r="A94" s="57" t="s">
        <v>788</v>
      </c>
      <c r="B94" s="57" t="s">
        <v>1645</v>
      </c>
      <c r="C94" s="57">
        <v>93</v>
      </c>
      <c r="F94" s="39" t="str">
        <f t="shared" si="2"/>
        <v>if AgeID = "AGE50" then Age = "50 years";</v>
      </c>
      <c r="G94" s="39" t="s">
        <v>1360</v>
      </c>
      <c r="H94" s="53" t="str">
        <f t="shared" si="3"/>
        <v>If AgeID = "AGE50" and Age = "50 years" then Validation_Age=0;</v>
      </c>
    </row>
    <row r="95" spans="1:8" x14ac:dyDescent="0.25">
      <c r="A95" s="57" t="s">
        <v>789</v>
      </c>
      <c r="B95" s="57" t="s">
        <v>1646</v>
      </c>
      <c r="C95" s="57">
        <v>94</v>
      </c>
      <c r="F95" s="39" t="str">
        <f t="shared" si="2"/>
        <v>if AgeID = "AGE51" then Age = "51 years";</v>
      </c>
      <c r="G95" s="39" t="s">
        <v>1360</v>
      </c>
      <c r="H95" s="53" t="str">
        <f t="shared" si="3"/>
        <v>If AgeID = "AGE51" and Age = "51 years" then Validation_Age=0;</v>
      </c>
    </row>
    <row r="96" spans="1:8" x14ac:dyDescent="0.25">
      <c r="A96" s="57" t="s">
        <v>790</v>
      </c>
      <c r="B96" s="57" t="s">
        <v>1647</v>
      </c>
      <c r="C96" s="57">
        <v>95</v>
      </c>
      <c r="F96" s="39" t="str">
        <f t="shared" si="2"/>
        <v>if AgeID = "AGE52" then Age = "52 years";</v>
      </c>
      <c r="G96" s="39" t="s">
        <v>1360</v>
      </c>
      <c r="H96" s="53" t="str">
        <f t="shared" si="3"/>
        <v>If AgeID = "AGE52" and Age = "52 years" then Validation_Age=0;</v>
      </c>
    </row>
    <row r="97" spans="1:8" x14ac:dyDescent="0.25">
      <c r="A97" s="57" t="s">
        <v>791</v>
      </c>
      <c r="B97" s="57" t="s">
        <v>1648</v>
      </c>
      <c r="C97" s="57">
        <v>96</v>
      </c>
      <c r="F97" s="39" t="str">
        <f t="shared" si="2"/>
        <v>if AgeID = "AGE53" then Age = "53 years";</v>
      </c>
      <c r="G97" s="39" t="s">
        <v>1360</v>
      </c>
      <c r="H97" s="53" t="str">
        <f t="shared" si="3"/>
        <v>If AgeID = "AGE53" and Age = "53 years" then Validation_Age=0;</v>
      </c>
    </row>
    <row r="98" spans="1:8" x14ac:dyDescent="0.25">
      <c r="A98" s="57" t="s">
        <v>792</v>
      </c>
      <c r="B98" s="57" t="s">
        <v>1649</v>
      </c>
      <c r="C98" s="57">
        <v>97</v>
      </c>
      <c r="F98" s="39" t="str">
        <f t="shared" si="2"/>
        <v>if AgeID = "AGE54" then Age = "54 years";</v>
      </c>
      <c r="G98" s="39" t="s">
        <v>1360</v>
      </c>
      <c r="H98" s="53" t="str">
        <f t="shared" si="3"/>
        <v>If AgeID = "AGE54" and Age = "54 years" then Validation_Age=0;</v>
      </c>
    </row>
    <row r="99" spans="1:8" x14ac:dyDescent="0.25">
      <c r="A99" s="57" t="s">
        <v>793</v>
      </c>
      <c r="B99" s="57" t="s">
        <v>1650</v>
      </c>
      <c r="C99" s="57">
        <v>98</v>
      </c>
      <c r="F99" s="39" t="str">
        <f t="shared" si="2"/>
        <v>if AgeID = "AGE55" then Age = "55 years";</v>
      </c>
      <c r="G99" s="39" t="s">
        <v>1360</v>
      </c>
      <c r="H99" s="53" t="str">
        <f t="shared" si="3"/>
        <v>If AgeID = "AGE55" and Age = "55 years" then Validation_Age=0;</v>
      </c>
    </row>
    <row r="100" spans="1:8" x14ac:dyDescent="0.25">
      <c r="A100" s="57" t="s">
        <v>794</v>
      </c>
      <c r="B100" s="57" t="s">
        <v>1651</v>
      </c>
      <c r="C100" s="57">
        <v>99</v>
      </c>
      <c r="F100" s="39" t="str">
        <f t="shared" si="2"/>
        <v>if AgeID = "AGE56" then Age = "56 years";</v>
      </c>
      <c r="G100" s="39" t="s">
        <v>1360</v>
      </c>
      <c r="H100" s="53" t="str">
        <f t="shared" si="3"/>
        <v>If AgeID = "AGE56" and Age = "56 years" then Validation_Age=0;</v>
      </c>
    </row>
    <row r="101" spans="1:8" x14ac:dyDescent="0.25">
      <c r="A101" s="57" t="s">
        <v>795</v>
      </c>
      <c r="B101" s="57" t="s">
        <v>1652</v>
      </c>
      <c r="C101" s="57">
        <v>100</v>
      </c>
      <c r="F101" s="39" t="str">
        <f t="shared" si="2"/>
        <v>if AgeID = "AGE57" then Age = "57 years";</v>
      </c>
      <c r="G101" s="39" t="s">
        <v>1360</v>
      </c>
      <c r="H101" s="53" t="str">
        <f t="shared" si="3"/>
        <v>If AgeID = "AGE57" and Age = "57 years" then Validation_Age=0;</v>
      </c>
    </row>
    <row r="102" spans="1:8" x14ac:dyDescent="0.25">
      <c r="A102" s="57" t="s">
        <v>796</v>
      </c>
      <c r="B102" s="57" t="s">
        <v>1653</v>
      </c>
      <c r="C102" s="57">
        <v>101</v>
      </c>
      <c r="F102" s="39" t="str">
        <f t="shared" si="2"/>
        <v>if AgeID = "AGE58" then Age = "58 years";</v>
      </c>
      <c r="G102" s="39" t="s">
        <v>1360</v>
      </c>
      <c r="H102" s="53" t="str">
        <f t="shared" si="3"/>
        <v>If AgeID = "AGE58" and Age = "58 years" then Validation_Age=0;</v>
      </c>
    </row>
    <row r="103" spans="1:8" x14ac:dyDescent="0.25">
      <c r="A103" s="57" t="s">
        <v>797</v>
      </c>
      <c r="B103" s="57" t="s">
        <v>1654</v>
      </c>
      <c r="C103" s="57">
        <v>102</v>
      </c>
      <c r="F103" s="39" t="str">
        <f t="shared" si="2"/>
        <v>if AgeID = "AGE59" then Age = "59 years";</v>
      </c>
      <c r="G103" s="39" t="s">
        <v>1360</v>
      </c>
      <c r="H103" s="53" t="str">
        <f t="shared" si="3"/>
        <v>If AgeID = "AGE59" and Age = "59 years" then Validation_Age=0;</v>
      </c>
    </row>
    <row r="104" spans="1:8" x14ac:dyDescent="0.25">
      <c r="A104" s="57" t="s">
        <v>798</v>
      </c>
      <c r="B104" s="57" t="s">
        <v>1655</v>
      </c>
      <c r="C104" s="57">
        <v>103</v>
      </c>
      <c r="F104" s="39" t="str">
        <f t="shared" si="2"/>
        <v>if AgeID = "AGE60" then Age = "60 years";</v>
      </c>
      <c r="G104" s="39" t="s">
        <v>1360</v>
      </c>
      <c r="H104" s="53" t="str">
        <f t="shared" si="3"/>
        <v>If AgeID = "AGE60" and Age = "60 years" then Validation_Age=0;</v>
      </c>
    </row>
    <row r="105" spans="1:8" x14ac:dyDescent="0.25">
      <c r="A105" s="57" t="s">
        <v>799</v>
      </c>
      <c r="B105" s="57" t="s">
        <v>1656</v>
      </c>
      <c r="C105" s="57">
        <v>104</v>
      </c>
      <c r="F105" s="39" t="str">
        <f t="shared" si="2"/>
        <v>if AgeID = "AGE61" then Age = "61 years";</v>
      </c>
      <c r="G105" s="39" t="s">
        <v>1360</v>
      </c>
      <c r="H105" s="53" t="str">
        <f t="shared" si="3"/>
        <v>If AgeID = "AGE61" and Age = "61 years" then Validation_Age=0;</v>
      </c>
    </row>
    <row r="106" spans="1:8" x14ac:dyDescent="0.25">
      <c r="A106" s="57" t="s">
        <v>800</v>
      </c>
      <c r="B106" s="57" t="s">
        <v>1657</v>
      </c>
      <c r="C106" s="57">
        <v>105</v>
      </c>
      <c r="F106" s="39" t="str">
        <f t="shared" si="2"/>
        <v>if AgeID = "AGE62" then Age = "62 years";</v>
      </c>
      <c r="G106" s="39" t="s">
        <v>1360</v>
      </c>
      <c r="H106" s="53" t="str">
        <f t="shared" si="3"/>
        <v>If AgeID = "AGE62" and Age = "62 years" then Validation_Age=0;</v>
      </c>
    </row>
    <row r="107" spans="1:8" x14ac:dyDescent="0.25">
      <c r="A107" s="57" t="s">
        <v>801</v>
      </c>
      <c r="B107" s="57" t="s">
        <v>1658</v>
      </c>
      <c r="C107" s="57">
        <v>106</v>
      </c>
      <c r="F107" s="39" t="str">
        <f t="shared" si="2"/>
        <v>if AgeID = "AGE63" then Age = "63 years";</v>
      </c>
      <c r="G107" s="39" t="s">
        <v>1360</v>
      </c>
      <c r="H107" s="53" t="str">
        <f t="shared" si="3"/>
        <v>If AgeID = "AGE63" and Age = "63 years" then Validation_Age=0;</v>
      </c>
    </row>
    <row r="108" spans="1:8" x14ac:dyDescent="0.25">
      <c r="A108" s="57" t="s">
        <v>802</v>
      </c>
      <c r="B108" s="57" t="s">
        <v>1659</v>
      </c>
      <c r="C108" s="57">
        <v>107</v>
      </c>
      <c r="F108" s="39" t="str">
        <f t="shared" si="2"/>
        <v>if AgeID = "AGE64" then Age = "64 years";</v>
      </c>
      <c r="G108" s="39" t="s">
        <v>1360</v>
      </c>
      <c r="H108" s="53" t="str">
        <f t="shared" si="3"/>
        <v>If AgeID = "AGE64" and Age = "64 years" then Validation_Age=0;</v>
      </c>
    </row>
    <row r="109" spans="1:8" x14ac:dyDescent="0.25">
      <c r="A109" s="57" t="s">
        <v>803</v>
      </c>
      <c r="B109" s="57" t="s">
        <v>1660</v>
      </c>
      <c r="C109" s="57">
        <v>108</v>
      </c>
      <c r="F109" s="39" t="str">
        <f t="shared" si="2"/>
        <v>if AgeID = "AGE65" then Age = "65 years";</v>
      </c>
      <c r="G109" s="39" t="s">
        <v>1360</v>
      </c>
      <c r="H109" s="53" t="str">
        <f t="shared" si="3"/>
        <v>If AgeID = "AGE65" and Age = "65 years" then Validation_Age=0;</v>
      </c>
    </row>
    <row r="110" spans="1:8" x14ac:dyDescent="0.25">
      <c r="A110" s="57" t="s">
        <v>804</v>
      </c>
      <c r="B110" s="57" t="s">
        <v>1661</v>
      </c>
      <c r="C110" s="57">
        <v>109</v>
      </c>
      <c r="F110" s="39" t="str">
        <f t="shared" si="2"/>
        <v>if AgeID = "AGE66" then Age = "66 years";</v>
      </c>
      <c r="G110" s="39" t="s">
        <v>1360</v>
      </c>
      <c r="H110" s="53" t="str">
        <f t="shared" si="3"/>
        <v>If AgeID = "AGE66" and Age = "66 years" then Validation_Age=0;</v>
      </c>
    </row>
    <row r="111" spans="1:8" x14ac:dyDescent="0.25">
      <c r="A111" s="57" t="s">
        <v>805</v>
      </c>
      <c r="B111" s="57" t="s">
        <v>1662</v>
      </c>
      <c r="C111" s="57">
        <v>110</v>
      </c>
      <c r="F111" s="39" t="str">
        <f t="shared" si="2"/>
        <v>if AgeID = "AGE67" then Age = "67 years";</v>
      </c>
      <c r="G111" s="39" t="s">
        <v>1360</v>
      </c>
      <c r="H111" s="53" t="str">
        <f t="shared" si="3"/>
        <v>If AgeID = "AGE67" and Age = "67 years" then Validation_Age=0;</v>
      </c>
    </row>
    <row r="112" spans="1:8" x14ac:dyDescent="0.25">
      <c r="A112" s="57" t="s">
        <v>806</v>
      </c>
      <c r="B112" s="57" t="s">
        <v>1663</v>
      </c>
      <c r="C112" s="57">
        <v>111</v>
      </c>
      <c r="F112" s="39" t="str">
        <f t="shared" si="2"/>
        <v>if AgeID = "AGE68" then Age = "68 years";</v>
      </c>
      <c r="G112" s="39" t="s">
        <v>1360</v>
      </c>
      <c r="H112" s="53" t="str">
        <f t="shared" si="3"/>
        <v>If AgeID = "AGE68" and Age = "68 years" then Validation_Age=0;</v>
      </c>
    </row>
    <row r="113" spans="1:8" x14ac:dyDescent="0.25">
      <c r="A113" s="57" t="s">
        <v>807</v>
      </c>
      <c r="B113" s="57" t="s">
        <v>1664</v>
      </c>
      <c r="C113" s="57">
        <v>112</v>
      </c>
      <c r="F113" s="39" t="str">
        <f t="shared" si="2"/>
        <v>if AgeID = "AGE69" then Age = "69 years";</v>
      </c>
      <c r="G113" s="39" t="s">
        <v>1360</v>
      </c>
      <c r="H113" s="53" t="str">
        <f t="shared" si="3"/>
        <v>If AgeID = "AGE69" and Age = "69 years" then Validation_Age=0;</v>
      </c>
    </row>
    <row r="114" spans="1:8" x14ac:dyDescent="0.25">
      <c r="A114" s="57" t="s">
        <v>808</v>
      </c>
      <c r="B114" s="57" t="s">
        <v>1665</v>
      </c>
      <c r="C114" s="57">
        <v>113</v>
      </c>
      <c r="F114" s="39" t="str">
        <f t="shared" si="2"/>
        <v>if AgeID = "AGE70" then Age = "70 years";</v>
      </c>
      <c r="G114" s="39" t="s">
        <v>1360</v>
      </c>
      <c r="H114" s="53" t="str">
        <f t="shared" si="3"/>
        <v>If AgeID = "AGE70" and Age = "70 years" then Validation_Age=0;</v>
      </c>
    </row>
    <row r="115" spans="1:8" x14ac:dyDescent="0.25">
      <c r="A115" s="57" t="s">
        <v>809</v>
      </c>
      <c r="B115" s="57" t="s">
        <v>1666</v>
      </c>
      <c r="C115" s="57">
        <v>114</v>
      </c>
      <c r="F115" s="39" t="str">
        <f t="shared" si="2"/>
        <v>if AgeID = "AGE71" then Age = "71 years";</v>
      </c>
      <c r="G115" s="39" t="s">
        <v>1360</v>
      </c>
      <c r="H115" s="53" t="str">
        <f t="shared" si="3"/>
        <v>If AgeID = "AGE71" and Age = "71 years" then Validation_Age=0;</v>
      </c>
    </row>
    <row r="116" spans="1:8" x14ac:dyDescent="0.25">
      <c r="A116" s="57" t="s">
        <v>810</v>
      </c>
      <c r="B116" s="57" t="s">
        <v>1667</v>
      </c>
      <c r="C116" s="57">
        <v>115</v>
      </c>
      <c r="F116" s="39" t="str">
        <f t="shared" si="2"/>
        <v>if AgeID = "AGE72" then Age = "72 years";</v>
      </c>
      <c r="G116" s="39" t="s">
        <v>1360</v>
      </c>
      <c r="H116" s="53" t="str">
        <f t="shared" si="3"/>
        <v>If AgeID = "AGE72" and Age = "72 years" then Validation_Age=0;</v>
      </c>
    </row>
    <row r="117" spans="1:8" x14ac:dyDescent="0.25">
      <c r="A117" s="57" t="s">
        <v>811</v>
      </c>
      <c r="B117" s="57" t="s">
        <v>1668</v>
      </c>
      <c r="C117" s="57">
        <v>116</v>
      </c>
      <c r="F117" s="39" t="str">
        <f t="shared" si="2"/>
        <v>if AgeID = "AGE73" then Age = "73 years";</v>
      </c>
      <c r="G117" s="39" t="s">
        <v>1360</v>
      </c>
      <c r="H117" s="53" t="str">
        <f t="shared" si="3"/>
        <v>If AgeID = "AGE73" and Age = "73 years" then Validation_Age=0;</v>
      </c>
    </row>
    <row r="118" spans="1:8" x14ac:dyDescent="0.25">
      <c r="A118" s="57" t="s">
        <v>812</v>
      </c>
      <c r="B118" s="57" t="s">
        <v>1669</v>
      </c>
      <c r="C118" s="57">
        <v>117</v>
      </c>
      <c r="F118" s="39" t="str">
        <f t="shared" si="2"/>
        <v>if AgeID = "AGE74" then Age = "74 years";</v>
      </c>
      <c r="G118" s="39" t="s">
        <v>1360</v>
      </c>
      <c r="H118" s="53" t="str">
        <f t="shared" si="3"/>
        <v>If AgeID = "AGE74" and Age = "74 years" then Validation_Age=0;</v>
      </c>
    </row>
    <row r="119" spans="1:8" x14ac:dyDescent="0.25">
      <c r="A119" s="57" t="s">
        <v>813</v>
      </c>
      <c r="B119" s="57" t="s">
        <v>1670</v>
      </c>
      <c r="C119" s="57">
        <v>118</v>
      </c>
      <c r="F119" s="39" t="str">
        <f t="shared" si="2"/>
        <v>if AgeID = "AGE75" then Age = "75 years";</v>
      </c>
      <c r="G119" s="39" t="s">
        <v>1360</v>
      </c>
      <c r="H119" s="53" t="str">
        <f t="shared" si="3"/>
        <v>If AgeID = "AGE75" and Age = "75 years" then Validation_Age=0;</v>
      </c>
    </row>
    <row r="120" spans="1:8" x14ac:dyDescent="0.25">
      <c r="A120" s="57" t="s">
        <v>814</v>
      </c>
      <c r="B120" s="57" t="s">
        <v>1671</v>
      </c>
      <c r="C120" s="57">
        <v>119</v>
      </c>
      <c r="F120" s="39" t="str">
        <f t="shared" si="2"/>
        <v>if AgeID = "AGE76" then Age = "76 years";</v>
      </c>
      <c r="G120" s="39" t="s">
        <v>1360</v>
      </c>
      <c r="H120" s="53" t="str">
        <f t="shared" si="3"/>
        <v>If AgeID = "AGE76" and Age = "76 years" then Validation_Age=0;</v>
      </c>
    </row>
    <row r="121" spans="1:8" x14ac:dyDescent="0.25">
      <c r="A121" s="57" t="s">
        <v>815</v>
      </c>
      <c r="B121" s="57" t="s">
        <v>1672</v>
      </c>
      <c r="C121" s="57">
        <v>120</v>
      </c>
      <c r="F121" s="39" t="str">
        <f t="shared" si="2"/>
        <v>if AgeID = "AGE77" then Age = "77 years";</v>
      </c>
      <c r="G121" s="39" t="s">
        <v>1360</v>
      </c>
      <c r="H121" s="53" t="str">
        <f t="shared" si="3"/>
        <v>If AgeID = "AGE77" and Age = "77 years" then Validation_Age=0;</v>
      </c>
    </row>
    <row r="122" spans="1:8" x14ac:dyDescent="0.25">
      <c r="A122" s="57" t="s">
        <v>816</v>
      </c>
      <c r="B122" s="57" t="s">
        <v>1673</v>
      </c>
      <c r="C122" s="57">
        <v>121</v>
      </c>
      <c r="F122" s="39" t="str">
        <f t="shared" si="2"/>
        <v>if AgeID = "AGE78" then Age = "78 years";</v>
      </c>
      <c r="G122" s="39" t="s">
        <v>1360</v>
      </c>
      <c r="H122" s="53" t="str">
        <f t="shared" si="3"/>
        <v>If AgeID = "AGE78" and Age = "78 years" then Validation_Age=0;</v>
      </c>
    </row>
    <row r="123" spans="1:8" x14ac:dyDescent="0.25">
      <c r="A123" s="57" t="s">
        <v>817</v>
      </c>
      <c r="B123" s="57" t="s">
        <v>1674</v>
      </c>
      <c r="C123" s="57">
        <v>122</v>
      </c>
      <c r="F123" s="39" t="str">
        <f t="shared" si="2"/>
        <v>if AgeID = "AGE79" then Age = "79 years";</v>
      </c>
      <c r="G123" s="39" t="s">
        <v>1360</v>
      </c>
      <c r="H123" s="53" t="str">
        <f t="shared" si="3"/>
        <v>If AgeID = "AGE79" and Age = "79 years" then Validation_Age=0;</v>
      </c>
    </row>
    <row r="124" spans="1:8" x14ac:dyDescent="0.25">
      <c r="A124" s="57" t="s">
        <v>818</v>
      </c>
      <c r="B124" s="57" t="s">
        <v>1675</v>
      </c>
      <c r="C124" s="57">
        <v>123</v>
      </c>
      <c r="F124" s="39" t="str">
        <f t="shared" si="2"/>
        <v>if AgeID = "AGE80" then Age = "80 years";</v>
      </c>
      <c r="G124" s="39" t="s">
        <v>1360</v>
      </c>
      <c r="H124" s="53" t="str">
        <f t="shared" si="3"/>
        <v>If AgeID = "AGE80" and Age = "80 years" then Validation_Age=0;</v>
      </c>
    </row>
    <row r="125" spans="1:8" x14ac:dyDescent="0.25">
      <c r="A125" s="57" t="s">
        <v>819</v>
      </c>
      <c r="B125" s="57" t="s">
        <v>1676</v>
      </c>
      <c r="C125" s="57">
        <v>124</v>
      </c>
      <c r="F125" s="39" t="str">
        <f t="shared" si="2"/>
        <v>if AgeID = "AGE81" then Age = "81 years";</v>
      </c>
      <c r="G125" s="39" t="s">
        <v>1360</v>
      </c>
      <c r="H125" s="53" t="str">
        <f t="shared" si="3"/>
        <v>If AgeID = "AGE81" and Age = "81 years" then Validation_Age=0;</v>
      </c>
    </row>
    <row r="126" spans="1:8" x14ac:dyDescent="0.25">
      <c r="A126" s="57" t="s">
        <v>820</v>
      </c>
      <c r="B126" s="57" t="s">
        <v>1677</v>
      </c>
      <c r="C126" s="57">
        <v>125</v>
      </c>
      <c r="F126" s="39" t="str">
        <f t="shared" si="2"/>
        <v>if AgeID = "AGE82" then Age = "82 years";</v>
      </c>
      <c r="G126" s="39" t="s">
        <v>1360</v>
      </c>
      <c r="H126" s="53" t="str">
        <f t="shared" si="3"/>
        <v>If AgeID = "AGE82" and Age = "82 years" then Validation_Age=0;</v>
      </c>
    </row>
    <row r="127" spans="1:8" x14ac:dyDescent="0.25">
      <c r="A127" s="57" t="s">
        <v>821</v>
      </c>
      <c r="B127" s="57" t="s">
        <v>1678</v>
      </c>
      <c r="C127" s="57">
        <v>126</v>
      </c>
      <c r="F127" s="39" t="str">
        <f t="shared" si="2"/>
        <v>if AgeID = "AGE83" then Age = "83 years";</v>
      </c>
      <c r="G127" s="39" t="s">
        <v>1360</v>
      </c>
      <c r="H127" s="53" t="str">
        <f t="shared" si="3"/>
        <v>If AgeID = "AGE83" and Age = "83 years" then Validation_Age=0;</v>
      </c>
    </row>
    <row r="128" spans="1:8" x14ac:dyDescent="0.25">
      <c r="A128" s="57" t="s">
        <v>822</v>
      </c>
      <c r="B128" s="57" t="s">
        <v>1679</v>
      </c>
      <c r="C128" s="57">
        <v>127</v>
      </c>
      <c r="F128" s="39" t="str">
        <f t="shared" si="2"/>
        <v>if AgeID = "AGE84" then Age = "84 years";</v>
      </c>
      <c r="G128" s="39" t="s">
        <v>1360</v>
      </c>
      <c r="H128" s="53" t="str">
        <f t="shared" si="3"/>
        <v>If AgeID = "AGE84" and Age = "84 years" then Validation_Age=0;</v>
      </c>
    </row>
    <row r="129" spans="1:8" x14ac:dyDescent="0.25">
      <c r="A129" s="57" t="s">
        <v>823</v>
      </c>
      <c r="B129" s="57" t="s">
        <v>1680</v>
      </c>
      <c r="C129" s="57">
        <v>128</v>
      </c>
      <c r="F129" s="39" t="str">
        <f t="shared" si="2"/>
        <v>if AgeID = "AGE85" then Age = "85 years";</v>
      </c>
      <c r="G129" s="39" t="s">
        <v>1360</v>
      </c>
      <c r="H129" s="53" t="str">
        <f t="shared" si="3"/>
        <v>If AgeID = "AGE85" and Age = "85 years" then Validation_Age=0;</v>
      </c>
    </row>
    <row r="130" spans="1:8" x14ac:dyDescent="0.25">
      <c r="A130" s="57" t="s">
        <v>824</v>
      </c>
      <c r="B130" s="57" t="s">
        <v>1681</v>
      </c>
      <c r="C130" s="57">
        <v>129</v>
      </c>
      <c r="F130" s="39" t="str">
        <f t="shared" ref="F130:F144" si="4">"if "&amp;A$1&amp;" = """&amp;A130&amp;""" then "&amp;B$1&amp;" = """&amp;B130&amp;""";"</f>
        <v>if AgeID = "AGE86" then Age = "86 years";</v>
      </c>
      <c r="G130" s="39" t="s">
        <v>1360</v>
      </c>
      <c r="H130" s="53" t="str">
        <f t="shared" si="3"/>
        <v>If AgeID = "AGE86" and Age = "86 years" then Validation_Age=0;</v>
      </c>
    </row>
    <row r="131" spans="1:8" x14ac:dyDescent="0.25">
      <c r="A131" s="57" t="s">
        <v>825</v>
      </c>
      <c r="B131" s="57" t="s">
        <v>1682</v>
      </c>
      <c r="C131" s="57">
        <v>130</v>
      </c>
      <c r="F131" s="39" t="str">
        <f t="shared" si="4"/>
        <v>if AgeID = "AGE87" then Age = "87 years";</v>
      </c>
      <c r="G131" s="39" t="s">
        <v>1360</v>
      </c>
      <c r="H131" s="53" t="str">
        <f t="shared" ref="H131:H144" si="5">"If "&amp;A$1&amp;" = """&amp;A131&amp;""" and "&amp;B$1&amp;" = """&amp;B131&amp;""" then Validation_Age=0;"</f>
        <v>If AgeID = "AGE87" and Age = "87 years" then Validation_Age=0;</v>
      </c>
    </row>
    <row r="132" spans="1:8" x14ac:dyDescent="0.25">
      <c r="A132" s="57" t="s">
        <v>826</v>
      </c>
      <c r="B132" s="57" t="s">
        <v>1683</v>
      </c>
      <c r="C132" s="57">
        <v>131</v>
      </c>
      <c r="F132" s="39" t="str">
        <f t="shared" si="4"/>
        <v>if AgeID = "AGE88" then Age = "88 years";</v>
      </c>
      <c r="G132" s="39" t="s">
        <v>1360</v>
      </c>
      <c r="H132" s="53" t="str">
        <f t="shared" si="5"/>
        <v>If AgeID = "AGE88" and Age = "88 years" then Validation_Age=0;</v>
      </c>
    </row>
    <row r="133" spans="1:8" x14ac:dyDescent="0.25">
      <c r="A133" s="57" t="s">
        <v>827</v>
      </c>
      <c r="B133" s="57" t="s">
        <v>1684</v>
      </c>
      <c r="C133" s="57">
        <v>132</v>
      </c>
      <c r="F133" s="39" t="str">
        <f t="shared" si="4"/>
        <v>if AgeID = "AGE89" then Age = "89 years";</v>
      </c>
      <c r="G133" s="39" t="s">
        <v>1360</v>
      </c>
      <c r="H133" s="53" t="str">
        <f t="shared" si="5"/>
        <v>If AgeID = "AGE89" and Age = "89 years" then Validation_Age=0;</v>
      </c>
    </row>
    <row r="134" spans="1:8" x14ac:dyDescent="0.25">
      <c r="A134" s="57" t="s">
        <v>828</v>
      </c>
      <c r="B134" s="57" t="s">
        <v>1685</v>
      </c>
      <c r="C134" s="57">
        <v>133</v>
      </c>
      <c r="F134" s="39" t="str">
        <f t="shared" si="4"/>
        <v>if AgeID = "AGE90" then Age = "90 years";</v>
      </c>
      <c r="G134" s="39" t="s">
        <v>1360</v>
      </c>
      <c r="H134" s="53" t="str">
        <f t="shared" si="5"/>
        <v>If AgeID = "AGE90" and Age = "90 years" then Validation_Age=0;</v>
      </c>
    </row>
    <row r="135" spans="1:8" x14ac:dyDescent="0.25">
      <c r="A135" s="57" t="s">
        <v>829</v>
      </c>
      <c r="B135" s="57" t="s">
        <v>1686</v>
      </c>
      <c r="C135" s="57">
        <v>134</v>
      </c>
      <c r="F135" s="39" t="str">
        <f t="shared" si="4"/>
        <v>if AgeID = "AGE91" then Age = "91 years";</v>
      </c>
      <c r="G135" s="39" t="s">
        <v>1360</v>
      </c>
      <c r="H135" s="53" t="str">
        <f t="shared" si="5"/>
        <v>If AgeID = "AGE91" and Age = "91 years" then Validation_Age=0;</v>
      </c>
    </row>
    <row r="136" spans="1:8" x14ac:dyDescent="0.25">
      <c r="A136" s="57" t="s">
        <v>830</v>
      </c>
      <c r="B136" s="57" t="s">
        <v>1687</v>
      </c>
      <c r="C136" s="57">
        <v>135</v>
      </c>
      <c r="F136" s="39" t="str">
        <f t="shared" si="4"/>
        <v>if AgeID = "AGE92" then Age = "92 years";</v>
      </c>
      <c r="G136" s="39" t="s">
        <v>1360</v>
      </c>
      <c r="H136" s="53" t="str">
        <f t="shared" si="5"/>
        <v>If AgeID = "AGE92" and Age = "92 years" then Validation_Age=0;</v>
      </c>
    </row>
    <row r="137" spans="1:8" x14ac:dyDescent="0.25">
      <c r="A137" s="57" t="s">
        <v>831</v>
      </c>
      <c r="B137" s="57" t="s">
        <v>1688</v>
      </c>
      <c r="C137" s="57">
        <v>136</v>
      </c>
      <c r="F137" s="39" t="str">
        <f t="shared" si="4"/>
        <v>if AgeID = "AGE93" then Age = "93 years";</v>
      </c>
      <c r="G137" s="39" t="s">
        <v>1360</v>
      </c>
      <c r="H137" s="53" t="str">
        <f t="shared" si="5"/>
        <v>If AgeID = "AGE93" and Age = "93 years" then Validation_Age=0;</v>
      </c>
    </row>
    <row r="138" spans="1:8" x14ac:dyDescent="0.25">
      <c r="A138" s="57" t="s">
        <v>832</v>
      </c>
      <c r="B138" s="57" t="s">
        <v>1689</v>
      </c>
      <c r="C138" s="57">
        <v>137</v>
      </c>
      <c r="F138" s="39" t="str">
        <f t="shared" si="4"/>
        <v>if AgeID = "AGE94" then Age = "94 years";</v>
      </c>
      <c r="G138" s="39" t="s">
        <v>1360</v>
      </c>
      <c r="H138" s="53" t="str">
        <f t="shared" si="5"/>
        <v>If AgeID = "AGE94" and Age = "94 years" then Validation_Age=0;</v>
      </c>
    </row>
    <row r="139" spans="1:8" x14ac:dyDescent="0.25">
      <c r="A139" s="57" t="s">
        <v>833</v>
      </c>
      <c r="B139" s="57" t="s">
        <v>1690</v>
      </c>
      <c r="C139" s="57">
        <v>138</v>
      </c>
      <c r="F139" s="39" t="str">
        <f t="shared" si="4"/>
        <v>if AgeID = "AGE95" then Age = "95 years";</v>
      </c>
      <c r="G139" s="39" t="s">
        <v>1360</v>
      </c>
      <c r="H139" s="53" t="str">
        <f t="shared" si="5"/>
        <v>If AgeID = "AGE95" and Age = "95 years" then Validation_Age=0;</v>
      </c>
    </row>
    <row r="140" spans="1:8" x14ac:dyDescent="0.25">
      <c r="A140" s="57" t="s">
        <v>834</v>
      </c>
      <c r="B140" s="57" t="s">
        <v>1691</v>
      </c>
      <c r="C140" s="57">
        <v>139</v>
      </c>
      <c r="F140" s="39" t="str">
        <f t="shared" si="4"/>
        <v>if AgeID = "AGE96" then Age = "96 years";</v>
      </c>
      <c r="G140" s="39" t="s">
        <v>1360</v>
      </c>
      <c r="H140" s="53" t="str">
        <f t="shared" si="5"/>
        <v>If AgeID = "AGE96" and Age = "96 years" then Validation_Age=0;</v>
      </c>
    </row>
    <row r="141" spans="1:8" x14ac:dyDescent="0.25">
      <c r="A141" s="57" t="s">
        <v>835</v>
      </c>
      <c r="B141" s="57" t="s">
        <v>1692</v>
      </c>
      <c r="C141" s="57">
        <v>140</v>
      </c>
      <c r="F141" s="39" t="str">
        <f t="shared" si="4"/>
        <v>if AgeID = "AGE97" then Age = "97 years";</v>
      </c>
      <c r="G141" s="39" t="s">
        <v>1360</v>
      </c>
      <c r="H141" s="53" t="str">
        <f t="shared" si="5"/>
        <v>If AgeID = "AGE97" and Age = "97 years" then Validation_Age=0;</v>
      </c>
    </row>
    <row r="142" spans="1:8" x14ac:dyDescent="0.25">
      <c r="A142" s="57" t="s">
        <v>836</v>
      </c>
      <c r="B142" s="57" t="s">
        <v>1693</v>
      </c>
      <c r="C142" s="57">
        <v>141</v>
      </c>
      <c r="F142" s="39" t="str">
        <f t="shared" si="4"/>
        <v>if AgeID = "AGE98" then Age = "98 years";</v>
      </c>
      <c r="G142" s="39" t="s">
        <v>1360</v>
      </c>
      <c r="H142" s="53" t="str">
        <f t="shared" si="5"/>
        <v>If AgeID = "AGE98" and Age = "98 years" then Validation_Age=0;</v>
      </c>
    </row>
    <row r="143" spans="1:8" x14ac:dyDescent="0.25">
      <c r="A143" s="57" t="s">
        <v>837</v>
      </c>
      <c r="B143" s="57" t="s">
        <v>1694</v>
      </c>
      <c r="C143" s="57">
        <v>142</v>
      </c>
      <c r="F143" s="39" t="str">
        <f t="shared" si="4"/>
        <v>if AgeID = "AGE99" then Age = "99 years";</v>
      </c>
      <c r="G143" s="39" t="s">
        <v>1360</v>
      </c>
      <c r="H143" s="53" t="str">
        <f t="shared" si="5"/>
        <v>If AgeID = "AGE99" and Age = "99 years" then Validation_Age=0;</v>
      </c>
    </row>
    <row r="144" spans="1:8" x14ac:dyDescent="0.25">
      <c r="A144" s="57" t="s">
        <v>842</v>
      </c>
      <c r="B144" s="57" t="s">
        <v>843</v>
      </c>
      <c r="C144" s="57">
        <v>143</v>
      </c>
      <c r="F144" s="39" t="str">
        <f t="shared" si="4"/>
        <v>if AgeID = "AGEUNK" then Age = "Unknown age";</v>
      </c>
      <c r="G144" s="39" t="s">
        <v>1360</v>
      </c>
      <c r="H144" s="53" t="str">
        <f t="shared" si="5"/>
        <v>If AgeID = "AGEUNK" and Age = "Unknown age" then Validation_Age=0;</v>
      </c>
    </row>
    <row r="145" spans="1:8" s="61" customFormat="1" x14ac:dyDescent="0.25">
      <c r="A145" s="41" t="s">
        <v>8620</v>
      </c>
      <c r="B145" s="61" t="s">
        <v>8621</v>
      </c>
      <c r="F145" s="39"/>
      <c r="H145" s="53" t="str">
        <f t="shared" ref="H145:H168" si="6">"If "&amp;A$1&amp;" = """&amp;A145&amp;""" and "&amp;B$1&amp;" = """&amp;B145&amp;""" then Validation_Age=0;"</f>
        <v>If AgeID = "AGE011" and Age = "0-11 years" then Validation_Age=0;</v>
      </c>
    </row>
    <row r="146" spans="1:8" s="61" customFormat="1" x14ac:dyDescent="0.25">
      <c r="A146" s="41" t="s">
        <v>667</v>
      </c>
      <c r="B146" s="61" t="s">
        <v>668</v>
      </c>
      <c r="F146" s="39"/>
      <c r="H146" s="53" t="str">
        <f t="shared" si="6"/>
        <v>If AgeID = "AGE017" and Age = "0-17 years" then Validation_Age=0;</v>
      </c>
    </row>
    <row r="147" spans="1:8" s="61" customFormat="1" x14ac:dyDescent="0.25">
      <c r="A147" s="41" t="s">
        <v>669</v>
      </c>
      <c r="B147" s="61" t="s">
        <v>670</v>
      </c>
      <c r="F147" s="39"/>
      <c r="H147" s="53" t="str">
        <f t="shared" si="6"/>
        <v>If AgeID = "AGE1217" and Age = "12-17 years" then Validation_Age=0;</v>
      </c>
    </row>
    <row r="148" spans="1:8" s="61" customFormat="1" x14ac:dyDescent="0.25">
      <c r="A148" s="41" t="s">
        <v>8609</v>
      </c>
      <c r="B148" s="61" t="s">
        <v>8610</v>
      </c>
      <c r="F148" s="39"/>
      <c r="H148" s="53" t="str">
        <f t="shared" si="6"/>
        <v>If AgeID = "AGE18100" and Age = "18-100 years" then Validation_Age=0;</v>
      </c>
    </row>
    <row r="149" spans="1:8" s="61" customFormat="1" x14ac:dyDescent="0.25">
      <c r="A149" s="41" t="s">
        <v>8622</v>
      </c>
      <c r="B149" s="61" t="s">
        <v>8623</v>
      </c>
      <c r="F149" s="39"/>
      <c r="H149" s="53" t="str">
        <f t="shared" si="6"/>
        <v>If AgeID = "AGE1824" and Age = "18-24 years" then Validation_Age=0;</v>
      </c>
    </row>
    <row r="150" spans="1:8" s="61" customFormat="1" x14ac:dyDescent="0.25">
      <c r="A150" s="41" t="s">
        <v>671</v>
      </c>
      <c r="B150" s="61" t="s">
        <v>672</v>
      </c>
      <c r="F150" s="39"/>
      <c r="H150" s="53" t="str">
        <f t="shared" si="6"/>
        <v>If AgeID = "AGE1839" and Age = "18-39 years" then Validation_Age=0;</v>
      </c>
    </row>
    <row r="151" spans="1:8" s="61" customFormat="1" x14ac:dyDescent="0.25">
      <c r="A151" s="41" t="s">
        <v>8624</v>
      </c>
      <c r="B151" s="61" t="s">
        <v>8625</v>
      </c>
      <c r="F151" s="39"/>
      <c r="H151" s="53" t="str">
        <f t="shared" si="6"/>
        <v>If AgeID = "AGE1864" and Age = "18-64 years" then Validation_Age=0;</v>
      </c>
    </row>
    <row r="152" spans="1:8" s="61" customFormat="1" x14ac:dyDescent="0.25">
      <c r="A152" s="41" t="s">
        <v>704</v>
      </c>
      <c r="B152" s="61" t="s">
        <v>705</v>
      </c>
      <c r="F152" s="39"/>
      <c r="H152" s="53" t="str">
        <f t="shared" si="6"/>
        <v>If AgeID = "AGE2529" and Age = "25-29 years" then Validation_Age=0;</v>
      </c>
    </row>
    <row r="153" spans="1:8" s="61" customFormat="1" x14ac:dyDescent="0.25">
      <c r="A153" s="41" t="s">
        <v>706</v>
      </c>
      <c r="B153" s="61" t="s">
        <v>707</v>
      </c>
      <c r="F153" s="39"/>
      <c r="H153" s="53" t="str">
        <f t="shared" si="6"/>
        <v>If AgeID = "AGE3034" and Age = "30-34 years" then Validation_Age=0;</v>
      </c>
    </row>
    <row r="154" spans="1:8" s="61" customFormat="1" x14ac:dyDescent="0.25">
      <c r="A154" s="41" t="s">
        <v>708</v>
      </c>
      <c r="B154" s="61" t="s">
        <v>709</v>
      </c>
      <c r="F154" s="39"/>
      <c r="H154" s="53" t="str">
        <f t="shared" si="6"/>
        <v>If AgeID = "AGE3539" and Age = "35-39 years" then Validation_Age=0;</v>
      </c>
    </row>
    <row r="155" spans="1:8" s="61" customFormat="1" x14ac:dyDescent="0.25">
      <c r="A155" s="41" t="s">
        <v>8611</v>
      </c>
      <c r="B155" s="61" t="s">
        <v>8612</v>
      </c>
      <c r="F155" s="39"/>
      <c r="H155" s="53" t="str">
        <f t="shared" si="6"/>
        <v>If AgeID = "AGE40100" and Age = "40-100 years" then Validation_Age=0;</v>
      </c>
    </row>
    <row r="156" spans="1:8" s="61" customFormat="1" x14ac:dyDescent="0.25">
      <c r="A156" s="41" t="s">
        <v>710</v>
      </c>
      <c r="B156" s="61" t="s">
        <v>711</v>
      </c>
      <c r="F156" s="39"/>
      <c r="H156" s="53" t="str">
        <f t="shared" si="6"/>
        <v>If AgeID = "AGE4044" and Age = "40-44 years" then Validation_Age=0;</v>
      </c>
    </row>
    <row r="157" spans="1:8" s="61" customFormat="1" x14ac:dyDescent="0.25">
      <c r="A157" s="41" t="s">
        <v>675</v>
      </c>
      <c r="B157" s="61" t="s">
        <v>676</v>
      </c>
      <c r="F157" s="39"/>
      <c r="H157" s="53" t="str">
        <f t="shared" si="6"/>
        <v>If AgeID = "AGE4064" and Age = "40-64 years" then Validation_Age=0;</v>
      </c>
    </row>
    <row r="158" spans="1:8" s="61" customFormat="1" x14ac:dyDescent="0.25">
      <c r="A158" s="41" t="s">
        <v>712</v>
      </c>
      <c r="B158" s="61" t="s">
        <v>713</v>
      </c>
      <c r="F158" s="39"/>
      <c r="H158" s="53" t="str">
        <f t="shared" si="6"/>
        <v>If AgeID = "AGE4549" and Age = "45-49 years" then Validation_Age=0;</v>
      </c>
    </row>
    <row r="159" spans="1:8" s="61" customFormat="1" x14ac:dyDescent="0.25">
      <c r="A159" s="41" t="s">
        <v>714</v>
      </c>
      <c r="B159" s="61" t="s">
        <v>715</v>
      </c>
      <c r="F159" s="39"/>
      <c r="H159" s="53" t="str">
        <f t="shared" si="6"/>
        <v>If AgeID = "AGE5054" and Age = "50-54 years" then Validation_Age=0;</v>
      </c>
    </row>
    <row r="160" spans="1:8" s="61" customFormat="1" x14ac:dyDescent="0.25">
      <c r="A160" s="41" t="s">
        <v>716</v>
      </c>
      <c r="B160" s="61" t="s">
        <v>717</v>
      </c>
      <c r="F160" s="39"/>
      <c r="H160" s="53" t="str">
        <f t="shared" si="6"/>
        <v>If AgeID = "AGE5559" and Age = "55-59 years" then Validation_Age=0;</v>
      </c>
    </row>
    <row r="161" spans="1:8" s="61" customFormat="1" x14ac:dyDescent="0.25">
      <c r="A161" s="41" t="s">
        <v>718</v>
      </c>
      <c r="B161" s="61" t="s">
        <v>719</v>
      </c>
      <c r="F161" s="39"/>
      <c r="H161" s="53" t="str">
        <f t="shared" si="6"/>
        <v>If AgeID = "AGE6064" and Age = "60-64 years" then Validation_Age=0;</v>
      </c>
    </row>
    <row r="162" spans="1:8" s="61" customFormat="1" x14ac:dyDescent="0.25">
      <c r="A162" s="41" t="s">
        <v>8613</v>
      </c>
      <c r="B162" s="61" t="s">
        <v>8614</v>
      </c>
      <c r="F162" s="39"/>
      <c r="H162" s="53" t="str">
        <f t="shared" si="6"/>
        <v>If AgeID = "AGE65100" and Age = "65-100 years" then Validation_Age=0;</v>
      </c>
    </row>
    <row r="163" spans="1:8" s="61" customFormat="1" x14ac:dyDescent="0.25">
      <c r="A163" s="41" t="s">
        <v>721</v>
      </c>
      <c r="B163" s="61" t="s">
        <v>722</v>
      </c>
      <c r="F163" s="39"/>
      <c r="H163" s="53" t="str">
        <f t="shared" si="6"/>
        <v>If AgeID = "AGE6569" and Age = "65-69 years" then Validation_Age=0;</v>
      </c>
    </row>
    <row r="164" spans="1:8" s="61" customFormat="1" x14ac:dyDescent="0.25">
      <c r="A164" s="41" t="s">
        <v>1111</v>
      </c>
      <c r="B164" s="61" t="s">
        <v>1112</v>
      </c>
      <c r="F164" s="39"/>
      <c r="H164" s="53" t="str">
        <f t="shared" si="6"/>
        <v>If AgeID = "AGE6584" and Age = "65-84 years" then Validation_Age=0;</v>
      </c>
    </row>
    <row r="165" spans="1:8" s="61" customFormat="1" x14ac:dyDescent="0.25">
      <c r="A165" s="41" t="s">
        <v>725</v>
      </c>
      <c r="B165" s="61" t="s">
        <v>726</v>
      </c>
      <c r="F165" s="39"/>
      <c r="H165" s="53" t="str">
        <f t="shared" si="6"/>
        <v>If AgeID = "AGE7074" and Age = "70-74 years" then Validation_Age=0;</v>
      </c>
    </row>
    <row r="166" spans="1:8" s="61" customFormat="1" x14ac:dyDescent="0.25">
      <c r="A166" s="41" t="s">
        <v>727</v>
      </c>
      <c r="B166" s="61" t="s">
        <v>728</v>
      </c>
      <c r="F166" s="39"/>
      <c r="H166" s="53" t="str">
        <f t="shared" si="6"/>
        <v>If AgeID = "AGE7579" and Age = "75-79 years" then Validation_Age=0;</v>
      </c>
    </row>
    <row r="167" spans="1:8" s="61" customFormat="1" x14ac:dyDescent="0.25">
      <c r="A167" s="41" t="s">
        <v>731</v>
      </c>
      <c r="B167" s="61" t="s">
        <v>732</v>
      </c>
      <c r="F167" s="39"/>
      <c r="H167" s="53" t="str">
        <f t="shared" si="6"/>
        <v>If AgeID = "AGE8084" and Age = "80-84 years" then Validation_Age=0;</v>
      </c>
    </row>
    <row r="168" spans="1:8" s="61" customFormat="1" x14ac:dyDescent="0.25">
      <c r="A168" s="41" t="s">
        <v>8615</v>
      </c>
      <c r="B168" s="61" t="s">
        <v>8616</v>
      </c>
      <c r="F168" s="39"/>
      <c r="H168" s="53" t="str">
        <f t="shared" si="6"/>
        <v>If AgeID = "AGE85100" and Age = "85-100 years" then Validation_Age=0;</v>
      </c>
    </row>
  </sheetData>
  <autoFilter ref="A1:C144" xr:uid="{00000000-0009-0000-0000-00000900000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7"/>
  <sheetViews>
    <sheetView workbookViewId="0">
      <pane ySplit="1" topLeftCell="A2" activePane="bottomLeft" state="frozen"/>
      <selection pane="bottomLeft" activeCell="A2" sqref="A2:B5"/>
    </sheetView>
  </sheetViews>
  <sheetFormatPr defaultColWidth="9.140625" defaultRowHeight="15" x14ac:dyDescent="0.25"/>
  <cols>
    <col min="1" max="1" width="14.42578125" style="57" bestFit="1" customWidth="1"/>
    <col min="2" max="2" width="18.5703125" style="57" bestFit="1" customWidth="1"/>
    <col min="3" max="3" width="12.5703125" style="57" bestFit="1" customWidth="1"/>
    <col min="4" max="8" width="9.140625" style="57"/>
    <col min="9" max="9" width="45.85546875" style="57" bestFit="1" customWidth="1"/>
    <col min="10" max="10" width="23.42578125" style="61" customWidth="1"/>
    <col min="11" max="16384" width="9.140625" style="57"/>
  </cols>
  <sheetData>
    <row r="1" spans="1:12" s="49" customFormat="1" x14ac:dyDescent="0.25">
      <c r="A1" s="44" t="s">
        <v>1074</v>
      </c>
      <c r="B1" s="49" t="s">
        <v>850</v>
      </c>
      <c r="C1" s="49" t="s">
        <v>5</v>
      </c>
      <c r="I1" s="52" t="s">
        <v>1358</v>
      </c>
      <c r="J1" s="52"/>
      <c r="L1" s="52" t="s">
        <v>1359</v>
      </c>
    </row>
    <row r="2" spans="1:12" x14ac:dyDescent="0.25">
      <c r="A2" s="41" t="s">
        <v>849</v>
      </c>
      <c r="B2" s="57" t="s">
        <v>1574</v>
      </c>
      <c r="C2" s="57">
        <v>1</v>
      </c>
      <c r="I2" s="39" t="str">
        <f>"if "&amp;A$1&amp;" = """&amp;A2&amp;""" then "&amp;B$1&amp;" = """&amp;B2&amp;""";"</f>
        <v>if GenderID = "GALL" then Gender = "All genders";</v>
      </c>
      <c r="J2" s="39" t="str">
        <f>"if "&amp;B$1&amp;" = """&amp;B2&amp;""" then "&amp;A$1&amp;" = """&amp;A2&amp;""";"</f>
        <v>if Gender = "All genders" then GenderID = "GALL";</v>
      </c>
      <c r="K2" s="57" t="s">
        <v>1360</v>
      </c>
      <c r="L2" s="53" t="str">
        <f>"If "&amp;A$1&amp;" = """&amp;A2&amp;""" and "&amp;B$1&amp;" = """&amp;B2&amp;""" then Validation_Gender=0;"</f>
        <v>If GenderID = "GALL" and Gender = "All genders" then Validation_Gender=0;</v>
      </c>
    </row>
    <row r="3" spans="1:12" x14ac:dyDescent="0.25">
      <c r="A3" s="41" t="s">
        <v>851</v>
      </c>
      <c r="B3" s="57" t="s">
        <v>852</v>
      </c>
      <c r="C3" s="57">
        <v>2</v>
      </c>
      <c r="I3" s="39" t="str">
        <f>"if "&amp;A$1&amp;" = """&amp;A3&amp;""" then "&amp;B$1&amp;" = """&amp;B3&amp;""";"</f>
        <v>if GenderID = "GM" then Gender = "Male";</v>
      </c>
      <c r="J3" s="39" t="str">
        <f t="shared" ref="J3:J5" si="0">"if "&amp;B$1&amp;" = """&amp;B3&amp;""" then "&amp;A$1&amp;" = """&amp;A3&amp;""";"</f>
        <v>if Gender = "Male" then GenderID = "GM";</v>
      </c>
      <c r="K3" s="57" t="s">
        <v>1360</v>
      </c>
      <c r="L3" s="53" t="str">
        <f>"If "&amp;A$1&amp;" = """&amp;A3&amp;""" and "&amp;B$1&amp;" = """&amp;B3&amp;""" then Validation_Gender=0;"</f>
        <v>If GenderID = "GM" and Gender = "Male" then Validation_Gender=0;</v>
      </c>
    </row>
    <row r="4" spans="1:12" x14ac:dyDescent="0.25">
      <c r="A4" s="41" t="s">
        <v>853</v>
      </c>
      <c r="B4" s="57" t="s">
        <v>854</v>
      </c>
      <c r="C4" s="57">
        <v>3</v>
      </c>
      <c r="I4" s="39" t="str">
        <f>"if "&amp;A$1&amp;" = """&amp;A4&amp;""" then "&amp;B$1&amp;" = """&amp;B4&amp;""";"</f>
        <v>if GenderID = "GF" then Gender = "Female";</v>
      </c>
      <c r="J4" s="39" t="str">
        <f t="shared" si="0"/>
        <v>if Gender = "Female" then GenderID = "GF";</v>
      </c>
      <c r="K4" s="57" t="s">
        <v>1360</v>
      </c>
      <c r="L4" s="53" t="str">
        <f>"If "&amp;A$1&amp;" = """&amp;A4&amp;""" and "&amp;B$1&amp;" = """&amp;B4&amp;""" then Validation_Gender=0;"</f>
        <v>If GenderID = "GF" and Gender = "Female" then Validation_Gender=0;</v>
      </c>
    </row>
    <row r="5" spans="1:12" x14ac:dyDescent="0.25">
      <c r="A5" s="41" t="s">
        <v>855</v>
      </c>
      <c r="B5" s="57" t="s">
        <v>544</v>
      </c>
      <c r="C5" s="57">
        <v>4</v>
      </c>
      <c r="I5" s="39" t="str">
        <f>"if "&amp;A$1&amp;" = """&amp;A5&amp;""" then "&amp;B$1&amp;" = """&amp;B5&amp;""";"</f>
        <v>if GenderID = "GU" then Gender = "Unknown";</v>
      </c>
      <c r="J5" s="39" t="str">
        <f t="shared" si="0"/>
        <v>if Gender = "Unknown" then GenderID = "GU";</v>
      </c>
      <c r="K5" s="57" t="s">
        <v>1360</v>
      </c>
      <c r="L5" s="53" t="str">
        <f>"If "&amp;A$1&amp;" = """&amp;A5&amp;""" and "&amp;B$1&amp;" = """&amp;B5&amp;""" then Validation_Gender=0;"</f>
        <v>If GenderID = "GU" and Gender = "Unknown" then Validation_Gender=0;</v>
      </c>
    </row>
    <row r="6" spans="1:12" x14ac:dyDescent="0.25">
      <c r="I6" s="39"/>
      <c r="J6" s="39"/>
    </row>
    <row r="7" spans="1:12" x14ac:dyDescent="0.25">
      <c r="I7" s="39"/>
      <c r="J7" s="3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2"/>
  <sheetViews>
    <sheetView topLeftCell="H1" workbookViewId="0">
      <pane ySplit="1" topLeftCell="A2" activePane="bottomLeft" state="frozen"/>
      <selection pane="bottomLeft" activeCell="L11" sqref="L11"/>
    </sheetView>
  </sheetViews>
  <sheetFormatPr defaultColWidth="9.140625" defaultRowHeight="15" x14ac:dyDescent="0.25"/>
  <cols>
    <col min="1" max="1" width="14.85546875" style="57" bestFit="1" customWidth="1"/>
    <col min="2" max="2" width="31.28515625" style="57" customWidth="1"/>
    <col min="3" max="3" width="12.5703125" style="57" bestFit="1" customWidth="1"/>
    <col min="4" max="8" width="9.140625" style="57"/>
    <col min="9" max="9" width="67.85546875" style="57" bestFit="1" customWidth="1"/>
    <col min="10" max="10" width="74" style="61" customWidth="1"/>
    <col min="11" max="11" width="1.42578125" style="57" bestFit="1" customWidth="1"/>
    <col min="12" max="12" width="89" style="57" bestFit="1" customWidth="1"/>
    <col min="13" max="16384" width="9.140625" style="57"/>
  </cols>
  <sheetData>
    <row r="1" spans="1:12" s="49" customFormat="1" x14ac:dyDescent="0.25">
      <c r="A1" s="44" t="s">
        <v>1079</v>
      </c>
      <c r="B1" s="44" t="s">
        <v>1185</v>
      </c>
      <c r="C1" s="49" t="s">
        <v>5</v>
      </c>
      <c r="I1" s="52" t="s">
        <v>1358</v>
      </c>
      <c r="J1" s="52"/>
      <c r="L1" s="52" t="s">
        <v>1359</v>
      </c>
    </row>
    <row r="2" spans="1:12" x14ac:dyDescent="0.25">
      <c r="A2" s="41" t="s">
        <v>861</v>
      </c>
      <c r="B2" s="57" t="s">
        <v>862</v>
      </c>
      <c r="C2" s="57">
        <v>1</v>
      </c>
      <c r="I2" s="39" t="str">
        <f t="shared" ref="I2:I11" si="0">"if "&amp;A$1&amp;" = """&amp;A2&amp;""" then "&amp;B$1&amp;" = """&amp;B2&amp;""";"</f>
        <v>if RaceEthnicityID = "ALLRACE" then RaceEthnicity = "All races";</v>
      </c>
      <c r="J2" s="39" t="str">
        <f>"if "&amp;B$1&amp;" = """&amp;B2&amp;""" then "&amp;A$1&amp;" = """&amp;A2&amp;""";"</f>
        <v>if RaceEthnicity = "All races" then RaceEthnicityID = "ALLRACE";</v>
      </c>
      <c r="K2" s="57" t="s">
        <v>1360</v>
      </c>
      <c r="L2" s="53" t="str">
        <f>"If "&amp;A$1&amp;" = """&amp;A2&amp;""" and "&amp;B$1&amp;" = """&amp;B2&amp;""" then Validation_Race=0;"</f>
        <v>If RaceEthnicityID = "ALLRACE" and RaceEthnicity = "All races" then Validation_Race=0;</v>
      </c>
    </row>
    <row r="3" spans="1:12" x14ac:dyDescent="0.25">
      <c r="A3" s="41" t="s">
        <v>863</v>
      </c>
      <c r="B3" s="57" t="s">
        <v>864</v>
      </c>
      <c r="C3" s="57">
        <v>2</v>
      </c>
      <c r="I3" s="39" t="str">
        <f t="shared" si="0"/>
        <v>if RaceEthnicityID = "ASN" then RaceEthnicity = "Asian";</v>
      </c>
      <c r="J3" s="39" t="str">
        <f t="shared" ref="J3:J11" si="1">"if "&amp;B$1&amp;" = """&amp;B3&amp;""" then "&amp;A$1&amp;" = """&amp;A3&amp;""";"</f>
        <v>if RaceEthnicity = "Asian" then RaceEthnicityID = "ASN";</v>
      </c>
      <c r="K3" s="57" t="s">
        <v>1360</v>
      </c>
      <c r="L3" s="53" t="str">
        <f t="shared" ref="L3:L11" si="2">"If "&amp;A$1&amp;" = """&amp;A3&amp;""" and "&amp;B$1&amp;" = """&amp;B3&amp;""" then Validation_Race=0;"</f>
        <v>If RaceEthnicityID = "ASN" and RaceEthnicity = "Asian" then Validation_Race=0;</v>
      </c>
    </row>
    <row r="4" spans="1:12" x14ac:dyDescent="0.25">
      <c r="A4" s="41" t="s">
        <v>865</v>
      </c>
      <c r="B4" s="57" t="s">
        <v>866</v>
      </c>
      <c r="C4" s="57">
        <v>3</v>
      </c>
      <c r="I4" s="39" t="str">
        <f t="shared" si="0"/>
        <v>if RaceEthnicityID = "BLK" then RaceEthnicity = "Black, non-Hispanic";</v>
      </c>
      <c r="J4" s="39" t="str">
        <f t="shared" si="1"/>
        <v>if RaceEthnicity = "Black, non-Hispanic" then RaceEthnicityID = "BLK";</v>
      </c>
      <c r="K4" s="57" t="s">
        <v>1360</v>
      </c>
      <c r="L4" s="53" t="str">
        <f t="shared" si="2"/>
        <v>If RaceEthnicityID = "BLK" and RaceEthnicity = "Black, non-Hispanic" then Validation_Race=0;</v>
      </c>
    </row>
    <row r="5" spans="1:12" x14ac:dyDescent="0.25">
      <c r="A5" s="41" t="s">
        <v>867</v>
      </c>
      <c r="B5" s="57" t="s">
        <v>868</v>
      </c>
      <c r="C5" s="57">
        <v>4</v>
      </c>
      <c r="I5" s="39" t="str">
        <f t="shared" si="0"/>
        <v>if RaceEthnicityID = "HISP" then RaceEthnicity = "Hispanic, any race";</v>
      </c>
      <c r="J5" s="39" t="str">
        <f t="shared" si="1"/>
        <v>if RaceEthnicity = "Hispanic, any race" then RaceEthnicityID = "HISP";</v>
      </c>
      <c r="K5" s="57" t="s">
        <v>1360</v>
      </c>
      <c r="L5" s="53" t="str">
        <f t="shared" si="2"/>
        <v>If RaceEthnicityID = "HISP" and RaceEthnicity = "Hispanic, any race" then Validation_Race=0;</v>
      </c>
    </row>
    <row r="6" spans="1:12" x14ac:dyDescent="0.25">
      <c r="A6" s="41" t="s">
        <v>869</v>
      </c>
      <c r="B6" s="57" t="s">
        <v>870</v>
      </c>
      <c r="C6" s="57">
        <v>5</v>
      </c>
      <c r="I6" s="39" t="str">
        <f t="shared" si="0"/>
        <v>if RaceEthnicityID = "AIAN" then RaceEthnicity = "North American Native";</v>
      </c>
      <c r="J6" s="39" t="str">
        <f t="shared" si="1"/>
        <v>if RaceEthnicity = "North American Native" then RaceEthnicityID = "AIAN";</v>
      </c>
      <c r="K6" s="57" t="s">
        <v>1360</v>
      </c>
      <c r="L6" s="53" t="str">
        <f t="shared" si="2"/>
        <v>If RaceEthnicityID = "AIAN" and RaceEthnicity = "North American Native" then Validation_Race=0;</v>
      </c>
    </row>
    <row r="7" spans="1:12" x14ac:dyDescent="0.25">
      <c r="A7" s="41" t="s">
        <v>871</v>
      </c>
      <c r="B7" s="57" t="s">
        <v>872</v>
      </c>
      <c r="C7" s="57">
        <v>6</v>
      </c>
      <c r="I7" s="39" t="str">
        <f t="shared" si="0"/>
        <v>if RaceEthnicityID = "WHT" then RaceEthnicity = "White, non-Hispanic";</v>
      </c>
      <c r="J7" s="39" t="str">
        <f t="shared" si="1"/>
        <v>if RaceEthnicity = "White, non-Hispanic" then RaceEthnicityID = "WHT";</v>
      </c>
      <c r="K7" s="57" t="s">
        <v>1360</v>
      </c>
      <c r="L7" s="53" t="str">
        <f t="shared" si="2"/>
        <v>If RaceEthnicityID = "WHT" and RaceEthnicity = "White, non-Hispanic" then Validation_Race=0;</v>
      </c>
    </row>
    <row r="8" spans="1:12" x14ac:dyDescent="0.25">
      <c r="A8" s="41" t="s">
        <v>873</v>
      </c>
      <c r="B8" s="57" t="s">
        <v>102</v>
      </c>
      <c r="C8" s="57">
        <v>7</v>
      </c>
      <c r="I8" s="39" t="str">
        <f t="shared" si="0"/>
        <v>if RaceEthnicityID = "OTH" then RaceEthnicity = "Other";</v>
      </c>
      <c r="J8" s="39" t="str">
        <f t="shared" si="1"/>
        <v>if RaceEthnicity = "Other" then RaceEthnicityID = "OTH";</v>
      </c>
      <c r="K8" s="57" t="s">
        <v>1360</v>
      </c>
      <c r="L8" s="53" t="str">
        <f t="shared" si="2"/>
        <v>If RaceEthnicityID = "OTH" and RaceEthnicity = "Other" then Validation_Race=0;</v>
      </c>
    </row>
    <row r="9" spans="1:12" x14ac:dyDescent="0.25">
      <c r="A9" s="41" t="s">
        <v>874</v>
      </c>
      <c r="B9" s="57" t="s">
        <v>544</v>
      </c>
      <c r="C9" s="57">
        <v>8</v>
      </c>
      <c r="I9" s="39" t="str">
        <f t="shared" si="0"/>
        <v>if RaceEthnicityID = "UNK" then RaceEthnicity = "Unknown";</v>
      </c>
      <c r="J9" s="39" t="str">
        <f t="shared" si="1"/>
        <v>if RaceEthnicity = "Unknown" then RaceEthnicityID = "UNK";</v>
      </c>
      <c r="K9" s="57" t="s">
        <v>1360</v>
      </c>
      <c r="L9" s="53" t="str">
        <f t="shared" si="2"/>
        <v>If RaceEthnicityID = "UNK" and RaceEthnicity = "Unknown" then Validation_Race=0;</v>
      </c>
    </row>
    <row r="10" spans="1:12" x14ac:dyDescent="0.25">
      <c r="A10" s="41" t="s">
        <v>1807</v>
      </c>
      <c r="B10" s="61" t="s">
        <v>1808</v>
      </c>
      <c r="D10" s="57" t="s">
        <v>9107</v>
      </c>
      <c r="I10" s="39" t="str">
        <f t="shared" si="0"/>
        <v>if RaceEthnicityID = "MULT" then RaceEthnicity = "Multiple race";</v>
      </c>
      <c r="J10" s="39" t="str">
        <f t="shared" si="1"/>
        <v>if RaceEthnicity = "Multiple race" then RaceEthnicityID = "MULT";</v>
      </c>
      <c r="L10" s="53" t="str">
        <f t="shared" si="2"/>
        <v>If RaceEthnicityID = "MULT" and RaceEthnicity = "Multiple race" then Validation_Race=0;</v>
      </c>
    </row>
    <row r="11" spans="1:12" x14ac:dyDescent="0.25">
      <c r="A11" s="41" t="s">
        <v>9106</v>
      </c>
      <c r="B11" s="61" t="s">
        <v>9108</v>
      </c>
      <c r="I11" s="39" t="str">
        <f t="shared" si="0"/>
        <v>if RaceEthnicityID = "NHPI" then RaceEthnicity = "Pacific Islander";</v>
      </c>
      <c r="J11" s="39" t="str">
        <f t="shared" si="1"/>
        <v>if RaceEthnicity = "Pacific Islander" then RaceEthnicityID = "NHPI";</v>
      </c>
      <c r="L11" s="53" t="str">
        <f t="shared" si="2"/>
        <v>If RaceEthnicityID = "NHPI" and RaceEthnicity = "Pacific Islander" then Validation_Race=0;</v>
      </c>
    </row>
    <row r="12" spans="1:12" x14ac:dyDescent="0.25">
      <c r="A12" s="4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0B050"/>
  </sheetPr>
  <dimension ref="A1:K46"/>
  <sheetViews>
    <sheetView workbookViewId="0">
      <pane ySplit="1" topLeftCell="A2" activePane="bottomLeft" state="frozen"/>
      <selection pane="bottomLeft" sqref="A1:A2"/>
    </sheetView>
  </sheetViews>
  <sheetFormatPr defaultRowHeight="15" x14ac:dyDescent="0.25"/>
  <cols>
    <col min="1" max="1" width="11.85546875" bestFit="1" customWidth="1"/>
    <col min="2" max="2" width="32.140625" bestFit="1" customWidth="1"/>
    <col min="3" max="3" width="12.5703125" bestFit="1" customWidth="1"/>
    <col min="4" max="4" width="17.42578125" bestFit="1" customWidth="1"/>
    <col min="9" max="9" width="78.5703125" bestFit="1" customWidth="1"/>
    <col min="11" max="11" width="102.28515625" bestFit="1" customWidth="1"/>
  </cols>
  <sheetData>
    <row r="1" spans="1:11" s="2" customFormat="1" x14ac:dyDescent="0.25">
      <c r="A1" s="4" t="s">
        <v>1075</v>
      </c>
      <c r="B1" s="4" t="s">
        <v>1187</v>
      </c>
      <c r="C1" s="2" t="s">
        <v>5</v>
      </c>
      <c r="I1" s="34" t="s">
        <v>1358</v>
      </c>
      <c r="K1" s="34" t="s">
        <v>1359</v>
      </c>
    </row>
    <row r="2" spans="1:11" s="61" customFormat="1" x14ac:dyDescent="0.25">
      <c r="A2" s="41" t="s">
        <v>538</v>
      </c>
      <c r="B2" s="61" t="s">
        <v>539</v>
      </c>
      <c r="C2" s="61">
        <v>1</v>
      </c>
      <c r="I2" s="39" t="str">
        <f t="shared" ref="I2:I31" si="0">"if "&amp;A$1&amp;" = """&amp;A2&amp;""" then "&amp;B$1&amp;" = """&amp;B2&amp;""";"</f>
        <v>if RiskFactorID = "RFALL" then RiskFactor = "All patients";</v>
      </c>
      <c r="J2" s="39" t="s">
        <v>1360</v>
      </c>
      <c r="K2" s="53" t="str">
        <f>"If "&amp;A$1&amp;" = """&amp;A2&amp;""" and "&amp;B$1&amp;" = """&amp;B2&amp;""" then Validation_RFactor=0;"</f>
        <v>If RiskFactorID = "RFALL" and RiskFactor = "All patients" then Validation_RFactor=0;</v>
      </c>
    </row>
    <row r="3" spans="1:11" s="61" customFormat="1" x14ac:dyDescent="0.25">
      <c r="A3" s="41" t="s">
        <v>875</v>
      </c>
      <c r="B3" s="61" t="s">
        <v>537</v>
      </c>
      <c r="C3" s="61">
        <v>2</v>
      </c>
      <c r="I3" s="39" t="str">
        <f t="shared" si="0"/>
        <v>if RiskFactorID = "RFAPAR" then RiskFactor = "All participants";</v>
      </c>
      <c r="J3" s="39" t="s">
        <v>1360</v>
      </c>
      <c r="K3" s="53" t="str">
        <f t="shared" ref="K3:K31" si="1">"If "&amp;A$1&amp;" = """&amp;A3&amp;""" and "&amp;B$1&amp;" = """&amp;B3&amp;""" then Validation_RFactor=0;"</f>
        <v>If RiskFactorID = "RFAPAR" and RiskFactor = "All participants" then Validation_RFactor=0;</v>
      </c>
    </row>
    <row r="4" spans="1:11" s="61" customFormat="1" x14ac:dyDescent="0.25">
      <c r="A4" s="41" t="s">
        <v>876</v>
      </c>
      <c r="B4" s="61" t="s">
        <v>877</v>
      </c>
      <c r="C4" s="61">
        <v>3</v>
      </c>
      <c r="I4" s="39" t="str">
        <f t="shared" si="0"/>
        <v>if RiskFactorID = "RFDM" then RiskFactor = "Diabetes";</v>
      </c>
      <c r="J4" s="39" t="s">
        <v>1360</v>
      </c>
      <c r="K4" s="53" t="str">
        <f t="shared" si="1"/>
        <v>If RiskFactorID = "RFDM" and RiskFactor = "Diabetes" then Validation_RFactor=0;</v>
      </c>
    </row>
    <row r="5" spans="1:11" s="61" customFormat="1" x14ac:dyDescent="0.25">
      <c r="A5" s="41" t="s">
        <v>878</v>
      </c>
      <c r="B5" s="61" t="s">
        <v>879</v>
      </c>
      <c r="C5" s="61">
        <v>4</v>
      </c>
      <c r="I5" s="39" t="str">
        <f t="shared" si="0"/>
        <v>if RiskFactorID = "RFHT" then RiskFactor = "Hypertension";</v>
      </c>
      <c r="J5" s="39" t="s">
        <v>1360</v>
      </c>
      <c r="K5" s="53" t="str">
        <f t="shared" si="1"/>
        <v>If RiskFactorID = "RFHT" and RiskFactor = "Hypertension" then Validation_RFactor=0;</v>
      </c>
    </row>
    <row r="6" spans="1:11" s="61" customFormat="1" x14ac:dyDescent="0.25">
      <c r="A6" s="41" t="s">
        <v>880</v>
      </c>
      <c r="B6" s="61" t="s">
        <v>881</v>
      </c>
      <c r="C6" s="61">
        <v>5</v>
      </c>
      <c r="I6" s="39" t="str">
        <f t="shared" si="0"/>
        <v>if RiskFactorID = "RFSM" then RiskFactor = "Smoking";</v>
      </c>
      <c r="J6" s="39" t="s">
        <v>1360</v>
      </c>
      <c r="K6" s="53" t="str">
        <f t="shared" si="1"/>
        <v>If RiskFactorID = "RFSM" and RiskFactor = "Smoking" then Validation_RFactor=0;</v>
      </c>
    </row>
    <row r="7" spans="1:11" s="61" customFormat="1" x14ac:dyDescent="0.25">
      <c r="A7" s="41" t="s">
        <v>1252</v>
      </c>
      <c r="B7" s="61" t="s">
        <v>1253</v>
      </c>
      <c r="C7" s="61">
        <v>6</v>
      </c>
      <c r="I7" s="39" t="str">
        <f t="shared" si="0"/>
        <v>if RiskFactorID = "RFTU" then RiskFactor = "Tobacco use";</v>
      </c>
      <c r="J7" s="39" t="s">
        <v>1360</v>
      </c>
      <c r="K7" s="53" t="str">
        <f t="shared" si="1"/>
        <v>If RiskFactorID = "RFTU" and RiskFactor = "Tobacco use" then Validation_RFactor=0;</v>
      </c>
    </row>
    <row r="8" spans="1:11" s="61" customFormat="1" x14ac:dyDescent="0.25">
      <c r="A8" s="41" t="s">
        <v>882</v>
      </c>
      <c r="B8" s="61" t="s">
        <v>883</v>
      </c>
      <c r="C8" s="61">
        <v>7</v>
      </c>
      <c r="I8" s="39" t="str">
        <f t="shared" si="0"/>
        <v>if RiskFactorID = "RFNR" then RiskFactor = "No Risk Factors";</v>
      </c>
      <c r="J8" s="39" t="s">
        <v>1360</v>
      </c>
      <c r="K8" s="53" t="str">
        <f t="shared" si="1"/>
        <v>If RiskFactorID = "RFNR" and RiskFactor = "No Risk Factors" then Validation_RFactor=0;</v>
      </c>
    </row>
    <row r="9" spans="1:11" s="61" customFormat="1" x14ac:dyDescent="0.25">
      <c r="A9" s="41" t="s">
        <v>1330</v>
      </c>
      <c r="B9" s="61" t="s">
        <v>1334</v>
      </c>
      <c r="C9" s="61">
        <v>8</v>
      </c>
      <c r="I9" s="39" t="str">
        <f t="shared" si="0"/>
        <v>if RiskFactorID = "RFDR" then RiskFactor = "Diabetic retinopathy";</v>
      </c>
      <c r="J9" s="39" t="s">
        <v>1360</v>
      </c>
      <c r="K9" s="53" t="str">
        <f t="shared" si="1"/>
        <v>If RiskFactorID = "RFDR" and RiskFactor = "Diabetic retinopathy" then Validation_RFactor=0;</v>
      </c>
    </row>
    <row r="10" spans="1:11" s="61" customFormat="1" x14ac:dyDescent="0.25">
      <c r="A10" s="41" t="s">
        <v>1331</v>
      </c>
      <c r="B10" s="61" t="s">
        <v>1335</v>
      </c>
      <c r="C10" s="61">
        <v>9</v>
      </c>
      <c r="I10" s="39" t="str">
        <f t="shared" si="0"/>
        <v>if RiskFactorID = "RFCAT" then RiskFactor = "Cataract";</v>
      </c>
      <c r="J10" s="39" t="s">
        <v>1360</v>
      </c>
      <c r="K10" s="53" t="str">
        <f t="shared" si="1"/>
        <v>If RiskFactorID = "RFCAT" and RiskFactor = "Cataract" then Validation_RFactor=0;</v>
      </c>
    </row>
    <row r="11" spans="1:11" s="61" customFormat="1" x14ac:dyDescent="0.25">
      <c r="A11" s="41" t="s">
        <v>1332</v>
      </c>
      <c r="B11" s="61" t="s">
        <v>1336</v>
      </c>
      <c r="C11" s="61">
        <v>10</v>
      </c>
      <c r="I11" s="39" t="str">
        <f t="shared" si="0"/>
        <v>if RiskFactorID = "RFAMD" then RiskFactor = "Age-related macular degeneration";</v>
      </c>
      <c r="J11" s="39" t="s">
        <v>1360</v>
      </c>
      <c r="K11" s="53" t="str">
        <f t="shared" si="1"/>
        <v>If RiskFactorID = "RFAMD" and RiskFactor = "Age-related macular degeneration" then Validation_RFactor=0;</v>
      </c>
    </row>
    <row r="12" spans="1:11" s="61" customFormat="1" x14ac:dyDescent="0.25">
      <c r="A12" s="41" t="s">
        <v>1333</v>
      </c>
      <c r="B12" s="61" t="s">
        <v>315</v>
      </c>
      <c r="C12" s="61">
        <v>11</v>
      </c>
      <c r="I12" s="39" t="str">
        <f t="shared" si="0"/>
        <v>if RiskFactorID = "RFGLC" then RiskFactor = "Glaucoma";</v>
      </c>
      <c r="J12" s="39" t="s">
        <v>1360</v>
      </c>
      <c r="K12" s="53" t="str">
        <f t="shared" si="1"/>
        <v>If RiskFactorID = "RFGLC" and RiskFactor = "Glaucoma" then Validation_RFactor=0;</v>
      </c>
    </row>
    <row r="13" spans="1:11" s="61" customFormat="1" x14ac:dyDescent="0.25">
      <c r="A13" s="41" t="s">
        <v>1708</v>
      </c>
      <c r="B13" s="61" t="s">
        <v>1712</v>
      </c>
      <c r="C13" s="61">
        <v>12</v>
      </c>
      <c r="I13" s="39" t="str">
        <f t="shared" si="0"/>
        <v>if RiskFactorID = "RFDMDR" then RiskFactor = "Diabetes and diabetic retinopathy";</v>
      </c>
      <c r="K13" s="53" t="str">
        <f t="shared" si="1"/>
        <v>If RiskFactorID = "RFDMDR" and RiskFactor = "Diabetes and diabetic retinopathy" then Validation_RFactor=0;</v>
      </c>
    </row>
    <row r="14" spans="1:11" s="61" customFormat="1" x14ac:dyDescent="0.25">
      <c r="A14" s="41" t="s">
        <v>1709</v>
      </c>
      <c r="B14" s="61" t="s">
        <v>1713</v>
      </c>
      <c r="C14" s="61">
        <v>13</v>
      </c>
      <c r="I14" s="39" t="str">
        <f t="shared" si="0"/>
        <v>if RiskFactorID = "RFDMCAT" then RiskFactor = "Diabetes and cataract";</v>
      </c>
      <c r="K14" s="53" t="str">
        <f t="shared" si="1"/>
        <v>If RiskFactorID = "RFDMCAT" and RiskFactor = "Diabetes and cataract" then Validation_RFactor=0;</v>
      </c>
    </row>
    <row r="15" spans="1:11" s="61" customFormat="1" x14ac:dyDescent="0.25">
      <c r="A15" s="41" t="s">
        <v>1710</v>
      </c>
      <c r="B15" s="61" t="s">
        <v>1718</v>
      </c>
      <c r="C15" s="61">
        <v>14</v>
      </c>
      <c r="I15" s="39" t="str">
        <f t="shared" si="0"/>
        <v>if RiskFactorID = "RFDMAMD" then RiskFactor = "Diabetes and AMD";</v>
      </c>
      <c r="K15" s="53" t="str">
        <f t="shared" si="1"/>
        <v>If RiskFactorID = "RFDMAMD" and RiskFactor = "Diabetes and AMD" then Validation_RFactor=0;</v>
      </c>
    </row>
    <row r="16" spans="1:11" s="61" customFormat="1" x14ac:dyDescent="0.25">
      <c r="A16" s="41" t="s">
        <v>1711</v>
      </c>
      <c r="B16" s="61" t="s">
        <v>1714</v>
      </c>
      <c r="C16" s="61">
        <v>15</v>
      </c>
      <c r="I16" s="39" t="str">
        <f t="shared" si="0"/>
        <v>if RiskFactorID = "RFDMGLC" then RiskFactor = "Diabetes and glaucoma";</v>
      </c>
      <c r="K16" s="53" t="str">
        <f t="shared" si="1"/>
        <v>If RiskFactorID = "RFDMGLC" and RiskFactor = "Diabetes and glaucoma" then Validation_RFactor=0;</v>
      </c>
    </row>
    <row r="17" spans="1:11" s="61" customFormat="1" x14ac:dyDescent="0.25">
      <c r="A17" s="41" t="s">
        <v>1720</v>
      </c>
      <c r="B17" s="61" t="s">
        <v>1715</v>
      </c>
      <c r="C17" s="61">
        <v>16</v>
      </c>
      <c r="I17" s="39" t="str">
        <f t="shared" si="0"/>
        <v>if RiskFactorID = "RFHTDR" then RiskFactor = "Hypertension and diabetic retinopathy";</v>
      </c>
      <c r="K17" s="53" t="str">
        <f t="shared" si="1"/>
        <v>If RiskFactorID = "RFHTDR" and RiskFactor = "Hypertension and diabetic retinopathy" then Validation_RFactor=0;</v>
      </c>
    </row>
    <row r="18" spans="1:11" s="61" customFormat="1" x14ac:dyDescent="0.25">
      <c r="A18" s="41" t="s">
        <v>1721</v>
      </c>
      <c r="B18" s="61" t="s">
        <v>1716</v>
      </c>
      <c r="C18" s="61">
        <v>17</v>
      </c>
      <c r="I18" s="39" t="str">
        <f t="shared" si="0"/>
        <v>if RiskFactorID = "RFHTCAT" then RiskFactor = "Hypertension and cataract";</v>
      </c>
      <c r="K18" s="53" t="str">
        <f t="shared" si="1"/>
        <v>If RiskFactorID = "RFHTCAT" and RiskFactor = "Hypertension and cataract" then Validation_RFactor=0;</v>
      </c>
    </row>
    <row r="19" spans="1:11" s="61" customFormat="1" x14ac:dyDescent="0.25">
      <c r="A19" s="41" t="s">
        <v>1722</v>
      </c>
      <c r="B19" s="61" t="s">
        <v>1719</v>
      </c>
      <c r="C19" s="61">
        <v>18</v>
      </c>
      <c r="I19" s="39" t="str">
        <f t="shared" si="0"/>
        <v>if RiskFactorID = "RFHTAMD" then RiskFactor = "Hypertension and AMD";</v>
      </c>
      <c r="K19" s="53" t="str">
        <f t="shared" si="1"/>
        <v>If RiskFactorID = "RFHTAMD" and RiskFactor = "Hypertension and AMD" then Validation_RFactor=0;</v>
      </c>
    </row>
    <row r="20" spans="1:11" s="61" customFormat="1" x14ac:dyDescent="0.25">
      <c r="A20" s="41" t="s">
        <v>1723</v>
      </c>
      <c r="B20" s="61" t="s">
        <v>1717</v>
      </c>
      <c r="C20" s="61">
        <v>19</v>
      </c>
      <c r="I20" s="39" t="str">
        <f t="shared" si="0"/>
        <v>if RiskFactorID = "RFHTGLC" then RiskFactor = "Hypertension and glaucoma";</v>
      </c>
      <c r="K20" s="53" t="str">
        <f t="shared" si="1"/>
        <v>If RiskFactorID = "RFHTGLC" and RiskFactor = "Hypertension and glaucoma" then Validation_RFactor=0;</v>
      </c>
    </row>
    <row r="21" spans="1:11" s="51" customFormat="1" x14ac:dyDescent="0.25">
      <c r="A21" s="107" t="s">
        <v>8618</v>
      </c>
      <c r="B21" s="51" t="s">
        <v>8617</v>
      </c>
      <c r="C21" s="51">
        <v>20</v>
      </c>
      <c r="D21" s="51" t="s">
        <v>8619</v>
      </c>
      <c r="I21" s="51" t="str">
        <f t="shared" si="0"/>
        <v>if RiskFactorID = "RFPERS" then RiskFactor = "All persons";</v>
      </c>
      <c r="K21" s="86" t="str">
        <f t="shared" si="1"/>
        <v>If RiskFactorID = "RFPERS" and RiskFactor = "All persons" then Validation_RFactor=0;</v>
      </c>
    </row>
    <row r="22" spans="1:11" s="51" customFormat="1" x14ac:dyDescent="0.25">
      <c r="A22" s="107"/>
      <c r="K22" s="86"/>
    </row>
    <row r="23" spans="1:11" s="1" customFormat="1" x14ac:dyDescent="0.25">
      <c r="A23" s="108" t="s">
        <v>9005</v>
      </c>
      <c r="B23" s="108" t="s">
        <v>9006</v>
      </c>
      <c r="C23" s="105">
        <v>21</v>
      </c>
      <c r="D23" s="1" t="s">
        <v>9022</v>
      </c>
      <c r="I23" s="51" t="str">
        <f t="shared" si="0"/>
        <v>if RiskFactorID = "RFPOV" then RiskFactor = "Poverty";</v>
      </c>
      <c r="K23" s="86" t="str">
        <f t="shared" si="1"/>
        <v>If RiskFactorID = "RFPOV" and RiskFactor = "Poverty" then Validation_RFactor=0;</v>
      </c>
    </row>
    <row r="24" spans="1:11" s="1" customFormat="1" x14ac:dyDescent="0.25">
      <c r="A24" s="108" t="s">
        <v>9007</v>
      </c>
      <c r="B24" s="108" t="s">
        <v>9008</v>
      </c>
      <c r="C24" s="105">
        <v>22</v>
      </c>
      <c r="D24" s="1" t="s">
        <v>9022</v>
      </c>
      <c r="I24" s="51" t="str">
        <f t="shared" si="0"/>
        <v>if RiskFactorID = "RFUNMPL" then RiskFactor = "Unemployed";</v>
      </c>
      <c r="K24" s="86" t="str">
        <f t="shared" si="1"/>
        <v>If RiskFactorID = "RFUNMPL" and RiskFactor = "Unemployed" then Validation_RFactor=0;</v>
      </c>
    </row>
    <row r="25" spans="1:11" s="1" customFormat="1" x14ac:dyDescent="0.25">
      <c r="A25" s="108" t="s">
        <v>9019</v>
      </c>
      <c r="B25" s="108" t="s">
        <v>336</v>
      </c>
      <c r="C25" s="105">
        <v>23</v>
      </c>
      <c r="D25" s="1" t="s">
        <v>9022</v>
      </c>
      <c r="I25" s="51" t="str">
        <f t="shared" si="0"/>
        <v>if RiskFactorID = "RFINS" then RiskFactor = "Insurance";</v>
      </c>
      <c r="K25" s="86" t="str">
        <f t="shared" si="1"/>
        <v>If RiskFactorID = "RFINS" and RiskFactor = "Insurance" then Validation_RFactor=0;</v>
      </c>
    </row>
    <row r="26" spans="1:11" s="1" customFormat="1" x14ac:dyDescent="0.25">
      <c r="A26" s="108" t="s">
        <v>9020</v>
      </c>
      <c r="B26" s="108" t="s">
        <v>9021</v>
      </c>
      <c r="C26" s="105">
        <v>24</v>
      </c>
      <c r="D26" s="1" t="s">
        <v>9022</v>
      </c>
      <c r="I26" s="51" t="str">
        <f t="shared" si="0"/>
        <v>if RiskFactorID = "RFEDUC" then RiskFactor = "Education";</v>
      </c>
      <c r="K26" s="86" t="str">
        <f t="shared" si="1"/>
        <v>If RiskFactorID = "RFEDUC" and RiskFactor = "Education" then Validation_RFactor=0;</v>
      </c>
    </row>
    <row r="27" spans="1:11" s="1" customFormat="1" x14ac:dyDescent="0.25">
      <c r="A27" s="108" t="s">
        <v>9011</v>
      </c>
      <c r="B27" s="108" t="s">
        <v>9012</v>
      </c>
      <c r="C27" s="105">
        <v>25</v>
      </c>
      <c r="D27" s="1" t="s">
        <v>9022</v>
      </c>
      <c r="I27" s="51" t="str">
        <f t="shared" si="0"/>
        <v>if RiskFactorID = "RFHEAR" then RiskFactor = "Hearing difficulty";</v>
      </c>
      <c r="K27" s="86" t="str">
        <f t="shared" si="1"/>
        <v>If RiskFactorID = "RFHEAR" and RiskFactor = "Hearing difficulty" then Validation_RFactor=0;</v>
      </c>
    </row>
    <row r="28" spans="1:11" s="1" customFormat="1" x14ac:dyDescent="0.25">
      <c r="A28" s="108" t="s">
        <v>9009</v>
      </c>
      <c r="B28" s="108" t="s">
        <v>9010</v>
      </c>
      <c r="C28" s="105">
        <v>26</v>
      </c>
      <c r="D28" s="1" t="s">
        <v>9022</v>
      </c>
      <c r="I28" s="51" t="str">
        <f t="shared" si="0"/>
        <v>if RiskFactorID = "RFDISBL" then RiskFactor = "Self-care difficulty";</v>
      </c>
      <c r="K28" s="86" t="str">
        <f t="shared" si="1"/>
        <v>If RiskFactorID = "RFDISBL" and RiskFactor = "Self-care difficulty" then Validation_RFactor=0;</v>
      </c>
    </row>
    <row r="29" spans="1:11" s="1" customFormat="1" x14ac:dyDescent="0.25">
      <c r="A29" s="108" t="s">
        <v>9013</v>
      </c>
      <c r="B29" s="108" t="s">
        <v>9014</v>
      </c>
      <c r="C29" s="105">
        <v>27</v>
      </c>
      <c r="D29" s="1" t="s">
        <v>9022</v>
      </c>
      <c r="I29" s="51" t="str">
        <f t="shared" si="0"/>
        <v>if RiskFactorID = "RFINDLIV" then RiskFactor = "Independent living difficulty";</v>
      </c>
      <c r="K29" s="86" t="str">
        <f t="shared" si="1"/>
        <v>If RiskFactorID = "RFINDLIV" and RiskFactor = "Independent living difficulty" then Validation_RFactor=0;</v>
      </c>
    </row>
    <row r="30" spans="1:11" s="1" customFormat="1" x14ac:dyDescent="0.25">
      <c r="A30" s="108" t="s">
        <v>9015</v>
      </c>
      <c r="B30" s="108" t="s">
        <v>9016</v>
      </c>
      <c r="C30" s="105">
        <v>28</v>
      </c>
      <c r="D30" s="1" t="s">
        <v>9022</v>
      </c>
      <c r="I30" s="51" t="str">
        <f t="shared" si="0"/>
        <v>if RiskFactorID = "RFAMBL" then RiskFactor = "Ambulatory difficulty";</v>
      </c>
      <c r="K30" s="86" t="str">
        <f t="shared" si="1"/>
        <v>If RiskFactorID = "RFAMBL" and RiskFactor = "Ambulatory difficulty" then Validation_RFactor=0;</v>
      </c>
    </row>
    <row r="31" spans="1:11" s="1" customFormat="1" x14ac:dyDescent="0.25">
      <c r="A31" s="108" t="s">
        <v>9017</v>
      </c>
      <c r="B31" s="108" t="s">
        <v>9018</v>
      </c>
      <c r="C31" s="105">
        <v>29</v>
      </c>
      <c r="D31" s="1" t="s">
        <v>9022</v>
      </c>
      <c r="I31" s="51" t="str">
        <f t="shared" si="0"/>
        <v>if RiskFactorID = "RFCOGN" then RiskFactor = "Cognitive difficulty";</v>
      </c>
      <c r="K31" s="86" t="str">
        <f t="shared" si="1"/>
        <v>If RiskFactorID = "RFCOGN" and RiskFactor = "Cognitive difficulty" then Validation_RFactor=0;</v>
      </c>
    </row>
    <row r="32" spans="1:11" s="1" customFormat="1" x14ac:dyDescent="0.25"/>
    <row r="33" spans="1:6" s="1" customFormat="1" x14ac:dyDescent="0.25"/>
    <row r="34" spans="1:6" s="1" customFormat="1" x14ac:dyDescent="0.25">
      <c r="A34" s="106"/>
      <c r="B34" s="106"/>
      <c r="C34" s="105"/>
    </row>
    <row r="35" spans="1:6" s="1" customFormat="1" x14ac:dyDescent="0.25"/>
    <row r="36" spans="1:6" s="1" customFormat="1" x14ac:dyDescent="0.25"/>
    <row r="37" spans="1:6" x14ac:dyDescent="0.25">
      <c r="D37" s="33"/>
      <c r="E37" s="33"/>
      <c r="F37" s="33"/>
    </row>
    <row r="38" spans="1:6" x14ac:dyDescent="0.25">
      <c r="D38" s="33"/>
      <c r="E38" s="33"/>
      <c r="F38" s="33"/>
    </row>
    <row r="39" spans="1:6" x14ac:dyDescent="0.25">
      <c r="D39" s="33"/>
      <c r="E39" s="33"/>
      <c r="F39" s="33"/>
    </row>
    <row r="40" spans="1:6" x14ac:dyDescent="0.25">
      <c r="D40" s="33"/>
      <c r="E40" s="33"/>
      <c r="F40" s="33"/>
    </row>
    <row r="41" spans="1:6" x14ac:dyDescent="0.25">
      <c r="D41" s="33"/>
      <c r="E41" s="33"/>
      <c r="F41" s="33"/>
    </row>
    <row r="42" spans="1:6" x14ac:dyDescent="0.25">
      <c r="D42" s="33"/>
      <c r="E42" s="33"/>
      <c r="F42" s="33"/>
    </row>
    <row r="43" spans="1:6" x14ac:dyDescent="0.25">
      <c r="D43" s="33"/>
      <c r="E43" s="33"/>
      <c r="F43" s="33"/>
    </row>
    <row r="44" spans="1:6" x14ac:dyDescent="0.25">
      <c r="D44" s="33"/>
      <c r="E44" s="33"/>
      <c r="F44" s="33"/>
    </row>
    <row r="45" spans="1:6" x14ac:dyDescent="0.25">
      <c r="D45" s="33"/>
      <c r="E45" s="33"/>
      <c r="F45" s="33"/>
    </row>
    <row r="46" spans="1:6" x14ac:dyDescent="0.25">
      <c r="D46" s="33"/>
      <c r="E46" s="33"/>
      <c r="F46" s="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B050"/>
  </sheetPr>
  <dimension ref="A1:H66"/>
  <sheetViews>
    <sheetView zoomScaleNormal="100" workbookViewId="0">
      <pane ySplit="1" topLeftCell="A2" activePane="bottomLeft" state="frozen"/>
      <selection pane="bottomLeft" activeCell="B1" sqref="B1:B2"/>
    </sheetView>
  </sheetViews>
  <sheetFormatPr defaultColWidth="8.85546875" defaultRowHeight="15" x14ac:dyDescent="0.25"/>
  <cols>
    <col min="1" max="1" width="11.85546875" style="61" bestFit="1" customWidth="1"/>
    <col min="2" max="2" width="20.7109375" style="61" bestFit="1" customWidth="1"/>
    <col min="3" max="3" width="18.85546875" style="61" bestFit="1" customWidth="1"/>
    <col min="4" max="4" width="12.5703125" style="61" bestFit="1" customWidth="1"/>
    <col min="5" max="5" width="17" style="61" customWidth="1"/>
    <col min="6" max="6" width="99.7109375" style="61" bestFit="1" customWidth="1"/>
    <col min="7" max="7" width="3.5703125" style="61" customWidth="1"/>
    <col min="8" max="8" width="108" style="61" bestFit="1" customWidth="1"/>
    <col min="9" max="16384" width="8.85546875" style="61"/>
  </cols>
  <sheetData>
    <row r="1" spans="1:8" s="49" customFormat="1" x14ac:dyDescent="0.25">
      <c r="A1" s="44" t="s">
        <v>1075</v>
      </c>
      <c r="B1" s="49" t="s">
        <v>1073</v>
      </c>
      <c r="C1" s="49" t="s">
        <v>1189</v>
      </c>
      <c r="D1" s="49" t="s">
        <v>5</v>
      </c>
      <c r="F1" s="52" t="s">
        <v>1358</v>
      </c>
      <c r="H1" s="52" t="s">
        <v>1359</v>
      </c>
    </row>
    <row r="2" spans="1:8" s="49" customFormat="1" x14ac:dyDescent="0.25">
      <c r="A2" s="44"/>
      <c r="B2" s="77" t="s">
        <v>536</v>
      </c>
      <c r="C2" s="77" t="s">
        <v>537</v>
      </c>
      <c r="F2" s="52" t="s">
        <v>1472</v>
      </c>
      <c r="H2" s="53"/>
    </row>
    <row r="3" spans="1:8" s="49" customFormat="1" x14ac:dyDescent="0.25">
      <c r="A3" s="44"/>
      <c r="B3" s="49" t="s">
        <v>538</v>
      </c>
      <c r="C3" s="49" t="s">
        <v>539</v>
      </c>
      <c r="F3" s="52" t="s">
        <v>1473</v>
      </c>
      <c r="H3" s="53"/>
    </row>
    <row r="4" spans="1:8" s="49" customFormat="1" x14ac:dyDescent="0.25">
      <c r="A4" s="41"/>
      <c r="B4" s="61" t="s">
        <v>525</v>
      </c>
      <c r="C4" s="59" t="s">
        <v>526</v>
      </c>
      <c r="D4" s="61">
        <v>1</v>
      </c>
      <c r="F4" s="39" t="str">
        <f>"if "&amp;B$1&amp;" = """&amp;B4&amp;""" then "&amp;C$1&amp;" = """&amp;C4&amp;""";"</f>
        <v>if RiskFactorResponseID = "RFTOT" then RiskFactorResponse = "Total";</v>
      </c>
      <c r="H4" s="53" t="str">
        <f>"If "&amp;B$1&amp;" = """&amp;B4&amp;""" and "&amp;C$1&amp;" = """&amp;C4&amp;""" then Validation_RFactorResponse=0;"</f>
        <v>If RiskFactorResponseID = "RFTOT" and RiskFactorResponse = "Total" then Validation_RFactorResponse=0;</v>
      </c>
    </row>
    <row r="5" spans="1:8" x14ac:dyDescent="0.25">
      <c r="A5" s="51" t="s">
        <v>1332</v>
      </c>
      <c r="B5" s="61" t="s">
        <v>527</v>
      </c>
      <c r="C5" s="59" t="s">
        <v>169</v>
      </c>
      <c r="D5" s="78">
        <v>2</v>
      </c>
      <c r="F5" s="39" t="str">
        <f>"if "&amp;B$1&amp;" = """&amp;B5&amp;""" then "&amp;C$1&amp;" = """&amp;C5&amp;""";"</f>
        <v>if RiskFactorResponseID = "RFYES" then RiskFactorResponse = "Yes";</v>
      </c>
      <c r="H5" s="53" t="str">
        <f t="shared" ref="H5:H39" si="0">"If "&amp;B$1&amp;" = """&amp;B5&amp;""" and "&amp;C$1&amp;" = """&amp;C5&amp;""" then Validation_RFactorResponse=0;"</f>
        <v>If RiskFactorResponseID = "RFYES" and RiskFactorResponse = "Yes" then Validation_RFactorResponse=0;</v>
      </c>
    </row>
    <row r="6" spans="1:8" x14ac:dyDescent="0.25">
      <c r="A6" s="51" t="s">
        <v>1331</v>
      </c>
      <c r="B6" s="61" t="s">
        <v>527</v>
      </c>
      <c r="C6" s="59" t="s">
        <v>169</v>
      </c>
      <c r="D6" s="78">
        <v>2</v>
      </c>
      <c r="F6" s="39" t="str">
        <f t="shared" ref="F6:F20" si="1">"if "&amp;B$1&amp;" = """&amp;B6&amp;""" then "&amp;C$1&amp;" = """&amp;C6&amp;""";"</f>
        <v>if RiskFactorResponseID = "RFYES" then RiskFactorResponse = "Yes";</v>
      </c>
      <c r="H6" s="53"/>
    </row>
    <row r="7" spans="1:8" x14ac:dyDescent="0.25">
      <c r="A7" s="51" t="s">
        <v>1710</v>
      </c>
      <c r="B7" s="61" t="s">
        <v>527</v>
      </c>
      <c r="C7" s="59" t="s">
        <v>169</v>
      </c>
      <c r="D7" s="78">
        <v>2</v>
      </c>
      <c r="F7" s="39" t="str">
        <f t="shared" si="1"/>
        <v>if RiskFactorResponseID = "RFYES" then RiskFactorResponse = "Yes";</v>
      </c>
      <c r="H7" s="53"/>
    </row>
    <row r="8" spans="1:8" x14ac:dyDescent="0.25">
      <c r="A8" s="51" t="s">
        <v>1709</v>
      </c>
      <c r="B8" s="61" t="s">
        <v>527</v>
      </c>
      <c r="C8" s="59" t="s">
        <v>169</v>
      </c>
      <c r="D8" s="78">
        <v>2</v>
      </c>
      <c r="F8" s="39" t="str">
        <f t="shared" si="1"/>
        <v>if RiskFactorResponseID = "RFYES" then RiskFactorResponse = "Yes";</v>
      </c>
      <c r="H8" s="53"/>
    </row>
    <row r="9" spans="1:8" x14ac:dyDescent="0.25">
      <c r="A9" s="51" t="s">
        <v>1708</v>
      </c>
      <c r="B9" s="61" t="s">
        <v>527</v>
      </c>
      <c r="C9" s="59" t="s">
        <v>169</v>
      </c>
      <c r="D9" s="78">
        <v>2</v>
      </c>
      <c r="F9" s="39" t="str">
        <f t="shared" si="1"/>
        <v>if RiskFactorResponseID = "RFYES" then RiskFactorResponse = "Yes";</v>
      </c>
      <c r="H9" s="53"/>
    </row>
    <row r="10" spans="1:8" x14ac:dyDescent="0.25">
      <c r="A10" s="51" t="s">
        <v>1711</v>
      </c>
      <c r="B10" s="61" t="s">
        <v>527</v>
      </c>
      <c r="C10" s="59" t="s">
        <v>169</v>
      </c>
      <c r="D10" s="78">
        <v>2</v>
      </c>
      <c r="F10" s="39" t="str">
        <f t="shared" si="1"/>
        <v>if RiskFactorResponseID = "RFYES" then RiskFactorResponse = "Yes";</v>
      </c>
      <c r="H10" s="53"/>
    </row>
    <row r="11" spans="1:8" x14ac:dyDescent="0.25">
      <c r="A11" s="51" t="s">
        <v>876</v>
      </c>
      <c r="B11" s="61" t="s">
        <v>527</v>
      </c>
      <c r="C11" s="59" t="s">
        <v>169</v>
      </c>
      <c r="D11" s="78">
        <v>2</v>
      </c>
      <c r="F11" s="39" t="str">
        <f t="shared" si="1"/>
        <v>if RiskFactorResponseID = "RFYES" then RiskFactorResponse = "Yes";</v>
      </c>
      <c r="H11" s="53"/>
    </row>
    <row r="12" spans="1:8" x14ac:dyDescent="0.25">
      <c r="A12" s="51" t="s">
        <v>1330</v>
      </c>
      <c r="B12" s="61" t="s">
        <v>527</v>
      </c>
      <c r="C12" s="59" t="s">
        <v>169</v>
      </c>
      <c r="D12" s="78">
        <v>2</v>
      </c>
      <c r="F12" s="39" t="str">
        <f t="shared" si="1"/>
        <v>if RiskFactorResponseID = "RFYES" then RiskFactorResponse = "Yes";</v>
      </c>
      <c r="H12" s="53"/>
    </row>
    <row r="13" spans="1:8" x14ac:dyDescent="0.25">
      <c r="A13" s="51" t="s">
        <v>1333</v>
      </c>
      <c r="B13" s="61" t="s">
        <v>527</v>
      </c>
      <c r="C13" s="59" t="s">
        <v>169</v>
      </c>
      <c r="D13" s="78">
        <v>2</v>
      </c>
      <c r="F13" s="39" t="str">
        <f t="shared" si="1"/>
        <v>if RiskFactorResponseID = "RFYES" then RiskFactorResponse = "Yes";</v>
      </c>
      <c r="H13" s="53"/>
    </row>
    <row r="14" spans="1:8" x14ac:dyDescent="0.25">
      <c r="A14" s="51" t="s">
        <v>1722</v>
      </c>
      <c r="B14" s="61" t="s">
        <v>527</v>
      </c>
      <c r="C14" s="59" t="s">
        <v>169</v>
      </c>
      <c r="D14" s="78">
        <v>2</v>
      </c>
      <c r="F14" s="39" t="str">
        <f t="shared" si="1"/>
        <v>if RiskFactorResponseID = "RFYES" then RiskFactorResponse = "Yes";</v>
      </c>
      <c r="H14" s="53"/>
    </row>
    <row r="15" spans="1:8" x14ac:dyDescent="0.25">
      <c r="A15" s="51" t="s">
        <v>1721</v>
      </c>
      <c r="B15" s="61" t="s">
        <v>527</v>
      </c>
      <c r="C15" s="59" t="s">
        <v>169</v>
      </c>
      <c r="D15" s="78">
        <v>2</v>
      </c>
      <c r="F15" s="39" t="str">
        <f t="shared" si="1"/>
        <v>if RiskFactorResponseID = "RFYES" then RiskFactorResponse = "Yes";</v>
      </c>
      <c r="H15" s="53"/>
    </row>
    <row r="16" spans="1:8" x14ac:dyDescent="0.25">
      <c r="A16" s="51" t="s">
        <v>1720</v>
      </c>
      <c r="B16" s="61" t="s">
        <v>527</v>
      </c>
      <c r="C16" s="59" t="s">
        <v>169</v>
      </c>
      <c r="D16" s="78">
        <v>2</v>
      </c>
      <c r="F16" s="39" t="str">
        <f t="shared" si="1"/>
        <v>if RiskFactorResponseID = "RFYES" then RiskFactorResponse = "Yes";</v>
      </c>
      <c r="H16" s="53"/>
    </row>
    <row r="17" spans="1:8" x14ac:dyDescent="0.25">
      <c r="A17" s="79" t="s">
        <v>1723</v>
      </c>
      <c r="B17" s="61" t="s">
        <v>527</v>
      </c>
      <c r="C17" s="59" t="s">
        <v>169</v>
      </c>
      <c r="D17" s="78">
        <v>2</v>
      </c>
      <c r="F17" s="39" t="str">
        <f t="shared" si="1"/>
        <v>if RiskFactorResponseID = "RFYES" then RiskFactorResponse = "Yes";</v>
      </c>
      <c r="H17" s="53"/>
    </row>
    <row r="18" spans="1:8" x14ac:dyDescent="0.25">
      <c r="A18" s="79" t="s">
        <v>878</v>
      </c>
      <c r="B18" s="61" t="s">
        <v>527</v>
      </c>
      <c r="C18" s="59" t="s">
        <v>169</v>
      </c>
      <c r="D18" s="78">
        <v>7</v>
      </c>
      <c r="F18" s="39" t="str">
        <f t="shared" si="1"/>
        <v>if RiskFactorResponseID = "RFYES" then RiskFactorResponse = "Yes";</v>
      </c>
      <c r="H18" s="53"/>
    </row>
    <row r="19" spans="1:8" x14ac:dyDescent="0.25">
      <c r="A19" s="79" t="s">
        <v>880</v>
      </c>
      <c r="B19" s="61" t="s">
        <v>527</v>
      </c>
      <c r="C19" s="59" t="s">
        <v>169</v>
      </c>
      <c r="D19" s="78">
        <v>15</v>
      </c>
      <c r="F19" s="39" t="str">
        <f t="shared" si="1"/>
        <v>if RiskFactorResponseID = "RFYES" then RiskFactorResponse = "Yes";</v>
      </c>
      <c r="H19" s="53"/>
    </row>
    <row r="20" spans="1:8" x14ac:dyDescent="0.25">
      <c r="A20" s="51" t="s">
        <v>1252</v>
      </c>
      <c r="B20" s="61" t="s">
        <v>527</v>
      </c>
      <c r="C20" s="59" t="s">
        <v>169</v>
      </c>
      <c r="D20" s="78">
        <v>20</v>
      </c>
      <c r="F20" s="39" t="str">
        <f t="shared" si="1"/>
        <v>if RiskFactorResponseID = "RFYES" then RiskFactorResponse = "Yes";</v>
      </c>
      <c r="H20" s="53"/>
    </row>
    <row r="21" spans="1:8" x14ac:dyDescent="0.25">
      <c r="A21" s="80" t="s">
        <v>876</v>
      </c>
      <c r="B21" s="77" t="s">
        <v>528</v>
      </c>
      <c r="C21" s="77" t="s">
        <v>171</v>
      </c>
      <c r="D21" s="61">
        <v>3</v>
      </c>
      <c r="F21" s="39" t="str">
        <f>"if "&amp;B$1&amp;" = """&amp;B21&amp;""" then "&amp;C$1&amp;" = """&amp;C21&amp;""";"</f>
        <v>if RiskFactorResponseID = "RFNO" then RiskFactorResponse = "No";</v>
      </c>
      <c r="H21" s="53" t="str">
        <f t="shared" si="0"/>
        <v>If RiskFactorResponseID = "RFNO" and RiskFactorResponse = "No" then Validation_RFactorResponse=0;</v>
      </c>
    </row>
    <row r="22" spans="1:8" x14ac:dyDescent="0.25">
      <c r="A22" s="79" t="s">
        <v>878</v>
      </c>
      <c r="B22" s="77" t="s">
        <v>528</v>
      </c>
      <c r="C22" s="77" t="s">
        <v>171</v>
      </c>
      <c r="D22" s="61">
        <v>8</v>
      </c>
      <c r="F22" s="39" t="str">
        <f t="shared" ref="F22:F24" si="2">"if "&amp;B$1&amp;" = """&amp;B22&amp;""" then "&amp;C$1&amp;" = """&amp;C22&amp;""";"</f>
        <v>if RiskFactorResponseID = "RFNO" then RiskFactorResponse = "No";</v>
      </c>
      <c r="H22" s="53"/>
    </row>
    <row r="23" spans="1:8" x14ac:dyDescent="0.25">
      <c r="A23" s="79" t="s">
        <v>880</v>
      </c>
      <c r="B23" s="77" t="s">
        <v>528</v>
      </c>
      <c r="C23" s="77" t="s">
        <v>171</v>
      </c>
      <c r="D23" s="61">
        <v>16</v>
      </c>
      <c r="F23" s="39" t="str">
        <f t="shared" si="2"/>
        <v>if RiskFactorResponseID = "RFNO" then RiskFactorResponse = "No";</v>
      </c>
      <c r="H23" s="53"/>
    </row>
    <row r="24" spans="1:8" x14ac:dyDescent="0.25">
      <c r="A24" s="51" t="s">
        <v>1252</v>
      </c>
      <c r="B24" s="77" t="s">
        <v>528</v>
      </c>
      <c r="C24" s="77" t="s">
        <v>171</v>
      </c>
      <c r="D24" s="61">
        <v>21</v>
      </c>
      <c r="F24" s="39" t="str">
        <f t="shared" si="2"/>
        <v>if RiskFactorResponseID = "RFNO" then RiskFactorResponse = "No";</v>
      </c>
      <c r="H24" s="53"/>
    </row>
    <row r="25" spans="1:8" x14ac:dyDescent="0.25">
      <c r="A25" s="79" t="s">
        <v>878</v>
      </c>
      <c r="B25" s="77" t="s">
        <v>540</v>
      </c>
      <c r="C25" s="77" t="s">
        <v>284</v>
      </c>
      <c r="D25" s="61">
        <v>10</v>
      </c>
      <c r="F25" s="39" t="str">
        <f>"if "&amp;B$1&amp;" = """&amp;B26&amp;""" then "&amp;C$1&amp;" = """&amp;C26&amp;""";"</f>
        <v>if RiskFactorResponseID = "RFREF" then RiskFactorResponse = "Refused";</v>
      </c>
      <c r="H25" s="53" t="str">
        <f>"If "&amp;B$1&amp;" = """&amp;B26&amp;""" and "&amp;C$1&amp;" = """&amp;C26&amp;""" then Validation_RFactorResponse=0;"</f>
        <v>If RiskFactorResponseID = "RFREF" and RiskFactorResponse = "Refused" then Validation_RFactorResponse=0;</v>
      </c>
    </row>
    <row r="26" spans="1:8" x14ac:dyDescent="0.25">
      <c r="A26" s="80" t="s">
        <v>876</v>
      </c>
      <c r="B26" s="61" t="s">
        <v>540</v>
      </c>
      <c r="C26" s="59" t="s">
        <v>284</v>
      </c>
      <c r="D26" s="61">
        <v>5</v>
      </c>
      <c r="F26" s="39" t="str">
        <f t="shared" ref="F26:F27" si="3">"if "&amp;B$1&amp;" = """&amp;B27&amp;""" then "&amp;C$1&amp;" = """&amp;C27&amp;""";"</f>
        <v>if RiskFactorResponseID = "RFREF" then RiskFactorResponse = "Refused";</v>
      </c>
    </row>
    <row r="27" spans="1:8" x14ac:dyDescent="0.25">
      <c r="A27" s="51" t="s">
        <v>880</v>
      </c>
      <c r="B27" s="51" t="s">
        <v>540</v>
      </c>
      <c r="C27" s="77" t="s">
        <v>284</v>
      </c>
      <c r="D27" s="61">
        <v>18</v>
      </c>
      <c r="F27" s="39" t="str">
        <f t="shared" si="3"/>
        <v>if RiskFactorResponseID = "RFREF" then RiskFactorResponse = "Refused";</v>
      </c>
      <c r="H27" s="53"/>
    </row>
    <row r="28" spans="1:8" x14ac:dyDescent="0.25">
      <c r="A28" s="51" t="s">
        <v>1252</v>
      </c>
      <c r="B28" s="51" t="s">
        <v>540</v>
      </c>
      <c r="C28" s="51" t="s">
        <v>284</v>
      </c>
      <c r="D28" s="61">
        <v>23</v>
      </c>
      <c r="F28" s="39" t="str">
        <f>"if "&amp;B$1&amp;" = """&amp;B29&amp;""" then "&amp;C$1&amp;" = """&amp;C28&amp;""";"</f>
        <v>if RiskFactorResponseID = "RFDK" then RiskFactorResponse = "Refused";</v>
      </c>
      <c r="H28" s="53"/>
    </row>
    <row r="29" spans="1:8" x14ac:dyDescent="0.25">
      <c r="A29" s="79" t="s">
        <v>878</v>
      </c>
      <c r="B29" s="61" t="s">
        <v>541</v>
      </c>
      <c r="C29" s="59" t="s">
        <v>542</v>
      </c>
      <c r="D29" s="51">
        <v>9</v>
      </c>
      <c r="F29" s="39" t="str">
        <f>"if "&amp;B$1&amp;" = """&amp;B29&amp;""" then "&amp;C$1&amp;" = """&amp;C29&amp;""";"</f>
        <v>if RiskFactorResponseID = "RFDK" then RiskFactorResponse = "Don't know";</v>
      </c>
      <c r="H29" s="53" t="str">
        <f t="shared" si="0"/>
        <v>If RiskFactorResponseID = "RFDK" and RiskFactorResponse = "Don't know" then Validation_RFactorResponse=0;</v>
      </c>
    </row>
    <row r="30" spans="1:8" x14ac:dyDescent="0.25">
      <c r="A30" s="51" t="s">
        <v>880</v>
      </c>
      <c r="B30" s="51" t="s">
        <v>541</v>
      </c>
      <c r="C30" s="77" t="s">
        <v>542</v>
      </c>
      <c r="D30" s="51">
        <v>17</v>
      </c>
      <c r="F30" s="39" t="str">
        <f t="shared" ref="F30:F31" si="4">"if "&amp;B$1&amp;" = """&amp;B30&amp;""" then "&amp;C$1&amp;" = """&amp;C30&amp;""";"</f>
        <v>if RiskFactorResponseID = "RFDK" then RiskFactorResponse = "Don't know";</v>
      </c>
      <c r="H30" s="53"/>
    </row>
    <row r="31" spans="1:8" x14ac:dyDescent="0.25">
      <c r="A31" s="51" t="s">
        <v>1252</v>
      </c>
      <c r="B31" s="51" t="s">
        <v>541</v>
      </c>
      <c r="C31" s="51" t="s">
        <v>542</v>
      </c>
      <c r="D31" s="51">
        <v>22</v>
      </c>
      <c r="F31" s="39" t="str">
        <f t="shared" si="4"/>
        <v>if RiskFactorResponseID = "RFDK" then RiskFactorResponse = "Don't know";</v>
      </c>
      <c r="H31" s="53"/>
    </row>
    <row r="32" spans="1:8" x14ac:dyDescent="0.25">
      <c r="A32" s="79" t="s">
        <v>876</v>
      </c>
      <c r="B32" s="61" t="s">
        <v>543</v>
      </c>
      <c r="C32" s="59" t="s">
        <v>544</v>
      </c>
      <c r="D32" s="51">
        <v>6</v>
      </c>
      <c r="F32" s="39" t="str">
        <f>"if "&amp;B$1&amp;" = """&amp;B32&amp;""" then "&amp;C$1&amp;" = """&amp;C32&amp;""";"</f>
        <v>if RiskFactorResponseID = "RFUNK" then RiskFactorResponse = "Unknown";</v>
      </c>
      <c r="H32" s="53" t="str">
        <f t="shared" si="0"/>
        <v>If RiskFactorResponseID = "RFUNK" and RiskFactorResponse = "Unknown" then Validation_RFactorResponse=0;</v>
      </c>
    </row>
    <row r="33" spans="1:8" x14ac:dyDescent="0.25">
      <c r="A33" s="79" t="s">
        <v>878</v>
      </c>
      <c r="B33" s="61" t="s">
        <v>543</v>
      </c>
      <c r="C33" s="59" t="s">
        <v>544</v>
      </c>
      <c r="D33" s="51">
        <v>11</v>
      </c>
      <c r="F33" s="39" t="str">
        <f t="shared" ref="F33:F35" si="5">"if "&amp;B$1&amp;" = """&amp;B33&amp;""" then "&amp;C$1&amp;" = """&amp;C33&amp;""";"</f>
        <v>if RiskFactorResponseID = "RFUNK" then RiskFactorResponse = "Unknown";</v>
      </c>
      <c r="H33" s="53"/>
    </row>
    <row r="34" spans="1:8" x14ac:dyDescent="0.25">
      <c r="A34" s="51" t="s">
        <v>880</v>
      </c>
      <c r="B34" s="61" t="s">
        <v>543</v>
      </c>
      <c r="C34" s="59" t="s">
        <v>544</v>
      </c>
      <c r="D34" s="51">
        <v>19</v>
      </c>
      <c r="F34" s="39" t="str">
        <f t="shared" si="5"/>
        <v>if RiskFactorResponseID = "RFUNK" then RiskFactorResponse = "Unknown";</v>
      </c>
      <c r="H34" s="53"/>
    </row>
    <row r="35" spans="1:8" x14ac:dyDescent="0.25">
      <c r="A35" s="51" t="s">
        <v>1252</v>
      </c>
      <c r="B35" s="61" t="s">
        <v>543</v>
      </c>
      <c r="C35" s="59" t="s">
        <v>544</v>
      </c>
      <c r="D35" s="51">
        <v>24</v>
      </c>
      <c r="F35" s="39" t="str">
        <f t="shared" si="5"/>
        <v>if RiskFactorResponseID = "RFUNK" then RiskFactorResponse = "Unknown";</v>
      </c>
      <c r="H35" s="53"/>
    </row>
    <row r="36" spans="1:8" x14ac:dyDescent="0.25">
      <c r="A36" s="61" t="s">
        <v>876</v>
      </c>
      <c r="B36" s="61" t="s">
        <v>535</v>
      </c>
      <c r="C36" s="61" t="s">
        <v>1696</v>
      </c>
      <c r="D36" s="61">
        <v>14</v>
      </c>
      <c r="F36" s="39" t="str">
        <f>"if "&amp;A$1&amp;" = """&amp;A36&amp;""" and "&amp;B$1&amp;" = """&amp;B36&amp;""" then "&amp;C$1&amp;" = """&amp;C36&amp;""";"</f>
        <v>if RiskFactorID = "RFDM" and RiskFactorResponseID = "RFBD" then RiskFactorResponse = "Borderline";</v>
      </c>
      <c r="H36" s="53" t="str">
        <f t="shared" si="0"/>
        <v>If RiskFactorResponseID = "RFBD" and RiskFactorResponse = "Borderline" then Validation_RFactorResponse=0;</v>
      </c>
    </row>
    <row r="37" spans="1:8" x14ac:dyDescent="0.25">
      <c r="A37" s="61" t="s">
        <v>880</v>
      </c>
      <c r="B37" s="61" t="s">
        <v>531</v>
      </c>
      <c r="C37" s="61" t="s">
        <v>532</v>
      </c>
      <c r="D37" s="61">
        <v>21</v>
      </c>
      <c r="F37" s="39" t="str">
        <f>"if "&amp;A$1&amp;" = """&amp;A37&amp;""" and "&amp;B$1&amp;" = """&amp;B37&amp;""" then "&amp;C$1&amp;" = """&amp;C37&amp;""";"</f>
        <v>if RiskFactorID = "RFSM" and RiskFactorResponseID = "RFCURR" then RiskFactorResponse = "Current smoker";</v>
      </c>
      <c r="H37" s="53" t="str">
        <f t="shared" si="0"/>
        <v>If RiskFactorResponseID = "RFCURR" and RiskFactorResponse = "Current smoker" then Validation_RFactorResponse=0;</v>
      </c>
    </row>
    <row r="38" spans="1:8" x14ac:dyDescent="0.25">
      <c r="A38" s="61" t="s">
        <v>880</v>
      </c>
      <c r="B38" s="61" t="s">
        <v>533</v>
      </c>
      <c r="C38" s="61" t="s">
        <v>534</v>
      </c>
      <c r="D38" s="61">
        <v>22</v>
      </c>
      <c r="F38" s="39" t="str">
        <f>"if "&amp;A$1&amp;" = """&amp;A38&amp;""" and "&amp;B$1&amp;" = """&amp;B38&amp;""" then "&amp;C$1&amp;" = """&amp;C38&amp;""";"</f>
        <v>if RiskFactorID = "RFSM" and RiskFactorResponseID = "RFFORM" then RiskFactorResponse = "Former smoker";</v>
      </c>
      <c r="H38" s="53" t="str">
        <f t="shared" si="0"/>
        <v>If RiskFactorResponseID = "RFFORM" and RiskFactorResponse = "Former smoker" then Validation_RFactorResponse=0;</v>
      </c>
    </row>
    <row r="39" spans="1:8" x14ac:dyDescent="0.25">
      <c r="A39" s="61" t="s">
        <v>880</v>
      </c>
      <c r="B39" s="61" t="s">
        <v>529</v>
      </c>
      <c r="C39" s="61" t="s">
        <v>530</v>
      </c>
      <c r="D39" s="61">
        <v>23</v>
      </c>
      <c r="F39" s="39" t="str">
        <f>"if "&amp;A$1&amp;" = """&amp;A39&amp;""" and "&amp;B$1&amp;" = """&amp;B39&amp;""" then "&amp;C$1&amp;" = """&amp;C39&amp;""";"</f>
        <v>if RiskFactorID = "RFSM" and RiskFactorResponseID = "RFNEV" then RiskFactorResponse = "Never smoker";</v>
      </c>
      <c r="H39" s="53" t="str">
        <f t="shared" si="0"/>
        <v>If RiskFactorResponseID = "RFNEV" and RiskFactorResponse = "Never smoker" then Validation_RFactorResponse=0;</v>
      </c>
    </row>
    <row r="43" spans="1:8" ht="15.75" thickBot="1" x14ac:dyDescent="0.3">
      <c r="A43" s="44" t="s">
        <v>1075</v>
      </c>
      <c r="B43" s="49" t="s">
        <v>1073</v>
      </c>
      <c r="C43" s="49" t="s">
        <v>1189</v>
      </c>
    </row>
    <row r="44" spans="1:8" ht="45" x14ac:dyDescent="0.25">
      <c r="A44" s="110" t="s">
        <v>9005</v>
      </c>
      <c r="B44" s="111" t="s">
        <v>9088</v>
      </c>
      <c r="C44" s="112" t="s">
        <v>9086</v>
      </c>
      <c r="D44" s="61">
        <v>24</v>
      </c>
      <c r="E44" s="147" t="s">
        <v>9085</v>
      </c>
      <c r="F44" s="39" t="str">
        <f t="shared" ref="F44:F66" si="6">"if "&amp;B$1&amp;" = """&amp;B44&amp;""" then "&amp;C$1&amp;" = """&amp;C44&amp;""";"</f>
        <v>if RiskFactorResponseID = "RFRPOV" then RiskFactorResponse = "Household income equal or below poverty level";</v>
      </c>
      <c r="H44" s="53" t="str">
        <f>"If "&amp;A$1&amp;" = """&amp;A44&amp;""" and "&amp;B$1&amp;" = """&amp;B44&amp;""" and "&amp;C$1&amp;" = """&amp;C44&amp;""" then Validation_RFactorResponse=0;"</f>
        <v>If RiskFactorID = "RFPOV" and RiskFactorResponseID = "RFRPOV" and RiskFactorResponse = "Household income equal or below poverty level" then Validation_RFactorResponse=0;</v>
      </c>
    </row>
    <row r="45" spans="1:8" ht="30.75" thickBot="1" x14ac:dyDescent="0.3">
      <c r="A45" s="115" t="s">
        <v>9005</v>
      </c>
      <c r="B45" s="116" t="s">
        <v>9089</v>
      </c>
      <c r="C45" s="117" t="s">
        <v>9087</v>
      </c>
      <c r="D45" s="61">
        <v>25</v>
      </c>
      <c r="E45" s="147" t="s">
        <v>9085</v>
      </c>
      <c r="F45" s="39" t="str">
        <f t="shared" si="6"/>
        <v>if RiskFactorResponseID = "RFRNPOV" then RiskFactorResponse = "Household income above poverty level";</v>
      </c>
      <c r="H45" s="53" t="str">
        <f t="shared" ref="H45:H66" si="7">"If "&amp;A$1&amp;" = """&amp;A45&amp;""" and "&amp;B$1&amp;" = """&amp;B45&amp;""" and "&amp;C$1&amp;" = """&amp;C45&amp;""" then Validation_RFactorResponse=0;"</f>
        <v>If RiskFactorID = "RFPOV" and RiskFactorResponseID = "RFRNPOV" and RiskFactorResponse = "Household income above poverty level" then Validation_RFactorResponse=0;</v>
      </c>
    </row>
    <row r="46" spans="1:8" x14ac:dyDescent="0.25">
      <c r="A46" s="110" t="s">
        <v>9007</v>
      </c>
      <c r="B46" s="61" t="s">
        <v>9080</v>
      </c>
      <c r="C46" s="61" t="s">
        <v>9008</v>
      </c>
      <c r="D46" s="61">
        <v>26</v>
      </c>
      <c r="E46" s="147" t="s">
        <v>9085</v>
      </c>
      <c r="F46" s="39" t="str">
        <f t="shared" si="6"/>
        <v>if RiskFactorResponseID = "RUN" then RiskFactorResponse = "Unemployed";</v>
      </c>
      <c r="H46" s="53" t="str">
        <f t="shared" si="7"/>
        <v>If RiskFactorID = "RFUNMPL" and RiskFactorResponseID = "RUN" and RiskFactorResponse = "Unemployed" then Validation_RFactorResponse=0;</v>
      </c>
    </row>
    <row r="47" spans="1:8" ht="15.75" thickBot="1" x14ac:dyDescent="0.3">
      <c r="A47" s="115" t="s">
        <v>9007</v>
      </c>
      <c r="B47" s="61" t="s">
        <v>9081</v>
      </c>
      <c r="C47" s="61" t="s">
        <v>9067</v>
      </c>
      <c r="D47" s="61">
        <v>27</v>
      </c>
      <c r="E47" s="147" t="s">
        <v>9085</v>
      </c>
      <c r="F47" s="39" t="str">
        <f t="shared" si="6"/>
        <v>if RiskFactorResponseID = "RNUN" then RiskFactorResponse = "Not unemployed";</v>
      </c>
      <c r="H47" s="53" t="str">
        <f t="shared" si="7"/>
        <v>If RiskFactorID = "RFUNMPL" and RiskFactorResponseID = "RNUN" and RiskFactorResponse = "Not unemployed" then Validation_RFactorResponse=0;</v>
      </c>
    </row>
    <row r="48" spans="1:8" ht="30" x14ac:dyDescent="0.25">
      <c r="A48" s="110" t="s">
        <v>9020</v>
      </c>
      <c r="B48" s="111" t="s">
        <v>9028</v>
      </c>
      <c r="C48" s="112" t="s">
        <v>9035</v>
      </c>
      <c r="D48" s="61">
        <v>28</v>
      </c>
      <c r="E48" s="109" t="s">
        <v>9022</v>
      </c>
      <c r="F48" s="39" t="str">
        <f t="shared" si="6"/>
        <v>if RiskFactorResponseID = "EDLSHS" then RiskFactorResponse = "Less than high school";</v>
      </c>
      <c r="H48" s="53" t="str">
        <f t="shared" si="7"/>
        <v>If RiskFactorID = "RFEDUC" and RiskFactorResponseID = "EDLSHS" and RiskFactorResponse = "Less than high school" then Validation_RFactorResponse=0;</v>
      </c>
    </row>
    <row r="49" spans="1:8" ht="30" x14ac:dyDescent="0.25">
      <c r="A49" s="113" t="s">
        <v>9020</v>
      </c>
      <c r="B49" s="108" t="s">
        <v>9029</v>
      </c>
      <c r="C49" s="114" t="s">
        <v>9036</v>
      </c>
      <c r="D49" s="61">
        <v>29</v>
      </c>
      <c r="E49" s="109" t="s">
        <v>9022</v>
      </c>
      <c r="F49" s="39" t="str">
        <f t="shared" si="6"/>
        <v>if RiskFactorResponseID = "EDHS" then RiskFactorResponse = "HS degree, GED, some college";</v>
      </c>
      <c r="H49" s="53" t="str">
        <f t="shared" si="7"/>
        <v>If RiskFactorID = "RFEDUC" and RiskFactorResponseID = "EDHS" and RiskFactorResponse = "HS degree, GED, some college" then Validation_RFactorResponse=0;</v>
      </c>
    </row>
    <row r="50" spans="1:8" ht="30" x14ac:dyDescent="0.25">
      <c r="A50" s="113" t="s">
        <v>9020</v>
      </c>
      <c r="B50" s="108" t="s">
        <v>9030</v>
      </c>
      <c r="C50" s="114" t="s">
        <v>9037</v>
      </c>
      <c r="D50" s="61">
        <v>30</v>
      </c>
      <c r="E50" s="109" t="s">
        <v>9022</v>
      </c>
      <c r="F50" s="39" t="str">
        <f t="shared" si="6"/>
        <v>if RiskFactorResponseID = "EDDEG" then RiskFactorResponse = "Associates/bachelors degree";</v>
      </c>
      <c r="H50" s="53" t="str">
        <f t="shared" si="7"/>
        <v>If RiskFactorID = "RFEDUC" and RiskFactorResponseID = "EDDEG" and RiskFactorResponse = "Associates/bachelors degree" then Validation_RFactorResponse=0;</v>
      </c>
    </row>
    <row r="51" spans="1:8" ht="15.75" thickBot="1" x14ac:dyDescent="0.3">
      <c r="A51" s="115" t="s">
        <v>9020</v>
      </c>
      <c r="B51" s="116" t="s">
        <v>9031</v>
      </c>
      <c r="C51" s="117" t="s">
        <v>9038</v>
      </c>
      <c r="D51" s="61">
        <v>31</v>
      </c>
      <c r="E51" s="109" t="s">
        <v>9022</v>
      </c>
      <c r="F51" s="39" t="str">
        <f t="shared" si="6"/>
        <v>if RiskFactorResponseID = "EDADV" then RiskFactorResponse = "Advanced degree";</v>
      </c>
      <c r="H51" s="53" t="str">
        <f t="shared" si="7"/>
        <v>If RiskFactorID = "RFEDUC" and RiskFactorResponseID = "EDADV" and RiskFactorResponse = "Advanced degree" then Validation_RFactorResponse=0;</v>
      </c>
    </row>
    <row r="52" spans="1:8" x14ac:dyDescent="0.25">
      <c r="A52" s="110" t="s">
        <v>9019</v>
      </c>
      <c r="B52" s="111" t="s">
        <v>9023</v>
      </c>
      <c r="C52" s="112" t="s">
        <v>1587</v>
      </c>
      <c r="D52" s="61">
        <v>32</v>
      </c>
      <c r="E52" s="109" t="s">
        <v>9022</v>
      </c>
      <c r="F52" s="39" t="str">
        <f t="shared" si="6"/>
        <v>if RiskFactorResponseID = "INSMEDCR" then RiskFactorResponse = "Medicare";</v>
      </c>
      <c r="H52" s="53" t="str">
        <f t="shared" si="7"/>
        <v>If RiskFactorID = "RFINS" and RiskFactorResponseID = "INSMEDCR" and RiskFactorResponse = "Medicare" then Validation_RFactorResponse=0;</v>
      </c>
    </row>
    <row r="53" spans="1:8" x14ac:dyDescent="0.25">
      <c r="A53" s="113" t="s">
        <v>9019</v>
      </c>
      <c r="B53" s="108" t="s">
        <v>9024</v>
      </c>
      <c r="C53" s="114" t="s">
        <v>1259</v>
      </c>
      <c r="D53" s="61">
        <v>33</v>
      </c>
      <c r="E53" s="109" t="s">
        <v>9022</v>
      </c>
      <c r="F53" s="39" t="str">
        <f t="shared" si="6"/>
        <v>if RiskFactorResponseID = "INSMEDCD" then RiskFactorResponse = "Medicaid";</v>
      </c>
      <c r="H53" s="53" t="str">
        <f t="shared" si="7"/>
        <v>If RiskFactorID = "RFINS" and RiskFactorResponseID = "INSMEDCD" and RiskFactorResponse = "Medicaid" then Validation_RFactorResponse=0;</v>
      </c>
    </row>
    <row r="54" spans="1:8" x14ac:dyDescent="0.25">
      <c r="A54" s="113" t="s">
        <v>9019</v>
      </c>
      <c r="B54" s="108" t="s">
        <v>9025</v>
      </c>
      <c r="C54" s="114" t="s">
        <v>9032</v>
      </c>
      <c r="D54" s="61">
        <v>34</v>
      </c>
      <c r="E54" s="109" t="s">
        <v>9022</v>
      </c>
      <c r="F54" s="39" t="str">
        <f t="shared" si="6"/>
        <v>if RiskFactorResponseID = "INSOGOV" then RiskFactorResponse = "Other government";</v>
      </c>
      <c r="H54" s="53" t="str">
        <f t="shared" si="7"/>
        <v>If RiskFactorID = "RFINS" and RiskFactorResponseID = "INSOGOV" and RiskFactorResponse = "Other government" then Validation_RFactorResponse=0;</v>
      </c>
    </row>
    <row r="55" spans="1:8" x14ac:dyDescent="0.25">
      <c r="A55" s="113" t="s">
        <v>9019</v>
      </c>
      <c r="B55" s="108" t="s">
        <v>9026</v>
      </c>
      <c r="C55" s="114" t="s">
        <v>9033</v>
      </c>
      <c r="D55" s="61">
        <v>35</v>
      </c>
      <c r="E55" s="109" t="s">
        <v>9022</v>
      </c>
      <c r="F55" s="39" t="str">
        <f t="shared" si="6"/>
        <v>if RiskFactorResponseID = "INSPRIV" then RiskFactorResponse = "Private insurance";</v>
      </c>
      <c r="H55" s="53" t="str">
        <f t="shared" si="7"/>
        <v>If RiskFactorID = "RFINS" and RiskFactorResponseID = "INSPRIV" and RiskFactorResponse = "Private insurance" then Validation_RFactorResponse=0;</v>
      </c>
    </row>
    <row r="56" spans="1:8" ht="15.75" thickBot="1" x14ac:dyDescent="0.3">
      <c r="A56" s="115" t="s">
        <v>9019</v>
      </c>
      <c r="B56" s="116" t="s">
        <v>9027</v>
      </c>
      <c r="C56" s="117" t="s">
        <v>9034</v>
      </c>
      <c r="D56" s="61">
        <v>36</v>
      </c>
      <c r="E56" s="109" t="s">
        <v>9022</v>
      </c>
      <c r="F56" s="39" t="str">
        <f t="shared" si="6"/>
        <v>if RiskFactorResponseID = "INSNONE" then RiskFactorResponse = "Uninsured";</v>
      </c>
      <c r="H56" s="53" t="str">
        <f t="shared" si="7"/>
        <v>If RiskFactorID = "RFINS" and RiskFactorResponseID = "INSNONE" and RiskFactorResponse = "Uninsured" then Validation_RFactorResponse=0;</v>
      </c>
    </row>
    <row r="57" spans="1:8" x14ac:dyDescent="0.25">
      <c r="A57" s="110" t="s">
        <v>9011</v>
      </c>
      <c r="B57" s="61" t="s">
        <v>9074</v>
      </c>
      <c r="C57" s="61" t="s">
        <v>9066</v>
      </c>
      <c r="D57" s="61">
        <v>37</v>
      </c>
      <c r="E57" s="147" t="s">
        <v>9085</v>
      </c>
      <c r="F57" s="39" t="str">
        <f t="shared" si="6"/>
        <v>if RiskFactorResponseID = "RDHD" then RiskFactorResponse = "Deaf or hearing difficulty";</v>
      </c>
      <c r="H57" s="53" t="str">
        <f t="shared" si="7"/>
        <v>If RiskFactorID = "RFHEAR" and RiskFactorResponseID = "RDHD" and RiskFactorResponse = "Deaf or hearing difficulty" then Validation_RFactorResponse=0;</v>
      </c>
    </row>
    <row r="58" spans="1:8" ht="15.75" thickBot="1" x14ac:dyDescent="0.3">
      <c r="A58" s="115" t="s">
        <v>9011</v>
      </c>
      <c r="B58" s="61" t="s">
        <v>9083</v>
      </c>
      <c r="C58" s="61" t="s">
        <v>9068</v>
      </c>
      <c r="D58" s="61">
        <v>38</v>
      </c>
      <c r="E58" s="147" t="s">
        <v>9085</v>
      </c>
      <c r="F58" s="39" t="str">
        <f t="shared" si="6"/>
        <v>if RiskFactorResponseID = "RNDHD" then RiskFactorResponse = "Not deaf or hearing difficulty";</v>
      </c>
      <c r="H58" s="53" t="str">
        <f t="shared" si="7"/>
        <v>If RiskFactorID = "RFHEAR" and RiskFactorResponseID = "RNDHD" and RiskFactorResponse = "Not deaf or hearing difficulty" then Validation_RFactorResponse=0;</v>
      </c>
    </row>
    <row r="59" spans="1:8" x14ac:dyDescent="0.25">
      <c r="A59" s="113" t="s">
        <v>9009</v>
      </c>
      <c r="B59" s="61" t="s">
        <v>9073</v>
      </c>
      <c r="C59" s="61" t="s">
        <v>9010</v>
      </c>
      <c r="D59" s="61">
        <v>39</v>
      </c>
      <c r="E59" s="147" t="s">
        <v>9085</v>
      </c>
      <c r="F59" s="39" t="str">
        <f t="shared" si="6"/>
        <v>if RiskFactorResponseID = "RSCD" then RiskFactorResponse = "Self-care difficulty";</v>
      </c>
      <c r="H59" s="53" t="str">
        <f t="shared" si="7"/>
        <v>If RiskFactorID = "RFDISBL" and RiskFactorResponseID = "RSCD" and RiskFactorResponse = "Self-care difficulty" then Validation_RFactorResponse=0;</v>
      </c>
    </row>
    <row r="60" spans="1:8" ht="15.75" thickBot="1" x14ac:dyDescent="0.3">
      <c r="A60" s="115" t="s">
        <v>9009</v>
      </c>
      <c r="B60" s="61" t="s">
        <v>9082</v>
      </c>
      <c r="C60" s="61" t="s">
        <v>9069</v>
      </c>
      <c r="D60" s="61">
        <v>40</v>
      </c>
      <c r="E60" s="147" t="s">
        <v>9085</v>
      </c>
      <c r="F60" s="39" t="str">
        <f t="shared" si="6"/>
        <v>if RiskFactorResponseID = "RNSCD" then RiskFactorResponse = "No self-care difficulty";</v>
      </c>
      <c r="H60" s="53" t="str">
        <f t="shared" si="7"/>
        <v>If RiskFactorID = "RFDISBL" and RiskFactorResponseID = "RNSCD" and RiskFactorResponse = "No self-care difficulty" then Validation_RFactorResponse=0;</v>
      </c>
    </row>
    <row r="61" spans="1:8" x14ac:dyDescent="0.25">
      <c r="A61" s="110" t="s">
        <v>9013</v>
      </c>
      <c r="B61" s="61" t="s">
        <v>9075</v>
      </c>
      <c r="C61" s="61" t="s">
        <v>9014</v>
      </c>
      <c r="D61" s="61">
        <v>41</v>
      </c>
      <c r="E61" s="147" t="s">
        <v>9085</v>
      </c>
      <c r="F61" s="39" t="str">
        <f t="shared" si="6"/>
        <v>if RiskFactorResponseID = "RILD" then RiskFactorResponse = "Independent living difficulty";</v>
      </c>
      <c r="H61" s="53" t="str">
        <f t="shared" si="7"/>
        <v>If RiskFactorID = "RFINDLIV" and RiskFactorResponseID = "RILD" and RiskFactorResponse = "Independent living difficulty" then Validation_RFactorResponse=0;</v>
      </c>
    </row>
    <row r="62" spans="1:8" ht="15.75" thickBot="1" x14ac:dyDescent="0.3">
      <c r="A62" s="115" t="s">
        <v>9013</v>
      </c>
      <c r="B62" s="61" t="s">
        <v>9084</v>
      </c>
      <c r="C62" s="61" t="s">
        <v>9070</v>
      </c>
      <c r="D62" s="61">
        <v>42</v>
      </c>
      <c r="E62" s="147" t="s">
        <v>9085</v>
      </c>
      <c r="F62" s="39" t="str">
        <f t="shared" si="6"/>
        <v>if RiskFactorResponseID = "RNILD" then RiskFactorResponse = "No independent living difficulty";</v>
      </c>
      <c r="H62" s="53" t="str">
        <f t="shared" si="7"/>
        <v>If RiskFactorID = "RFINDLIV" and RiskFactorResponseID = "RNILD" and RiskFactorResponse = "No independent living difficulty" then Validation_RFactorResponse=0;</v>
      </c>
    </row>
    <row r="63" spans="1:8" x14ac:dyDescent="0.25">
      <c r="A63" s="110" t="s">
        <v>9015</v>
      </c>
      <c r="B63" s="61" t="s">
        <v>9078</v>
      </c>
      <c r="C63" s="61" t="s">
        <v>9016</v>
      </c>
      <c r="D63" s="61">
        <v>43</v>
      </c>
      <c r="E63" s="147" t="s">
        <v>9085</v>
      </c>
      <c r="F63" s="39" t="str">
        <f t="shared" si="6"/>
        <v>if RiskFactorResponseID = "RAD" then RiskFactorResponse = "Ambulatory difficulty";</v>
      </c>
      <c r="H63" s="53" t="str">
        <f t="shared" si="7"/>
        <v>If RiskFactorID = "RFAMBL" and RiskFactorResponseID = "RAD" and RiskFactorResponse = "Ambulatory difficulty" then Validation_RFactorResponse=0;</v>
      </c>
    </row>
    <row r="64" spans="1:8" ht="15.75" thickBot="1" x14ac:dyDescent="0.3">
      <c r="A64" s="115" t="s">
        <v>9015</v>
      </c>
      <c r="B64" s="61" t="s">
        <v>9077</v>
      </c>
      <c r="C64" s="61" t="s">
        <v>9071</v>
      </c>
      <c r="D64" s="61">
        <v>44</v>
      </c>
      <c r="E64" s="147" t="s">
        <v>9085</v>
      </c>
      <c r="F64" s="39" t="str">
        <f t="shared" si="6"/>
        <v>if RiskFactorResponseID = "RNAD" then RiskFactorResponse = "No ambulatory difficulty";</v>
      </c>
      <c r="H64" s="53" t="str">
        <f t="shared" si="7"/>
        <v>If RiskFactorID = "RFAMBL" and RiskFactorResponseID = "RNAD" and RiskFactorResponse = "No ambulatory difficulty" then Validation_RFactorResponse=0;</v>
      </c>
    </row>
    <row r="65" spans="1:8" x14ac:dyDescent="0.25">
      <c r="A65" s="113" t="s">
        <v>9017</v>
      </c>
      <c r="B65" s="61" t="s">
        <v>9079</v>
      </c>
      <c r="C65" s="61" t="s">
        <v>9018</v>
      </c>
      <c r="D65" s="61">
        <v>45</v>
      </c>
      <c r="E65" s="147" t="s">
        <v>9085</v>
      </c>
      <c r="F65" s="39" t="str">
        <f t="shared" si="6"/>
        <v>if RiskFactorResponseID = "RCD" then RiskFactorResponse = "Cognitive difficulty";</v>
      </c>
      <c r="H65" s="53" t="str">
        <f t="shared" si="7"/>
        <v>If RiskFactorID = "RFCOGN" and RiskFactorResponseID = "RCD" and RiskFactorResponse = "Cognitive difficulty" then Validation_RFactorResponse=0;</v>
      </c>
    </row>
    <row r="66" spans="1:8" ht="15.75" thickBot="1" x14ac:dyDescent="0.3">
      <c r="A66" s="115" t="s">
        <v>9017</v>
      </c>
      <c r="B66" s="61" t="s">
        <v>9076</v>
      </c>
      <c r="C66" s="61" t="s">
        <v>9072</v>
      </c>
      <c r="D66" s="61">
        <v>46</v>
      </c>
      <c r="E66" s="147" t="s">
        <v>9085</v>
      </c>
      <c r="F66" s="39" t="str">
        <f t="shared" si="6"/>
        <v>if RiskFactorResponseID = "RNCD" then RiskFactorResponse = "No cognitive difficulty";</v>
      </c>
      <c r="H66" s="53" t="str">
        <f t="shared" si="7"/>
        <v>If RiskFactorID = "RFCOGN" and RiskFactorResponseID = "RNCD" and RiskFactorResponse = "No cognitive difficulty" then Validation_RFactorResponse=0;</v>
      </c>
    </row>
  </sheetData>
  <autoFilter ref="A1:D39" xr:uid="{D757AF6B-9AC9-4175-BC68-036158F96D15}"/>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V61"/>
  <sheetViews>
    <sheetView workbookViewId="0">
      <pane ySplit="1" topLeftCell="A2" activePane="bottomLeft" state="frozen"/>
      <selection pane="bottomLeft" activeCell="C5" sqref="C5"/>
    </sheetView>
  </sheetViews>
  <sheetFormatPr defaultRowHeight="15" x14ac:dyDescent="0.25"/>
  <cols>
    <col min="1" max="1" width="10" style="9" bestFit="1" customWidth="1"/>
    <col min="2" max="2" width="22" bestFit="1" customWidth="1"/>
    <col min="3" max="3" width="12.28515625" bestFit="1" customWidth="1"/>
    <col min="4" max="4" width="16" bestFit="1" customWidth="1"/>
    <col min="5" max="5" width="11.7109375" style="10" bestFit="1" customWidth="1"/>
    <col min="6" max="6" width="15.7109375" bestFit="1" customWidth="1"/>
    <col min="7" max="10" width="9.28515625" bestFit="1" customWidth="1"/>
    <col min="11" max="11" width="39.5703125" bestFit="1" customWidth="1"/>
    <col min="12" max="12" width="41.28515625" style="70" bestFit="1" customWidth="1"/>
    <col min="13" max="13" width="12" bestFit="1" customWidth="1"/>
    <col min="14" max="14" width="12.7109375" bestFit="1" customWidth="1"/>
    <col min="15" max="15" width="2.85546875" style="33" customWidth="1"/>
    <col min="16" max="16" width="52.7109375" customWidth="1"/>
    <col min="17" max="17" width="61.140625" bestFit="1" customWidth="1"/>
    <col min="18" max="18" width="42.7109375" bestFit="1" customWidth="1"/>
    <col min="19" max="19" width="51.7109375" bestFit="1" customWidth="1"/>
    <col min="20" max="20" width="53.7109375" bestFit="1" customWidth="1"/>
    <col min="22" max="22" width="109.5703125" style="61" bestFit="1" customWidth="1"/>
  </cols>
  <sheetData>
    <row r="1" spans="1:22" s="2" customFormat="1" x14ac:dyDescent="0.25">
      <c r="A1" s="8" t="s">
        <v>1080</v>
      </c>
      <c r="B1" s="2" t="s">
        <v>1081</v>
      </c>
      <c r="C1" s="2" t="s">
        <v>1082</v>
      </c>
      <c r="D1" s="44" t="s">
        <v>1575</v>
      </c>
      <c r="E1" s="44" t="s">
        <v>5</v>
      </c>
      <c r="F1" s="44" t="s">
        <v>1576</v>
      </c>
      <c r="G1" s="44" t="s">
        <v>665</v>
      </c>
      <c r="H1" s="44" t="s">
        <v>1577</v>
      </c>
      <c r="I1" s="44" t="s">
        <v>1578</v>
      </c>
      <c r="J1" s="44" t="s">
        <v>1579</v>
      </c>
      <c r="K1" s="44" t="s">
        <v>1580</v>
      </c>
      <c r="L1" s="68" t="s">
        <v>1847</v>
      </c>
      <c r="M1" s="45" t="s">
        <v>1581</v>
      </c>
      <c r="N1" s="46" t="s">
        <v>1582</v>
      </c>
      <c r="O1" s="46"/>
      <c r="P1" s="2" t="s">
        <v>1082</v>
      </c>
      <c r="Q1" s="2" t="s">
        <v>1081</v>
      </c>
      <c r="R1" s="8" t="s">
        <v>1080</v>
      </c>
      <c r="S1" s="45" t="s">
        <v>1581</v>
      </c>
      <c r="T1" s="46" t="s">
        <v>1582</v>
      </c>
      <c r="V1" s="49"/>
    </row>
    <row r="2" spans="1:22" x14ac:dyDescent="0.25">
      <c r="A2" s="40">
        <v>59</v>
      </c>
      <c r="B2" s="41" t="s">
        <v>860</v>
      </c>
      <c r="C2" s="41" t="s">
        <v>859</v>
      </c>
      <c r="D2" s="41" t="s">
        <v>860</v>
      </c>
      <c r="E2" s="41">
        <v>1</v>
      </c>
      <c r="F2" s="41"/>
      <c r="G2" s="41"/>
      <c r="H2" s="41"/>
      <c r="I2" s="41"/>
      <c r="J2" s="41"/>
      <c r="K2" s="41"/>
      <c r="L2" s="69"/>
      <c r="M2" s="42"/>
      <c r="N2" s="43"/>
      <c r="O2" s="43"/>
      <c r="P2" s="33" t="str">
        <f>"if "&amp;A$1&amp;" = """&amp;A2&amp;""" then "&amp;C$1&amp;" = """&amp;C2&amp;""";"</f>
        <v>if LocationID = "59" then LocationAbbr = "US";</v>
      </c>
      <c r="Q2" s="35" t="str">
        <f>"if "&amp;C$1&amp;" = """&amp;C2&amp;""" then "&amp;B$1&amp;" = """&amp;B2&amp;""";"</f>
        <v>if LocationAbbr = "US" then LocationDesc = "National";</v>
      </c>
      <c r="R2" s="35" t="str">
        <f>"if "&amp;C$1&amp;" = """&amp;C2&amp;""" then "&amp;A$1&amp;" = """&amp;A2&amp;""";"</f>
        <v>if LocationAbbr = "US" then LocationID = "59";</v>
      </c>
      <c r="S2" s="35" t="str">
        <f>"if "&amp;C$1&amp;" = """&amp;C2&amp;""" then "&amp;M$1&amp;" = """&amp;M2&amp;""";"</f>
        <v>if LocationAbbr = "US" then Latitude = "";</v>
      </c>
      <c r="T2" s="35" t="str">
        <f>"if "&amp;C$1&amp;" = """&amp;C2&amp;""" then "&amp;N$1&amp;" = """&amp;N2&amp;""";"</f>
        <v>if LocationAbbr = "US" then Longitude = "";</v>
      </c>
      <c r="V2" s="53" t="str">
        <f>"If "&amp;A$1&amp;" = """&amp;A2&amp;""" and "&amp;B$1&amp;" = """&amp;B2&amp;""" and "&amp;C$1&amp;"="""&amp;C2&amp;"""  then Validation_Location=0;"</f>
        <v>If LocationID = "59" and LocationDesc = "National" and LocationAbbr="US"  then Validation_Location=0;</v>
      </c>
    </row>
    <row r="3" spans="1:22" x14ac:dyDescent="0.25">
      <c r="A3" s="40">
        <v>1</v>
      </c>
      <c r="B3" s="41" t="s">
        <v>884</v>
      </c>
      <c r="C3" s="41" t="s">
        <v>885</v>
      </c>
      <c r="D3" s="41" t="s">
        <v>886</v>
      </c>
      <c r="E3" s="41">
        <v>2</v>
      </c>
      <c r="F3" s="41"/>
      <c r="G3" s="41">
        <v>59</v>
      </c>
      <c r="H3" s="41"/>
      <c r="I3" s="41"/>
      <c r="J3" s="41"/>
      <c r="K3" s="41" t="s">
        <v>887</v>
      </c>
      <c r="L3" s="69" t="str">
        <f>CONCATENATE("POINT","(",N3, " ", M3,")")</f>
        <v>POINT(-86.6318607619996 32.8405711220004)</v>
      </c>
      <c r="M3" s="42">
        <v>32.840571122000398</v>
      </c>
      <c r="N3" s="43">
        <v>-86.631860761999604</v>
      </c>
      <c r="O3" s="43"/>
      <c r="P3" s="33" t="str">
        <f t="shared" ref="P3:P40" si="0">"if "&amp;A$1&amp;" = """&amp;A3&amp;""" then "&amp;C$1&amp;" = """&amp;C3&amp;""";"</f>
        <v>if LocationID = "1" then LocationAbbr = "AL";</v>
      </c>
      <c r="Q3" s="35" t="str">
        <f t="shared" ref="Q3:Q61" si="1">"if "&amp;C$1&amp;" = """&amp;C3&amp;""" then "&amp;B$1&amp;" = """&amp;B3&amp;""";"</f>
        <v>if LocationAbbr = "AL" then LocationDesc = "Alabama";</v>
      </c>
      <c r="R3" s="35" t="str">
        <f t="shared" ref="R3:R61" si="2">"if "&amp;C$1&amp;" = """&amp;C3&amp;""" then "&amp;A$1&amp;" = """&amp;A3&amp;""";"</f>
        <v>if LocationAbbr = "AL" then LocationID = "1";</v>
      </c>
      <c r="S3" s="35" t="str">
        <f t="shared" ref="S3:S61" si="3">"if "&amp;C$1&amp;" = """&amp;C3&amp;""" then "&amp;M$1&amp;" = """&amp;M3&amp;""";"</f>
        <v>if LocationAbbr = "AL" then Latitude = "32.8405711220004";</v>
      </c>
      <c r="T3" s="35" t="str">
        <f t="shared" ref="T3:T61" si="4">"if "&amp;C$1&amp;" = """&amp;C3&amp;""" then "&amp;N$1&amp;" = """&amp;N3&amp;""";"</f>
        <v>if LocationAbbr = "AL" then Longitude = "-86.6318607619996";</v>
      </c>
      <c r="V3" s="53" t="str">
        <f t="shared" ref="V3:V61" si="5">"If "&amp;A$1&amp;" = """&amp;A3&amp;""" and "&amp;B$1&amp;" = """&amp;B3&amp;""" and "&amp;C$1&amp;"="""&amp;C3&amp;"""  then Validation_Location=0;"</f>
        <v>If LocationID = "1" and LocationDesc = "Alabama" and LocationAbbr="AL"  then Validation_Location=0;</v>
      </c>
    </row>
    <row r="4" spans="1:22" x14ac:dyDescent="0.25">
      <c r="A4" s="40">
        <v>2</v>
      </c>
      <c r="B4" s="41" t="s">
        <v>888</v>
      </c>
      <c r="C4" s="41" t="s">
        <v>889</v>
      </c>
      <c r="D4" s="41" t="s">
        <v>886</v>
      </c>
      <c r="E4" s="41">
        <v>3</v>
      </c>
      <c r="F4" s="41"/>
      <c r="G4" s="41">
        <v>59</v>
      </c>
      <c r="H4" s="41"/>
      <c r="I4" s="41"/>
      <c r="J4" s="41"/>
      <c r="K4" s="41" t="s">
        <v>890</v>
      </c>
      <c r="L4" s="69" t="str">
        <f t="shared" ref="L4:L60" si="6">CONCATENATE("POINT","(",N4, " ", M4,")")</f>
        <v>POINT(-147.722059035999 64.8450799570005)</v>
      </c>
      <c r="M4" s="42">
        <v>64.845079957000493</v>
      </c>
      <c r="N4" s="43">
        <v>-147.722059035999</v>
      </c>
      <c r="O4" s="43"/>
      <c r="P4" s="33" t="str">
        <f t="shared" si="0"/>
        <v>if LocationID = "2" then LocationAbbr = "AK";</v>
      </c>
      <c r="Q4" s="35" t="str">
        <f t="shared" si="1"/>
        <v>if LocationAbbr = "AK" then LocationDesc = "Alaska";</v>
      </c>
      <c r="R4" s="35" t="str">
        <f t="shared" si="2"/>
        <v>if LocationAbbr = "AK" then LocationID = "2";</v>
      </c>
      <c r="S4" s="35" t="str">
        <f t="shared" si="3"/>
        <v>if LocationAbbr = "AK" then Latitude = "64.8450799570005";</v>
      </c>
      <c r="T4" s="35" t="str">
        <f t="shared" si="4"/>
        <v>if LocationAbbr = "AK" then Longitude = "-147.722059035999";</v>
      </c>
      <c r="V4" s="53" t="str">
        <f t="shared" si="5"/>
        <v>If LocationID = "2" and LocationDesc = "Alaska" and LocationAbbr="AK"  then Validation_Location=0;</v>
      </c>
    </row>
    <row r="5" spans="1:22" x14ac:dyDescent="0.25">
      <c r="A5" s="40">
        <v>60</v>
      </c>
      <c r="B5" s="41" t="s">
        <v>1045</v>
      </c>
      <c r="C5" s="41" t="s">
        <v>1046</v>
      </c>
      <c r="D5" s="41" t="s">
        <v>1047</v>
      </c>
      <c r="E5" s="41">
        <v>4</v>
      </c>
      <c r="F5" s="41"/>
      <c r="G5" s="41">
        <v>59</v>
      </c>
      <c r="H5" s="41"/>
      <c r="I5" s="41"/>
      <c r="J5" s="41"/>
      <c r="K5" s="41" t="s">
        <v>1048</v>
      </c>
      <c r="L5" s="69" t="str">
        <f t="shared" si="6"/>
        <v>POINT(-170.696181499999 -14.3016396)</v>
      </c>
      <c r="M5" s="42">
        <v>-14.3016396</v>
      </c>
      <c r="N5" s="43">
        <v>-170.696181499999</v>
      </c>
      <c r="O5" s="43"/>
      <c r="P5" s="33" t="str">
        <f t="shared" si="0"/>
        <v>if LocationID = "60" then LocationAbbr = "AS";</v>
      </c>
      <c r="Q5" s="35" t="str">
        <f t="shared" si="1"/>
        <v>if LocationAbbr = "AS" then LocationDesc = "American Samoa";</v>
      </c>
      <c r="R5" s="35" t="str">
        <f t="shared" si="2"/>
        <v>if LocationAbbr = "AS" then LocationID = "60";</v>
      </c>
      <c r="S5" s="35" t="str">
        <f t="shared" si="3"/>
        <v>if LocationAbbr = "AS" then Latitude = "-14.3016396";</v>
      </c>
      <c r="T5" s="35" t="str">
        <f t="shared" si="4"/>
        <v>if LocationAbbr = "AS" then Longitude = "-170.696181499999";</v>
      </c>
      <c r="V5" s="53" t="str">
        <f t="shared" si="5"/>
        <v>If LocationID = "60" and LocationDesc = "American Samoa" and LocationAbbr="AS"  then Validation_Location=0;</v>
      </c>
    </row>
    <row r="6" spans="1:22" x14ac:dyDescent="0.25">
      <c r="A6" s="40">
        <v>4</v>
      </c>
      <c r="B6" s="41" t="s">
        <v>891</v>
      </c>
      <c r="C6" s="41" t="s">
        <v>892</v>
      </c>
      <c r="D6" s="41" t="s">
        <v>886</v>
      </c>
      <c r="E6" s="41">
        <v>5</v>
      </c>
      <c r="F6" s="41"/>
      <c r="G6" s="41">
        <v>59</v>
      </c>
      <c r="H6" s="41"/>
      <c r="I6" s="41"/>
      <c r="J6" s="41"/>
      <c r="K6" s="41" t="s">
        <v>893</v>
      </c>
      <c r="L6" s="69" t="str">
        <f t="shared" si="6"/>
        <v>POINT(-111.763811276999 34.8659702800004)</v>
      </c>
      <c r="M6" s="42">
        <v>34.865970280000397</v>
      </c>
      <c r="N6" s="43">
        <v>-111.76381127699899</v>
      </c>
      <c r="O6" s="43"/>
      <c r="P6" s="33" t="str">
        <f t="shared" si="0"/>
        <v>if LocationID = "4" then LocationAbbr = "AZ";</v>
      </c>
      <c r="Q6" s="35" t="str">
        <f t="shared" si="1"/>
        <v>if LocationAbbr = "AZ" then LocationDesc = "Arizona";</v>
      </c>
      <c r="R6" s="35" t="str">
        <f t="shared" si="2"/>
        <v>if LocationAbbr = "AZ" then LocationID = "4";</v>
      </c>
      <c r="S6" s="35" t="str">
        <f t="shared" si="3"/>
        <v>if LocationAbbr = "AZ" then Latitude = "34.8659702800004";</v>
      </c>
      <c r="T6" s="35" t="str">
        <f t="shared" si="4"/>
        <v>if LocationAbbr = "AZ" then Longitude = "-111.763811276999";</v>
      </c>
      <c r="V6" s="53" t="str">
        <f t="shared" si="5"/>
        <v>If LocationID = "4" and LocationDesc = "Arizona" and LocationAbbr="AZ"  then Validation_Location=0;</v>
      </c>
    </row>
    <row r="7" spans="1:22" x14ac:dyDescent="0.25">
      <c r="A7" s="40">
        <v>5</v>
      </c>
      <c r="B7" s="41" t="s">
        <v>894</v>
      </c>
      <c r="C7" s="41" t="s">
        <v>895</v>
      </c>
      <c r="D7" s="41" t="s">
        <v>886</v>
      </c>
      <c r="E7" s="41">
        <v>6</v>
      </c>
      <c r="F7" s="41"/>
      <c r="G7" s="41">
        <v>59</v>
      </c>
      <c r="H7" s="41"/>
      <c r="I7" s="41"/>
      <c r="J7" s="41"/>
      <c r="K7" s="41" t="s">
        <v>896</v>
      </c>
      <c r="L7" s="69" t="str">
        <f t="shared" si="6"/>
        <v>POINT(-92.2744907429996 34.7486501240004)</v>
      </c>
      <c r="M7" s="42">
        <v>34.748650124000399</v>
      </c>
      <c r="N7" s="43">
        <v>-92.274490742999603</v>
      </c>
      <c r="O7" s="43"/>
      <c r="P7" s="33" t="str">
        <f t="shared" si="0"/>
        <v>if LocationID = "5" then LocationAbbr = "AR";</v>
      </c>
      <c r="Q7" s="35" t="str">
        <f t="shared" si="1"/>
        <v>if LocationAbbr = "AR" then LocationDesc = "Arkansas";</v>
      </c>
      <c r="R7" s="35" t="str">
        <f t="shared" si="2"/>
        <v>if LocationAbbr = "AR" then LocationID = "5";</v>
      </c>
      <c r="S7" s="35" t="str">
        <f t="shared" si="3"/>
        <v>if LocationAbbr = "AR" then Latitude = "34.7486501240004";</v>
      </c>
      <c r="T7" s="35" t="str">
        <f t="shared" si="4"/>
        <v>if LocationAbbr = "AR" then Longitude = "-92.2744907429996";</v>
      </c>
      <c r="V7" s="53" t="str">
        <f t="shared" si="5"/>
        <v>If LocationID = "5" and LocationDesc = "Arkansas" and LocationAbbr="AR"  then Validation_Location=0;</v>
      </c>
    </row>
    <row r="8" spans="1:22" x14ac:dyDescent="0.25">
      <c r="A8" s="40">
        <v>6</v>
      </c>
      <c r="B8" s="41" t="s">
        <v>897</v>
      </c>
      <c r="C8" s="41" t="s">
        <v>898</v>
      </c>
      <c r="D8" s="41" t="s">
        <v>886</v>
      </c>
      <c r="E8" s="41">
        <v>7</v>
      </c>
      <c r="F8" s="41"/>
      <c r="G8" s="41">
        <v>59</v>
      </c>
      <c r="H8" s="41"/>
      <c r="I8" s="41"/>
      <c r="J8" s="41"/>
      <c r="K8" s="41" t="s">
        <v>899</v>
      </c>
      <c r="L8" s="69" t="str">
        <f t="shared" si="6"/>
        <v>POINT(-120.999999537999 37.6386401230004)</v>
      </c>
      <c r="M8" s="42">
        <v>37.6386401230004</v>
      </c>
      <c r="N8" s="43">
        <v>-120.999999537999</v>
      </c>
      <c r="O8" s="43"/>
      <c r="P8" s="33" t="str">
        <f t="shared" si="0"/>
        <v>if LocationID = "6" then LocationAbbr = "CA";</v>
      </c>
      <c r="Q8" s="35" t="str">
        <f t="shared" si="1"/>
        <v>if LocationAbbr = "CA" then LocationDesc = "California";</v>
      </c>
      <c r="R8" s="35" t="str">
        <f t="shared" si="2"/>
        <v>if LocationAbbr = "CA" then LocationID = "6";</v>
      </c>
      <c r="S8" s="35" t="str">
        <f t="shared" si="3"/>
        <v>if LocationAbbr = "CA" then Latitude = "37.6386401230004";</v>
      </c>
      <c r="T8" s="35" t="str">
        <f t="shared" si="4"/>
        <v>if LocationAbbr = "CA" then Longitude = "-120.999999537999";</v>
      </c>
      <c r="V8" s="53" t="str">
        <f t="shared" si="5"/>
        <v>If LocationID = "6" and LocationDesc = "California" and LocationAbbr="CA"  then Validation_Location=0;</v>
      </c>
    </row>
    <row r="9" spans="1:22" x14ac:dyDescent="0.25">
      <c r="A9" s="40">
        <v>8</v>
      </c>
      <c r="B9" s="41" t="s">
        <v>900</v>
      </c>
      <c r="C9" s="41" t="s">
        <v>901</v>
      </c>
      <c r="D9" s="41" t="s">
        <v>886</v>
      </c>
      <c r="E9" s="41">
        <v>8</v>
      </c>
      <c r="F9" s="41"/>
      <c r="G9" s="41">
        <v>59</v>
      </c>
      <c r="H9" s="41"/>
      <c r="I9" s="41"/>
      <c r="J9" s="41"/>
      <c r="K9" s="41" t="s">
        <v>902</v>
      </c>
      <c r="L9" s="69" t="str">
        <f t="shared" si="6"/>
        <v>POINT(-106.133610920999 38.8438407570004)</v>
      </c>
      <c r="M9" s="42">
        <v>38.8438407570004</v>
      </c>
      <c r="N9" s="43">
        <v>-106.133610920999</v>
      </c>
      <c r="O9" s="43"/>
      <c r="P9" s="33" t="str">
        <f t="shared" si="0"/>
        <v>if LocationID = "8" then LocationAbbr = "CO";</v>
      </c>
      <c r="Q9" s="35" t="str">
        <f t="shared" si="1"/>
        <v>if LocationAbbr = "CO" then LocationDesc = "Colorado";</v>
      </c>
      <c r="R9" s="35" t="str">
        <f t="shared" si="2"/>
        <v>if LocationAbbr = "CO" then LocationID = "8";</v>
      </c>
      <c r="S9" s="35" t="str">
        <f t="shared" si="3"/>
        <v>if LocationAbbr = "CO" then Latitude = "38.8438407570004";</v>
      </c>
      <c r="T9" s="35" t="str">
        <f t="shared" si="4"/>
        <v>if LocationAbbr = "CO" then Longitude = "-106.133610920999";</v>
      </c>
      <c r="V9" s="53" t="str">
        <f t="shared" si="5"/>
        <v>If LocationID = "8" and LocationDesc = "Colorado" and LocationAbbr="CO"  then Validation_Location=0;</v>
      </c>
    </row>
    <row r="10" spans="1:22" x14ac:dyDescent="0.25">
      <c r="A10" s="40">
        <v>9</v>
      </c>
      <c r="B10" s="41" t="s">
        <v>903</v>
      </c>
      <c r="C10" s="41" t="s">
        <v>904</v>
      </c>
      <c r="D10" s="41" t="s">
        <v>886</v>
      </c>
      <c r="E10" s="41">
        <v>9</v>
      </c>
      <c r="F10" s="41"/>
      <c r="G10" s="41">
        <v>59</v>
      </c>
      <c r="H10" s="41"/>
      <c r="I10" s="41"/>
      <c r="J10" s="41"/>
      <c r="K10" s="41" t="s">
        <v>905</v>
      </c>
      <c r="L10" s="69" t="str">
        <f t="shared" si="6"/>
        <v>POINT(-72.6498409519996 41.5626610200004)</v>
      </c>
      <c r="M10" s="42">
        <v>41.562661020000398</v>
      </c>
      <c r="N10" s="43">
        <v>-72.649840951999593</v>
      </c>
      <c r="O10" s="43"/>
      <c r="P10" s="33" t="str">
        <f t="shared" si="0"/>
        <v>if LocationID = "9" then LocationAbbr = "CT";</v>
      </c>
      <c r="Q10" s="35" t="str">
        <f t="shared" si="1"/>
        <v>if LocationAbbr = "CT" then LocationDesc = "Connecticut";</v>
      </c>
      <c r="R10" s="35" t="str">
        <f t="shared" si="2"/>
        <v>if LocationAbbr = "CT" then LocationID = "9";</v>
      </c>
      <c r="S10" s="35" t="str">
        <f t="shared" si="3"/>
        <v>if LocationAbbr = "CT" then Latitude = "41.5626610200004";</v>
      </c>
      <c r="T10" s="35" t="str">
        <f t="shared" si="4"/>
        <v>if LocationAbbr = "CT" then Longitude = "-72.6498409519996";</v>
      </c>
      <c r="V10" s="53" t="str">
        <f t="shared" si="5"/>
        <v>If LocationID = "9" and LocationDesc = "Connecticut" and LocationAbbr="CT"  then Validation_Location=0;</v>
      </c>
    </row>
    <row r="11" spans="1:22" x14ac:dyDescent="0.25">
      <c r="A11" s="40">
        <v>10</v>
      </c>
      <c r="B11" s="41" t="s">
        <v>906</v>
      </c>
      <c r="C11" s="41" t="s">
        <v>907</v>
      </c>
      <c r="D11" s="41" t="s">
        <v>886</v>
      </c>
      <c r="E11" s="41">
        <v>10</v>
      </c>
      <c r="F11" s="41"/>
      <c r="G11" s="41">
        <v>59</v>
      </c>
      <c r="H11" s="41"/>
      <c r="I11" s="41"/>
      <c r="J11" s="41"/>
      <c r="K11" s="41" t="s">
        <v>908</v>
      </c>
      <c r="L11" s="69" t="str">
        <f t="shared" si="6"/>
        <v>POINT(-75.5777411679996 39.0088306670004)</v>
      </c>
      <c r="M11" s="42">
        <v>39.008830667000403</v>
      </c>
      <c r="N11" s="43">
        <v>-75.577741167999605</v>
      </c>
      <c r="O11" s="43"/>
      <c r="P11" s="33" t="str">
        <f t="shared" si="0"/>
        <v>if LocationID = "10" then LocationAbbr = "DE";</v>
      </c>
      <c r="Q11" s="35" t="str">
        <f t="shared" si="1"/>
        <v>if LocationAbbr = "DE" then LocationDesc = "Delaware";</v>
      </c>
      <c r="R11" s="35" t="str">
        <f t="shared" si="2"/>
        <v>if LocationAbbr = "DE" then LocationID = "10";</v>
      </c>
      <c r="S11" s="35" t="str">
        <f t="shared" si="3"/>
        <v>if LocationAbbr = "DE" then Latitude = "39.0088306670004";</v>
      </c>
      <c r="T11" s="35" t="str">
        <f t="shared" si="4"/>
        <v>if LocationAbbr = "DE" then Longitude = "-75.5777411679996";</v>
      </c>
      <c r="V11" s="53" t="str">
        <f t="shared" si="5"/>
        <v>If LocationID = "10" and LocationDesc = "Delaware" and LocationAbbr="DE"  then Validation_Location=0;</v>
      </c>
    </row>
    <row r="12" spans="1:22" x14ac:dyDescent="0.25">
      <c r="A12" s="40">
        <v>11</v>
      </c>
      <c r="B12" s="41" t="s">
        <v>909</v>
      </c>
      <c r="C12" s="41" t="s">
        <v>910</v>
      </c>
      <c r="D12" s="41" t="s">
        <v>886</v>
      </c>
      <c r="E12" s="41">
        <v>11</v>
      </c>
      <c r="F12" s="41"/>
      <c r="G12" s="41">
        <v>59</v>
      </c>
      <c r="H12" s="41"/>
      <c r="I12" s="41"/>
      <c r="J12" s="41"/>
      <c r="K12" s="41" t="s">
        <v>911</v>
      </c>
      <c r="L12" s="69" t="str">
        <f t="shared" si="6"/>
        <v>POINT(-77.0319611269996 38.8903713850004)</v>
      </c>
      <c r="M12" s="42">
        <v>38.8903713850004</v>
      </c>
      <c r="N12" s="43">
        <v>-77.031961126999605</v>
      </c>
      <c r="O12" s="43"/>
      <c r="P12" s="33" t="str">
        <f t="shared" si="0"/>
        <v>if LocationID = "11" then LocationAbbr = "DC";</v>
      </c>
      <c r="Q12" s="35" t="str">
        <f t="shared" si="1"/>
        <v>if LocationAbbr = "DC" then LocationDesc = "District Of Columbia";</v>
      </c>
      <c r="R12" s="35" t="str">
        <f t="shared" si="2"/>
        <v>if LocationAbbr = "DC" then LocationID = "11";</v>
      </c>
      <c r="S12" s="35" t="str">
        <f t="shared" si="3"/>
        <v>if LocationAbbr = "DC" then Latitude = "38.8903713850004";</v>
      </c>
      <c r="T12" s="35" t="str">
        <f t="shared" si="4"/>
        <v>if LocationAbbr = "DC" then Longitude = "-77.0319611269996";</v>
      </c>
      <c r="V12" s="53" t="str">
        <f t="shared" si="5"/>
        <v>If LocationID = "11" and LocationDesc = "District Of Columbia" and LocationAbbr="DC"  then Validation_Location=0;</v>
      </c>
    </row>
    <row r="13" spans="1:22" x14ac:dyDescent="0.25">
      <c r="A13" s="40">
        <v>12</v>
      </c>
      <c r="B13" s="41" t="s">
        <v>912</v>
      </c>
      <c r="C13" s="41" t="s">
        <v>913</v>
      </c>
      <c r="D13" s="41" t="s">
        <v>886</v>
      </c>
      <c r="E13" s="41">
        <v>12</v>
      </c>
      <c r="F13" s="41"/>
      <c r="G13" s="41">
        <v>59</v>
      </c>
      <c r="H13" s="41"/>
      <c r="I13" s="41"/>
      <c r="J13" s="41"/>
      <c r="K13" s="41" t="s">
        <v>914</v>
      </c>
      <c r="L13" s="69" t="str">
        <f t="shared" si="6"/>
        <v>POINT(-81.9289605389996 28.9320403770004)</v>
      </c>
      <c r="M13" s="42">
        <v>28.932040377000401</v>
      </c>
      <c r="N13" s="43">
        <v>-81.928960538999604</v>
      </c>
      <c r="O13" s="43"/>
      <c r="P13" s="33" t="str">
        <f t="shared" si="0"/>
        <v>if LocationID = "12" then LocationAbbr = "FL";</v>
      </c>
      <c r="Q13" s="35" t="str">
        <f t="shared" si="1"/>
        <v>if LocationAbbr = "FL" then LocationDesc = "Florida";</v>
      </c>
      <c r="R13" s="35" t="str">
        <f t="shared" si="2"/>
        <v>if LocationAbbr = "FL" then LocationID = "12";</v>
      </c>
      <c r="S13" s="35" t="str">
        <f t="shared" si="3"/>
        <v>if LocationAbbr = "FL" then Latitude = "28.9320403770004";</v>
      </c>
      <c r="T13" s="35" t="str">
        <f t="shared" si="4"/>
        <v>if LocationAbbr = "FL" then Longitude = "-81.9289605389996";</v>
      </c>
      <c r="V13" s="53" t="str">
        <f t="shared" si="5"/>
        <v>If LocationID = "12" and LocationDesc = "Florida" and LocationAbbr="FL"  then Validation_Location=0;</v>
      </c>
    </row>
    <row r="14" spans="1:22" x14ac:dyDescent="0.25">
      <c r="A14" s="40">
        <v>13</v>
      </c>
      <c r="B14" s="41" t="s">
        <v>915</v>
      </c>
      <c r="C14" s="41" t="s">
        <v>916</v>
      </c>
      <c r="D14" s="41" t="s">
        <v>886</v>
      </c>
      <c r="E14" s="41">
        <v>13</v>
      </c>
      <c r="F14" s="41"/>
      <c r="G14" s="41">
        <v>59</v>
      </c>
      <c r="H14" s="41"/>
      <c r="I14" s="41"/>
      <c r="J14" s="41"/>
      <c r="K14" s="41" t="s">
        <v>917</v>
      </c>
      <c r="L14" s="69" t="str">
        <f t="shared" si="6"/>
        <v>POINT(-83.6275803459996 32.8396810930004)</v>
      </c>
      <c r="M14" s="42">
        <v>32.839681093000401</v>
      </c>
      <c r="N14" s="43">
        <v>-83.627580345999604</v>
      </c>
      <c r="O14" s="43"/>
      <c r="P14" s="33" t="str">
        <f t="shared" si="0"/>
        <v>if LocationID = "13" then LocationAbbr = "GA";</v>
      </c>
      <c r="Q14" s="35" t="str">
        <f t="shared" si="1"/>
        <v>if LocationAbbr = "GA" then LocationDesc = "Georgia";</v>
      </c>
      <c r="R14" s="35" t="str">
        <f t="shared" si="2"/>
        <v>if LocationAbbr = "GA" then LocationID = "13";</v>
      </c>
      <c r="S14" s="35" t="str">
        <f t="shared" si="3"/>
        <v>if LocationAbbr = "GA" then Latitude = "32.8396810930004";</v>
      </c>
      <c r="T14" s="35" t="str">
        <f t="shared" si="4"/>
        <v>if LocationAbbr = "GA" then Longitude = "-83.6275803459996";</v>
      </c>
      <c r="V14" s="53" t="str">
        <f t="shared" si="5"/>
        <v>If LocationID = "13" and LocationDesc = "Georgia" and LocationAbbr="GA"  then Validation_Location=0;</v>
      </c>
    </row>
    <row r="15" spans="1:22" x14ac:dyDescent="0.25">
      <c r="A15" s="40">
        <v>66</v>
      </c>
      <c r="B15" s="41" t="s">
        <v>1049</v>
      </c>
      <c r="C15" s="41" t="s">
        <v>855</v>
      </c>
      <c r="D15" s="41" t="s">
        <v>1047</v>
      </c>
      <c r="E15" s="41">
        <v>14</v>
      </c>
      <c r="F15" s="41"/>
      <c r="G15" s="41">
        <v>59</v>
      </c>
      <c r="H15" s="41"/>
      <c r="I15" s="41"/>
      <c r="J15" s="41"/>
      <c r="K15" s="41" t="s">
        <v>1050</v>
      </c>
      <c r="L15" s="69" t="str">
        <f t="shared" si="6"/>
        <v>POINT(144.793731 13.444304)</v>
      </c>
      <c r="M15" s="42">
        <v>13.444304000000001</v>
      </c>
      <c r="N15" s="43">
        <v>144.79373100000001</v>
      </c>
      <c r="O15" s="43"/>
      <c r="P15" s="33" t="str">
        <f t="shared" si="0"/>
        <v>if LocationID = "66" then LocationAbbr = "GU";</v>
      </c>
      <c r="Q15" s="35" t="str">
        <f t="shared" si="1"/>
        <v>if LocationAbbr = "GU" then LocationDesc = "Guam";</v>
      </c>
      <c r="R15" s="35" t="str">
        <f t="shared" si="2"/>
        <v>if LocationAbbr = "GU" then LocationID = "66";</v>
      </c>
      <c r="S15" s="35" t="str">
        <f t="shared" si="3"/>
        <v>if LocationAbbr = "GU" then Latitude = "13.444304";</v>
      </c>
      <c r="T15" s="35" t="str">
        <f t="shared" si="4"/>
        <v>if LocationAbbr = "GU" then Longitude = "144.793731";</v>
      </c>
      <c r="V15" s="53" t="str">
        <f t="shared" si="5"/>
        <v>If LocationID = "66" and LocationDesc = "Guam" and LocationAbbr="GU"  then Validation_Location=0;</v>
      </c>
    </row>
    <row r="16" spans="1:22" x14ac:dyDescent="0.25">
      <c r="A16" s="40">
        <v>15</v>
      </c>
      <c r="B16" s="41" t="s">
        <v>918</v>
      </c>
      <c r="C16" s="41" t="s">
        <v>919</v>
      </c>
      <c r="D16" s="41" t="s">
        <v>886</v>
      </c>
      <c r="E16" s="41">
        <v>15</v>
      </c>
      <c r="F16" s="41"/>
      <c r="G16" s="41">
        <v>59</v>
      </c>
      <c r="H16" s="41"/>
      <c r="I16" s="41"/>
      <c r="J16" s="41"/>
      <c r="K16" s="41" t="s">
        <v>920</v>
      </c>
      <c r="L16" s="69" t="str">
        <f t="shared" si="6"/>
        <v>POINT(-157.857749402999 21.3048504350004)</v>
      </c>
      <c r="M16" s="42">
        <v>21.3048504350004</v>
      </c>
      <c r="N16" s="43">
        <v>-157.85774940299899</v>
      </c>
      <c r="O16" s="43"/>
      <c r="P16" s="33" t="str">
        <f t="shared" si="0"/>
        <v>if LocationID = "15" then LocationAbbr = "HI";</v>
      </c>
      <c r="Q16" s="35" t="str">
        <f t="shared" si="1"/>
        <v>if LocationAbbr = "HI" then LocationDesc = "Hawaii";</v>
      </c>
      <c r="R16" s="35" t="str">
        <f t="shared" si="2"/>
        <v>if LocationAbbr = "HI" then LocationID = "15";</v>
      </c>
      <c r="S16" s="35" t="str">
        <f t="shared" si="3"/>
        <v>if LocationAbbr = "HI" then Latitude = "21.3048504350004";</v>
      </c>
      <c r="T16" s="35" t="str">
        <f t="shared" si="4"/>
        <v>if LocationAbbr = "HI" then Longitude = "-157.857749402999";</v>
      </c>
      <c r="V16" s="53" t="str">
        <f t="shared" si="5"/>
        <v>If LocationID = "15" and LocationDesc = "Hawaii" and LocationAbbr="HI"  then Validation_Location=0;</v>
      </c>
    </row>
    <row r="17" spans="1:22" x14ac:dyDescent="0.25">
      <c r="A17" s="40">
        <v>16</v>
      </c>
      <c r="B17" s="41" t="s">
        <v>921</v>
      </c>
      <c r="C17" s="41" t="s">
        <v>922</v>
      </c>
      <c r="D17" s="41" t="s">
        <v>886</v>
      </c>
      <c r="E17" s="41">
        <v>16</v>
      </c>
      <c r="F17" s="41"/>
      <c r="G17" s="41">
        <v>59</v>
      </c>
      <c r="H17" s="41"/>
      <c r="I17" s="41"/>
      <c r="J17" s="41"/>
      <c r="K17" s="41" t="s">
        <v>923</v>
      </c>
      <c r="L17" s="69" t="str">
        <f t="shared" si="6"/>
        <v>POINT(-114.363730041999 43.6826300050004)</v>
      </c>
      <c r="M17" s="42">
        <v>43.682630005000398</v>
      </c>
      <c r="N17" s="43">
        <v>-114.36373004199901</v>
      </c>
      <c r="O17" s="43"/>
      <c r="P17" s="33" t="str">
        <f t="shared" si="0"/>
        <v>if LocationID = "16" then LocationAbbr = "ID";</v>
      </c>
      <c r="Q17" s="35" t="str">
        <f t="shared" si="1"/>
        <v>if LocationAbbr = "ID" then LocationDesc = "Idaho";</v>
      </c>
      <c r="R17" s="35" t="str">
        <f t="shared" si="2"/>
        <v>if LocationAbbr = "ID" then LocationID = "16";</v>
      </c>
      <c r="S17" s="35" t="str">
        <f t="shared" si="3"/>
        <v>if LocationAbbr = "ID" then Latitude = "43.6826300050004";</v>
      </c>
      <c r="T17" s="35" t="str">
        <f t="shared" si="4"/>
        <v>if LocationAbbr = "ID" then Longitude = "-114.363730041999";</v>
      </c>
      <c r="V17" s="53" t="str">
        <f t="shared" si="5"/>
        <v>If LocationID = "16" and LocationDesc = "Idaho" and LocationAbbr="ID"  then Validation_Location=0;</v>
      </c>
    </row>
    <row r="18" spans="1:22" x14ac:dyDescent="0.25">
      <c r="A18" s="40">
        <v>17</v>
      </c>
      <c r="B18" s="41" t="s">
        <v>924</v>
      </c>
      <c r="C18" s="41" t="s">
        <v>925</v>
      </c>
      <c r="D18" s="41" t="s">
        <v>886</v>
      </c>
      <c r="E18" s="41">
        <v>17</v>
      </c>
      <c r="F18" s="41"/>
      <c r="G18" s="41">
        <v>59</v>
      </c>
      <c r="H18" s="41"/>
      <c r="I18" s="41"/>
      <c r="J18" s="41"/>
      <c r="K18" s="41" t="s">
        <v>926</v>
      </c>
      <c r="L18" s="69" t="str">
        <f t="shared" si="6"/>
        <v>POINT(-88.9977101779996 40.4850102830004)</v>
      </c>
      <c r="M18" s="42">
        <v>40.485010283000399</v>
      </c>
      <c r="N18" s="43">
        <v>-88.997710177999593</v>
      </c>
      <c r="O18" s="43"/>
      <c r="P18" s="33" t="str">
        <f t="shared" si="0"/>
        <v>if LocationID = "17" then LocationAbbr = "IL";</v>
      </c>
      <c r="Q18" s="35" t="str">
        <f t="shared" si="1"/>
        <v>if LocationAbbr = "IL" then LocationDesc = "Illinois";</v>
      </c>
      <c r="R18" s="35" t="str">
        <f t="shared" si="2"/>
        <v>if LocationAbbr = "IL" then LocationID = "17";</v>
      </c>
      <c r="S18" s="35" t="str">
        <f t="shared" si="3"/>
        <v>if LocationAbbr = "IL" then Latitude = "40.4850102830004";</v>
      </c>
      <c r="T18" s="35" t="str">
        <f t="shared" si="4"/>
        <v>if LocationAbbr = "IL" then Longitude = "-88.9977101779996";</v>
      </c>
      <c r="V18" s="53" t="str">
        <f t="shared" si="5"/>
        <v>If LocationID = "17" and LocationDesc = "Illinois" and LocationAbbr="IL"  then Validation_Location=0;</v>
      </c>
    </row>
    <row r="19" spans="1:22" x14ac:dyDescent="0.25">
      <c r="A19" s="40">
        <v>18</v>
      </c>
      <c r="B19" s="41" t="s">
        <v>927</v>
      </c>
      <c r="C19" s="41" t="s">
        <v>928</v>
      </c>
      <c r="D19" s="41" t="s">
        <v>886</v>
      </c>
      <c r="E19" s="41">
        <v>18</v>
      </c>
      <c r="F19" s="41"/>
      <c r="G19" s="41">
        <v>59</v>
      </c>
      <c r="H19" s="41"/>
      <c r="I19" s="41"/>
      <c r="J19" s="41"/>
      <c r="K19" s="41" t="s">
        <v>929</v>
      </c>
      <c r="L19" s="69" t="str">
        <f t="shared" si="6"/>
        <v>POINT(-86.1499601939996 39.7669104520004)</v>
      </c>
      <c r="M19" s="42">
        <v>39.766910452000403</v>
      </c>
      <c r="N19" s="43">
        <v>-86.149960193999604</v>
      </c>
      <c r="O19" s="43"/>
      <c r="P19" s="33" t="str">
        <f t="shared" si="0"/>
        <v>if LocationID = "18" then LocationAbbr = "IN";</v>
      </c>
      <c r="Q19" s="35" t="str">
        <f t="shared" si="1"/>
        <v>if LocationAbbr = "IN" then LocationDesc = "Indiana";</v>
      </c>
      <c r="R19" s="35" t="str">
        <f t="shared" si="2"/>
        <v>if LocationAbbr = "IN" then LocationID = "18";</v>
      </c>
      <c r="S19" s="35" t="str">
        <f t="shared" si="3"/>
        <v>if LocationAbbr = "IN" then Latitude = "39.7669104520004";</v>
      </c>
      <c r="T19" s="35" t="str">
        <f t="shared" si="4"/>
        <v>if LocationAbbr = "IN" then Longitude = "-86.1499601939996";</v>
      </c>
      <c r="V19" s="53" t="str">
        <f t="shared" si="5"/>
        <v>If LocationID = "18" and LocationDesc = "Indiana" and LocationAbbr="IN"  then Validation_Location=0;</v>
      </c>
    </row>
    <row r="20" spans="1:22" x14ac:dyDescent="0.25">
      <c r="A20" s="40">
        <v>19</v>
      </c>
      <c r="B20" s="41" t="s">
        <v>930</v>
      </c>
      <c r="C20" s="41" t="s">
        <v>931</v>
      </c>
      <c r="D20" s="41" t="s">
        <v>886</v>
      </c>
      <c r="E20" s="41">
        <v>19</v>
      </c>
      <c r="F20" s="41"/>
      <c r="G20" s="41">
        <v>59</v>
      </c>
      <c r="H20" s="41"/>
      <c r="I20" s="41"/>
      <c r="J20" s="41"/>
      <c r="K20" s="41" t="s">
        <v>932</v>
      </c>
      <c r="L20" s="69" t="str">
        <f t="shared" si="6"/>
        <v>POINT(-93.8164905559996 42.4694009130004)</v>
      </c>
      <c r="M20" s="42">
        <v>42.469400913000399</v>
      </c>
      <c r="N20" s="43">
        <v>-93.816490555999593</v>
      </c>
      <c r="O20" s="43"/>
      <c r="P20" s="33" t="str">
        <f t="shared" si="0"/>
        <v>if LocationID = "19" then LocationAbbr = "IA";</v>
      </c>
      <c r="Q20" s="35" t="str">
        <f t="shared" si="1"/>
        <v>if LocationAbbr = "IA" then LocationDesc = "Iowa";</v>
      </c>
      <c r="R20" s="35" t="str">
        <f t="shared" si="2"/>
        <v>if LocationAbbr = "IA" then LocationID = "19";</v>
      </c>
      <c r="S20" s="35" t="str">
        <f t="shared" si="3"/>
        <v>if LocationAbbr = "IA" then Latitude = "42.4694009130004";</v>
      </c>
      <c r="T20" s="35" t="str">
        <f t="shared" si="4"/>
        <v>if LocationAbbr = "IA" then Longitude = "-93.8164905559996";</v>
      </c>
      <c r="V20" s="53" t="str">
        <f t="shared" si="5"/>
        <v>If LocationID = "19" and LocationDesc = "Iowa" and LocationAbbr="IA"  then Validation_Location=0;</v>
      </c>
    </row>
    <row r="21" spans="1:22" x14ac:dyDescent="0.25">
      <c r="A21" s="40">
        <v>20</v>
      </c>
      <c r="B21" s="41" t="s">
        <v>933</v>
      </c>
      <c r="C21" s="41" t="s">
        <v>934</v>
      </c>
      <c r="D21" s="41" t="s">
        <v>886</v>
      </c>
      <c r="E21" s="41">
        <v>20</v>
      </c>
      <c r="F21" s="41"/>
      <c r="G21" s="41">
        <v>59</v>
      </c>
      <c r="H21" s="41"/>
      <c r="I21" s="41"/>
      <c r="J21" s="41"/>
      <c r="K21" s="41" t="s">
        <v>935</v>
      </c>
      <c r="L21" s="69" t="str">
        <f t="shared" si="6"/>
        <v>POINT(-98.2007812269996 38.3477403000004)</v>
      </c>
      <c r="M21" s="42">
        <v>38.347740300000403</v>
      </c>
      <c r="N21" s="43">
        <v>-98.200781226999595</v>
      </c>
      <c r="O21" s="43"/>
      <c r="P21" s="33" t="str">
        <f t="shared" si="0"/>
        <v>if LocationID = "20" then LocationAbbr = "KS";</v>
      </c>
      <c r="Q21" s="35" t="str">
        <f t="shared" si="1"/>
        <v>if LocationAbbr = "KS" then LocationDesc = "Kansas";</v>
      </c>
      <c r="R21" s="35" t="str">
        <f t="shared" si="2"/>
        <v>if LocationAbbr = "KS" then LocationID = "20";</v>
      </c>
      <c r="S21" s="35" t="str">
        <f t="shared" si="3"/>
        <v>if LocationAbbr = "KS" then Latitude = "38.3477403000004";</v>
      </c>
      <c r="T21" s="35" t="str">
        <f t="shared" si="4"/>
        <v>if LocationAbbr = "KS" then Longitude = "-98.2007812269996";</v>
      </c>
      <c r="V21" s="53" t="str">
        <f t="shared" si="5"/>
        <v>If LocationID = "20" and LocationDesc = "Kansas" and LocationAbbr="KS"  then Validation_Location=0;</v>
      </c>
    </row>
    <row r="22" spans="1:22" x14ac:dyDescent="0.25">
      <c r="A22" s="40">
        <v>21</v>
      </c>
      <c r="B22" s="41" t="s">
        <v>936</v>
      </c>
      <c r="C22" s="41" t="s">
        <v>937</v>
      </c>
      <c r="D22" s="41" t="s">
        <v>886</v>
      </c>
      <c r="E22" s="41">
        <v>21</v>
      </c>
      <c r="F22" s="41"/>
      <c r="G22" s="41">
        <v>59</v>
      </c>
      <c r="H22" s="41"/>
      <c r="I22" s="41"/>
      <c r="J22" s="41"/>
      <c r="K22" s="41" t="s">
        <v>938</v>
      </c>
      <c r="L22" s="69" t="str">
        <f t="shared" si="6"/>
        <v>POINT(-84.7749710479996 37.6459702710004)</v>
      </c>
      <c r="M22" s="42">
        <v>37.645970271000401</v>
      </c>
      <c r="N22" s="43">
        <v>-84.7749710479996</v>
      </c>
      <c r="O22" s="43"/>
      <c r="P22" s="33" t="str">
        <f t="shared" si="0"/>
        <v>if LocationID = "21" then LocationAbbr = "KY";</v>
      </c>
      <c r="Q22" s="35" t="str">
        <f t="shared" si="1"/>
        <v>if LocationAbbr = "KY" then LocationDesc = "Kentucky";</v>
      </c>
      <c r="R22" s="35" t="str">
        <f t="shared" si="2"/>
        <v>if LocationAbbr = "KY" then LocationID = "21";</v>
      </c>
      <c r="S22" s="35" t="str">
        <f t="shared" si="3"/>
        <v>if LocationAbbr = "KY" then Latitude = "37.6459702710004";</v>
      </c>
      <c r="T22" s="35" t="str">
        <f t="shared" si="4"/>
        <v>if LocationAbbr = "KY" then Longitude = "-84.7749710479996";</v>
      </c>
      <c r="V22" s="53" t="str">
        <f t="shared" si="5"/>
        <v>If LocationID = "21" and LocationDesc = "Kentucky" and LocationAbbr="KY"  then Validation_Location=0;</v>
      </c>
    </row>
    <row r="23" spans="1:22" x14ac:dyDescent="0.25">
      <c r="A23" s="40">
        <v>22</v>
      </c>
      <c r="B23" s="41" t="s">
        <v>939</v>
      </c>
      <c r="C23" s="41" t="s">
        <v>940</v>
      </c>
      <c r="D23" s="41" t="s">
        <v>886</v>
      </c>
      <c r="E23" s="41">
        <v>22</v>
      </c>
      <c r="F23" s="41"/>
      <c r="G23" s="41">
        <v>59</v>
      </c>
      <c r="H23" s="41"/>
      <c r="I23" s="41"/>
      <c r="J23" s="41"/>
      <c r="K23" s="41" t="s">
        <v>941</v>
      </c>
      <c r="L23" s="69" t="str">
        <f t="shared" si="6"/>
        <v>POINT(-92.4456800709996 31.3126606440004)</v>
      </c>
      <c r="M23" s="42">
        <v>31.312660644000399</v>
      </c>
      <c r="N23" s="43">
        <v>-92.4456800709996</v>
      </c>
      <c r="O23" s="43"/>
      <c r="P23" s="33" t="str">
        <f t="shared" si="0"/>
        <v>if LocationID = "22" then LocationAbbr = "LA";</v>
      </c>
      <c r="Q23" s="35" t="str">
        <f t="shared" si="1"/>
        <v>if LocationAbbr = "LA" then LocationDesc = "Louisiana";</v>
      </c>
      <c r="R23" s="35" t="str">
        <f t="shared" si="2"/>
        <v>if LocationAbbr = "LA" then LocationID = "22";</v>
      </c>
      <c r="S23" s="35" t="str">
        <f t="shared" si="3"/>
        <v>if LocationAbbr = "LA" then Latitude = "31.3126606440004";</v>
      </c>
      <c r="T23" s="35" t="str">
        <f t="shared" si="4"/>
        <v>if LocationAbbr = "LA" then Longitude = "-92.4456800709996";</v>
      </c>
      <c r="V23" s="53" t="str">
        <f t="shared" si="5"/>
        <v>If LocationID = "22" and LocationDesc = "Louisiana" and LocationAbbr="LA"  then Validation_Location=0;</v>
      </c>
    </row>
    <row r="24" spans="1:22" x14ac:dyDescent="0.25">
      <c r="A24" s="40">
        <v>23</v>
      </c>
      <c r="B24" s="41" t="s">
        <v>942</v>
      </c>
      <c r="C24" s="41" t="s">
        <v>943</v>
      </c>
      <c r="D24" s="41" t="s">
        <v>886</v>
      </c>
      <c r="E24" s="41">
        <v>23</v>
      </c>
      <c r="F24" s="41"/>
      <c r="G24" s="41">
        <v>59</v>
      </c>
      <c r="H24" s="41"/>
      <c r="I24" s="41"/>
      <c r="J24" s="41"/>
      <c r="K24" s="41" t="s">
        <v>944</v>
      </c>
      <c r="L24" s="69" t="str">
        <f t="shared" si="6"/>
        <v>POINT(-68.9850313359996 45.2542288940005)</v>
      </c>
      <c r="M24" s="42">
        <v>45.254228894000498</v>
      </c>
      <c r="N24" s="43">
        <v>-68.985031335999594</v>
      </c>
      <c r="O24" s="43"/>
      <c r="P24" s="33" t="str">
        <f t="shared" si="0"/>
        <v>if LocationID = "23" then LocationAbbr = "ME";</v>
      </c>
      <c r="Q24" s="35" t="str">
        <f t="shared" si="1"/>
        <v>if LocationAbbr = "ME" then LocationDesc = "Maine";</v>
      </c>
      <c r="R24" s="35" t="str">
        <f t="shared" si="2"/>
        <v>if LocationAbbr = "ME" then LocationID = "23";</v>
      </c>
      <c r="S24" s="35" t="str">
        <f t="shared" si="3"/>
        <v>if LocationAbbr = "ME" then Latitude = "45.2542288940005";</v>
      </c>
      <c r="T24" s="35" t="str">
        <f t="shared" si="4"/>
        <v>if LocationAbbr = "ME" then Longitude = "-68.9850313359996";</v>
      </c>
      <c r="V24" s="53" t="str">
        <f t="shared" si="5"/>
        <v>If LocationID = "23" and LocationDesc = "Maine" and LocationAbbr="ME"  then Validation_Location=0;</v>
      </c>
    </row>
    <row r="25" spans="1:22" x14ac:dyDescent="0.25">
      <c r="A25" s="40">
        <v>68</v>
      </c>
      <c r="B25" s="41" t="s">
        <v>1051</v>
      </c>
      <c r="C25" s="41" t="s">
        <v>1052</v>
      </c>
      <c r="D25" s="41" t="s">
        <v>1047</v>
      </c>
      <c r="E25" s="41">
        <v>24</v>
      </c>
      <c r="F25" s="41"/>
      <c r="G25" s="41">
        <v>59</v>
      </c>
      <c r="H25" s="41"/>
      <c r="I25" s="41"/>
      <c r="J25" s="41"/>
      <c r="K25" s="41" t="s">
        <v>1053</v>
      </c>
      <c r="L25" s="69" t="str">
        <f t="shared" si="6"/>
        <v>POINT(166.841742399999 11.3246908)</v>
      </c>
      <c r="M25" s="42">
        <v>11.324690800000001</v>
      </c>
      <c r="N25" s="43">
        <v>166.84174239999899</v>
      </c>
      <c r="O25" s="43"/>
      <c r="P25" s="33" t="str">
        <f t="shared" si="0"/>
        <v>if LocationID = "68" then LocationAbbr = "MH";</v>
      </c>
      <c r="Q25" s="35" t="str">
        <f t="shared" si="1"/>
        <v>if LocationAbbr = "MH" then LocationDesc = "Marshall Islands";</v>
      </c>
      <c r="R25" s="35" t="str">
        <f t="shared" si="2"/>
        <v>if LocationAbbr = "MH" then LocationID = "68";</v>
      </c>
      <c r="S25" s="35" t="str">
        <f t="shared" si="3"/>
        <v>if LocationAbbr = "MH" then Latitude = "11.3246908";</v>
      </c>
      <c r="T25" s="35" t="str">
        <f t="shared" si="4"/>
        <v>if LocationAbbr = "MH" then Longitude = "166.841742399999";</v>
      </c>
      <c r="V25" s="53" t="str">
        <f t="shared" si="5"/>
        <v>If LocationID = "68" and LocationDesc = "Marshall Islands" and LocationAbbr="MH"  then Validation_Location=0;</v>
      </c>
    </row>
    <row r="26" spans="1:22" x14ac:dyDescent="0.25">
      <c r="A26" s="40">
        <v>24</v>
      </c>
      <c r="B26" s="41" t="s">
        <v>945</v>
      </c>
      <c r="C26" s="41" t="s">
        <v>946</v>
      </c>
      <c r="D26" s="41" t="s">
        <v>886</v>
      </c>
      <c r="E26" s="41">
        <v>25</v>
      </c>
      <c r="F26" s="41"/>
      <c r="G26" s="41">
        <v>59</v>
      </c>
      <c r="H26" s="41"/>
      <c r="I26" s="41"/>
      <c r="J26" s="41"/>
      <c r="K26" s="41" t="s">
        <v>947</v>
      </c>
      <c r="L26" s="69" t="str">
        <f t="shared" si="6"/>
        <v>POINT(-76.6092601109996 39.2905809640004)</v>
      </c>
      <c r="M26" s="42">
        <v>39.290580964000398</v>
      </c>
      <c r="N26" s="43">
        <v>-76.6092601109996</v>
      </c>
      <c r="O26" s="43"/>
      <c r="P26" s="33" t="str">
        <f t="shared" si="0"/>
        <v>if LocationID = "24" then LocationAbbr = "MD";</v>
      </c>
      <c r="Q26" s="35" t="str">
        <f t="shared" si="1"/>
        <v>if LocationAbbr = "MD" then LocationDesc = "Maryland";</v>
      </c>
      <c r="R26" s="35" t="str">
        <f t="shared" si="2"/>
        <v>if LocationAbbr = "MD" then LocationID = "24";</v>
      </c>
      <c r="S26" s="35" t="str">
        <f t="shared" si="3"/>
        <v>if LocationAbbr = "MD" then Latitude = "39.2905809640004";</v>
      </c>
      <c r="T26" s="35" t="str">
        <f t="shared" si="4"/>
        <v>if LocationAbbr = "MD" then Longitude = "-76.6092601109996";</v>
      </c>
      <c r="V26" s="53" t="str">
        <f t="shared" si="5"/>
        <v>If LocationID = "24" and LocationDesc = "Maryland" and LocationAbbr="MD"  then Validation_Location=0;</v>
      </c>
    </row>
    <row r="27" spans="1:22" x14ac:dyDescent="0.25">
      <c r="A27" s="40">
        <v>25</v>
      </c>
      <c r="B27" s="41" t="s">
        <v>948</v>
      </c>
      <c r="C27" s="41" t="s">
        <v>949</v>
      </c>
      <c r="D27" s="41" t="s">
        <v>886</v>
      </c>
      <c r="E27" s="41">
        <v>26</v>
      </c>
      <c r="F27" s="41"/>
      <c r="G27" s="41">
        <v>59</v>
      </c>
      <c r="H27" s="41"/>
      <c r="I27" s="41"/>
      <c r="J27" s="41"/>
      <c r="K27" s="41" t="s">
        <v>950</v>
      </c>
      <c r="L27" s="69" t="str">
        <f t="shared" si="6"/>
        <v>POINT(-72.0826906749996 42.2768704700004)</v>
      </c>
      <c r="M27" s="42">
        <v>42.276870470000397</v>
      </c>
      <c r="N27" s="43">
        <v>-72.082690674999597</v>
      </c>
      <c r="O27" s="43"/>
      <c r="P27" s="33" t="str">
        <f t="shared" si="0"/>
        <v>if LocationID = "25" then LocationAbbr = "MA";</v>
      </c>
      <c r="Q27" s="35" t="str">
        <f t="shared" si="1"/>
        <v>if LocationAbbr = "MA" then LocationDesc = "Massachusetts";</v>
      </c>
      <c r="R27" s="35" t="str">
        <f t="shared" si="2"/>
        <v>if LocationAbbr = "MA" then LocationID = "25";</v>
      </c>
      <c r="S27" s="35" t="str">
        <f t="shared" si="3"/>
        <v>if LocationAbbr = "MA" then Latitude = "42.2768704700004";</v>
      </c>
      <c r="T27" s="35" t="str">
        <f t="shared" si="4"/>
        <v>if LocationAbbr = "MA" then Longitude = "-72.0826906749996";</v>
      </c>
      <c r="V27" s="53" t="str">
        <f t="shared" si="5"/>
        <v>If LocationID = "25" and LocationDesc = "Massachusetts" and LocationAbbr="MA"  then Validation_Location=0;</v>
      </c>
    </row>
    <row r="28" spans="1:22" x14ac:dyDescent="0.25">
      <c r="A28" s="40">
        <v>26</v>
      </c>
      <c r="B28" s="41" t="s">
        <v>951</v>
      </c>
      <c r="C28" s="41" t="s">
        <v>952</v>
      </c>
      <c r="D28" s="41" t="s">
        <v>886</v>
      </c>
      <c r="E28" s="41">
        <v>27</v>
      </c>
      <c r="F28" s="41"/>
      <c r="G28" s="41">
        <v>59</v>
      </c>
      <c r="H28" s="41"/>
      <c r="I28" s="41"/>
      <c r="J28" s="41"/>
      <c r="K28" s="41" t="s">
        <v>953</v>
      </c>
      <c r="L28" s="69" t="str">
        <f t="shared" si="6"/>
        <v>POINT(-84.7143902699996 44.6613195430005)</v>
      </c>
      <c r="M28" s="42">
        <v>44.661319543000502</v>
      </c>
      <c r="N28" s="43">
        <v>-84.714390269999598</v>
      </c>
      <c r="O28" s="43"/>
      <c r="P28" s="33" t="str">
        <f t="shared" si="0"/>
        <v>if LocationID = "26" then LocationAbbr = "MI";</v>
      </c>
      <c r="Q28" s="35" t="str">
        <f t="shared" si="1"/>
        <v>if LocationAbbr = "MI" then LocationDesc = "Michigan";</v>
      </c>
      <c r="R28" s="35" t="str">
        <f t="shared" si="2"/>
        <v>if LocationAbbr = "MI" then LocationID = "26";</v>
      </c>
      <c r="S28" s="35" t="str">
        <f t="shared" si="3"/>
        <v>if LocationAbbr = "MI" then Latitude = "44.6613195430005";</v>
      </c>
      <c r="T28" s="35" t="str">
        <f t="shared" si="4"/>
        <v>if LocationAbbr = "MI" then Longitude = "-84.7143902699996";</v>
      </c>
      <c r="V28" s="53" t="str">
        <f t="shared" si="5"/>
        <v>If LocationID = "26" and LocationDesc = "Michigan" and LocationAbbr="MI"  then Validation_Location=0;</v>
      </c>
    </row>
    <row r="29" spans="1:22" x14ac:dyDescent="0.25">
      <c r="A29" s="40">
        <v>27</v>
      </c>
      <c r="B29" s="41" t="s">
        <v>954</v>
      </c>
      <c r="C29" s="41" t="s">
        <v>955</v>
      </c>
      <c r="D29" s="41" t="s">
        <v>886</v>
      </c>
      <c r="E29" s="41">
        <v>28</v>
      </c>
      <c r="F29" s="41"/>
      <c r="G29" s="41">
        <v>59</v>
      </c>
      <c r="H29" s="41"/>
      <c r="I29" s="41"/>
      <c r="J29" s="41"/>
      <c r="K29" s="41" t="s">
        <v>956</v>
      </c>
      <c r="L29" s="69" t="str">
        <f t="shared" si="6"/>
        <v>POINT(-94.7942005029996 46.3556487360004)</v>
      </c>
      <c r="M29" s="42">
        <v>46.355648736000397</v>
      </c>
      <c r="N29" s="43">
        <v>-94.794200502999601</v>
      </c>
      <c r="O29" s="43"/>
      <c r="P29" s="33" t="str">
        <f t="shared" si="0"/>
        <v>if LocationID = "27" then LocationAbbr = "MN";</v>
      </c>
      <c r="Q29" s="35" t="str">
        <f t="shared" si="1"/>
        <v>if LocationAbbr = "MN" then LocationDesc = "Minnesota";</v>
      </c>
      <c r="R29" s="35" t="str">
        <f t="shared" si="2"/>
        <v>if LocationAbbr = "MN" then LocationID = "27";</v>
      </c>
      <c r="S29" s="35" t="str">
        <f t="shared" si="3"/>
        <v>if LocationAbbr = "MN" then Latitude = "46.3556487360004";</v>
      </c>
      <c r="T29" s="35" t="str">
        <f t="shared" si="4"/>
        <v>if LocationAbbr = "MN" then Longitude = "-94.7942005029996";</v>
      </c>
      <c r="V29" s="53" t="str">
        <f t="shared" si="5"/>
        <v>If LocationID = "27" and LocationDesc = "Minnesota" and LocationAbbr="MN"  then Validation_Location=0;</v>
      </c>
    </row>
    <row r="30" spans="1:22" x14ac:dyDescent="0.25">
      <c r="A30" s="40">
        <v>28</v>
      </c>
      <c r="B30" s="41" t="s">
        <v>957</v>
      </c>
      <c r="C30" s="41" t="s">
        <v>958</v>
      </c>
      <c r="D30" s="41" t="s">
        <v>886</v>
      </c>
      <c r="E30" s="41">
        <v>29</v>
      </c>
      <c r="F30" s="41"/>
      <c r="G30" s="41">
        <v>59</v>
      </c>
      <c r="H30" s="41"/>
      <c r="I30" s="41"/>
      <c r="J30" s="41"/>
      <c r="K30" s="41" t="s">
        <v>959</v>
      </c>
      <c r="L30" s="69" t="str">
        <f t="shared" si="6"/>
        <v>POINT(-89.5380308249996 32.7455100990004)</v>
      </c>
      <c r="M30" s="42">
        <v>32.745510099000398</v>
      </c>
      <c r="N30" s="43">
        <v>-89.538030824999595</v>
      </c>
      <c r="O30" s="43"/>
      <c r="P30" s="33" t="str">
        <f t="shared" si="0"/>
        <v>if LocationID = "28" then LocationAbbr = "MS";</v>
      </c>
      <c r="Q30" s="35" t="str">
        <f t="shared" si="1"/>
        <v>if LocationAbbr = "MS" then LocationDesc = "Mississippi";</v>
      </c>
      <c r="R30" s="35" t="str">
        <f t="shared" si="2"/>
        <v>if LocationAbbr = "MS" then LocationID = "28";</v>
      </c>
      <c r="S30" s="35" t="str">
        <f t="shared" si="3"/>
        <v>if LocationAbbr = "MS" then Latitude = "32.7455100990004";</v>
      </c>
      <c r="T30" s="35" t="str">
        <f t="shared" si="4"/>
        <v>if LocationAbbr = "MS" then Longitude = "-89.5380308249996";</v>
      </c>
      <c r="V30" s="53" t="str">
        <f t="shared" si="5"/>
        <v>If LocationID = "28" and LocationDesc = "Mississippi" and LocationAbbr="MS"  then Validation_Location=0;</v>
      </c>
    </row>
    <row r="31" spans="1:22" x14ac:dyDescent="0.25">
      <c r="A31" s="40">
        <v>29</v>
      </c>
      <c r="B31" s="41" t="s">
        <v>960</v>
      </c>
      <c r="C31" s="41" t="s">
        <v>961</v>
      </c>
      <c r="D31" s="41" t="s">
        <v>886</v>
      </c>
      <c r="E31" s="41">
        <v>30</v>
      </c>
      <c r="F31" s="41"/>
      <c r="G31" s="41">
        <v>59</v>
      </c>
      <c r="H31" s="41"/>
      <c r="I31" s="41"/>
      <c r="J31" s="41"/>
      <c r="K31" s="41" t="s">
        <v>962</v>
      </c>
      <c r="L31" s="69" t="str">
        <f t="shared" si="6"/>
        <v>POINT(-92.5663000529996 38.6357907760004)</v>
      </c>
      <c r="M31" s="42">
        <v>38.635790776000398</v>
      </c>
      <c r="N31" s="43">
        <v>-92.566300052999594</v>
      </c>
      <c r="O31" s="43"/>
      <c r="P31" s="33" t="str">
        <f t="shared" si="0"/>
        <v>if LocationID = "29" then LocationAbbr = "MO";</v>
      </c>
      <c r="Q31" s="35" t="str">
        <f t="shared" si="1"/>
        <v>if LocationAbbr = "MO" then LocationDesc = "Missouri";</v>
      </c>
      <c r="R31" s="35" t="str">
        <f t="shared" si="2"/>
        <v>if LocationAbbr = "MO" then LocationID = "29";</v>
      </c>
      <c r="S31" s="35" t="str">
        <f t="shared" si="3"/>
        <v>if LocationAbbr = "MO" then Latitude = "38.6357907760004";</v>
      </c>
      <c r="T31" s="35" t="str">
        <f t="shared" si="4"/>
        <v>if LocationAbbr = "MO" then Longitude = "-92.5663000529996";</v>
      </c>
      <c r="V31" s="53" t="str">
        <f t="shared" si="5"/>
        <v>If LocationID = "29" and LocationDesc = "Missouri" and LocationAbbr="MO"  then Validation_Location=0;</v>
      </c>
    </row>
    <row r="32" spans="1:22" x14ac:dyDescent="0.25">
      <c r="A32" s="40">
        <v>30</v>
      </c>
      <c r="B32" s="41" t="s">
        <v>963</v>
      </c>
      <c r="C32" s="41" t="s">
        <v>964</v>
      </c>
      <c r="D32" s="41" t="s">
        <v>886</v>
      </c>
      <c r="E32" s="41">
        <v>31</v>
      </c>
      <c r="F32" s="41"/>
      <c r="G32" s="41">
        <v>59</v>
      </c>
      <c r="H32" s="41"/>
      <c r="I32" s="41"/>
      <c r="J32" s="41"/>
      <c r="K32" s="41" t="s">
        <v>965</v>
      </c>
      <c r="L32" s="69" t="str">
        <f t="shared" si="6"/>
        <v>POINT(-109.424420644999 47.0665289720004)</v>
      </c>
      <c r="M32" s="42">
        <v>47.066528972000398</v>
      </c>
      <c r="N32" s="43">
        <v>-109.424420644999</v>
      </c>
      <c r="O32" s="43"/>
      <c r="P32" s="33" t="str">
        <f t="shared" si="0"/>
        <v>if LocationID = "30" then LocationAbbr = "MT";</v>
      </c>
      <c r="Q32" s="35" t="str">
        <f t="shared" si="1"/>
        <v>if LocationAbbr = "MT" then LocationDesc = "Montana";</v>
      </c>
      <c r="R32" s="35" t="str">
        <f t="shared" si="2"/>
        <v>if LocationAbbr = "MT" then LocationID = "30";</v>
      </c>
      <c r="S32" s="35" t="str">
        <f t="shared" si="3"/>
        <v>if LocationAbbr = "MT" then Latitude = "47.0665289720004";</v>
      </c>
      <c r="T32" s="35" t="str">
        <f t="shared" si="4"/>
        <v>if LocationAbbr = "MT" then Longitude = "-109.424420644999";</v>
      </c>
      <c r="V32" s="53" t="str">
        <f t="shared" si="5"/>
        <v>If LocationID = "30" and LocationDesc = "Montana" and LocationAbbr="MT"  then Validation_Location=0;</v>
      </c>
    </row>
    <row r="33" spans="1:22" x14ac:dyDescent="0.25">
      <c r="A33" s="40">
        <v>31</v>
      </c>
      <c r="B33" s="41" t="s">
        <v>966</v>
      </c>
      <c r="C33" s="41" t="s">
        <v>967</v>
      </c>
      <c r="D33" s="41" t="s">
        <v>886</v>
      </c>
      <c r="E33" s="41">
        <v>32</v>
      </c>
      <c r="F33" s="41"/>
      <c r="G33" s="41">
        <v>59</v>
      </c>
      <c r="H33" s="41"/>
      <c r="I33" s="41"/>
      <c r="J33" s="41"/>
      <c r="K33" s="41" t="s">
        <v>968</v>
      </c>
      <c r="L33" s="69" t="str">
        <f t="shared" si="6"/>
        <v>POINT(-99.3657206229996 41.6410409880005)</v>
      </c>
      <c r="M33" s="42">
        <v>41.641040988000498</v>
      </c>
      <c r="N33" s="43">
        <v>-99.365720622999604</v>
      </c>
      <c r="O33" s="43"/>
      <c r="P33" s="33" t="str">
        <f t="shared" si="0"/>
        <v>if LocationID = "31" then LocationAbbr = "NE";</v>
      </c>
      <c r="Q33" s="35" t="str">
        <f t="shared" si="1"/>
        <v>if LocationAbbr = "NE" then LocationDesc = "Nebraska";</v>
      </c>
      <c r="R33" s="35" t="str">
        <f t="shared" si="2"/>
        <v>if LocationAbbr = "NE" then LocationID = "31";</v>
      </c>
      <c r="S33" s="35" t="str">
        <f t="shared" si="3"/>
        <v>if LocationAbbr = "NE" then Latitude = "41.6410409880005";</v>
      </c>
      <c r="T33" s="35" t="str">
        <f t="shared" si="4"/>
        <v>if LocationAbbr = "NE" then Longitude = "-99.3657206229996";</v>
      </c>
      <c r="V33" s="53" t="str">
        <f t="shared" si="5"/>
        <v>If LocationID = "31" and LocationDesc = "Nebraska" and LocationAbbr="NE"  then Validation_Location=0;</v>
      </c>
    </row>
    <row r="34" spans="1:22" x14ac:dyDescent="0.25">
      <c r="A34" s="40">
        <v>32</v>
      </c>
      <c r="B34" s="41" t="s">
        <v>969</v>
      </c>
      <c r="C34" s="41" t="s">
        <v>970</v>
      </c>
      <c r="D34" s="41" t="s">
        <v>886</v>
      </c>
      <c r="E34" s="41">
        <v>33</v>
      </c>
      <c r="F34" s="41"/>
      <c r="G34" s="41">
        <v>59</v>
      </c>
      <c r="H34" s="41"/>
      <c r="I34" s="41"/>
      <c r="J34" s="41"/>
      <c r="K34" s="41" t="s">
        <v>971</v>
      </c>
      <c r="L34" s="69" t="str">
        <f t="shared" si="6"/>
        <v>POINT(-117.071840563999 39.4932403900004)</v>
      </c>
      <c r="M34" s="42">
        <v>39.493240390000402</v>
      </c>
      <c r="N34" s="43">
        <v>-117.071840563999</v>
      </c>
      <c r="O34" s="43"/>
      <c r="P34" s="33" t="str">
        <f t="shared" si="0"/>
        <v>if LocationID = "32" then LocationAbbr = "NV";</v>
      </c>
      <c r="Q34" s="35" t="str">
        <f t="shared" si="1"/>
        <v>if LocationAbbr = "NV" then LocationDesc = "Nevada";</v>
      </c>
      <c r="R34" s="35" t="str">
        <f t="shared" si="2"/>
        <v>if LocationAbbr = "NV" then LocationID = "32";</v>
      </c>
      <c r="S34" s="35" t="str">
        <f t="shared" si="3"/>
        <v>if LocationAbbr = "NV" then Latitude = "39.4932403900004";</v>
      </c>
      <c r="T34" s="35" t="str">
        <f t="shared" si="4"/>
        <v>if LocationAbbr = "NV" then Longitude = "-117.071840563999";</v>
      </c>
      <c r="V34" s="53" t="str">
        <f t="shared" si="5"/>
        <v>If LocationID = "32" and LocationDesc = "Nevada" and LocationAbbr="NV"  then Validation_Location=0;</v>
      </c>
    </row>
    <row r="35" spans="1:22" x14ac:dyDescent="0.25">
      <c r="A35" s="40">
        <v>33</v>
      </c>
      <c r="B35" s="41" t="s">
        <v>972</v>
      </c>
      <c r="C35" s="41" t="s">
        <v>973</v>
      </c>
      <c r="D35" s="41" t="s">
        <v>886</v>
      </c>
      <c r="E35" s="41">
        <v>34</v>
      </c>
      <c r="F35" s="41"/>
      <c r="G35" s="41">
        <v>59</v>
      </c>
      <c r="H35" s="41"/>
      <c r="I35" s="41"/>
      <c r="J35" s="41"/>
      <c r="K35" s="41" t="s">
        <v>974</v>
      </c>
      <c r="L35" s="69" t="str">
        <f t="shared" si="6"/>
        <v>POINT(-71.5003609199996 43.6559501130004)</v>
      </c>
      <c r="M35" s="42">
        <v>43.655950113000401</v>
      </c>
      <c r="N35" s="43">
        <v>-71.500360919999594</v>
      </c>
      <c r="O35" s="43"/>
      <c r="P35" s="33" t="str">
        <f t="shared" si="0"/>
        <v>if LocationID = "33" then LocationAbbr = "NH";</v>
      </c>
      <c r="Q35" s="35" t="str">
        <f t="shared" si="1"/>
        <v>if LocationAbbr = "NH" then LocationDesc = "New Hampshire";</v>
      </c>
      <c r="R35" s="35" t="str">
        <f t="shared" si="2"/>
        <v>if LocationAbbr = "NH" then LocationID = "33";</v>
      </c>
      <c r="S35" s="35" t="str">
        <f t="shared" si="3"/>
        <v>if LocationAbbr = "NH" then Latitude = "43.6559501130004";</v>
      </c>
      <c r="T35" s="35" t="str">
        <f t="shared" si="4"/>
        <v>if LocationAbbr = "NH" then Longitude = "-71.5003609199996";</v>
      </c>
      <c r="V35" s="53" t="str">
        <f t="shared" si="5"/>
        <v>If LocationID = "33" and LocationDesc = "New Hampshire" and LocationAbbr="NH"  then Validation_Location=0;</v>
      </c>
    </row>
    <row r="36" spans="1:22" x14ac:dyDescent="0.25">
      <c r="A36" s="40">
        <v>34</v>
      </c>
      <c r="B36" s="41" t="s">
        <v>975</v>
      </c>
      <c r="C36" s="41" t="s">
        <v>976</v>
      </c>
      <c r="D36" s="41" t="s">
        <v>886</v>
      </c>
      <c r="E36" s="41">
        <v>35</v>
      </c>
      <c r="F36" s="41"/>
      <c r="G36" s="41">
        <v>59</v>
      </c>
      <c r="H36" s="41"/>
      <c r="I36" s="41"/>
      <c r="J36" s="41"/>
      <c r="K36" s="41" t="s">
        <v>977</v>
      </c>
      <c r="L36" s="69" t="str">
        <f t="shared" si="6"/>
        <v>POINT(-74.2736912879996 40.1305700480004)</v>
      </c>
      <c r="M36" s="42">
        <v>40.130570048000401</v>
      </c>
      <c r="N36" s="43">
        <v>-74.273691287999597</v>
      </c>
      <c r="O36" s="43"/>
      <c r="P36" s="33" t="str">
        <f t="shared" si="0"/>
        <v>if LocationID = "34" then LocationAbbr = "NJ";</v>
      </c>
      <c r="Q36" s="35" t="str">
        <f t="shared" si="1"/>
        <v>if LocationAbbr = "NJ" then LocationDesc = "New Jersey";</v>
      </c>
      <c r="R36" s="35" t="str">
        <f t="shared" si="2"/>
        <v>if LocationAbbr = "NJ" then LocationID = "34";</v>
      </c>
      <c r="S36" s="35" t="str">
        <f t="shared" si="3"/>
        <v>if LocationAbbr = "NJ" then Latitude = "40.1305700480004";</v>
      </c>
      <c r="T36" s="35" t="str">
        <f t="shared" si="4"/>
        <v>if LocationAbbr = "NJ" then Longitude = "-74.2736912879996";</v>
      </c>
      <c r="V36" s="53" t="str">
        <f t="shared" si="5"/>
        <v>If LocationID = "34" and LocationDesc = "New Jersey" and LocationAbbr="NJ"  then Validation_Location=0;</v>
      </c>
    </row>
    <row r="37" spans="1:22" x14ac:dyDescent="0.25">
      <c r="A37" s="40">
        <v>35</v>
      </c>
      <c r="B37" s="41" t="s">
        <v>978</v>
      </c>
      <c r="C37" s="41" t="s">
        <v>979</v>
      </c>
      <c r="D37" s="41" t="s">
        <v>886</v>
      </c>
      <c r="E37" s="41">
        <v>36</v>
      </c>
      <c r="F37" s="41"/>
      <c r="G37" s="41">
        <v>59</v>
      </c>
      <c r="H37" s="41"/>
      <c r="I37" s="41"/>
      <c r="J37" s="41"/>
      <c r="K37" s="41" t="s">
        <v>980</v>
      </c>
      <c r="L37" s="69" t="str">
        <f t="shared" si="6"/>
        <v>POINT(-106.240580984999 34.5208809520004)</v>
      </c>
      <c r="M37" s="42">
        <v>34.520880952000397</v>
      </c>
      <c r="N37" s="43">
        <v>-106.240580984999</v>
      </c>
      <c r="O37" s="43"/>
      <c r="P37" s="33" t="str">
        <f t="shared" si="0"/>
        <v>if LocationID = "35" then LocationAbbr = "NM";</v>
      </c>
      <c r="Q37" s="35" t="str">
        <f t="shared" si="1"/>
        <v>if LocationAbbr = "NM" then LocationDesc = "New Mexico";</v>
      </c>
      <c r="R37" s="35" t="str">
        <f t="shared" si="2"/>
        <v>if LocationAbbr = "NM" then LocationID = "35";</v>
      </c>
      <c r="S37" s="35" t="str">
        <f t="shared" si="3"/>
        <v>if LocationAbbr = "NM" then Latitude = "34.5208809520004";</v>
      </c>
      <c r="T37" s="35" t="str">
        <f t="shared" si="4"/>
        <v>if LocationAbbr = "NM" then Longitude = "-106.240580984999";</v>
      </c>
      <c r="V37" s="53" t="str">
        <f t="shared" si="5"/>
        <v>If LocationID = "35" and LocationDesc = "New Mexico" and LocationAbbr="NM"  then Validation_Location=0;</v>
      </c>
    </row>
    <row r="38" spans="1:22" x14ac:dyDescent="0.25">
      <c r="A38" s="40">
        <v>36</v>
      </c>
      <c r="B38" s="41" t="s">
        <v>981</v>
      </c>
      <c r="C38" s="41" t="s">
        <v>982</v>
      </c>
      <c r="D38" s="41" t="s">
        <v>886</v>
      </c>
      <c r="E38" s="41">
        <v>37</v>
      </c>
      <c r="F38" s="41"/>
      <c r="G38" s="41">
        <v>59</v>
      </c>
      <c r="H38" s="41"/>
      <c r="I38" s="41"/>
      <c r="J38" s="41"/>
      <c r="K38" s="41" t="s">
        <v>983</v>
      </c>
      <c r="L38" s="69" t="str">
        <f t="shared" si="6"/>
        <v>POINT(-75.5439704269996 42.8270010320004)</v>
      </c>
      <c r="M38" s="42">
        <v>42.827001032000403</v>
      </c>
      <c r="N38" s="43">
        <v>-75.543970426999607</v>
      </c>
      <c r="O38" s="43"/>
      <c r="P38" s="33" t="str">
        <f t="shared" si="0"/>
        <v>if LocationID = "36" then LocationAbbr = "NY";</v>
      </c>
      <c r="Q38" s="35" t="str">
        <f t="shared" si="1"/>
        <v>if LocationAbbr = "NY" then LocationDesc = "New York";</v>
      </c>
      <c r="R38" s="35" t="str">
        <f t="shared" si="2"/>
        <v>if LocationAbbr = "NY" then LocationID = "36";</v>
      </c>
      <c r="S38" s="35" t="str">
        <f t="shared" si="3"/>
        <v>if LocationAbbr = "NY" then Latitude = "42.8270010320004";</v>
      </c>
      <c r="T38" s="35" t="str">
        <f t="shared" si="4"/>
        <v>if LocationAbbr = "NY" then Longitude = "-75.5439704269996";</v>
      </c>
      <c r="V38" s="53" t="str">
        <f t="shared" si="5"/>
        <v>If LocationID = "36" and LocationDesc = "New York" and LocationAbbr="NY"  then Validation_Location=0;</v>
      </c>
    </row>
    <row r="39" spans="1:22" x14ac:dyDescent="0.25">
      <c r="A39" s="40">
        <v>37</v>
      </c>
      <c r="B39" s="41" t="s">
        <v>984</v>
      </c>
      <c r="C39" s="41" t="s">
        <v>985</v>
      </c>
      <c r="D39" s="41" t="s">
        <v>886</v>
      </c>
      <c r="E39" s="41">
        <v>38</v>
      </c>
      <c r="F39" s="41"/>
      <c r="G39" s="41">
        <v>59</v>
      </c>
      <c r="H39" s="41"/>
      <c r="I39" s="41"/>
      <c r="J39" s="41"/>
      <c r="K39" s="41" t="s">
        <v>986</v>
      </c>
      <c r="L39" s="69" t="str">
        <f t="shared" si="6"/>
        <v>POINT(-79.1592504629996 35.4662209750004)</v>
      </c>
      <c r="M39" s="42">
        <v>35.466220975000397</v>
      </c>
      <c r="N39" s="43">
        <v>-79.159250462999594</v>
      </c>
      <c r="O39" s="43"/>
      <c r="P39" s="33" t="str">
        <f t="shared" si="0"/>
        <v>if LocationID = "37" then LocationAbbr = "NC";</v>
      </c>
      <c r="Q39" s="35" t="str">
        <f t="shared" si="1"/>
        <v>if LocationAbbr = "NC" then LocationDesc = "North Carolina";</v>
      </c>
      <c r="R39" s="35" t="str">
        <f t="shared" si="2"/>
        <v>if LocationAbbr = "NC" then LocationID = "37";</v>
      </c>
      <c r="S39" s="35" t="str">
        <f t="shared" si="3"/>
        <v>if LocationAbbr = "NC" then Latitude = "35.4662209750004";</v>
      </c>
      <c r="T39" s="35" t="str">
        <f t="shared" si="4"/>
        <v>if LocationAbbr = "NC" then Longitude = "-79.1592504629996";</v>
      </c>
      <c r="V39" s="53" t="str">
        <f t="shared" si="5"/>
        <v>If LocationID = "37" and LocationDesc = "North Carolina" and LocationAbbr="NC"  then Validation_Location=0;</v>
      </c>
    </row>
    <row r="40" spans="1:22" x14ac:dyDescent="0.25">
      <c r="A40" s="40">
        <v>38</v>
      </c>
      <c r="B40" s="41" t="s">
        <v>987</v>
      </c>
      <c r="C40" s="41" t="s">
        <v>988</v>
      </c>
      <c r="D40" s="41" t="s">
        <v>886</v>
      </c>
      <c r="E40" s="41">
        <v>39</v>
      </c>
      <c r="F40" s="41"/>
      <c r="G40" s="41">
        <v>59</v>
      </c>
      <c r="H40" s="41"/>
      <c r="I40" s="41"/>
      <c r="J40" s="41"/>
      <c r="K40" s="41" t="s">
        <v>989</v>
      </c>
      <c r="L40" s="69" t="str">
        <f t="shared" si="6"/>
        <v>POINT(-100.118421048999 47.4753197790004)</v>
      </c>
      <c r="M40" s="42">
        <v>47.475319779000401</v>
      </c>
      <c r="N40" s="43">
        <v>-100.118421048999</v>
      </c>
      <c r="O40" s="43"/>
      <c r="P40" s="33" t="str">
        <f t="shared" si="0"/>
        <v>if LocationID = "38" then LocationAbbr = "ND";</v>
      </c>
      <c r="Q40" s="35" t="str">
        <f t="shared" si="1"/>
        <v>if LocationAbbr = "ND" then LocationDesc = "North Dakota";</v>
      </c>
      <c r="R40" s="35" t="str">
        <f t="shared" si="2"/>
        <v>if LocationAbbr = "ND" then LocationID = "38";</v>
      </c>
      <c r="S40" s="35" t="str">
        <f t="shared" si="3"/>
        <v>if LocationAbbr = "ND" then Latitude = "47.4753197790004";</v>
      </c>
      <c r="T40" s="35" t="str">
        <f t="shared" si="4"/>
        <v>if LocationAbbr = "ND" then Longitude = "-100.118421048999";</v>
      </c>
      <c r="V40" s="53" t="str">
        <f t="shared" si="5"/>
        <v>If LocationID = "38" and LocationDesc = "North Dakota" and LocationAbbr="ND"  then Validation_Location=0;</v>
      </c>
    </row>
    <row r="41" spans="1:22" x14ac:dyDescent="0.25">
      <c r="A41" s="40">
        <v>69</v>
      </c>
      <c r="B41" s="41" t="s">
        <v>1054</v>
      </c>
      <c r="C41" s="41" t="s">
        <v>1055</v>
      </c>
      <c r="D41" s="41" t="s">
        <v>1047</v>
      </c>
      <c r="E41" s="41">
        <v>40</v>
      </c>
      <c r="F41" s="41"/>
      <c r="G41" s="41">
        <v>59</v>
      </c>
      <c r="H41" s="41"/>
      <c r="I41" s="41"/>
      <c r="J41" s="41"/>
      <c r="K41" s="41" t="s">
        <v>1056</v>
      </c>
      <c r="L41" s="69" t="str">
        <f t="shared" si="6"/>
        <v>POINT(145.6739 15.0979)</v>
      </c>
      <c r="M41" s="42">
        <v>15.097899999999999</v>
      </c>
      <c r="N41" s="43">
        <v>145.6739</v>
      </c>
      <c r="O41" s="43"/>
      <c r="P41" t="str">
        <f>"if "&amp;A$1&amp;" = """&amp;A41&amp;""" then "&amp;C$1&amp;" = """&amp;C41&amp;""";"</f>
        <v>if LocationID = "69" then LocationAbbr = "MP";</v>
      </c>
      <c r="Q41" s="35" t="str">
        <f t="shared" si="1"/>
        <v>if LocationAbbr = "MP" then LocationDesc = "Northern Mariana Islands";</v>
      </c>
      <c r="R41" s="35" t="str">
        <f t="shared" si="2"/>
        <v>if LocationAbbr = "MP" then LocationID = "69";</v>
      </c>
      <c r="S41" s="35" t="str">
        <f t="shared" si="3"/>
        <v>if LocationAbbr = "MP" then Latitude = "15.0979";</v>
      </c>
      <c r="T41" s="35" t="str">
        <f t="shared" si="4"/>
        <v>if LocationAbbr = "MP" then Longitude = "145.6739";</v>
      </c>
      <c r="V41" s="53" t="str">
        <f t="shared" si="5"/>
        <v>If LocationID = "69" and LocationDesc = "Northern Mariana Islands" and LocationAbbr="MP"  then Validation_Location=0;</v>
      </c>
    </row>
    <row r="42" spans="1:22" x14ac:dyDescent="0.25">
      <c r="A42" s="40">
        <v>39</v>
      </c>
      <c r="B42" s="41" t="s">
        <v>990</v>
      </c>
      <c r="C42" s="41" t="s">
        <v>991</v>
      </c>
      <c r="D42" s="41" t="s">
        <v>886</v>
      </c>
      <c r="E42" s="41">
        <v>41</v>
      </c>
      <c r="F42" s="41"/>
      <c r="G42" s="41">
        <v>59</v>
      </c>
      <c r="H42" s="41"/>
      <c r="I42" s="41"/>
      <c r="J42" s="41"/>
      <c r="K42" s="41" t="s">
        <v>992</v>
      </c>
      <c r="L42" s="69" t="str">
        <f t="shared" si="6"/>
        <v>POINT(-82.4042600559996 40.0602101410004)</v>
      </c>
      <c r="M42" s="42">
        <v>40.060210141000397</v>
      </c>
      <c r="N42" s="43">
        <v>-82.4042600559996</v>
      </c>
      <c r="O42" s="43"/>
      <c r="P42" s="33" t="str">
        <f t="shared" ref="P42:P61" si="7">"if "&amp;A$1&amp;" = """&amp;A42&amp;""" then "&amp;C$1&amp;" = """&amp;C42&amp;""";"</f>
        <v>if LocationID = "39" then LocationAbbr = "OH";</v>
      </c>
      <c r="Q42" s="35" t="str">
        <f t="shared" si="1"/>
        <v>if LocationAbbr = "OH" then LocationDesc = "Ohio";</v>
      </c>
      <c r="R42" s="35" t="str">
        <f t="shared" si="2"/>
        <v>if LocationAbbr = "OH" then LocationID = "39";</v>
      </c>
      <c r="S42" s="35" t="str">
        <f t="shared" si="3"/>
        <v>if LocationAbbr = "OH" then Latitude = "40.0602101410004";</v>
      </c>
      <c r="T42" s="35" t="str">
        <f t="shared" si="4"/>
        <v>if LocationAbbr = "OH" then Longitude = "-82.4042600559996";</v>
      </c>
      <c r="V42" s="53" t="str">
        <f t="shared" si="5"/>
        <v>If LocationID = "39" and LocationDesc = "Ohio" and LocationAbbr="OH"  then Validation_Location=0;</v>
      </c>
    </row>
    <row r="43" spans="1:22" x14ac:dyDescent="0.25">
      <c r="A43" s="40">
        <v>40</v>
      </c>
      <c r="B43" s="41" t="s">
        <v>993</v>
      </c>
      <c r="C43" s="41" t="s">
        <v>994</v>
      </c>
      <c r="D43" s="41" t="s">
        <v>886</v>
      </c>
      <c r="E43" s="41">
        <v>42</v>
      </c>
      <c r="F43" s="41"/>
      <c r="G43" s="41">
        <v>59</v>
      </c>
      <c r="H43" s="41"/>
      <c r="I43" s="41"/>
      <c r="J43" s="41"/>
      <c r="K43" s="41" t="s">
        <v>995</v>
      </c>
      <c r="L43" s="69" t="str">
        <f t="shared" si="6"/>
        <v>POINT(-97.5210702139996 35.4720313560004)</v>
      </c>
      <c r="M43" s="42">
        <v>35.4720313560004</v>
      </c>
      <c r="N43" s="43">
        <v>-97.521070213999593</v>
      </c>
      <c r="O43" s="43"/>
      <c r="P43" s="33" t="str">
        <f t="shared" si="7"/>
        <v>if LocationID = "40" then LocationAbbr = "OK";</v>
      </c>
      <c r="Q43" s="35" t="str">
        <f t="shared" si="1"/>
        <v>if LocationAbbr = "OK" then LocationDesc = "Oklahoma";</v>
      </c>
      <c r="R43" s="35" t="str">
        <f t="shared" si="2"/>
        <v>if LocationAbbr = "OK" then LocationID = "40";</v>
      </c>
      <c r="S43" s="35" t="str">
        <f t="shared" si="3"/>
        <v>if LocationAbbr = "OK" then Latitude = "35.4720313560004";</v>
      </c>
      <c r="T43" s="35" t="str">
        <f t="shared" si="4"/>
        <v>if LocationAbbr = "OK" then Longitude = "-97.5210702139996";</v>
      </c>
      <c r="V43" s="53" t="str">
        <f t="shared" si="5"/>
        <v>If LocationID = "40" and LocationDesc = "Oklahoma" and LocationAbbr="OK"  then Validation_Location=0;</v>
      </c>
    </row>
    <row r="44" spans="1:22" x14ac:dyDescent="0.25">
      <c r="A44" s="40">
        <v>41</v>
      </c>
      <c r="B44" s="41" t="s">
        <v>996</v>
      </c>
      <c r="C44" s="41" t="s">
        <v>997</v>
      </c>
      <c r="D44" s="41" t="s">
        <v>886</v>
      </c>
      <c r="E44" s="41">
        <v>43</v>
      </c>
      <c r="F44" s="41"/>
      <c r="G44" s="41">
        <v>59</v>
      </c>
      <c r="H44" s="41"/>
      <c r="I44" s="41"/>
      <c r="J44" s="41"/>
      <c r="K44" s="41" t="s">
        <v>998</v>
      </c>
      <c r="L44" s="69" t="str">
        <f t="shared" si="6"/>
        <v>POINT(-120.155031325999 44.5674494240004)</v>
      </c>
      <c r="M44" s="42">
        <v>44.567449424000401</v>
      </c>
      <c r="N44" s="43">
        <v>-120.155031325999</v>
      </c>
      <c r="O44" s="43"/>
      <c r="P44" s="33" t="str">
        <f t="shared" si="7"/>
        <v>if LocationID = "41" then LocationAbbr = "OR";</v>
      </c>
      <c r="Q44" s="35" t="str">
        <f t="shared" si="1"/>
        <v>if LocationAbbr = "OR" then LocationDesc = "Oregon";</v>
      </c>
      <c r="R44" s="35" t="str">
        <f t="shared" si="2"/>
        <v>if LocationAbbr = "OR" then LocationID = "41";</v>
      </c>
      <c r="S44" s="35" t="str">
        <f t="shared" si="3"/>
        <v>if LocationAbbr = "OR" then Latitude = "44.5674494240004";</v>
      </c>
      <c r="T44" s="35" t="str">
        <f t="shared" si="4"/>
        <v>if LocationAbbr = "OR" then Longitude = "-120.155031325999";</v>
      </c>
      <c r="V44" s="53" t="str">
        <f t="shared" si="5"/>
        <v>If LocationID = "41" and LocationDesc = "Oregon" and LocationAbbr="OR"  then Validation_Location=0;</v>
      </c>
    </row>
    <row r="45" spans="1:22" x14ac:dyDescent="0.25">
      <c r="A45" s="40">
        <v>70</v>
      </c>
      <c r="B45" s="41" t="s">
        <v>1057</v>
      </c>
      <c r="C45" s="41" t="s">
        <v>1058</v>
      </c>
      <c r="D45" s="41" t="s">
        <v>1047</v>
      </c>
      <c r="E45" s="41">
        <v>44</v>
      </c>
      <c r="F45" s="41"/>
      <c r="G45" s="41">
        <v>59</v>
      </c>
      <c r="H45" s="41"/>
      <c r="I45" s="41"/>
      <c r="J45" s="41"/>
      <c r="K45" s="41" t="s">
        <v>1059</v>
      </c>
      <c r="L45" s="69" t="str">
        <f t="shared" si="6"/>
        <v>POINT(134.582519999999 7.51497999999999)</v>
      </c>
      <c r="M45" s="42">
        <v>7.5149799999999898</v>
      </c>
      <c r="N45" s="43">
        <v>134.58251999999899</v>
      </c>
      <c r="O45" s="43"/>
      <c r="P45" s="33" t="str">
        <f t="shared" si="7"/>
        <v>if LocationID = "70" then LocationAbbr = "PW";</v>
      </c>
      <c r="Q45" s="35" t="str">
        <f t="shared" si="1"/>
        <v>if LocationAbbr = "PW" then LocationDesc = "Palau";</v>
      </c>
      <c r="R45" s="35" t="str">
        <f t="shared" si="2"/>
        <v>if LocationAbbr = "PW" then LocationID = "70";</v>
      </c>
      <c r="S45" s="35" t="str">
        <f t="shared" si="3"/>
        <v>if LocationAbbr = "PW" then Latitude = "7.51497999999999";</v>
      </c>
      <c r="T45" s="35" t="str">
        <f t="shared" si="4"/>
        <v>if LocationAbbr = "PW" then Longitude = "134.582519999999";</v>
      </c>
      <c r="V45" s="53" t="str">
        <f t="shared" si="5"/>
        <v>If LocationID = "70" and LocationDesc = "Palau" and LocationAbbr="PW"  then Validation_Location=0;</v>
      </c>
    </row>
    <row r="46" spans="1:22" x14ac:dyDescent="0.25">
      <c r="A46" s="40">
        <v>42</v>
      </c>
      <c r="B46" s="41" t="s">
        <v>999</v>
      </c>
      <c r="C46" s="41" t="s">
        <v>1000</v>
      </c>
      <c r="D46" s="41" t="s">
        <v>886</v>
      </c>
      <c r="E46" s="41">
        <v>45</v>
      </c>
      <c r="F46" s="41"/>
      <c r="G46" s="41">
        <v>59</v>
      </c>
      <c r="H46" s="41"/>
      <c r="I46" s="41"/>
      <c r="J46" s="41"/>
      <c r="K46" s="41" t="s">
        <v>1001</v>
      </c>
      <c r="L46" s="69" t="str">
        <f t="shared" si="6"/>
        <v>POINT(-77.8607002939996 40.7937301520004)</v>
      </c>
      <c r="M46" s="42">
        <v>40.7937301520004</v>
      </c>
      <c r="N46" s="43">
        <v>-77.860700293999599</v>
      </c>
      <c r="O46" s="43"/>
      <c r="P46" s="33" t="str">
        <f t="shared" si="7"/>
        <v>if LocationID = "42" then LocationAbbr = "PA";</v>
      </c>
      <c r="Q46" s="35" t="str">
        <f t="shared" si="1"/>
        <v>if LocationAbbr = "PA" then LocationDesc = "Pennsylvania";</v>
      </c>
      <c r="R46" s="35" t="str">
        <f t="shared" si="2"/>
        <v>if LocationAbbr = "PA" then LocationID = "42";</v>
      </c>
      <c r="S46" s="35" t="str">
        <f t="shared" si="3"/>
        <v>if LocationAbbr = "PA" then Latitude = "40.7937301520004";</v>
      </c>
      <c r="T46" s="35" t="str">
        <f t="shared" si="4"/>
        <v>if LocationAbbr = "PA" then Longitude = "-77.8607002939996";</v>
      </c>
      <c r="V46" s="53" t="str">
        <f t="shared" si="5"/>
        <v>If LocationID = "42" and LocationDesc = "Pennsylvania" and LocationAbbr="PA"  then Validation_Location=0;</v>
      </c>
    </row>
    <row r="47" spans="1:22" x14ac:dyDescent="0.25">
      <c r="A47" s="40">
        <v>72</v>
      </c>
      <c r="B47" s="41" t="s">
        <v>1060</v>
      </c>
      <c r="C47" s="41" t="s">
        <v>1061</v>
      </c>
      <c r="D47" s="41" t="s">
        <v>1047</v>
      </c>
      <c r="E47" s="41">
        <v>46</v>
      </c>
      <c r="F47" s="41"/>
      <c r="G47" s="41">
        <v>59</v>
      </c>
      <c r="H47" s="41"/>
      <c r="I47" s="41"/>
      <c r="J47" s="41"/>
      <c r="K47" s="41" t="s">
        <v>1062</v>
      </c>
      <c r="L47" s="69" t="str">
        <f t="shared" si="6"/>
        <v>POINT(-66.590149 18.220833)</v>
      </c>
      <c r="M47" s="42">
        <v>18.220832999999999</v>
      </c>
      <c r="N47" s="43">
        <v>-66.590148999999997</v>
      </c>
      <c r="O47" s="43"/>
      <c r="P47" s="33" t="str">
        <f t="shared" si="7"/>
        <v>if LocationID = "72" then LocationAbbr = "PR";</v>
      </c>
      <c r="Q47" s="35" t="str">
        <f t="shared" si="1"/>
        <v>if LocationAbbr = "PR" then LocationDesc = "Puerto Rico";</v>
      </c>
      <c r="R47" s="35" t="str">
        <f t="shared" si="2"/>
        <v>if LocationAbbr = "PR" then LocationID = "72";</v>
      </c>
      <c r="S47" s="35" t="str">
        <f t="shared" si="3"/>
        <v>if LocationAbbr = "PR" then Latitude = "18.220833";</v>
      </c>
      <c r="T47" s="35" t="str">
        <f t="shared" si="4"/>
        <v>if LocationAbbr = "PR" then Longitude = "-66.590149";</v>
      </c>
      <c r="V47" s="53" t="str">
        <f t="shared" si="5"/>
        <v>If LocationID = "72" and LocationDesc = "Puerto Rico" and LocationAbbr="PR"  then Validation_Location=0;</v>
      </c>
    </row>
    <row r="48" spans="1:22" x14ac:dyDescent="0.25">
      <c r="A48" s="40">
        <v>44</v>
      </c>
      <c r="B48" s="41" t="s">
        <v>1002</v>
      </c>
      <c r="C48" s="41" t="s">
        <v>1003</v>
      </c>
      <c r="D48" s="41" t="s">
        <v>886</v>
      </c>
      <c r="E48" s="41">
        <v>47</v>
      </c>
      <c r="F48" s="41"/>
      <c r="G48" s="41">
        <v>59</v>
      </c>
      <c r="H48" s="41"/>
      <c r="I48" s="41"/>
      <c r="J48" s="41"/>
      <c r="K48" s="41" t="s">
        <v>1004</v>
      </c>
      <c r="L48" s="69" t="str">
        <f t="shared" si="6"/>
        <v>POINT(-71.5224703139996 41.7082801930004)</v>
      </c>
      <c r="M48" s="42">
        <v>41.708280193000398</v>
      </c>
      <c r="N48" s="43">
        <v>-71.522470313999605</v>
      </c>
      <c r="O48" s="43"/>
      <c r="P48" s="33" t="str">
        <f t="shared" si="7"/>
        <v>if LocationID = "44" then LocationAbbr = "RI";</v>
      </c>
      <c r="Q48" s="35" t="str">
        <f t="shared" si="1"/>
        <v>if LocationAbbr = "RI" then LocationDesc = "Rhode Island";</v>
      </c>
      <c r="R48" s="35" t="str">
        <f t="shared" si="2"/>
        <v>if LocationAbbr = "RI" then LocationID = "44";</v>
      </c>
      <c r="S48" s="35" t="str">
        <f t="shared" si="3"/>
        <v>if LocationAbbr = "RI" then Latitude = "41.7082801930004";</v>
      </c>
      <c r="T48" s="35" t="str">
        <f t="shared" si="4"/>
        <v>if LocationAbbr = "RI" then Longitude = "-71.5224703139996";</v>
      </c>
      <c r="V48" s="53" t="str">
        <f t="shared" si="5"/>
        <v>If LocationID = "44" and LocationDesc = "Rhode Island" and LocationAbbr="RI"  then Validation_Location=0;</v>
      </c>
    </row>
    <row r="49" spans="1:22" x14ac:dyDescent="0.25">
      <c r="A49" s="40">
        <v>45</v>
      </c>
      <c r="B49" s="41" t="s">
        <v>1005</v>
      </c>
      <c r="C49" s="41" t="s">
        <v>1006</v>
      </c>
      <c r="D49" s="41" t="s">
        <v>886</v>
      </c>
      <c r="E49" s="41">
        <v>48</v>
      </c>
      <c r="F49" s="41"/>
      <c r="G49" s="41">
        <v>59</v>
      </c>
      <c r="H49" s="41"/>
      <c r="I49" s="41"/>
      <c r="J49" s="41"/>
      <c r="K49" s="41" t="s">
        <v>1007</v>
      </c>
      <c r="L49" s="69" t="str">
        <f t="shared" si="6"/>
        <v>POINT(-81.0453712069996 33.9988213030004)</v>
      </c>
      <c r="M49" s="42">
        <v>33.998821303000398</v>
      </c>
      <c r="N49" s="43">
        <v>-81.045371206999604</v>
      </c>
      <c r="O49" s="43"/>
      <c r="P49" s="33" t="str">
        <f t="shared" si="7"/>
        <v>if LocationID = "45" then LocationAbbr = "SC";</v>
      </c>
      <c r="Q49" s="35" t="str">
        <f t="shared" si="1"/>
        <v>if LocationAbbr = "SC" then LocationDesc = "South Carolina";</v>
      </c>
      <c r="R49" s="35" t="str">
        <f t="shared" si="2"/>
        <v>if LocationAbbr = "SC" then LocationID = "45";</v>
      </c>
      <c r="S49" s="35" t="str">
        <f t="shared" si="3"/>
        <v>if LocationAbbr = "SC" then Latitude = "33.9988213030004";</v>
      </c>
      <c r="T49" s="35" t="str">
        <f t="shared" si="4"/>
        <v>if LocationAbbr = "SC" then Longitude = "-81.0453712069996";</v>
      </c>
      <c r="V49" s="53" t="str">
        <f t="shared" si="5"/>
        <v>If LocationID = "45" and LocationDesc = "South Carolina" and LocationAbbr="SC"  then Validation_Location=0;</v>
      </c>
    </row>
    <row r="50" spans="1:22" x14ac:dyDescent="0.25">
      <c r="A50" s="40">
        <v>46</v>
      </c>
      <c r="B50" s="41" t="s">
        <v>1008</v>
      </c>
      <c r="C50" s="41" t="s">
        <v>1009</v>
      </c>
      <c r="D50" s="41" t="s">
        <v>886</v>
      </c>
      <c r="E50" s="41">
        <v>49</v>
      </c>
      <c r="F50" s="41"/>
      <c r="G50" s="41">
        <v>59</v>
      </c>
      <c r="H50" s="41"/>
      <c r="I50" s="41"/>
      <c r="J50" s="41"/>
      <c r="K50" s="41" t="s">
        <v>1010</v>
      </c>
      <c r="L50" s="69" t="str">
        <f t="shared" si="6"/>
        <v>POINT(-100.373530636999 44.3531300530004)</v>
      </c>
      <c r="M50" s="42">
        <v>44.353130053000399</v>
      </c>
      <c r="N50" s="43">
        <v>-100.37353063699901</v>
      </c>
      <c r="O50" s="43"/>
      <c r="P50" s="33" t="str">
        <f t="shared" si="7"/>
        <v>if LocationID = "46" then LocationAbbr = "SD";</v>
      </c>
      <c r="Q50" s="35" t="str">
        <f t="shared" si="1"/>
        <v>if LocationAbbr = "SD" then LocationDesc = "South Dakota";</v>
      </c>
      <c r="R50" s="35" t="str">
        <f t="shared" si="2"/>
        <v>if LocationAbbr = "SD" then LocationID = "46";</v>
      </c>
      <c r="S50" s="35" t="str">
        <f t="shared" si="3"/>
        <v>if LocationAbbr = "SD" then Latitude = "44.3531300530004";</v>
      </c>
      <c r="T50" s="35" t="str">
        <f t="shared" si="4"/>
        <v>if LocationAbbr = "SD" then Longitude = "-100.373530636999";</v>
      </c>
      <c r="V50" s="53" t="str">
        <f t="shared" si="5"/>
        <v>If LocationID = "46" and LocationDesc = "South Dakota" and LocationAbbr="SD"  then Validation_Location=0;</v>
      </c>
    </row>
    <row r="51" spans="1:22" x14ac:dyDescent="0.25">
      <c r="A51" s="40">
        <v>47</v>
      </c>
      <c r="B51" s="41" t="s">
        <v>1011</v>
      </c>
      <c r="C51" s="41" t="s">
        <v>1012</v>
      </c>
      <c r="D51" s="41" t="s">
        <v>886</v>
      </c>
      <c r="E51" s="41">
        <v>50</v>
      </c>
      <c r="F51" s="41"/>
      <c r="G51" s="41">
        <v>59</v>
      </c>
      <c r="H51" s="41"/>
      <c r="I51" s="41"/>
      <c r="J51" s="41"/>
      <c r="K51" s="41" t="s">
        <v>1013</v>
      </c>
      <c r="L51" s="69" t="str">
        <f t="shared" si="6"/>
        <v>POINT(-85.7744909139996 35.6809405800004)</v>
      </c>
      <c r="M51" s="42">
        <v>35.680940580000403</v>
      </c>
      <c r="N51" s="43">
        <v>-85.7744909139996</v>
      </c>
      <c r="O51" s="43"/>
      <c r="P51" s="33" t="str">
        <f t="shared" si="7"/>
        <v>if LocationID = "47" then LocationAbbr = "TN";</v>
      </c>
      <c r="Q51" s="35" t="str">
        <f t="shared" si="1"/>
        <v>if LocationAbbr = "TN" then LocationDesc = "Tennessee";</v>
      </c>
      <c r="R51" s="35" t="str">
        <f t="shared" si="2"/>
        <v>if LocationAbbr = "TN" then LocationID = "47";</v>
      </c>
      <c r="S51" s="35" t="str">
        <f t="shared" si="3"/>
        <v>if LocationAbbr = "TN" then Latitude = "35.6809405800004";</v>
      </c>
      <c r="T51" s="35" t="str">
        <f t="shared" si="4"/>
        <v>if LocationAbbr = "TN" then Longitude = "-85.7744909139996";</v>
      </c>
      <c r="V51" s="53" t="str">
        <f t="shared" si="5"/>
        <v>If LocationID = "47" and LocationDesc = "Tennessee" and LocationAbbr="TN"  then Validation_Location=0;</v>
      </c>
    </row>
    <row r="52" spans="1:22" x14ac:dyDescent="0.25">
      <c r="A52" s="40">
        <v>48</v>
      </c>
      <c r="B52" s="41" t="s">
        <v>1014</v>
      </c>
      <c r="C52" s="41" t="s">
        <v>1015</v>
      </c>
      <c r="D52" s="41" t="s">
        <v>886</v>
      </c>
      <c r="E52" s="41">
        <v>51</v>
      </c>
      <c r="F52" s="41"/>
      <c r="G52" s="41">
        <v>59</v>
      </c>
      <c r="H52" s="41"/>
      <c r="I52" s="41"/>
      <c r="J52" s="41"/>
      <c r="K52" s="41" t="s">
        <v>1016</v>
      </c>
      <c r="L52" s="69" t="str">
        <f t="shared" si="6"/>
        <v>POINT(-99.4267702059996 31.8272404070004)</v>
      </c>
      <c r="M52" s="42">
        <v>31.827240407000399</v>
      </c>
      <c r="N52" s="43">
        <v>-99.426770205999603</v>
      </c>
      <c r="O52" s="43"/>
      <c r="P52" s="33" t="str">
        <f t="shared" si="7"/>
        <v>if LocationID = "48" then LocationAbbr = "TX";</v>
      </c>
      <c r="Q52" s="35" t="str">
        <f t="shared" si="1"/>
        <v>if LocationAbbr = "TX" then LocationDesc = "Texas";</v>
      </c>
      <c r="R52" s="35" t="str">
        <f t="shared" si="2"/>
        <v>if LocationAbbr = "TX" then LocationID = "48";</v>
      </c>
      <c r="S52" s="35" t="str">
        <f t="shared" si="3"/>
        <v>if LocationAbbr = "TX" then Latitude = "31.8272404070004";</v>
      </c>
      <c r="T52" s="35" t="str">
        <f t="shared" si="4"/>
        <v>if LocationAbbr = "TX" then Longitude = "-99.4267702059996";</v>
      </c>
      <c r="V52" s="53" t="str">
        <f t="shared" si="5"/>
        <v>If LocationID = "48" and LocationDesc = "Texas" and LocationAbbr="TX"  then Validation_Location=0;</v>
      </c>
    </row>
    <row r="53" spans="1:22" x14ac:dyDescent="0.25">
      <c r="A53" s="40">
        <v>49</v>
      </c>
      <c r="B53" s="41" t="s">
        <v>1017</v>
      </c>
      <c r="C53" s="41" t="s">
        <v>1018</v>
      </c>
      <c r="D53" s="41" t="s">
        <v>886</v>
      </c>
      <c r="E53" s="41">
        <v>52</v>
      </c>
      <c r="F53" s="41"/>
      <c r="G53" s="41">
        <v>59</v>
      </c>
      <c r="H53" s="41"/>
      <c r="I53" s="41"/>
      <c r="J53" s="41"/>
      <c r="K53" s="41" t="s">
        <v>1019</v>
      </c>
      <c r="L53" s="69" t="str">
        <f t="shared" si="6"/>
        <v>POINT(-111.587130634999 39.3607001710004)</v>
      </c>
      <c r="M53" s="42">
        <v>39.360700171000403</v>
      </c>
      <c r="N53" s="43">
        <v>-111.587130634999</v>
      </c>
      <c r="O53" s="43"/>
      <c r="P53" s="33" t="str">
        <f t="shared" si="7"/>
        <v>if LocationID = "49" then LocationAbbr = "UT";</v>
      </c>
      <c r="Q53" s="35" t="str">
        <f t="shared" si="1"/>
        <v>if LocationAbbr = "UT" then LocationDesc = "Utah";</v>
      </c>
      <c r="R53" s="35" t="str">
        <f t="shared" si="2"/>
        <v>if LocationAbbr = "UT" then LocationID = "49";</v>
      </c>
      <c r="S53" s="35" t="str">
        <f t="shared" si="3"/>
        <v>if LocationAbbr = "UT" then Latitude = "39.3607001710004";</v>
      </c>
      <c r="T53" s="35" t="str">
        <f t="shared" si="4"/>
        <v>if LocationAbbr = "UT" then Longitude = "-111.587130634999";</v>
      </c>
      <c r="V53" s="53" t="str">
        <f t="shared" si="5"/>
        <v>If LocationID = "49" and LocationDesc = "Utah" and LocationAbbr="UT"  then Validation_Location=0;</v>
      </c>
    </row>
    <row r="54" spans="1:22" x14ac:dyDescent="0.25">
      <c r="A54" s="40">
        <v>50</v>
      </c>
      <c r="B54" s="41" t="s">
        <v>1020</v>
      </c>
      <c r="C54" s="41" t="s">
        <v>1021</v>
      </c>
      <c r="D54" s="41" t="s">
        <v>886</v>
      </c>
      <c r="E54" s="41">
        <v>53</v>
      </c>
      <c r="F54" s="41"/>
      <c r="G54" s="41">
        <v>59</v>
      </c>
      <c r="H54" s="41"/>
      <c r="I54" s="41"/>
      <c r="J54" s="41"/>
      <c r="K54" s="41" t="s">
        <v>1022</v>
      </c>
      <c r="L54" s="69" t="str">
        <f t="shared" si="6"/>
        <v>POINT(-72.5176407909996 43.6253812390004)</v>
      </c>
      <c r="M54" s="42">
        <v>43.625381239000397</v>
      </c>
      <c r="N54" s="43">
        <v>-72.517640790999593</v>
      </c>
      <c r="O54" s="43"/>
      <c r="P54" s="33" t="str">
        <f t="shared" si="7"/>
        <v>if LocationID = "50" then LocationAbbr = "VT";</v>
      </c>
      <c r="Q54" s="35" t="str">
        <f t="shared" si="1"/>
        <v>if LocationAbbr = "VT" then LocationDesc = "Vermont";</v>
      </c>
      <c r="R54" s="35" t="str">
        <f t="shared" si="2"/>
        <v>if LocationAbbr = "VT" then LocationID = "50";</v>
      </c>
      <c r="S54" s="35" t="str">
        <f t="shared" si="3"/>
        <v>if LocationAbbr = "VT" then Latitude = "43.6253812390004";</v>
      </c>
      <c r="T54" s="35" t="str">
        <f t="shared" si="4"/>
        <v>if LocationAbbr = "VT" then Longitude = "-72.5176407909996";</v>
      </c>
      <c r="V54" s="53" t="str">
        <f t="shared" si="5"/>
        <v>If LocationID = "50" and LocationDesc = "Vermont" and LocationAbbr="VT"  then Validation_Location=0;</v>
      </c>
    </row>
    <row r="55" spans="1:22" x14ac:dyDescent="0.25">
      <c r="A55" s="40">
        <v>78</v>
      </c>
      <c r="B55" s="41" t="s">
        <v>1063</v>
      </c>
      <c r="C55" s="41" t="s">
        <v>1064</v>
      </c>
      <c r="D55" s="41" t="s">
        <v>1047</v>
      </c>
      <c r="E55" s="41">
        <v>54</v>
      </c>
      <c r="F55" s="41"/>
      <c r="G55" s="41">
        <v>59</v>
      </c>
      <c r="H55" s="41"/>
      <c r="I55" s="41"/>
      <c r="J55" s="41"/>
      <c r="K55" s="41" t="s">
        <v>1065</v>
      </c>
      <c r="L55" s="69" t="str">
        <f t="shared" si="6"/>
        <v>POINT(-64.896335 18.335765)</v>
      </c>
      <c r="M55" s="42">
        <v>18.335764999999999</v>
      </c>
      <c r="N55" s="43">
        <v>-64.896334999999993</v>
      </c>
      <c r="O55" s="43"/>
      <c r="P55" s="33" t="str">
        <f t="shared" si="7"/>
        <v>if LocationID = "78" then LocationAbbr = "VI";</v>
      </c>
      <c r="Q55" s="35" t="str">
        <f t="shared" si="1"/>
        <v>if LocationAbbr = "VI" then LocationDesc = "U.S. Virgin Islands";</v>
      </c>
      <c r="R55" s="35" t="str">
        <f t="shared" si="2"/>
        <v>if LocationAbbr = "VI" then LocationID = "78";</v>
      </c>
      <c r="S55" s="35" t="str">
        <f t="shared" si="3"/>
        <v>if LocationAbbr = "VI" then Latitude = "18.335765";</v>
      </c>
      <c r="T55" s="35" t="str">
        <f t="shared" si="4"/>
        <v>if LocationAbbr = "VI" then Longitude = "-64.896335";</v>
      </c>
      <c r="V55" s="53" t="str">
        <f t="shared" si="5"/>
        <v>If LocationID = "78" and LocationDesc = "U.S. Virgin Islands" and LocationAbbr="VI"  then Validation_Location=0;</v>
      </c>
    </row>
    <row r="56" spans="1:22" x14ac:dyDescent="0.25">
      <c r="A56" s="40">
        <v>51</v>
      </c>
      <c r="B56" s="41" t="s">
        <v>1023</v>
      </c>
      <c r="C56" s="41" t="s">
        <v>1024</v>
      </c>
      <c r="D56" s="41" t="s">
        <v>886</v>
      </c>
      <c r="E56" s="41">
        <v>55</v>
      </c>
      <c r="F56" s="41"/>
      <c r="G56" s="41">
        <v>59</v>
      </c>
      <c r="H56" s="41"/>
      <c r="I56" s="41"/>
      <c r="J56" s="41"/>
      <c r="K56" s="41" t="s">
        <v>1025</v>
      </c>
      <c r="L56" s="69" t="str">
        <f t="shared" si="6"/>
        <v>POINT(-78.4578904629996 37.5426806740004)</v>
      </c>
      <c r="M56" s="42">
        <v>37.542680674000401</v>
      </c>
      <c r="N56" s="43">
        <v>-78.4578904629996</v>
      </c>
      <c r="O56" s="43"/>
      <c r="P56" s="33" t="str">
        <f t="shared" si="7"/>
        <v>if LocationID = "51" then LocationAbbr = "VA";</v>
      </c>
      <c r="Q56" s="35" t="str">
        <f t="shared" si="1"/>
        <v>if LocationAbbr = "VA" then LocationDesc = "Virginia";</v>
      </c>
      <c r="R56" s="35" t="str">
        <f t="shared" si="2"/>
        <v>if LocationAbbr = "VA" then LocationID = "51";</v>
      </c>
      <c r="S56" s="35" t="str">
        <f t="shared" si="3"/>
        <v>if LocationAbbr = "VA" then Latitude = "37.5426806740004";</v>
      </c>
      <c r="T56" s="35" t="str">
        <f t="shared" si="4"/>
        <v>if LocationAbbr = "VA" then Longitude = "-78.4578904629996";</v>
      </c>
      <c r="V56" s="53" t="str">
        <f t="shared" si="5"/>
        <v>If LocationID = "51" and LocationDesc = "Virginia" and LocationAbbr="VA"  then Validation_Location=0;</v>
      </c>
    </row>
    <row r="57" spans="1:22" x14ac:dyDescent="0.25">
      <c r="A57" s="40">
        <v>53</v>
      </c>
      <c r="B57" s="41" t="s">
        <v>1026</v>
      </c>
      <c r="C57" s="41" t="s">
        <v>1027</v>
      </c>
      <c r="D57" s="41" t="s">
        <v>886</v>
      </c>
      <c r="E57" s="41">
        <v>56</v>
      </c>
      <c r="F57" s="41"/>
      <c r="G57" s="41">
        <v>59</v>
      </c>
      <c r="H57" s="41"/>
      <c r="I57" s="41"/>
      <c r="J57" s="41"/>
      <c r="K57" s="41" t="s">
        <v>1028</v>
      </c>
      <c r="L57" s="69" t="str">
        <f t="shared" si="6"/>
        <v>POINT(-120.470010789999 47.5222786290004)</v>
      </c>
      <c r="M57" s="42">
        <v>47.522278629000397</v>
      </c>
      <c r="N57" s="43">
        <v>-120.47001078999899</v>
      </c>
      <c r="O57" s="43"/>
      <c r="P57" s="33" t="str">
        <f t="shared" si="7"/>
        <v>if LocationID = "53" then LocationAbbr = "WA";</v>
      </c>
      <c r="Q57" s="35" t="str">
        <f t="shared" si="1"/>
        <v>if LocationAbbr = "WA" then LocationDesc = "Washington";</v>
      </c>
      <c r="R57" s="35" t="str">
        <f t="shared" si="2"/>
        <v>if LocationAbbr = "WA" then LocationID = "53";</v>
      </c>
      <c r="S57" s="35" t="str">
        <f t="shared" si="3"/>
        <v>if LocationAbbr = "WA" then Latitude = "47.5222786290004";</v>
      </c>
      <c r="T57" s="35" t="str">
        <f t="shared" si="4"/>
        <v>if LocationAbbr = "WA" then Longitude = "-120.470010789999";</v>
      </c>
      <c r="V57" s="53" t="str">
        <f t="shared" si="5"/>
        <v>If LocationID = "53" and LocationDesc = "Washington" and LocationAbbr="WA"  then Validation_Location=0;</v>
      </c>
    </row>
    <row r="58" spans="1:22" x14ac:dyDescent="0.25">
      <c r="A58" s="40">
        <v>54</v>
      </c>
      <c r="B58" s="41" t="s">
        <v>1029</v>
      </c>
      <c r="C58" s="41" t="s">
        <v>1030</v>
      </c>
      <c r="D58" s="41" t="s">
        <v>886</v>
      </c>
      <c r="E58" s="41">
        <v>57</v>
      </c>
      <c r="F58" s="41"/>
      <c r="G58" s="41">
        <v>59</v>
      </c>
      <c r="H58" s="41"/>
      <c r="I58" s="41"/>
      <c r="J58" s="41"/>
      <c r="K58" s="41" t="s">
        <v>1031</v>
      </c>
      <c r="L58" s="69" t="str">
        <f t="shared" si="6"/>
        <v>POINT(-80.7126401349996 38.6655102020004)</v>
      </c>
      <c r="M58" s="42">
        <v>38.665510202000398</v>
      </c>
      <c r="N58" s="43">
        <v>-80.712640134999603</v>
      </c>
      <c r="O58" s="43"/>
      <c r="P58" s="33" t="str">
        <f t="shared" si="7"/>
        <v>if LocationID = "54" then LocationAbbr = "WV";</v>
      </c>
      <c r="Q58" s="35" t="str">
        <f t="shared" si="1"/>
        <v>if LocationAbbr = "WV" then LocationDesc = "West Virginia";</v>
      </c>
      <c r="R58" s="35" t="str">
        <f t="shared" si="2"/>
        <v>if LocationAbbr = "WV" then LocationID = "54";</v>
      </c>
      <c r="S58" s="35" t="str">
        <f t="shared" si="3"/>
        <v>if LocationAbbr = "WV" then Latitude = "38.6655102020004";</v>
      </c>
      <c r="T58" s="35" t="str">
        <f t="shared" si="4"/>
        <v>if LocationAbbr = "WV" then Longitude = "-80.7126401349996";</v>
      </c>
      <c r="V58" s="53" t="str">
        <f t="shared" si="5"/>
        <v>If LocationID = "54" and LocationDesc = "West Virginia" and LocationAbbr="WV"  then Validation_Location=0;</v>
      </c>
    </row>
    <row r="59" spans="1:22" x14ac:dyDescent="0.25">
      <c r="A59" s="40">
        <v>55</v>
      </c>
      <c r="B59" s="41" t="s">
        <v>1032</v>
      </c>
      <c r="C59" s="41" t="s">
        <v>1033</v>
      </c>
      <c r="D59" s="41" t="s">
        <v>886</v>
      </c>
      <c r="E59" s="41">
        <v>58</v>
      </c>
      <c r="F59" s="41"/>
      <c r="G59" s="41">
        <v>59</v>
      </c>
      <c r="H59" s="41"/>
      <c r="I59" s="41"/>
      <c r="J59" s="41"/>
      <c r="K59" s="41" t="s">
        <v>1034</v>
      </c>
      <c r="L59" s="69" t="str">
        <f t="shared" si="6"/>
        <v>POINT(-89.8163707419996 44.3931911740004)</v>
      </c>
      <c r="M59" s="42">
        <v>44.3931911740004</v>
      </c>
      <c r="N59" s="43">
        <v>-89.816370741999606</v>
      </c>
      <c r="O59" s="43"/>
      <c r="P59" s="33" t="str">
        <f t="shared" si="7"/>
        <v>if LocationID = "55" then LocationAbbr = "WI";</v>
      </c>
      <c r="Q59" s="35" t="str">
        <f t="shared" si="1"/>
        <v>if LocationAbbr = "WI" then LocationDesc = "Wisconsin";</v>
      </c>
      <c r="R59" s="35" t="str">
        <f t="shared" si="2"/>
        <v>if LocationAbbr = "WI" then LocationID = "55";</v>
      </c>
      <c r="S59" s="35" t="str">
        <f t="shared" si="3"/>
        <v>if LocationAbbr = "WI" then Latitude = "44.3931911740004";</v>
      </c>
      <c r="T59" s="35" t="str">
        <f t="shared" si="4"/>
        <v>if LocationAbbr = "WI" then Longitude = "-89.8163707419996";</v>
      </c>
      <c r="V59" s="53" t="str">
        <f t="shared" si="5"/>
        <v>If LocationID = "55" and LocationDesc = "Wisconsin" and LocationAbbr="WI"  then Validation_Location=0;</v>
      </c>
    </row>
    <row r="60" spans="1:22" x14ac:dyDescent="0.25">
      <c r="A60" s="40">
        <v>56</v>
      </c>
      <c r="B60" s="41" t="s">
        <v>1035</v>
      </c>
      <c r="C60" s="41" t="s">
        <v>1036</v>
      </c>
      <c r="D60" s="41" t="s">
        <v>886</v>
      </c>
      <c r="E60" s="41">
        <v>59</v>
      </c>
      <c r="F60" s="41"/>
      <c r="G60" s="41">
        <v>59</v>
      </c>
      <c r="H60" s="41"/>
      <c r="I60" s="41"/>
      <c r="J60" s="41"/>
      <c r="K60" s="41" t="s">
        <v>1037</v>
      </c>
      <c r="L60" s="69" t="str">
        <f t="shared" si="6"/>
        <v>POINT(-108.109830352999 43.2355413430004)</v>
      </c>
      <c r="M60" s="42">
        <v>43.235541343000399</v>
      </c>
      <c r="N60" s="43">
        <v>-108.109830352999</v>
      </c>
      <c r="O60" s="43"/>
      <c r="P60" s="33" t="str">
        <f t="shared" si="7"/>
        <v>if LocationID = "56" then LocationAbbr = "WY";</v>
      </c>
      <c r="Q60" s="35" t="str">
        <f t="shared" si="1"/>
        <v>if LocationAbbr = "WY" then LocationDesc = "Wyoming";</v>
      </c>
      <c r="R60" s="35" t="str">
        <f t="shared" si="2"/>
        <v>if LocationAbbr = "WY" then LocationID = "56";</v>
      </c>
      <c r="S60" s="35" t="str">
        <f t="shared" si="3"/>
        <v>if LocationAbbr = "WY" then Latitude = "43.2355413430004";</v>
      </c>
      <c r="T60" s="35" t="str">
        <f t="shared" si="4"/>
        <v>if LocationAbbr = "WY" then Longitude = "-108.109830352999";</v>
      </c>
      <c r="V60" s="53" t="str">
        <f t="shared" si="5"/>
        <v>If LocationID = "56" and LocationDesc = "Wyoming" and LocationAbbr="WY"  then Validation_Location=0;</v>
      </c>
    </row>
    <row r="61" spans="1:22" x14ac:dyDescent="0.25">
      <c r="A61" s="40">
        <v>99</v>
      </c>
      <c r="B61" s="41" t="s">
        <v>856</v>
      </c>
      <c r="C61" s="41" t="s">
        <v>857</v>
      </c>
      <c r="D61" s="41" t="s">
        <v>858</v>
      </c>
      <c r="E61" s="41">
        <v>60</v>
      </c>
      <c r="F61" s="41"/>
      <c r="G61" s="41"/>
      <c r="H61" s="41"/>
      <c r="I61" s="41"/>
      <c r="J61" s="41"/>
      <c r="K61" s="41"/>
      <c r="L61" s="69"/>
      <c r="M61" s="42"/>
      <c r="N61" s="43"/>
      <c r="O61" s="43"/>
      <c r="P61" s="33" t="str">
        <f t="shared" si="7"/>
        <v>if LocationID = "99" then LocationAbbr = "XX";</v>
      </c>
      <c r="Q61" s="35" t="str">
        <f t="shared" si="1"/>
        <v>if LocationAbbr = "XX" then LocationDesc = "Missing Location";</v>
      </c>
      <c r="R61" s="35" t="str">
        <f t="shared" si="2"/>
        <v>if LocationAbbr = "XX" then LocationID = "99";</v>
      </c>
      <c r="S61" s="35" t="str">
        <f t="shared" si="3"/>
        <v>if LocationAbbr = "XX" then Latitude = "";</v>
      </c>
      <c r="T61" s="35" t="str">
        <f t="shared" si="4"/>
        <v>if LocationAbbr = "XX" then Longitude = "";</v>
      </c>
      <c r="V61" s="53" t="str">
        <f t="shared" si="5"/>
        <v>If LocationID = "99" and LocationDesc = "Missing Location" and LocationAbbr="XX"  then Validation_Location=0;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222"/>
  <sheetViews>
    <sheetView topLeftCell="E1" zoomScaleNormal="100" workbookViewId="0">
      <pane ySplit="1" topLeftCell="A3131" activePane="bottomLeft" state="frozen"/>
      <selection pane="bottomLeft" activeCell="F3149" sqref="F3149"/>
    </sheetView>
  </sheetViews>
  <sheetFormatPr defaultColWidth="9.140625" defaultRowHeight="15" x14ac:dyDescent="0.25"/>
  <cols>
    <col min="1" max="1" width="9.140625" style="33"/>
    <col min="2" max="2" width="12.28515625" style="33" customWidth="1"/>
    <col min="3" max="3" width="14.5703125" style="33" customWidth="1"/>
    <col min="4" max="4" width="32.7109375" style="33" bestFit="1" customWidth="1"/>
    <col min="5" max="5" width="20.140625" style="33" bestFit="1" customWidth="1"/>
    <col min="6" max="6" width="20.85546875" style="33" bestFit="1" customWidth="1"/>
    <col min="7" max="7" width="32.7109375" style="33" bestFit="1" customWidth="1"/>
    <col min="8" max="8" width="19.140625" style="33" bestFit="1" customWidth="1"/>
    <col min="9" max="9" width="18.140625" style="33" customWidth="1"/>
    <col min="10" max="10" width="16.85546875" style="33" bestFit="1" customWidth="1"/>
    <col min="11" max="11" width="13.42578125" style="9" customWidth="1"/>
    <col min="12" max="14" width="9.7109375" style="33" bestFit="1" customWidth="1"/>
    <col min="15" max="15" width="22.7109375" style="33" bestFit="1" customWidth="1"/>
    <col min="16" max="16" width="27.85546875" style="61" bestFit="1" customWidth="1"/>
    <col min="17" max="17" width="10.5703125" style="33" bestFit="1" customWidth="1"/>
    <col min="18" max="18" width="12.140625" style="33" bestFit="1" customWidth="1"/>
    <col min="19" max="16384" width="9.140625" style="33"/>
  </cols>
  <sheetData>
    <row r="1" spans="1:18" s="2" customFormat="1" x14ac:dyDescent="0.25">
      <c r="A1" s="2" t="s">
        <v>8681</v>
      </c>
      <c r="B1" s="2" t="s">
        <v>8682</v>
      </c>
      <c r="C1" s="8" t="s">
        <v>1848</v>
      </c>
      <c r="D1" s="4" t="s">
        <v>1849</v>
      </c>
      <c r="E1" s="2" t="s">
        <v>1850</v>
      </c>
      <c r="F1" s="2" t="s">
        <v>1851</v>
      </c>
      <c r="G1" s="4" t="s">
        <v>1852</v>
      </c>
      <c r="H1" s="4" t="s">
        <v>1575</v>
      </c>
      <c r="I1" s="4" t="s">
        <v>5</v>
      </c>
      <c r="J1" s="4" t="s">
        <v>1576</v>
      </c>
      <c r="K1" s="8" t="s">
        <v>665</v>
      </c>
      <c r="L1" s="4" t="s">
        <v>1577</v>
      </c>
      <c r="M1" s="4" t="s">
        <v>1578</v>
      </c>
      <c r="N1" s="4" t="s">
        <v>1579</v>
      </c>
      <c r="O1" s="4" t="s">
        <v>1580</v>
      </c>
      <c r="P1" s="44" t="s">
        <v>1847</v>
      </c>
      <c r="Q1" s="71" t="s">
        <v>1581</v>
      </c>
      <c r="R1" s="72" t="s">
        <v>1582</v>
      </c>
    </row>
    <row r="2" spans="1:18" x14ac:dyDescent="0.25">
      <c r="A2" s="76" t="str">
        <f>K2&amp;RIGHT(C2,3)</f>
        <v>1001</v>
      </c>
      <c r="B2" s="76" t="str">
        <f>TEXT(A2,"00000")</f>
        <v>01001</v>
      </c>
      <c r="C2" s="33">
        <v>1001</v>
      </c>
      <c r="D2" s="33" t="s">
        <v>1853</v>
      </c>
      <c r="E2" s="33" t="s">
        <v>885</v>
      </c>
      <c r="F2" s="33" t="s">
        <v>884</v>
      </c>
      <c r="G2" s="33" t="s">
        <v>1854</v>
      </c>
      <c r="H2" s="5" t="s">
        <v>1855</v>
      </c>
      <c r="I2" s="33">
        <v>61</v>
      </c>
      <c r="K2" s="9">
        <v>1</v>
      </c>
      <c r="O2" s="33" t="s">
        <v>1856</v>
      </c>
      <c r="P2" s="61" t="str">
        <f t="shared" ref="P2:P66" si="0">CONCATENATE("POINT","(",R2," ",Q2,")")</f>
        <v>POINT(-86.494165 32.500389)</v>
      </c>
      <c r="Q2" s="67">
        <v>32.500388999999998</v>
      </c>
      <c r="R2" s="67">
        <v>-86.494164999999995</v>
      </c>
    </row>
    <row r="3" spans="1:18" x14ac:dyDescent="0.25">
      <c r="A3" s="76" t="str">
        <f t="shared" ref="A3:A66" si="1">K3&amp;RIGHT(C3,3)</f>
        <v>1003</v>
      </c>
      <c r="B3" s="76" t="str">
        <f t="shared" ref="B3:B66" si="2">TEXT(A3,"00000")</f>
        <v>01003</v>
      </c>
      <c r="C3" s="33">
        <v>1003</v>
      </c>
      <c r="D3" s="33" t="s">
        <v>1857</v>
      </c>
      <c r="E3" s="33" t="s">
        <v>885</v>
      </c>
      <c r="F3" s="33" t="s">
        <v>884</v>
      </c>
      <c r="G3" s="33" t="s">
        <v>1858</v>
      </c>
      <c r="H3" s="5" t="s">
        <v>1855</v>
      </c>
      <c r="I3" s="33">
        <v>62</v>
      </c>
      <c r="K3" s="9">
        <v>1</v>
      </c>
      <c r="O3" s="33" t="s">
        <v>1859</v>
      </c>
      <c r="P3" s="61" t="str">
        <f t="shared" si="0"/>
        <v>POINT(-87.762381 30.548923)</v>
      </c>
      <c r="Q3" s="67">
        <v>30.548922999999998</v>
      </c>
      <c r="R3" s="67">
        <v>-87.762381000000005</v>
      </c>
    </row>
    <row r="4" spans="1:18" x14ac:dyDescent="0.25">
      <c r="A4" s="76" t="str">
        <f t="shared" si="1"/>
        <v>1005</v>
      </c>
      <c r="B4" s="76" t="str">
        <f t="shared" si="2"/>
        <v>01005</v>
      </c>
      <c r="C4" s="33">
        <v>1005</v>
      </c>
      <c r="D4" s="33" t="s">
        <v>1860</v>
      </c>
      <c r="E4" s="33" t="s">
        <v>885</v>
      </c>
      <c r="F4" s="33" t="s">
        <v>884</v>
      </c>
      <c r="G4" s="33" t="s">
        <v>1861</v>
      </c>
      <c r="H4" s="5" t="s">
        <v>1855</v>
      </c>
      <c r="I4" s="33">
        <v>63</v>
      </c>
      <c r="K4" s="9">
        <v>1</v>
      </c>
      <c r="O4" s="33" t="s">
        <v>1862</v>
      </c>
      <c r="P4" s="61" t="str">
        <f t="shared" si="0"/>
        <v>POINT(-85.310038 31.844036)</v>
      </c>
      <c r="Q4" s="67">
        <v>31.844035999999999</v>
      </c>
      <c r="R4" s="67">
        <v>-85.310038000000006</v>
      </c>
    </row>
    <row r="5" spans="1:18" x14ac:dyDescent="0.25">
      <c r="A5" s="76" t="str">
        <f t="shared" si="1"/>
        <v>1007</v>
      </c>
      <c r="B5" s="76" t="str">
        <f t="shared" si="2"/>
        <v>01007</v>
      </c>
      <c r="C5" s="33">
        <v>1007</v>
      </c>
      <c r="D5" s="33" t="s">
        <v>1863</v>
      </c>
      <c r="E5" s="33" t="s">
        <v>885</v>
      </c>
      <c r="F5" s="33" t="s">
        <v>884</v>
      </c>
      <c r="G5" s="33" t="s">
        <v>1864</v>
      </c>
      <c r="H5" s="5" t="s">
        <v>1855</v>
      </c>
      <c r="I5" s="33">
        <v>64</v>
      </c>
      <c r="K5" s="9">
        <v>1</v>
      </c>
      <c r="O5" s="33" t="s">
        <v>1865</v>
      </c>
      <c r="P5" s="61" t="str">
        <f t="shared" si="0"/>
        <v>POINT(-87.127659 33.030921)</v>
      </c>
      <c r="Q5" s="67">
        <v>33.030920999999999</v>
      </c>
      <c r="R5" s="67">
        <v>-87.127658999999994</v>
      </c>
    </row>
    <row r="6" spans="1:18" x14ac:dyDescent="0.25">
      <c r="A6" s="76" t="str">
        <f t="shared" si="1"/>
        <v>1009</v>
      </c>
      <c r="B6" s="76" t="str">
        <f t="shared" si="2"/>
        <v>01009</v>
      </c>
      <c r="C6" s="33">
        <v>1009</v>
      </c>
      <c r="D6" s="33" t="s">
        <v>1866</v>
      </c>
      <c r="E6" s="33" t="s">
        <v>885</v>
      </c>
      <c r="F6" s="33" t="s">
        <v>884</v>
      </c>
      <c r="G6" s="33" t="s">
        <v>1867</v>
      </c>
      <c r="H6" s="5" t="s">
        <v>1855</v>
      </c>
      <c r="I6" s="33">
        <v>65</v>
      </c>
      <c r="K6" s="9">
        <v>1</v>
      </c>
      <c r="O6" s="33" t="s">
        <v>1868</v>
      </c>
      <c r="P6" s="61" t="str">
        <f t="shared" si="0"/>
        <v>POINT(-86.591491 33.955243)</v>
      </c>
      <c r="Q6" s="67">
        <v>33.955243000000003</v>
      </c>
      <c r="R6" s="67">
        <v>-86.591491000000005</v>
      </c>
    </row>
    <row r="7" spans="1:18" x14ac:dyDescent="0.25">
      <c r="A7" s="76" t="str">
        <f t="shared" si="1"/>
        <v>1011</v>
      </c>
      <c r="B7" s="76" t="str">
        <f t="shared" si="2"/>
        <v>01011</v>
      </c>
      <c r="C7" s="33">
        <v>1011</v>
      </c>
      <c r="D7" s="33" t="s">
        <v>1869</v>
      </c>
      <c r="E7" s="33" t="s">
        <v>885</v>
      </c>
      <c r="F7" s="33" t="s">
        <v>884</v>
      </c>
      <c r="G7" s="33" t="s">
        <v>1870</v>
      </c>
      <c r="H7" s="5" t="s">
        <v>1855</v>
      </c>
      <c r="I7" s="33">
        <v>66</v>
      </c>
      <c r="K7" s="9">
        <v>1</v>
      </c>
      <c r="O7" s="33" t="s">
        <v>1871</v>
      </c>
      <c r="P7" s="61" t="str">
        <f t="shared" si="0"/>
        <v>POINT(-85.701192 32.116327)</v>
      </c>
      <c r="Q7" s="67">
        <v>32.116326999999998</v>
      </c>
      <c r="R7" s="67">
        <v>-85.701192000000006</v>
      </c>
    </row>
    <row r="8" spans="1:18" x14ac:dyDescent="0.25">
      <c r="A8" s="76" t="str">
        <f t="shared" si="1"/>
        <v>1013</v>
      </c>
      <c r="B8" s="76" t="str">
        <f t="shared" si="2"/>
        <v>01013</v>
      </c>
      <c r="C8" s="33">
        <v>1013</v>
      </c>
      <c r="D8" s="33" t="s">
        <v>1872</v>
      </c>
      <c r="E8" s="33" t="s">
        <v>885</v>
      </c>
      <c r="F8" s="33" t="s">
        <v>884</v>
      </c>
      <c r="G8" s="33" t="s">
        <v>1873</v>
      </c>
      <c r="H8" s="5" t="s">
        <v>1855</v>
      </c>
      <c r="I8" s="33">
        <v>67</v>
      </c>
      <c r="K8" s="9">
        <v>1</v>
      </c>
      <c r="O8" s="33" t="s">
        <v>1874</v>
      </c>
      <c r="P8" s="61" t="str">
        <f t="shared" si="0"/>
        <v>POINT(-86.65355 31.773539)</v>
      </c>
      <c r="Q8" s="67">
        <v>31.773539</v>
      </c>
      <c r="R8" s="67">
        <v>-86.653549999999996</v>
      </c>
    </row>
    <row r="9" spans="1:18" x14ac:dyDescent="0.25">
      <c r="A9" s="76" t="str">
        <f t="shared" si="1"/>
        <v>1015</v>
      </c>
      <c r="B9" s="76" t="str">
        <f t="shared" si="2"/>
        <v>01015</v>
      </c>
      <c r="C9" s="33">
        <v>1015</v>
      </c>
      <c r="D9" s="33" t="s">
        <v>1875</v>
      </c>
      <c r="E9" s="33" t="s">
        <v>885</v>
      </c>
      <c r="F9" s="33" t="s">
        <v>884</v>
      </c>
      <c r="G9" s="33" t="s">
        <v>1876</v>
      </c>
      <c r="H9" s="5" t="s">
        <v>1855</v>
      </c>
      <c r="I9" s="33">
        <v>68</v>
      </c>
      <c r="K9" s="9">
        <v>1</v>
      </c>
      <c r="O9" s="33" t="s">
        <v>1877</v>
      </c>
      <c r="P9" s="61" t="str">
        <f t="shared" si="0"/>
        <v>POINT(-85.819442 33.72546)</v>
      </c>
      <c r="Q9" s="67">
        <v>33.725459999999998</v>
      </c>
      <c r="R9" s="67">
        <v>-85.819441999999995</v>
      </c>
    </row>
    <row r="10" spans="1:18" x14ac:dyDescent="0.25">
      <c r="A10" s="76" t="str">
        <f t="shared" si="1"/>
        <v>1017</v>
      </c>
      <c r="B10" s="76" t="str">
        <f t="shared" si="2"/>
        <v>01017</v>
      </c>
      <c r="C10" s="33">
        <v>1017</v>
      </c>
      <c r="D10" s="33" t="s">
        <v>1878</v>
      </c>
      <c r="E10" s="33" t="s">
        <v>885</v>
      </c>
      <c r="F10" s="33" t="s">
        <v>884</v>
      </c>
      <c r="G10" s="33" t="s">
        <v>1879</v>
      </c>
      <c r="H10" s="5" t="s">
        <v>1855</v>
      </c>
      <c r="I10" s="33">
        <v>69</v>
      </c>
      <c r="K10" s="9">
        <v>1</v>
      </c>
      <c r="O10" s="33" t="s">
        <v>1880</v>
      </c>
      <c r="P10" s="61" t="str">
        <f t="shared" si="0"/>
        <v>POINT(-85.266474 32.860439)</v>
      </c>
      <c r="Q10" s="67">
        <v>32.860439</v>
      </c>
      <c r="R10" s="67">
        <v>-85.266474000000002</v>
      </c>
    </row>
    <row r="11" spans="1:18" x14ac:dyDescent="0.25">
      <c r="A11" s="76" t="str">
        <f t="shared" si="1"/>
        <v>1019</v>
      </c>
      <c r="B11" s="76" t="str">
        <f t="shared" si="2"/>
        <v>01019</v>
      </c>
      <c r="C11" s="33">
        <v>1019</v>
      </c>
      <c r="D11" s="33" t="s">
        <v>1881</v>
      </c>
      <c r="E11" s="33" t="s">
        <v>885</v>
      </c>
      <c r="F11" s="33" t="s">
        <v>884</v>
      </c>
      <c r="G11" s="33" t="s">
        <v>1882</v>
      </c>
      <c r="H11" s="5" t="s">
        <v>1855</v>
      </c>
      <c r="I11" s="33">
        <v>70</v>
      </c>
      <c r="K11" s="9">
        <v>1</v>
      </c>
      <c r="O11" s="33" t="s">
        <v>1883</v>
      </c>
      <c r="P11" s="61" t="str">
        <f t="shared" si="0"/>
        <v>POINT(-85.629194 34.179333)</v>
      </c>
      <c r="Q11" s="67">
        <v>34.179333</v>
      </c>
      <c r="R11" s="67">
        <v>-85.629193999999998</v>
      </c>
    </row>
    <row r="12" spans="1:18" x14ac:dyDescent="0.25">
      <c r="A12" s="76" t="str">
        <f t="shared" si="1"/>
        <v>1021</v>
      </c>
      <c r="B12" s="76" t="str">
        <f t="shared" si="2"/>
        <v>01021</v>
      </c>
      <c r="C12" s="33">
        <v>1021</v>
      </c>
      <c r="D12" s="33" t="s">
        <v>1884</v>
      </c>
      <c r="E12" s="33" t="s">
        <v>885</v>
      </c>
      <c r="F12" s="33" t="s">
        <v>884</v>
      </c>
      <c r="G12" s="33" t="s">
        <v>1885</v>
      </c>
      <c r="H12" s="5" t="s">
        <v>1855</v>
      </c>
      <c r="I12" s="33">
        <v>71</v>
      </c>
      <c r="K12" s="9">
        <v>1</v>
      </c>
      <c r="O12" s="33" t="s">
        <v>1886</v>
      </c>
      <c r="P12" s="61" t="str">
        <f t="shared" si="0"/>
        <v>POINT(-86.687406 32.877547)</v>
      </c>
      <c r="Q12" s="67">
        <v>32.877547</v>
      </c>
      <c r="R12" s="67">
        <v>-86.687405999999996</v>
      </c>
    </row>
    <row r="13" spans="1:18" x14ac:dyDescent="0.25">
      <c r="A13" s="76" t="str">
        <f t="shared" si="1"/>
        <v>1023</v>
      </c>
      <c r="B13" s="76" t="str">
        <f t="shared" si="2"/>
        <v>01023</v>
      </c>
      <c r="C13" s="33">
        <v>1023</v>
      </c>
      <c r="D13" s="33" t="s">
        <v>1887</v>
      </c>
      <c r="E13" s="33" t="s">
        <v>885</v>
      </c>
      <c r="F13" s="33" t="s">
        <v>884</v>
      </c>
      <c r="G13" s="33" t="s">
        <v>1888</v>
      </c>
      <c r="H13" s="5" t="s">
        <v>1855</v>
      </c>
      <c r="I13" s="33">
        <v>72</v>
      </c>
      <c r="K13" s="9">
        <v>1</v>
      </c>
      <c r="O13" s="33" t="s">
        <v>1889</v>
      </c>
      <c r="P13" s="61" t="str">
        <f t="shared" si="0"/>
        <v>POINT(-88.264164 32.016562)</v>
      </c>
      <c r="Q13" s="67">
        <v>32.016562</v>
      </c>
      <c r="R13" s="67">
        <v>-88.264163999999994</v>
      </c>
    </row>
    <row r="14" spans="1:18" x14ac:dyDescent="0.25">
      <c r="A14" s="76" t="str">
        <f t="shared" si="1"/>
        <v>1025</v>
      </c>
      <c r="B14" s="76" t="str">
        <f t="shared" si="2"/>
        <v>01025</v>
      </c>
      <c r="C14" s="33">
        <v>1025</v>
      </c>
      <c r="D14" s="33" t="s">
        <v>1890</v>
      </c>
      <c r="E14" s="33" t="s">
        <v>885</v>
      </c>
      <c r="F14" s="33" t="s">
        <v>884</v>
      </c>
      <c r="G14" s="33" t="s">
        <v>1891</v>
      </c>
      <c r="H14" s="5" t="s">
        <v>1855</v>
      </c>
      <c r="I14" s="33">
        <v>73</v>
      </c>
      <c r="K14" s="9">
        <v>1</v>
      </c>
      <c r="O14" s="33" t="s">
        <v>1892</v>
      </c>
      <c r="P14" s="61" t="str">
        <f t="shared" si="0"/>
        <v>POINT(-87.815673 31.685685)</v>
      </c>
      <c r="Q14" s="67">
        <v>31.685684999999999</v>
      </c>
      <c r="R14" s="67">
        <v>-87.815673000000004</v>
      </c>
    </row>
    <row r="15" spans="1:18" x14ac:dyDescent="0.25">
      <c r="A15" s="76" t="str">
        <f t="shared" si="1"/>
        <v>1027</v>
      </c>
      <c r="B15" s="76" t="str">
        <f t="shared" si="2"/>
        <v>01027</v>
      </c>
      <c r="C15" s="33">
        <v>1027</v>
      </c>
      <c r="D15" s="33" t="s">
        <v>1893</v>
      </c>
      <c r="E15" s="33" t="s">
        <v>885</v>
      </c>
      <c r="F15" s="33" t="s">
        <v>884</v>
      </c>
      <c r="G15" s="33" t="s">
        <v>1894</v>
      </c>
      <c r="H15" s="5" t="s">
        <v>1855</v>
      </c>
      <c r="I15" s="33">
        <v>74</v>
      </c>
      <c r="K15" s="9">
        <v>1</v>
      </c>
      <c r="O15" s="33" t="s">
        <v>1895</v>
      </c>
      <c r="P15" s="61" t="str">
        <f t="shared" si="0"/>
        <v>POINT(-85.820227 33.272412)</v>
      </c>
      <c r="Q15" s="67">
        <v>33.272412000000003</v>
      </c>
      <c r="R15" s="67">
        <v>-85.820227000000003</v>
      </c>
    </row>
    <row r="16" spans="1:18" x14ac:dyDescent="0.25">
      <c r="A16" s="76" t="str">
        <f t="shared" si="1"/>
        <v>1029</v>
      </c>
      <c r="B16" s="76" t="str">
        <f t="shared" si="2"/>
        <v>01029</v>
      </c>
      <c r="C16" s="33">
        <v>1029</v>
      </c>
      <c r="D16" s="33" t="s">
        <v>1896</v>
      </c>
      <c r="E16" s="33" t="s">
        <v>885</v>
      </c>
      <c r="F16" s="33" t="s">
        <v>884</v>
      </c>
      <c r="G16" s="33" t="s">
        <v>1897</v>
      </c>
      <c r="H16" s="5" t="s">
        <v>1855</v>
      </c>
      <c r="I16" s="33">
        <v>75</v>
      </c>
      <c r="K16" s="9">
        <v>1</v>
      </c>
      <c r="O16" s="33" t="s">
        <v>1898</v>
      </c>
      <c r="P16" s="61" t="str">
        <f t="shared" si="0"/>
        <v>POINT(-85.494315 33.62977)</v>
      </c>
      <c r="Q16" s="67">
        <v>33.629770000000001</v>
      </c>
      <c r="R16" s="67">
        <v>-85.494315</v>
      </c>
    </row>
    <row r="17" spans="1:18" x14ac:dyDescent="0.25">
      <c r="A17" s="76" t="str">
        <f t="shared" si="1"/>
        <v>1031</v>
      </c>
      <c r="B17" s="76" t="str">
        <f t="shared" si="2"/>
        <v>01031</v>
      </c>
      <c r="C17" s="33">
        <v>1031</v>
      </c>
      <c r="D17" s="33" t="s">
        <v>1899</v>
      </c>
      <c r="E17" s="33" t="s">
        <v>885</v>
      </c>
      <c r="F17" s="33" t="s">
        <v>884</v>
      </c>
      <c r="G17" s="33" t="s">
        <v>1900</v>
      </c>
      <c r="H17" s="5" t="s">
        <v>1855</v>
      </c>
      <c r="I17" s="33">
        <v>76</v>
      </c>
      <c r="K17" s="9">
        <v>1</v>
      </c>
      <c r="O17" s="33" t="s">
        <v>1901</v>
      </c>
      <c r="P17" s="61" t="str">
        <f t="shared" si="0"/>
        <v>POINT(-85.904715 31.354433)</v>
      </c>
      <c r="Q17" s="67">
        <v>31.354433</v>
      </c>
      <c r="R17" s="67">
        <v>-85.904714999999996</v>
      </c>
    </row>
    <row r="18" spans="1:18" x14ac:dyDescent="0.25">
      <c r="A18" s="76" t="str">
        <f t="shared" si="1"/>
        <v>1033</v>
      </c>
      <c r="B18" s="76" t="str">
        <f t="shared" si="2"/>
        <v>01033</v>
      </c>
      <c r="C18" s="33">
        <v>1033</v>
      </c>
      <c r="D18" s="33" t="s">
        <v>1902</v>
      </c>
      <c r="E18" s="33" t="s">
        <v>885</v>
      </c>
      <c r="F18" s="33" t="s">
        <v>884</v>
      </c>
      <c r="G18" s="33" t="s">
        <v>1903</v>
      </c>
      <c r="H18" s="5" t="s">
        <v>1855</v>
      </c>
      <c r="I18" s="33">
        <v>77</v>
      </c>
      <c r="K18" s="9">
        <v>1</v>
      </c>
      <c r="O18" s="33" t="s">
        <v>1904</v>
      </c>
      <c r="P18" s="61" t="str">
        <f t="shared" si="0"/>
        <v>POINT(-87.685151 34.723385)</v>
      </c>
      <c r="Q18" s="67">
        <v>34.723385</v>
      </c>
      <c r="R18" s="67">
        <v>-87.685151000000005</v>
      </c>
    </row>
    <row r="19" spans="1:18" x14ac:dyDescent="0.25">
      <c r="A19" s="76" t="str">
        <f t="shared" si="1"/>
        <v>1035</v>
      </c>
      <c r="B19" s="76" t="str">
        <f t="shared" si="2"/>
        <v>01035</v>
      </c>
      <c r="C19" s="33">
        <v>1035</v>
      </c>
      <c r="D19" s="33" t="s">
        <v>1905</v>
      </c>
      <c r="E19" s="33" t="s">
        <v>885</v>
      </c>
      <c r="F19" s="33" t="s">
        <v>884</v>
      </c>
      <c r="G19" s="33" t="s">
        <v>1906</v>
      </c>
      <c r="H19" s="5" t="s">
        <v>1855</v>
      </c>
      <c r="I19" s="33">
        <v>78</v>
      </c>
      <c r="K19" s="9">
        <v>1</v>
      </c>
      <c r="O19" s="33" t="s">
        <v>1907</v>
      </c>
      <c r="P19" s="61" t="str">
        <f t="shared" si="0"/>
        <v>POINT(-86.996483 31.418674)</v>
      </c>
      <c r="Q19" s="67">
        <v>31.418673999999999</v>
      </c>
      <c r="R19" s="67">
        <v>-86.996482999999998</v>
      </c>
    </row>
    <row r="20" spans="1:18" x14ac:dyDescent="0.25">
      <c r="A20" s="76" t="str">
        <f t="shared" si="1"/>
        <v>1037</v>
      </c>
      <c r="B20" s="76" t="str">
        <f t="shared" si="2"/>
        <v>01037</v>
      </c>
      <c r="C20" s="33">
        <v>1037</v>
      </c>
      <c r="D20" s="33" t="s">
        <v>1908</v>
      </c>
      <c r="E20" s="33" t="s">
        <v>885</v>
      </c>
      <c r="F20" s="33" t="s">
        <v>884</v>
      </c>
      <c r="G20" s="33" t="s">
        <v>1909</v>
      </c>
      <c r="H20" s="5" t="s">
        <v>1855</v>
      </c>
      <c r="I20" s="33">
        <v>79</v>
      </c>
      <c r="K20" s="9">
        <v>1</v>
      </c>
      <c r="O20" s="33" t="s">
        <v>1910</v>
      </c>
      <c r="P20" s="61" t="str">
        <f t="shared" si="0"/>
        <v>POINT(-86.155035 32.975932)</v>
      </c>
      <c r="Q20" s="67">
        <v>32.975932</v>
      </c>
      <c r="R20" s="67">
        <v>-86.155034999999998</v>
      </c>
    </row>
    <row r="21" spans="1:18" x14ac:dyDescent="0.25">
      <c r="A21" s="76" t="str">
        <f t="shared" si="1"/>
        <v>1039</v>
      </c>
      <c r="B21" s="76" t="str">
        <f t="shared" si="2"/>
        <v>01039</v>
      </c>
      <c r="C21" s="33">
        <v>1039</v>
      </c>
      <c r="D21" s="33" t="s">
        <v>1911</v>
      </c>
      <c r="E21" s="33" t="s">
        <v>885</v>
      </c>
      <c r="F21" s="33" t="s">
        <v>884</v>
      </c>
      <c r="G21" s="33" t="s">
        <v>1912</v>
      </c>
      <c r="H21" s="5" t="s">
        <v>1855</v>
      </c>
      <c r="I21" s="33">
        <v>80</v>
      </c>
      <c r="K21" s="9">
        <v>1</v>
      </c>
      <c r="O21" s="33" t="s">
        <v>1913</v>
      </c>
      <c r="P21" s="61" t="str">
        <f t="shared" si="0"/>
        <v>POINT(-86.410955 31.282449)</v>
      </c>
      <c r="Q21" s="67">
        <v>31.282449</v>
      </c>
      <c r="R21" s="67">
        <v>-86.410955000000001</v>
      </c>
    </row>
    <row r="22" spans="1:18" x14ac:dyDescent="0.25">
      <c r="A22" s="76" t="str">
        <f t="shared" si="1"/>
        <v>1041</v>
      </c>
      <c r="B22" s="76" t="str">
        <f t="shared" si="2"/>
        <v>01041</v>
      </c>
      <c r="C22" s="33">
        <v>1041</v>
      </c>
      <c r="D22" s="33" t="s">
        <v>1914</v>
      </c>
      <c r="E22" s="33" t="s">
        <v>885</v>
      </c>
      <c r="F22" s="33" t="s">
        <v>884</v>
      </c>
      <c r="G22" s="33" t="s">
        <v>1915</v>
      </c>
      <c r="H22" s="5" t="s">
        <v>1855</v>
      </c>
      <c r="I22" s="33">
        <v>81</v>
      </c>
      <c r="K22" s="9">
        <v>1</v>
      </c>
      <c r="O22" s="33" t="s">
        <v>1916</v>
      </c>
      <c r="P22" s="61" t="str">
        <f t="shared" si="0"/>
        <v>POINT(-86.29708 31.743487)</v>
      </c>
      <c r="Q22" s="67">
        <v>31.743486999999998</v>
      </c>
      <c r="R22" s="67">
        <v>-86.297079999999994</v>
      </c>
    </row>
    <row r="23" spans="1:18" x14ac:dyDescent="0.25">
      <c r="A23" s="76" t="str">
        <f t="shared" si="1"/>
        <v>1043</v>
      </c>
      <c r="B23" s="76" t="str">
        <f t="shared" si="2"/>
        <v>01043</v>
      </c>
      <c r="C23" s="33">
        <v>1043</v>
      </c>
      <c r="D23" s="33" t="s">
        <v>1917</v>
      </c>
      <c r="E23" s="33" t="s">
        <v>885</v>
      </c>
      <c r="F23" s="33" t="s">
        <v>884</v>
      </c>
      <c r="G23" s="33" t="s">
        <v>1918</v>
      </c>
      <c r="H23" s="5" t="s">
        <v>1855</v>
      </c>
      <c r="I23" s="33">
        <v>82</v>
      </c>
      <c r="K23" s="9">
        <v>1</v>
      </c>
      <c r="O23" s="33" t="s">
        <v>1919</v>
      </c>
      <c r="P23" s="61" t="str">
        <f t="shared" si="0"/>
        <v>POINT(-86.831859 34.162362)</v>
      </c>
      <c r="Q23" s="67">
        <v>34.162362000000002</v>
      </c>
      <c r="R23" s="67">
        <v>-86.831858999999994</v>
      </c>
    </row>
    <row r="24" spans="1:18" x14ac:dyDescent="0.25">
      <c r="A24" s="76" t="str">
        <f t="shared" si="1"/>
        <v>1045</v>
      </c>
      <c r="B24" s="76" t="str">
        <f t="shared" si="2"/>
        <v>01045</v>
      </c>
      <c r="C24" s="33">
        <v>1045</v>
      </c>
      <c r="D24" s="33" t="s">
        <v>1920</v>
      </c>
      <c r="E24" s="33" t="s">
        <v>885</v>
      </c>
      <c r="F24" s="33" t="s">
        <v>884</v>
      </c>
      <c r="G24" s="33" t="s">
        <v>1921</v>
      </c>
      <c r="H24" s="5" t="s">
        <v>1855</v>
      </c>
      <c r="I24" s="33">
        <v>83</v>
      </c>
      <c r="K24" s="9">
        <v>1</v>
      </c>
      <c r="O24" s="33" t="s">
        <v>1922</v>
      </c>
      <c r="P24" s="61" t="str">
        <f t="shared" si="0"/>
        <v>POINT(-85.641269 31.383346)</v>
      </c>
      <c r="Q24" s="67">
        <v>31.383346</v>
      </c>
      <c r="R24" s="67">
        <v>-85.641268999999994</v>
      </c>
    </row>
    <row r="25" spans="1:18" x14ac:dyDescent="0.25">
      <c r="A25" s="76" t="str">
        <f t="shared" si="1"/>
        <v>1047</v>
      </c>
      <c r="B25" s="76" t="str">
        <f t="shared" si="2"/>
        <v>01047</v>
      </c>
      <c r="C25" s="33">
        <v>1047</v>
      </c>
      <c r="D25" s="33" t="s">
        <v>1923</v>
      </c>
      <c r="E25" s="33" t="s">
        <v>885</v>
      </c>
      <c r="F25" s="33" t="s">
        <v>884</v>
      </c>
      <c r="G25" s="33" t="s">
        <v>1924</v>
      </c>
      <c r="H25" s="5" t="s">
        <v>1855</v>
      </c>
      <c r="I25" s="33">
        <v>84</v>
      </c>
      <c r="K25" s="9">
        <v>1</v>
      </c>
      <c r="O25" s="33" t="s">
        <v>1925</v>
      </c>
      <c r="P25" s="61" t="str">
        <f t="shared" si="0"/>
        <v>POINT(-87.034955 32.408815)</v>
      </c>
      <c r="Q25" s="67">
        <v>32.408814999999997</v>
      </c>
      <c r="R25" s="67">
        <v>-87.034954999999997</v>
      </c>
    </row>
    <row r="26" spans="1:18" x14ac:dyDescent="0.25">
      <c r="A26" s="76" t="str">
        <f t="shared" si="1"/>
        <v>1049</v>
      </c>
      <c r="B26" s="76" t="str">
        <f t="shared" si="2"/>
        <v>01049</v>
      </c>
      <c r="C26" s="33">
        <v>1049</v>
      </c>
      <c r="D26" s="33" t="s">
        <v>1926</v>
      </c>
      <c r="E26" s="33" t="s">
        <v>885</v>
      </c>
      <c r="F26" s="33" t="s">
        <v>884</v>
      </c>
      <c r="G26" s="33" t="s">
        <v>1927</v>
      </c>
      <c r="H26" s="5" t="s">
        <v>1855</v>
      </c>
      <c r="I26" s="33">
        <v>85</v>
      </c>
      <c r="K26" s="9">
        <v>1</v>
      </c>
      <c r="O26" s="33" t="s">
        <v>1928</v>
      </c>
      <c r="P26" s="61" t="str">
        <f t="shared" si="0"/>
        <v>POINT(-85.817208 34.45511)</v>
      </c>
      <c r="Q26" s="67">
        <v>34.455109999999998</v>
      </c>
      <c r="R26" s="67">
        <v>-85.817207999999994</v>
      </c>
    </row>
    <row r="27" spans="1:18" x14ac:dyDescent="0.25">
      <c r="A27" s="76" t="str">
        <f t="shared" si="1"/>
        <v>1051</v>
      </c>
      <c r="B27" s="76" t="str">
        <f t="shared" si="2"/>
        <v>01051</v>
      </c>
      <c r="C27" s="33">
        <v>1051</v>
      </c>
      <c r="D27" s="33" t="s">
        <v>1929</v>
      </c>
      <c r="E27" s="33" t="s">
        <v>885</v>
      </c>
      <c r="F27" s="33" t="s">
        <v>884</v>
      </c>
      <c r="G27" s="33" t="s">
        <v>1930</v>
      </c>
      <c r="H27" s="5" t="s">
        <v>1855</v>
      </c>
      <c r="I27" s="33">
        <v>86</v>
      </c>
      <c r="K27" s="9">
        <v>1</v>
      </c>
      <c r="O27" s="33" t="s">
        <v>1931</v>
      </c>
      <c r="P27" s="61" t="str">
        <f t="shared" si="0"/>
        <v>POINT(-86.225647 32.559652)</v>
      </c>
      <c r="Q27" s="67">
        <v>32.559652</v>
      </c>
      <c r="R27" s="67">
        <v>-86.225646999999995</v>
      </c>
    </row>
    <row r="28" spans="1:18" x14ac:dyDescent="0.25">
      <c r="A28" s="76" t="str">
        <f t="shared" si="1"/>
        <v>1053</v>
      </c>
      <c r="B28" s="76" t="str">
        <f t="shared" si="2"/>
        <v>01053</v>
      </c>
      <c r="C28" s="33">
        <v>1053</v>
      </c>
      <c r="D28" s="33" t="s">
        <v>1932</v>
      </c>
      <c r="E28" s="33" t="s">
        <v>885</v>
      </c>
      <c r="F28" s="33" t="s">
        <v>884</v>
      </c>
      <c r="G28" s="33" t="s">
        <v>1933</v>
      </c>
      <c r="H28" s="5" t="s">
        <v>1855</v>
      </c>
      <c r="I28" s="33">
        <v>87</v>
      </c>
      <c r="K28" s="9">
        <v>1</v>
      </c>
      <c r="O28" s="33" t="s">
        <v>1934</v>
      </c>
      <c r="P28" s="61" t="str">
        <f t="shared" si="0"/>
        <v>POINT(-87.282053 31.088737)</v>
      </c>
      <c r="Q28" s="67">
        <v>31.088736999999998</v>
      </c>
      <c r="R28" s="67">
        <v>-87.282053000000005</v>
      </c>
    </row>
    <row r="29" spans="1:18" x14ac:dyDescent="0.25">
      <c r="A29" s="76" t="str">
        <f t="shared" si="1"/>
        <v>1055</v>
      </c>
      <c r="B29" s="76" t="str">
        <f t="shared" si="2"/>
        <v>01055</v>
      </c>
      <c r="C29" s="33">
        <v>1055</v>
      </c>
      <c r="D29" s="33" t="s">
        <v>1935</v>
      </c>
      <c r="E29" s="33" t="s">
        <v>885</v>
      </c>
      <c r="F29" s="33" t="s">
        <v>884</v>
      </c>
      <c r="G29" s="33" t="s">
        <v>1936</v>
      </c>
      <c r="H29" s="5" t="s">
        <v>1855</v>
      </c>
      <c r="I29" s="33">
        <v>88</v>
      </c>
      <c r="K29" s="9">
        <v>1</v>
      </c>
      <c r="O29" s="33" t="s">
        <v>1937</v>
      </c>
      <c r="P29" s="61" t="str">
        <f t="shared" si="0"/>
        <v>POINT(-86.025393 34.013693)</v>
      </c>
      <c r="Q29" s="67">
        <v>34.013693000000004</v>
      </c>
      <c r="R29" s="67">
        <v>-86.025392999999994</v>
      </c>
    </row>
    <row r="30" spans="1:18" x14ac:dyDescent="0.25">
      <c r="A30" s="76" t="str">
        <f t="shared" si="1"/>
        <v>1057</v>
      </c>
      <c r="B30" s="76" t="str">
        <f t="shared" si="2"/>
        <v>01057</v>
      </c>
      <c r="C30" s="33">
        <v>1057</v>
      </c>
      <c r="D30" s="33" t="s">
        <v>1938</v>
      </c>
      <c r="E30" s="33" t="s">
        <v>885</v>
      </c>
      <c r="F30" s="33" t="s">
        <v>884</v>
      </c>
      <c r="G30" s="33" t="s">
        <v>1939</v>
      </c>
      <c r="H30" s="5" t="s">
        <v>1855</v>
      </c>
      <c r="I30" s="33">
        <v>89</v>
      </c>
      <c r="K30" s="9">
        <v>1</v>
      </c>
      <c r="O30" s="33" t="s">
        <v>1940</v>
      </c>
      <c r="P30" s="61" t="str">
        <f t="shared" si="0"/>
        <v>POINT(-87.770355 33.726422)</v>
      </c>
      <c r="Q30" s="67">
        <v>33.726421999999999</v>
      </c>
      <c r="R30" s="67">
        <v>-87.770354999999995</v>
      </c>
    </row>
    <row r="31" spans="1:18" x14ac:dyDescent="0.25">
      <c r="A31" s="76" t="str">
        <f t="shared" si="1"/>
        <v>1059</v>
      </c>
      <c r="B31" s="76" t="str">
        <f t="shared" si="2"/>
        <v>01059</v>
      </c>
      <c r="C31" s="33">
        <v>1059</v>
      </c>
      <c r="D31" s="33" t="s">
        <v>1941</v>
      </c>
      <c r="E31" s="33" t="s">
        <v>885</v>
      </c>
      <c r="F31" s="33" t="s">
        <v>884</v>
      </c>
      <c r="G31" s="33" t="s">
        <v>1942</v>
      </c>
      <c r="H31" s="5" t="s">
        <v>1855</v>
      </c>
      <c r="I31" s="33">
        <v>90</v>
      </c>
      <c r="K31" s="9">
        <v>1</v>
      </c>
      <c r="O31" s="33" t="s">
        <v>1943</v>
      </c>
      <c r="P31" s="61" t="str">
        <f t="shared" si="0"/>
        <v>POINT(-87.793594 34.460481)</v>
      </c>
      <c r="Q31" s="67">
        <v>34.460481000000001</v>
      </c>
      <c r="R31" s="67">
        <v>-87.793593999999999</v>
      </c>
    </row>
    <row r="32" spans="1:18" x14ac:dyDescent="0.25">
      <c r="A32" s="76" t="str">
        <f t="shared" si="1"/>
        <v>1061</v>
      </c>
      <c r="B32" s="76" t="str">
        <f t="shared" si="2"/>
        <v>01061</v>
      </c>
      <c r="C32" s="33">
        <v>1061</v>
      </c>
      <c r="D32" s="33" t="s">
        <v>1944</v>
      </c>
      <c r="E32" s="33" t="s">
        <v>885</v>
      </c>
      <c r="F32" s="33" t="s">
        <v>884</v>
      </c>
      <c r="G32" s="33" t="s">
        <v>1945</v>
      </c>
      <c r="H32" s="5" t="s">
        <v>1855</v>
      </c>
      <c r="I32" s="33">
        <v>91</v>
      </c>
      <c r="K32" s="9">
        <v>1</v>
      </c>
      <c r="O32" s="33" t="s">
        <v>1946</v>
      </c>
      <c r="P32" s="61" t="str">
        <f t="shared" si="0"/>
        <v>POINT(-85.788849 31.09426)</v>
      </c>
      <c r="Q32" s="67">
        <v>31.094259999999998</v>
      </c>
      <c r="R32" s="67">
        <v>-85.788848999999999</v>
      </c>
    </row>
    <row r="33" spans="1:18" x14ac:dyDescent="0.25">
      <c r="A33" s="76" t="str">
        <f t="shared" si="1"/>
        <v>1063</v>
      </c>
      <c r="B33" s="76" t="str">
        <f t="shared" si="2"/>
        <v>01063</v>
      </c>
      <c r="C33" s="33">
        <v>1063</v>
      </c>
      <c r="D33" s="33" t="s">
        <v>1947</v>
      </c>
      <c r="E33" s="33" t="s">
        <v>885</v>
      </c>
      <c r="F33" s="33" t="s">
        <v>884</v>
      </c>
      <c r="G33" s="33" t="s">
        <v>1948</v>
      </c>
      <c r="H33" s="5" t="s">
        <v>1855</v>
      </c>
      <c r="I33" s="33">
        <v>92</v>
      </c>
      <c r="K33" s="9">
        <v>1</v>
      </c>
      <c r="O33" s="33" t="s">
        <v>1949</v>
      </c>
      <c r="P33" s="61" t="str">
        <f t="shared" si="0"/>
        <v>POINT(-87.924 32.830505)</v>
      </c>
      <c r="Q33" s="67">
        <v>32.830505000000002</v>
      </c>
      <c r="R33" s="67">
        <v>-87.924000000000007</v>
      </c>
    </row>
    <row r="34" spans="1:18" x14ac:dyDescent="0.25">
      <c r="A34" s="76" t="str">
        <f t="shared" si="1"/>
        <v>1065</v>
      </c>
      <c r="B34" s="76" t="str">
        <f t="shared" si="2"/>
        <v>01065</v>
      </c>
      <c r="C34" s="33">
        <v>1065</v>
      </c>
      <c r="D34" s="33" t="s">
        <v>1950</v>
      </c>
      <c r="E34" s="33" t="s">
        <v>885</v>
      </c>
      <c r="F34" s="33" t="s">
        <v>884</v>
      </c>
      <c r="G34" s="33" t="s">
        <v>1951</v>
      </c>
      <c r="H34" s="5" t="s">
        <v>1855</v>
      </c>
      <c r="I34" s="33">
        <v>93</v>
      </c>
      <c r="K34" s="9">
        <v>1</v>
      </c>
      <c r="O34" s="33" t="s">
        <v>1952</v>
      </c>
      <c r="P34" s="61" t="str">
        <f t="shared" si="0"/>
        <v>POINT(-87.626084 32.775804)</v>
      </c>
      <c r="Q34" s="67">
        <v>32.775804000000001</v>
      </c>
      <c r="R34" s="67">
        <v>-87.626084000000006</v>
      </c>
    </row>
    <row r="35" spans="1:18" x14ac:dyDescent="0.25">
      <c r="A35" s="76" t="str">
        <f t="shared" si="1"/>
        <v>1067</v>
      </c>
      <c r="B35" s="76" t="str">
        <f t="shared" si="2"/>
        <v>01067</v>
      </c>
      <c r="C35" s="33">
        <v>1067</v>
      </c>
      <c r="D35" s="33" t="s">
        <v>1953</v>
      </c>
      <c r="E35" s="33" t="s">
        <v>885</v>
      </c>
      <c r="F35" s="33" t="s">
        <v>884</v>
      </c>
      <c r="G35" s="33" t="s">
        <v>1954</v>
      </c>
      <c r="H35" s="5" t="s">
        <v>1855</v>
      </c>
      <c r="I35" s="33">
        <v>94</v>
      </c>
      <c r="K35" s="9">
        <v>1</v>
      </c>
      <c r="O35" s="33" t="s">
        <v>1955</v>
      </c>
      <c r="P35" s="61" t="str">
        <f t="shared" si="0"/>
        <v>POINT(-85.268828 31.478593)</v>
      </c>
      <c r="Q35" s="67">
        <v>31.478593</v>
      </c>
      <c r="R35" s="67">
        <v>-85.268827999999999</v>
      </c>
    </row>
    <row r="36" spans="1:18" x14ac:dyDescent="0.25">
      <c r="A36" s="76" t="str">
        <f t="shared" si="1"/>
        <v>1069</v>
      </c>
      <c r="B36" s="76" t="str">
        <f t="shared" si="2"/>
        <v>01069</v>
      </c>
      <c r="C36" s="33">
        <v>1069</v>
      </c>
      <c r="D36" s="33" t="s">
        <v>1956</v>
      </c>
      <c r="E36" s="33" t="s">
        <v>885</v>
      </c>
      <c r="F36" s="33" t="s">
        <v>884</v>
      </c>
      <c r="G36" s="33" t="s">
        <v>1957</v>
      </c>
      <c r="H36" s="5" t="s">
        <v>1855</v>
      </c>
      <c r="I36" s="33">
        <v>95</v>
      </c>
      <c r="K36" s="9">
        <v>1</v>
      </c>
      <c r="O36" s="33" t="s">
        <v>1958</v>
      </c>
      <c r="P36" s="61" t="str">
        <f t="shared" si="0"/>
        <v>POINT(-85.391221 31.20455)</v>
      </c>
      <c r="Q36" s="67">
        <v>31.204550000000001</v>
      </c>
      <c r="R36" s="67">
        <v>-85.391221000000002</v>
      </c>
    </row>
    <row r="37" spans="1:18" x14ac:dyDescent="0.25">
      <c r="A37" s="76" t="str">
        <f t="shared" si="1"/>
        <v>1071</v>
      </c>
      <c r="B37" s="76" t="str">
        <f t="shared" si="2"/>
        <v>01071</v>
      </c>
      <c r="C37" s="33">
        <v>1071</v>
      </c>
      <c r="D37" s="33" t="s">
        <v>1959</v>
      </c>
      <c r="E37" s="33" t="s">
        <v>885</v>
      </c>
      <c r="F37" s="33" t="s">
        <v>884</v>
      </c>
      <c r="G37" s="33" t="s">
        <v>1960</v>
      </c>
      <c r="H37" s="5" t="s">
        <v>1855</v>
      </c>
      <c r="I37" s="33">
        <v>96</v>
      </c>
      <c r="K37" s="9">
        <v>1</v>
      </c>
      <c r="O37" s="33" t="s">
        <v>1961</v>
      </c>
      <c r="P37" s="61" t="str">
        <f t="shared" si="0"/>
        <v>POINT(-85.938698 34.731984)</v>
      </c>
      <c r="Q37" s="67">
        <v>34.731983999999997</v>
      </c>
      <c r="R37" s="67">
        <v>-85.938698000000002</v>
      </c>
    </row>
    <row r="38" spans="1:18" x14ac:dyDescent="0.25">
      <c r="A38" s="76" t="str">
        <f t="shared" si="1"/>
        <v>1073</v>
      </c>
      <c r="B38" s="76" t="str">
        <f t="shared" si="2"/>
        <v>01073</v>
      </c>
      <c r="C38" s="33">
        <v>1073</v>
      </c>
      <c r="D38" s="33" t="s">
        <v>1962</v>
      </c>
      <c r="E38" s="33" t="s">
        <v>885</v>
      </c>
      <c r="F38" s="33" t="s">
        <v>884</v>
      </c>
      <c r="G38" s="33" t="s">
        <v>1963</v>
      </c>
      <c r="H38" s="5" t="s">
        <v>1855</v>
      </c>
      <c r="I38" s="33">
        <v>97</v>
      </c>
      <c r="K38" s="9">
        <v>1</v>
      </c>
      <c r="O38" s="33" t="s">
        <v>1964</v>
      </c>
      <c r="P38" s="61" t="str">
        <f t="shared" si="0"/>
        <v>POINT(-86.814688 33.518601)</v>
      </c>
      <c r="Q38" s="67">
        <v>33.518600999999997</v>
      </c>
      <c r="R38" s="67">
        <v>-86.814688000000004</v>
      </c>
    </row>
    <row r="39" spans="1:18" x14ac:dyDescent="0.25">
      <c r="A39" s="76" t="str">
        <f t="shared" si="1"/>
        <v>1075</v>
      </c>
      <c r="B39" s="76" t="str">
        <f t="shared" si="2"/>
        <v>01075</v>
      </c>
      <c r="C39" s="33">
        <v>1075</v>
      </c>
      <c r="D39" s="33" t="s">
        <v>1965</v>
      </c>
      <c r="E39" s="33" t="s">
        <v>885</v>
      </c>
      <c r="F39" s="33" t="s">
        <v>884</v>
      </c>
      <c r="G39" s="33" t="s">
        <v>1966</v>
      </c>
      <c r="H39" s="5" t="s">
        <v>1855</v>
      </c>
      <c r="I39" s="33">
        <v>98</v>
      </c>
      <c r="K39" s="9">
        <v>1</v>
      </c>
      <c r="O39" s="33" t="s">
        <v>1967</v>
      </c>
      <c r="P39" s="61" t="str">
        <f t="shared" si="0"/>
        <v>POINT(-88.109649 33.762769)</v>
      </c>
      <c r="Q39" s="67">
        <v>33.762768999999999</v>
      </c>
      <c r="R39" s="67">
        <v>-88.109649000000005</v>
      </c>
    </row>
    <row r="40" spans="1:18" x14ac:dyDescent="0.25">
      <c r="A40" s="76" t="str">
        <f t="shared" si="1"/>
        <v>1077</v>
      </c>
      <c r="B40" s="76" t="str">
        <f t="shared" si="2"/>
        <v>01077</v>
      </c>
      <c r="C40" s="33">
        <v>1077</v>
      </c>
      <c r="D40" s="33" t="s">
        <v>1968</v>
      </c>
      <c r="E40" s="33" t="s">
        <v>885</v>
      </c>
      <c r="F40" s="33" t="s">
        <v>884</v>
      </c>
      <c r="G40" s="33" t="s">
        <v>1969</v>
      </c>
      <c r="H40" s="5" t="s">
        <v>1855</v>
      </c>
      <c r="I40" s="33">
        <v>99</v>
      </c>
      <c r="K40" s="9">
        <v>1</v>
      </c>
      <c r="O40" s="33" t="s">
        <v>1970</v>
      </c>
      <c r="P40" s="61" t="str">
        <f t="shared" si="0"/>
        <v>POINT(-87.608759 34.866179)</v>
      </c>
      <c r="Q40" s="67">
        <v>34.866179000000002</v>
      </c>
      <c r="R40" s="67">
        <v>-87.608759000000006</v>
      </c>
    </row>
    <row r="41" spans="1:18" x14ac:dyDescent="0.25">
      <c r="A41" s="76" t="str">
        <f t="shared" si="1"/>
        <v>1079</v>
      </c>
      <c r="B41" s="76" t="str">
        <f t="shared" si="2"/>
        <v>01079</v>
      </c>
      <c r="C41" s="33">
        <v>1079</v>
      </c>
      <c r="D41" s="33" t="s">
        <v>1971</v>
      </c>
      <c r="E41" s="33" t="s">
        <v>885</v>
      </c>
      <c r="F41" s="33" t="s">
        <v>884</v>
      </c>
      <c r="G41" s="33" t="s">
        <v>1972</v>
      </c>
      <c r="H41" s="5" t="s">
        <v>1855</v>
      </c>
      <c r="I41" s="33">
        <v>100</v>
      </c>
      <c r="K41" s="9">
        <v>1</v>
      </c>
      <c r="O41" s="33" t="s">
        <v>1973</v>
      </c>
      <c r="P41" s="61" t="str">
        <f t="shared" si="0"/>
        <v>POINT(-87.272414 34.543683)</v>
      </c>
      <c r="Q41" s="67">
        <v>34.543683000000001</v>
      </c>
      <c r="R41" s="67">
        <v>-87.272413999999998</v>
      </c>
    </row>
    <row r="42" spans="1:18" x14ac:dyDescent="0.25">
      <c r="A42" s="76" t="str">
        <f t="shared" si="1"/>
        <v>1081</v>
      </c>
      <c r="B42" s="76" t="str">
        <f t="shared" si="2"/>
        <v>01081</v>
      </c>
      <c r="C42" s="33">
        <v>1081</v>
      </c>
      <c r="D42" s="33" t="s">
        <v>1974</v>
      </c>
      <c r="E42" s="33" t="s">
        <v>885</v>
      </c>
      <c r="F42" s="33" t="s">
        <v>884</v>
      </c>
      <c r="G42" s="33" t="s">
        <v>1975</v>
      </c>
      <c r="H42" s="5" t="s">
        <v>1855</v>
      </c>
      <c r="I42" s="33">
        <v>101</v>
      </c>
      <c r="K42" s="9">
        <v>1</v>
      </c>
      <c r="O42" s="33" t="s">
        <v>1976</v>
      </c>
      <c r="P42" s="61" t="str">
        <f t="shared" si="0"/>
        <v>POINT(-85.345833 32.588092)</v>
      </c>
      <c r="Q42" s="67">
        <v>32.588092000000003</v>
      </c>
      <c r="R42" s="67">
        <v>-85.345832999999999</v>
      </c>
    </row>
    <row r="43" spans="1:18" x14ac:dyDescent="0.25">
      <c r="A43" s="76" t="str">
        <f t="shared" si="1"/>
        <v>1083</v>
      </c>
      <c r="B43" s="76" t="str">
        <f t="shared" si="2"/>
        <v>01083</v>
      </c>
      <c r="C43" s="33">
        <v>1083</v>
      </c>
      <c r="D43" s="33" t="s">
        <v>1977</v>
      </c>
      <c r="E43" s="33" t="s">
        <v>885</v>
      </c>
      <c r="F43" s="33" t="s">
        <v>884</v>
      </c>
      <c r="G43" s="33" t="s">
        <v>1978</v>
      </c>
      <c r="H43" s="5" t="s">
        <v>1855</v>
      </c>
      <c r="I43" s="33">
        <v>102</v>
      </c>
      <c r="K43" s="9">
        <v>1</v>
      </c>
      <c r="O43" s="33" t="s">
        <v>1979</v>
      </c>
      <c r="P43" s="61" t="str">
        <f t="shared" si="0"/>
        <v>POINT(-86.938972 34.815612)</v>
      </c>
      <c r="Q43" s="67">
        <v>34.815612000000002</v>
      </c>
      <c r="R43" s="67">
        <v>-86.938972000000007</v>
      </c>
    </row>
    <row r="44" spans="1:18" x14ac:dyDescent="0.25">
      <c r="A44" s="76" t="str">
        <f t="shared" si="1"/>
        <v>1085</v>
      </c>
      <c r="B44" s="76" t="str">
        <f t="shared" si="2"/>
        <v>01085</v>
      </c>
      <c r="C44" s="33">
        <v>1085</v>
      </c>
      <c r="D44" s="33" t="s">
        <v>1980</v>
      </c>
      <c r="E44" s="33" t="s">
        <v>885</v>
      </c>
      <c r="F44" s="33" t="s">
        <v>884</v>
      </c>
      <c r="G44" s="33" t="s">
        <v>1981</v>
      </c>
      <c r="H44" s="5" t="s">
        <v>1855</v>
      </c>
      <c r="I44" s="33">
        <v>103</v>
      </c>
      <c r="K44" s="9">
        <v>1</v>
      </c>
      <c r="O44" s="33" t="s">
        <v>1982</v>
      </c>
      <c r="P44" s="61" t="str">
        <f t="shared" si="0"/>
        <v>POINT(-86.618688 32.162415)</v>
      </c>
      <c r="Q44" s="67">
        <v>32.162415000000003</v>
      </c>
      <c r="R44" s="67">
        <v>-86.618688000000006</v>
      </c>
    </row>
    <row r="45" spans="1:18" x14ac:dyDescent="0.25">
      <c r="A45" s="76" t="str">
        <f t="shared" si="1"/>
        <v>1087</v>
      </c>
      <c r="B45" s="76" t="str">
        <f t="shared" si="2"/>
        <v>01087</v>
      </c>
      <c r="C45" s="33">
        <v>1087</v>
      </c>
      <c r="D45" s="33" t="s">
        <v>1983</v>
      </c>
      <c r="E45" s="33" t="s">
        <v>885</v>
      </c>
      <c r="F45" s="33" t="s">
        <v>884</v>
      </c>
      <c r="G45" s="33" t="s">
        <v>1984</v>
      </c>
      <c r="H45" s="5" t="s">
        <v>1855</v>
      </c>
      <c r="I45" s="33">
        <v>104</v>
      </c>
      <c r="K45" s="9">
        <v>1</v>
      </c>
      <c r="O45" s="33" t="s">
        <v>1985</v>
      </c>
      <c r="P45" s="61" t="str">
        <f t="shared" si="0"/>
        <v>POINT(-85.715007 32.425739)</v>
      </c>
      <c r="Q45" s="67">
        <v>32.425739</v>
      </c>
      <c r="R45" s="67">
        <v>-85.715007</v>
      </c>
    </row>
    <row r="46" spans="1:18" x14ac:dyDescent="0.25">
      <c r="A46" s="76" t="str">
        <f t="shared" si="1"/>
        <v>1089</v>
      </c>
      <c r="B46" s="76" t="str">
        <f t="shared" si="2"/>
        <v>01089</v>
      </c>
      <c r="C46" s="33">
        <v>1089</v>
      </c>
      <c r="D46" s="33" t="s">
        <v>1986</v>
      </c>
      <c r="E46" s="33" t="s">
        <v>885</v>
      </c>
      <c r="F46" s="33" t="s">
        <v>884</v>
      </c>
      <c r="G46" s="33" t="s">
        <v>1987</v>
      </c>
      <c r="H46" s="5" t="s">
        <v>1855</v>
      </c>
      <c r="I46" s="33">
        <v>105</v>
      </c>
      <c r="K46" s="9">
        <v>1</v>
      </c>
      <c r="O46" s="33" t="s">
        <v>1988</v>
      </c>
      <c r="P46" s="61" t="str">
        <f t="shared" si="0"/>
        <v>POINT(-86.613232 34.746392)</v>
      </c>
      <c r="Q46" s="67">
        <v>34.746392</v>
      </c>
      <c r="R46" s="67">
        <v>-86.613231999999996</v>
      </c>
    </row>
    <row r="47" spans="1:18" x14ac:dyDescent="0.25">
      <c r="A47" s="76" t="str">
        <f t="shared" si="1"/>
        <v>1091</v>
      </c>
      <c r="B47" s="76" t="str">
        <f t="shared" si="2"/>
        <v>01091</v>
      </c>
      <c r="C47" s="33">
        <v>1091</v>
      </c>
      <c r="D47" s="33" t="s">
        <v>1989</v>
      </c>
      <c r="E47" s="33" t="s">
        <v>885</v>
      </c>
      <c r="F47" s="33" t="s">
        <v>884</v>
      </c>
      <c r="G47" s="33" t="s">
        <v>1990</v>
      </c>
      <c r="H47" s="5" t="s">
        <v>1855</v>
      </c>
      <c r="I47" s="33">
        <v>106</v>
      </c>
      <c r="K47" s="9">
        <v>1</v>
      </c>
      <c r="O47" s="33" t="s">
        <v>1991</v>
      </c>
      <c r="P47" s="61" t="str">
        <f t="shared" si="0"/>
        <v>POINT(-87.800648 32.340479)</v>
      </c>
      <c r="Q47" s="67">
        <v>32.340479000000002</v>
      </c>
      <c r="R47" s="67">
        <v>-87.800647999999995</v>
      </c>
    </row>
    <row r="48" spans="1:18" x14ac:dyDescent="0.25">
      <c r="A48" s="76" t="str">
        <f t="shared" si="1"/>
        <v>1093</v>
      </c>
      <c r="B48" s="76" t="str">
        <f t="shared" si="2"/>
        <v>01093</v>
      </c>
      <c r="C48" s="33">
        <v>1093</v>
      </c>
      <c r="D48" s="33" t="s">
        <v>1992</v>
      </c>
      <c r="E48" s="33" t="s">
        <v>885</v>
      </c>
      <c r="F48" s="33" t="s">
        <v>884</v>
      </c>
      <c r="G48" s="33" t="s">
        <v>1993</v>
      </c>
      <c r="H48" s="5" t="s">
        <v>1855</v>
      </c>
      <c r="I48" s="33">
        <v>107</v>
      </c>
      <c r="K48" s="9">
        <v>1</v>
      </c>
      <c r="O48" s="33" t="s">
        <v>1994</v>
      </c>
      <c r="P48" s="61" t="str">
        <f t="shared" si="0"/>
        <v>POINT(-87.8743 34.111797)</v>
      </c>
      <c r="Q48" s="67">
        <v>34.111797000000003</v>
      </c>
      <c r="R48" s="67">
        <v>-87.874300000000005</v>
      </c>
    </row>
    <row r="49" spans="1:18" x14ac:dyDescent="0.25">
      <c r="A49" s="76" t="str">
        <f t="shared" si="1"/>
        <v>1095</v>
      </c>
      <c r="B49" s="76" t="str">
        <f t="shared" si="2"/>
        <v>01095</v>
      </c>
      <c r="C49" s="33">
        <v>1095</v>
      </c>
      <c r="D49" s="33" t="s">
        <v>1995</v>
      </c>
      <c r="E49" s="33" t="s">
        <v>885</v>
      </c>
      <c r="F49" s="33" t="s">
        <v>884</v>
      </c>
      <c r="G49" s="33" t="s">
        <v>1996</v>
      </c>
      <c r="H49" s="5" t="s">
        <v>1855</v>
      </c>
      <c r="I49" s="33">
        <v>108</v>
      </c>
      <c r="K49" s="9">
        <v>1</v>
      </c>
      <c r="O49" s="33" t="s">
        <v>1997</v>
      </c>
      <c r="P49" s="61" t="str">
        <f t="shared" si="0"/>
        <v>POINT(-86.293279 34.311974)</v>
      </c>
      <c r="Q49" s="67">
        <v>34.311973999999999</v>
      </c>
      <c r="R49" s="67">
        <v>-86.293278999999998</v>
      </c>
    </row>
    <row r="50" spans="1:18" x14ac:dyDescent="0.25">
      <c r="A50" s="76" t="str">
        <f t="shared" si="1"/>
        <v>1097</v>
      </c>
      <c r="B50" s="76" t="str">
        <f t="shared" si="2"/>
        <v>01097</v>
      </c>
      <c r="C50" s="33">
        <v>1097</v>
      </c>
      <c r="D50" s="33" t="s">
        <v>1998</v>
      </c>
      <c r="E50" s="33" t="s">
        <v>885</v>
      </c>
      <c r="F50" s="33" t="s">
        <v>884</v>
      </c>
      <c r="G50" s="33" t="s">
        <v>1999</v>
      </c>
      <c r="H50" s="5" t="s">
        <v>1855</v>
      </c>
      <c r="I50" s="33">
        <v>109</v>
      </c>
      <c r="K50" s="9">
        <v>1</v>
      </c>
      <c r="O50" s="33" t="s">
        <v>2000</v>
      </c>
      <c r="P50" s="61" t="str">
        <f t="shared" si="0"/>
        <v>POINT(-88.170637 30.683993)</v>
      </c>
      <c r="Q50" s="67">
        <v>30.683993000000001</v>
      </c>
      <c r="R50" s="67">
        <v>-88.170636999999999</v>
      </c>
    </row>
    <row r="51" spans="1:18" x14ac:dyDescent="0.25">
      <c r="A51" s="76" t="str">
        <f t="shared" si="1"/>
        <v>1099</v>
      </c>
      <c r="B51" s="76" t="str">
        <f t="shared" si="2"/>
        <v>01099</v>
      </c>
      <c r="C51" s="33">
        <v>1099</v>
      </c>
      <c r="D51" s="33" t="s">
        <v>2001</v>
      </c>
      <c r="E51" s="33" t="s">
        <v>885</v>
      </c>
      <c r="F51" s="33" t="s">
        <v>884</v>
      </c>
      <c r="G51" s="33" t="s">
        <v>2002</v>
      </c>
      <c r="H51" s="5" t="s">
        <v>1855</v>
      </c>
      <c r="I51" s="33">
        <v>110</v>
      </c>
      <c r="K51" s="9">
        <v>1</v>
      </c>
      <c r="O51" s="33" t="s">
        <v>2003</v>
      </c>
      <c r="P51" s="61" t="str">
        <f t="shared" si="0"/>
        <v>POINT(-87.360894 31.505611)</v>
      </c>
      <c r="Q51" s="67">
        <v>31.505610999999998</v>
      </c>
      <c r="R51" s="67">
        <v>-87.360894000000002</v>
      </c>
    </row>
    <row r="52" spans="1:18" x14ac:dyDescent="0.25">
      <c r="A52" s="76" t="str">
        <f t="shared" si="1"/>
        <v>1101</v>
      </c>
      <c r="B52" s="76" t="str">
        <f t="shared" si="2"/>
        <v>01101</v>
      </c>
      <c r="C52" s="33">
        <v>1101</v>
      </c>
      <c r="D52" s="33" t="s">
        <v>2004</v>
      </c>
      <c r="E52" s="33" t="s">
        <v>885</v>
      </c>
      <c r="F52" s="33" t="s">
        <v>884</v>
      </c>
      <c r="G52" s="33" t="s">
        <v>2005</v>
      </c>
      <c r="H52" s="5" t="s">
        <v>1855</v>
      </c>
      <c r="I52" s="33">
        <v>111</v>
      </c>
      <c r="K52" s="9">
        <v>1</v>
      </c>
      <c r="O52" s="33" t="s">
        <v>2006</v>
      </c>
      <c r="P52" s="61" t="str">
        <f t="shared" si="0"/>
        <v>POINT(-86.243797 32.346175)</v>
      </c>
      <c r="Q52" s="67">
        <v>32.346175000000002</v>
      </c>
      <c r="R52" s="67">
        <v>-86.243797000000001</v>
      </c>
    </row>
    <row r="53" spans="1:18" x14ac:dyDescent="0.25">
      <c r="A53" s="76" t="str">
        <f t="shared" si="1"/>
        <v>1103</v>
      </c>
      <c r="B53" s="76" t="str">
        <f t="shared" si="2"/>
        <v>01103</v>
      </c>
      <c r="C53" s="33">
        <v>1103</v>
      </c>
      <c r="D53" s="33" t="s">
        <v>2007</v>
      </c>
      <c r="E53" s="33" t="s">
        <v>885</v>
      </c>
      <c r="F53" s="33" t="s">
        <v>884</v>
      </c>
      <c r="G53" s="33" t="s">
        <v>2008</v>
      </c>
      <c r="H53" s="5" t="s">
        <v>1855</v>
      </c>
      <c r="I53" s="33">
        <v>112</v>
      </c>
      <c r="K53" s="9">
        <v>1</v>
      </c>
      <c r="O53" s="33" t="s">
        <v>2009</v>
      </c>
      <c r="P53" s="61" t="str">
        <f t="shared" si="0"/>
        <v>POINT(-86.930781 34.514252)</v>
      </c>
      <c r="Q53" s="67">
        <v>34.514251999999999</v>
      </c>
      <c r="R53" s="67">
        <v>-86.930780999999996</v>
      </c>
    </row>
    <row r="54" spans="1:18" x14ac:dyDescent="0.25">
      <c r="A54" s="76" t="str">
        <f t="shared" si="1"/>
        <v>1105</v>
      </c>
      <c r="B54" s="76" t="str">
        <f t="shared" si="2"/>
        <v>01105</v>
      </c>
      <c r="C54" s="33">
        <v>1105</v>
      </c>
      <c r="D54" s="33" t="s">
        <v>2010</v>
      </c>
      <c r="E54" s="33" t="s">
        <v>885</v>
      </c>
      <c r="F54" s="33" t="s">
        <v>884</v>
      </c>
      <c r="G54" s="33" t="s">
        <v>2011</v>
      </c>
      <c r="H54" s="5" t="s">
        <v>1855</v>
      </c>
      <c r="I54" s="33">
        <v>113</v>
      </c>
      <c r="K54" s="9">
        <v>1</v>
      </c>
      <c r="O54" s="33" t="s">
        <v>2012</v>
      </c>
      <c r="P54" s="61" t="str">
        <f t="shared" si="0"/>
        <v>POINT(-87.369219 32.581066)</v>
      </c>
      <c r="Q54" s="67">
        <v>32.581066</v>
      </c>
      <c r="R54" s="67">
        <v>-87.369219000000001</v>
      </c>
    </row>
    <row r="55" spans="1:18" x14ac:dyDescent="0.25">
      <c r="A55" s="76" t="str">
        <f t="shared" si="1"/>
        <v>1107</v>
      </c>
      <c r="B55" s="76" t="str">
        <f t="shared" si="2"/>
        <v>01107</v>
      </c>
      <c r="C55" s="33">
        <v>1107</v>
      </c>
      <c r="D55" s="33" t="s">
        <v>2013</v>
      </c>
      <c r="E55" s="33" t="s">
        <v>885</v>
      </c>
      <c r="F55" s="33" t="s">
        <v>884</v>
      </c>
      <c r="G55" s="33" t="s">
        <v>2014</v>
      </c>
      <c r="H55" s="5" t="s">
        <v>1855</v>
      </c>
      <c r="I55" s="33">
        <v>114</v>
      </c>
      <c r="K55" s="9">
        <v>1</v>
      </c>
      <c r="O55" s="33" t="s">
        <v>2015</v>
      </c>
      <c r="P55" s="61" t="str">
        <f t="shared" si="0"/>
        <v>POINT(-88.066472 33.292973)</v>
      </c>
      <c r="Q55" s="67">
        <v>33.292973000000003</v>
      </c>
      <c r="R55" s="67">
        <v>-88.066472000000005</v>
      </c>
    </row>
    <row r="56" spans="1:18" x14ac:dyDescent="0.25">
      <c r="A56" s="76" t="str">
        <f t="shared" si="1"/>
        <v>1109</v>
      </c>
      <c r="B56" s="76" t="str">
        <f t="shared" si="2"/>
        <v>01109</v>
      </c>
      <c r="C56" s="33">
        <v>1109</v>
      </c>
      <c r="D56" s="33" t="s">
        <v>2016</v>
      </c>
      <c r="E56" s="33" t="s">
        <v>885</v>
      </c>
      <c r="F56" s="33" t="s">
        <v>884</v>
      </c>
      <c r="G56" s="33" t="s">
        <v>2017</v>
      </c>
      <c r="H56" s="5" t="s">
        <v>1855</v>
      </c>
      <c r="I56" s="33">
        <v>115</v>
      </c>
      <c r="K56" s="9">
        <v>1</v>
      </c>
      <c r="O56" s="33" t="s">
        <v>2018</v>
      </c>
      <c r="P56" s="61" t="str">
        <f t="shared" si="0"/>
        <v>POINT(-85.948647 31.787277)</v>
      </c>
      <c r="Q56" s="67">
        <v>31.787277</v>
      </c>
      <c r="R56" s="67">
        <v>-85.948646999999994</v>
      </c>
    </row>
    <row r="57" spans="1:18" x14ac:dyDescent="0.25">
      <c r="A57" s="76" t="str">
        <f t="shared" si="1"/>
        <v>1111</v>
      </c>
      <c r="B57" s="76" t="str">
        <f t="shared" si="2"/>
        <v>01111</v>
      </c>
      <c r="C57" s="33">
        <v>1111</v>
      </c>
      <c r="D57" s="33" t="s">
        <v>2019</v>
      </c>
      <c r="E57" s="33" t="s">
        <v>885</v>
      </c>
      <c r="F57" s="33" t="s">
        <v>884</v>
      </c>
      <c r="G57" s="33" t="s">
        <v>2020</v>
      </c>
      <c r="H57" s="5" t="s">
        <v>1855</v>
      </c>
      <c r="I57" s="33">
        <v>116</v>
      </c>
      <c r="K57" s="9">
        <v>1</v>
      </c>
      <c r="O57" s="33" t="s">
        <v>2021</v>
      </c>
      <c r="P57" s="61" t="str">
        <f t="shared" si="0"/>
        <v>POINT(-85.427266 33.257607)</v>
      </c>
      <c r="Q57" s="67">
        <v>33.257607</v>
      </c>
      <c r="R57" s="67">
        <v>-85.427266000000003</v>
      </c>
    </row>
    <row r="58" spans="1:18" x14ac:dyDescent="0.25">
      <c r="A58" s="76" t="str">
        <f t="shared" si="1"/>
        <v>1113</v>
      </c>
      <c r="B58" s="76" t="str">
        <f t="shared" si="2"/>
        <v>01113</v>
      </c>
      <c r="C58" s="33">
        <v>1113</v>
      </c>
      <c r="D58" s="33" t="s">
        <v>2022</v>
      </c>
      <c r="E58" s="33" t="s">
        <v>885</v>
      </c>
      <c r="F58" s="33" t="s">
        <v>884</v>
      </c>
      <c r="G58" s="33" t="s">
        <v>2023</v>
      </c>
      <c r="H58" s="5" t="s">
        <v>1855</v>
      </c>
      <c r="I58" s="33">
        <v>117</v>
      </c>
      <c r="K58" s="9">
        <v>1</v>
      </c>
      <c r="O58" s="33" t="s">
        <v>2024</v>
      </c>
      <c r="P58" s="61" t="str">
        <f t="shared" si="0"/>
        <v>POINT(-85.062843 32.421972)</v>
      </c>
      <c r="Q58" s="67">
        <v>32.421971999999997</v>
      </c>
      <c r="R58" s="67">
        <v>-85.062843000000001</v>
      </c>
    </row>
    <row r="59" spans="1:18" x14ac:dyDescent="0.25">
      <c r="A59" s="76" t="str">
        <f t="shared" si="1"/>
        <v>1115</v>
      </c>
      <c r="B59" s="76" t="str">
        <f t="shared" si="2"/>
        <v>01115</v>
      </c>
      <c r="C59" s="33">
        <v>1115</v>
      </c>
      <c r="D59" s="33" t="s">
        <v>2025</v>
      </c>
      <c r="E59" s="33" t="s">
        <v>885</v>
      </c>
      <c r="F59" s="33" t="s">
        <v>884</v>
      </c>
      <c r="G59" s="33" t="s">
        <v>2026</v>
      </c>
      <c r="H59" s="5" t="s">
        <v>1855</v>
      </c>
      <c r="I59" s="33">
        <v>118</v>
      </c>
      <c r="K59" s="9">
        <v>1</v>
      </c>
      <c r="O59" s="33" t="s">
        <v>2027</v>
      </c>
      <c r="P59" s="61" t="str">
        <f t="shared" si="0"/>
        <v>POINT(-86.369107 33.660628)</v>
      </c>
      <c r="Q59" s="67">
        <v>33.660628000000003</v>
      </c>
      <c r="R59" s="67">
        <v>-86.369107</v>
      </c>
    </row>
    <row r="60" spans="1:18" x14ac:dyDescent="0.25">
      <c r="A60" s="76" t="str">
        <f t="shared" si="1"/>
        <v>1117</v>
      </c>
      <c r="B60" s="76" t="str">
        <f t="shared" si="2"/>
        <v>01117</v>
      </c>
      <c r="C60" s="33">
        <v>1117</v>
      </c>
      <c r="D60" s="33" t="s">
        <v>2028</v>
      </c>
      <c r="E60" s="33" t="s">
        <v>885</v>
      </c>
      <c r="F60" s="33" t="s">
        <v>884</v>
      </c>
      <c r="G60" s="33" t="s">
        <v>2029</v>
      </c>
      <c r="H60" s="5" t="s">
        <v>1855</v>
      </c>
      <c r="I60" s="33">
        <v>119</v>
      </c>
      <c r="K60" s="9">
        <v>1</v>
      </c>
      <c r="O60" s="33" t="s">
        <v>2030</v>
      </c>
      <c r="P60" s="61" t="str">
        <f t="shared" si="0"/>
        <v>POINT(-86.737978 33.290719)</v>
      </c>
      <c r="Q60" s="67">
        <v>33.290719000000003</v>
      </c>
      <c r="R60" s="67">
        <v>-86.737977999999998</v>
      </c>
    </row>
    <row r="61" spans="1:18" x14ac:dyDescent="0.25">
      <c r="A61" s="76" t="str">
        <f t="shared" si="1"/>
        <v>1119</v>
      </c>
      <c r="B61" s="76" t="str">
        <f t="shared" si="2"/>
        <v>01119</v>
      </c>
      <c r="C61" s="33">
        <v>1119</v>
      </c>
      <c r="D61" s="33" t="s">
        <v>2031</v>
      </c>
      <c r="E61" s="33" t="s">
        <v>885</v>
      </c>
      <c r="F61" s="33" t="s">
        <v>884</v>
      </c>
      <c r="G61" s="33" t="s">
        <v>2032</v>
      </c>
      <c r="H61" s="5" t="s">
        <v>1855</v>
      </c>
      <c r="I61" s="33">
        <v>120</v>
      </c>
      <c r="K61" s="9">
        <v>1</v>
      </c>
      <c r="O61" s="33" t="s">
        <v>2033</v>
      </c>
      <c r="P61" s="61" t="str">
        <f t="shared" si="0"/>
        <v>POINT(-88.232646 32.57442)</v>
      </c>
      <c r="Q61" s="67">
        <v>32.574420000000003</v>
      </c>
      <c r="R61" s="67">
        <v>-88.232646000000003</v>
      </c>
    </row>
    <row r="62" spans="1:18" x14ac:dyDescent="0.25">
      <c r="A62" s="76" t="str">
        <f t="shared" si="1"/>
        <v>1121</v>
      </c>
      <c r="B62" s="76" t="str">
        <f t="shared" si="2"/>
        <v>01121</v>
      </c>
      <c r="C62" s="33">
        <v>1121</v>
      </c>
      <c r="D62" s="33" t="s">
        <v>2034</v>
      </c>
      <c r="E62" s="33" t="s">
        <v>885</v>
      </c>
      <c r="F62" s="33" t="s">
        <v>884</v>
      </c>
      <c r="G62" s="33" t="s">
        <v>2035</v>
      </c>
      <c r="H62" s="5" t="s">
        <v>1855</v>
      </c>
      <c r="I62" s="33">
        <v>121</v>
      </c>
      <c r="K62" s="9">
        <v>1</v>
      </c>
      <c r="O62" s="33" t="s">
        <v>2036</v>
      </c>
      <c r="P62" s="61" t="str">
        <f t="shared" si="0"/>
        <v>POINT(-86.169238 33.372083)</v>
      </c>
      <c r="Q62" s="67">
        <v>33.372083000000003</v>
      </c>
      <c r="R62" s="67">
        <v>-86.169238000000007</v>
      </c>
    </row>
    <row r="63" spans="1:18" x14ac:dyDescent="0.25">
      <c r="A63" s="76" t="str">
        <f t="shared" si="1"/>
        <v>1123</v>
      </c>
      <c r="B63" s="76" t="str">
        <f t="shared" si="2"/>
        <v>01123</v>
      </c>
      <c r="C63" s="33">
        <v>1123</v>
      </c>
      <c r="D63" s="33" t="s">
        <v>2037</v>
      </c>
      <c r="E63" s="33" t="s">
        <v>885</v>
      </c>
      <c r="F63" s="33" t="s">
        <v>884</v>
      </c>
      <c r="G63" s="33" t="s">
        <v>2038</v>
      </c>
      <c r="H63" s="5" t="s">
        <v>1855</v>
      </c>
      <c r="I63" s="33">
        <v>122</v>
      </c>
      <c r="K63" s="9">
        <v>1</v>
      </c>
      <c r="O63" s="33" t="s">
        <v>2039</v>
      </c>
      <c r="P63" s="61" t="str">
        <f t="shared" si="0"/>
        <v>POINT(-85.864503 32.85306)</v>
      </c>
      <c r="Q63" s="67">
        <v>32.853059999999999</v>
      </c>
      <c r="R63" s="67">
        <v>-85.864502999999999</v>
      </c>
    </row>
    <row r="64" spans="1:18" x14ac:dyDescent="0.25">
      <c r="A64" s="76" t="str">
        <f t="shared" si="1"/>
        <v>1125</v>
      </c>
      <c r="B64" s="76" t="str">
        <f t="shared" si="2"/>
        <v>01125</v>
      </c>
      <c r="C64" s="33">
        <v>1125</v>
      </c>
      <c r="D64" s="33" t="s">
        <v>2040</v>
      </c>
      <c r="E64" s="33" t="s">
        <v>885</v>
      </c>
      <c r="F64" s="33" t="s">
        <v>884</v>
      </c>
      <c r="G64" s="33" t="s">
        <v>2041</v>
      </c>
      <c r="H64" s="5" t="s">
        <v>1855</v>
      </c>
      <c r="I64" s="33">
        <v>123</v>
      </c>
      <c r="K64" s="9">
        <v>1</v>
      </c>
      <c r="O64" s="33" t="s">
        <v>2042</v>
      </c>
      <c r="P64" s="61" t="str">
        <f t="shared" si="0"/>
        <v>POINT(-87.520229 33.214154)</v>
      </c>
      <c r="Q64" s="67">
        <v>33.214154000000001</v>
      </c>
      <c r="R64" s="67">
        <v>-87.520229</v>
      </c>
    </row>
    <row r="65" spans="1:18" x14ac:dyDescent="0.25">
      <c r="A65" s="76" t="str">
        <f t="shared" si="1"/>
        <v>1127</v>
      </c>
      <c r="B65" s="76" t="str">
        <f t="shared" si="2"/>
        <v>01127</v>
      </c>
      <c r="C65" s="33">
        <v>1127</v>
      </c>
      <c r="D65" s="33" t="s">
        <v>2043</v>
      </c>
      <c r="E65" s="33" t="s">
        <v>885</v>
      </c>
      <c r="F65" s="33" t="s">
        <v>884</v>
      </c>
      <c r="G65" s="33" t="s">
        <v>2044</v>
      </c>
      <c r="H65" s="5" t="s">
        <v>1855</v>
      </c>
      <c r="I65" s="33">
        <v>124</v>
      </c>
      <c r="K65" s="9">
        <v>1</v>
      </c>
      <c r="O65" s="33" t="s">
        <v>2045</v>
      </c>
      <c r="P65" s="61" t="str">
        <f t="shared" si="0"/>
        <v>POINT(-87.253922 33.834858)</v>
      </c>
      <c r="Q65" s="67">
        <v>33.834857999999997</v>
      </c>
      <c r="R65" s="67">
        <v>-87.253922000000003</v>
      </c>
    </row>
    <row r="66" spans="1:18" x14ac:dyDescent="0.25">
      <c r="A66" s="76" t="str">
        <f t="shared" si="1"/>
        <v>1129</v>
      </c>
      <c r="B66" s="76" t="str">
        <f t="shared" si="2"/>
        <v>01129</v>
      </c>
      <c r="C66" s="33">
        <v>1129</v>
      </c>
      <c r="D66" s="33" t="s">
        <v>2046</v>
      </c>
      <c r="E66" s="33" t="s">
        <v>885</v>
      </c>
      <c r="F66" s="33" t="s">
        <v>884</v>
      </c>
      <c r="G66" s="33" t="s">
        <v>1026</v>
      </c>
      <c r="H66" s="5" t="s">
        <v>1855</v>
      </c>
      <c r="I66" s="33">
        <v>125</v>
      </c>
      <c r="K66" s="9">
        <v>1</v>
      </c>
      <c r="O66" s="33" t="s">
        <v>2047</v>
      </c>
      <c r="P66" s="61" t="str">
        <f t="shared" si="0"/>
        <v>POINT(-88.18612 31.410368)</v>
      </c>
      <c r="Q66" s="67">
        <v>31.410367999999998</v>
      </c>
      <c r="R66" s="67">
        <v>-88.186120000000003</v>
      </c>
    </row>
    <row r="67" spans="1:18" x14ac:dyDescent="0.25">
      <c r="A67" s="76" t="str">
        <f t="shared" ref="A67:A130" si="3">K67&amp;RIGHT(C67,3)</f>
        <v>1131</v>
      </c>
      <c r="B67" s="76" t="str">
        <f t="shared" ref="B67:B130" si="4">TEXT(A67,"00000")</f>
        <v>01131</v>
      </c>
      <c r="C67" s="33">
        <v>1131</v>
      </c>
      <c r="D67" s="33" t="s">
        <v>2048</v>
      </c>
      <c r="E67" s="33" t="s">
        <v>885</v>
      </c>
      <c r="F67" s="33" t="s">
        <v>884</v>
      </c>
      <c r="G67" s="33" t="s">
        <v>2049</v>
      </c>
      <c r="H67" s="5" t="s">
        <v>1855</v>
      </c>
      <c r="I67" s="33">
        <v>126</v>
      </c>
      <c r="K67" s="9">
        <v>1</v>
      </c>
      <c r="O67" s="33" t="s">
        <v>2050</v>
      </c>
      <c r="P67" s="61" t="str">
        <f t="shared" ref="P67:P130" si="5">CONCATENATE("POINT","(",R67," ",Q67,")")</f>
        <v>POINT(-87.380407 31.999753)</v>
      </c>
      <c r="Q67" s="67">
        <v>31.999752999999998</v>
      </c>
      <c r="R67" s="67">
        <v>-87.380407000000005</v>
      </c>
    </row>
    <row r="68" spans="1:18" x14ac:dyDescent="0.25">
      <c r="A68" s="76" t="str">
        <f t="shared" si="3"/>
        <v>1133</v>
      </c>
      <c r="B68" s="76" t="str">
        <f t="shared" si="4"/>
        <v>01133</v>
      </c>
      <c r="C68" s="33">
        <v>1133</v>
      </c>
      <c r="D68" s="33" t="s">
        <v>2051</v>
      </c>
      <c r="E68" s="33" t="s">
        <v>885</v>
      </c>
      <c r="F68" s="33" t="s">
        <v>884</v>
      </c>
      <c r="G68" s="33" t="s">
        <v>2052</v>
      </c>
      <c r="H68" s="5" t="s">
        <v>1855</v>
      </c>
      <c r="I68" s="33">
        <v>127</v>
      </c>
      <c r="K68" s="9">
        <v>1</v>
      </c>
      <c r="O68" s="33" t="s">
        <v>2053</v>
      </c>
      <c r="P68" s="61" t="str">
        <f t="shared" si="5"/>
        <v>POINT(-87.415693 34.163824)</v>
      </c>
      <c r="Q68" s="67">
        <v>34.163823999999998</v>
      </c>
      <c r="R68" s="67">
        <v>-87.415693000000005</v>
      </c>
    </row>
    <row r="69" spans="1:18" x14ac:dyDescent="0.25">
      <c r="A69" s="76" t="str">
        <f t="shared" si="3"/>
        <v>2013</v>
      </c>
      <c r="B69" s="76" t="str">
        <f t="shared" si="4"/>
        <v>02013</v>
      </c>
      <c r="C69" s="33">
        <v>2013</v>
      </c>
      <c r="D69" s="33" t="s">
        <v>2054</v>
      </c>
      <c r="E69" s="33" t="s">
        <v>889</v>
      </c>
      <c r="F69" s="33" t="s">
        <v>888</v>
      </c>
      <c r="G69" s="33" t="s">
        <v>2054</v>
      </c>
      <c r="H69" s="5" t="s">
        <v>1855</v>
      </c>
      <c r="I69" s="33">
        <v>128</v>
      </c>
      <c r="K69" s="9">
        <v>2</v>
      </c>
      <c r="O69" s="33" t="s">
        <v>2055</v>
      </c>
      <c r="P69" s="61" t="str">
        <f t="shared" si="5"/>
        <v>POINT(-162.901536 54.860151)</v>
      </c>
      <c r="Q69" s="67">
        <v>54.860151000000002</v>
      </c>
      <c r="R69" s="67">
        <v>-162.90153599999999</v>
      </c>
    </row>
    <row r="70" spans="1:18" x14ac:dyDescent="0.25">
      <c r="A70" s="76" t="str">
        <f t="shared" si="3"/>
        <v>2016</v>
      </c>
      <c r="B70" s="76" t="str">
        <f t="shared" si="4"/>
        <v>02016</v>
      </c>
      <c r="C70" s="33">
        <v>2016</v>
      </c>
      <c r="D70" s="33" t="s">
        <v>2056</v>
      </c>
      <c r="E70" s="33" t="s">
        <v>889</v>
      </c>
      <c r="F70" s="33" t="s">
        <v>888</v>
      </c>
      <c r="G70" s="33" t="s">
        <v>2057</v>
      </c>
      <c r="H70" s="5" t="s">
        <v>1855</v>
      </c>
      <c r="I70" s="33">
        <v>129</v>
      </c>
      <c r="K70" s="9">
        <v>2</v>
      </c>
      <c r="O70" s="33" t="s">
        <v>2058</v>
      </c>
      <c r="P70" s="61" t="str">
        <f t="shared" si="5"/>
        <v>POINT(-168.292885 54.023571)</v>
      </c>
      <c r="Q70" s="67">
        <v>54.023570999999997</v>
      </c>
      <c r="R70" s="67">
        <v>-168.29288500000001</v>
      </c>
    </row>
    <row r="71" spans="1:18" x14ac:dyDescent="0.25">
      <c r="A71" s="76" t="str">
        <f t="shared" si="3"/>
        <v>2020</v>
      </c>
      <c r="B71" s="76" t="str">
        <f t="shared" si="4"/>
        <v>02020</v>
      </c>
      <c r="C71" s="33">
        <v>2020</v>
      </c>
      <c r="D71" s="33" t="s">
        <v>2059</v>
      </c>
      <c r="E71" s="33" t="s">
        <v>889</v>
      </c>
      <c r="F71" s="33" t="s">
        <v>888</v>
      </c>
      <c r="G71" s="33" t="s">
        <v>2059</v>
      </c>
      <c r="H71" s="5" t="s">
        <v>1855</v>
      </c>
      <c r="I71" s="33">
        <v>130</v>
      </c>
      <c r="K71" s="9">
        <v>2</v>
      </c>
      <c r="O71" s="33" t="s">
        <v>2060</v>
      </c>
      <c r="P71" s="61" t="str">
        <f t="shared" si="5"/>
        <v>POINT(-149.793182 61.192232)</v>
      </c>
      <c r="Q71" s="67">
        <v>61.192231999999997</v>
      </c>
      <c r="R71" s="67">
        <v>-149.793182</v>
      </c>
    </row>
    <row r="72" spans="1:18" x14ac:dyDescent="0.25">
      <c r="A72" s="76" t="str">
        <f t="shared" si="3"/>
        <v>2050</v>
      </c>
      <c r="B72" s="76" t="str">
        <f t="shared" si="4"/>
        <v>02050</v>
      </c>
      <c r="C72" s="33">
        <v>2050</v>
      </c>
      <c r="D72" s="33" t="s">
        <v>2061</v>
      </c>
      <c r="E72" s="33" t="s">
        <v>889</v>
      </c>
      <c r="F72" s="33" t="s">
        <v>888</v>
      </c>
      <c r="G72" s="33" t="s">
        <v>2062</v>
      </c>
      <c r="H72" s="5" t="s">
        <v>1855</v>
      </c>
      <c r="I72" s="33">
        <v>131</v>
      </c>
      <c r="K72" s="9">
        <v>2</v>
      </c>
      <c r="O72" s="33" t="s">
        <v>2063</v>
      </c>
      <c r="P72" s="61" t="str">
        <f t="shared" si="5"/>
        <v>POINT(-162.151263 60.679946)</v>
      </c>
      <c r="Q72" s="67">
        <v>60.679946000000001</v>
      </c>
      <c r="R72" s="67">
        <v>-162.151263</v>
      </c>
    </row>
    <row r="73" spans="1:18" x14ac:dyDescent="0.25">
      <c r="A73" s="76" t="str">
        <f t="shared" si="3"/>
        <v>2060</v>
      </c>
      <c r="B73" s="76" t="str">
        <f t="shared" si="4"/>
        <v>02060</v>
      </c>
      <c r="C73" s="33">
        <v>2060</v>
      </c>
      <c r="D73" s="33" t="s">
        <v>2064</v>
      </c>
      <c r="E73" s="33" t="s">
        <v>889</v>
      </c>
      <c r="F73" s="33" t="s">
        <v>888</v>
      </c>
      <c r="G73" s="33" t="s">
        <v>2064</v>
      </c>
      <c r="H73" s="5" t="s">
        <v>1855</v>
      </c>
      <c r="I73" s="33">
        <v>132</v>
      </c>
      <c r="K73" s="9">
        <v>2</v>
      </c>
      <c r="O73" s="33" t="s">
        <v>2065</v>
      </c>
      <c r="P73" s="61" t="str">
        <f t="shared" si="5"/>
        <v>POINT(-156.834047 58.735464)</v>
      </c>
      <c r="Q73" s="67">
        <v>58.735464</v>
      </c>
      <c r="R73" s="67">
        <v>-156.834047</v>
      </c>
    </row>
    <row r="74" spans="1:18" x14ac:dyDescent="0.25">
      <c r="A74" s="76" t="str">
        <f t="shared" si="3"/>
        <v>2068</v>
      </c>
      <c r="B74" s="76" t="str">
        <f t="shared" si="4"/>
        <v>02068</v>
      </c>
      <c r="C74" s="33">
        <v>2068</v>
      </c>
      <c r="D74" s="33" t="s">
        <v>2066</v>
      </c>
      <c r="E74" s="33" t="s">
        <v>889</v>
      </c>
      <c r="F74" s="33" t="s">
        <v>888</v>
      </c>
      <c r="G74" s="33" t="s">
        <v>2066</v>
      </c>
      <c r="H74" s="5" t="s">
        <v>1855</v>
      </c>
      <c r="I74" s="33">
        <v>133</v>
      </c>
      <c r="K74" s="9">
        <v>2</v>
      </c>
      <c r="O74" s="33" t="s">
        <v>2067</v>
      </c>
      <c r="P74" s="61" t="str">
        <f t="shared" si="5"/>
        <v>POINT(-149.032949 63.882845)</v>
      </c>
      <c r="Q74" s="67">
        <v>63.882845000000003</v>
      </c>
      <c r="R74" s="67">
        <v>-149.032949</v>
      </c>
    </row>
    <row r="75" spans="1:18" x14ac:dyDescent="0.25">
      <c r="A75" s="76" t="str">
        <f t="shared" si="3"/>
        <v>2070</v>
      </c>
      <c r="B75" s="76" t="str">
        <f t="shared" si="4"/>
        <v>02070</v>
      </c>
      <c r="C75" s="33">
        <v>2070</v>
      </c>
      <c r="D75" s="33" t="s">
        <v>2068</v>
      </c>
      <c r="E75" s="33" t="s">
        <v>889</v>
      </c>
      <c r="F75" s="33" t="s">
        <v>888</v>
      </c>
      <c r="G75" s="33" t="s">
        <v>2069</v>
      </c>
      <c r="H75" s="5" t="s">
        <v>1855</v>
      </c>
      <c r="I75" s="33">
        <v>134</v>
      </c>
      <c r="K75" s="9">
        <v>2</v>
      </c>
      <c r="O75" s="33" t="s">
        <v>2070</v>
      </c>
      <c r="P75" s="61" t="str">
        <f t="shared" si="5"/>
        <v>POINT(-158.718472 59.136256)</v>
      </c>
      <c r="Q75" s="67">
        <v>59.136256000000003</v>
      </c>
      <c r="R75" s="67">
        <v>-158.71847199999999</v>
      </c>
    </row>
    <row r="76" spans="1:18" x14ac:dyDescent="0.25">
      <c r="A76" s="76" t="str">
        <f t="shared" si="3"/>
        <v>2090</v>
      </c>
      <c r="B76" s="76" t="str">
        <f t="shared" si="4"/>
        <v>02090</v>
      </c>
      <c r="C76" s="33">
        <v>2090</v>
      </c>
      <c r="D76" s="33" t="s">
        <v>2071</v>
      </c>
      <c r="E76" s="33" t="s">
        <v>889</v>
      </c>
      <c r="F76" s="33" t="s">
        <v>888</v>
      </c>
      <c r="G76" s="33" t="s">
        <v>2071</v>
      </c>
      <c r="H76" s="5" t="s">
        <v>1855</v>
      </c>
      <c r="I76" s="33">
        <v>135</v>
      </c>
      <c r="K76" s="9">
        <v>2</v>
      </c>
      <c r="O76" s="33" t="s">
        <v>2072</v>
      </c>
      <c r="P76" s="61" t="str">
        <f t="shared" si="5"/>
        <v>POINT(-147.624018 64.831552)</v>
      </c>
      <c r="Q76" s="67">
        <v>64.831552000000002</v>
      </c>
      <c r="R76" s="67">
        <v>-147.62401800000001</v>
      </c>
    </row>
    <row r="77" spans="1:18" x14ac:dyDescent="0.25">
      <c r="A77" s="76" t="str">
        <f t="shared" si="3"/>
        <v>2100</v>
      </c>
      <c r="B77" s="76" t="str">
        <f t="shared" si="4"/>
        <v>02100</v>
      </c>
      <c r="C77" s="33">
        <v>2100</v>
      </c>
      <c r="D77" s="33" t="s">
        <v>2073</v>
      </c>
      <c r="E77" s="33" t="s">
        <v>889</v>
      </c>
      <c r="F77" s="33" t="s">
        <v>888</v>
      </c>
      <c r="G77" s="33" t="s">
        <v>2073</v>
      </c>
      <c r="H77" s="5" t="s">
        <v>1855</v>
      </c>
      <c r="I77" s="33">
        <v>136</v>
      </c>
      <c r="K77" s="9">
        <v>2</v>
      </c>
      <c r="O77" s="33" t="s">
        <v>2074</v>
      </c>
      <c r="P77" s="61" t="str">
        <f t="shared" si="5"/>
        <v>POINT(-135.559897 59.264125)</v>
      </c>
      <c r="Q77" s="67">
        <v>59.264125</v>
      </c>
      <c r="R77" s="67">
        <v>-135.55989700000001</v>
      </c>
    </row>
    <row r="78" spans="1:18" x14ac:dyDescent="0.25">
      <c r="A78" s="76" t="str">
        <f t="shared" si="3"/>
        <v>2105</v>
      </c>
      <c r="B78" s="76" t="str">
        <f t="shared" si="4"/>
        <v>02105</v>
      </c>
      <c r="C78" s="33">
        <v>2105</v>
      </c>
      <c r="D78" s="33" t="s">
        <v>2075</v>
      </c>
      <c r="E78" s="33" t="s">
        <v>889</v>
      </c>
      <c r="F78" s="33" t="s">
        <v>888</v>
      </c>
      <c r="G78" s="33" t="s">
        <v>2076</v>
      </c>
      <c r="H78" s="5" t="s">
        <v>1855</v>
      </c>
      <c r="I78" s="33">
        <v>137</v>
      </c>
      <c r="K78" s="9">
        <v>2</v>
      </c>
      <c r="O78" s="33" t="s">
        <v>2077</v>
      </c>
      <c r="P78" s="61" t="str">
        <f t="shared" si="5"/>
        <v>POINT(-135.384163 58.078282)</v>
      </c>
      <c r="Q78" s="67">
        <v>58.078282000000002</v>
      </c>
      <c r="R78" s="67">
        <v>-135.384163</v>
      </c>
    </row>
    <row r="79" spans="1:18" x14ac:dyDescent="0.25">
      <c r="A79" s="76" t="str">
        <f t="shared" si="3"/>
        <v>2110</v>
      </c>
      <c r="B79" s="76" t="str">
        <f t="shared" si="4"/>
        <v>02110</v>
      </c>
      <c r="C79" s="33">
        <v>2110</v>
      </c>
      <c r="D79" s="33" t="s">
        <v>2078</v>
      </c>
      <c r="E79" s="33" t="s">
        <v>889</v>
      </c>
      <c r="F79" s="33" t="s">
        <v>888</v>
      </c>
      <c r="G79" s="33" t="s">
        <v>2078</v>
      </c>
      <c r="H79" s="5" t="s">
        <v>1855</v>
      </c>
      <c r="I79" s="33">
        <v>138</v>
      </c>
      <c r="K79" s="9">
        <v>2</v>
      </c>
      <c r="O79" s="33" t="s">
        <v>2079</v>
      </c>
      <c r="P79" s="61" t="str">
        <f t="shared" si="5"/>
        <v>POINT(-134.530605 58.358516)</v>
      </c>
      <c r="Q79" s="67">
        <v>58.358516000000002</v>
      </c>
      <c r="R79" s="67">
        <v>-134.53060500000001</v>
      </c>
    </row>
    <row r="80" spans="1:18" x14ac:dyDescent="0.25">
      <c r="A80" s="76" t="str">
        <f t="shared" si="3"/>
        <v>2122</v>
      </c>
      <c r="B80" s="76" t="str">
        <f t="shared" si="4"/>
        <v>02122</v>
      </c>
      <c r="C80" s="33">
        <v>2122</v>
      </c>
      <c r="D80" s="33" t="s">
        <v>2080</v>
      </c>
      <c r="E80" s="33" t="s">
        <v>889</v>
      </c>
      <c r="F80" s="33" t="s">
        <v>888</v>
      </c>
      <c r="G80" s="33" t="s">
        <v>2080</v>
      </c>
      <c r="H80" s="5" t="s">
        <v>1855</v>
      </c>
      <c r="I80" s="33">
        <v>139</v>
      </c>
      <c r="K80" s="9">
        <v>2</v>
      </c>
      <c r="O80" s="33" t="s">
        <v>2081</v>
      </c>
      <c r="P80" s="61" t="str">
        <f t="shared" si="5"/>
        <v>POINT(-151.064475 60.292592)</v>
      </c>
      <c r="Q80" s="67">
        <v>60.292591999999999</v>
      </c>
      <c r="R80" s="67">
        <v>-151.06447499999999</v>
      </c>
    </row>
    <row r="81" spans="1:18" x14ac:dyDescent="0.25">
      <c r="A81" s="76" t="str">
        <f t="shared" si="3"/>
        <v>2130</v>
      </c>
      <c r="B81" s="76" t="str">
        <f t="shared" si="4"/>
        <v>02130</v>
      </c>
      <c r="C81" s="33">
        <v>2130</v>
      </c>
      <c r="D81" s="33" t="s">
        <v>2082</v>
      </c>
      <c r="E81" s="33" t="s">
        <v>889</v>
      </c>
      <c r="F81" s="33" t="s">
        <v>888</v>
      </c>
      <c r="G81" s="33" t="s">
        <v>2082</v>
      </c>
      <c r="H81" s="5" t="s">
        <v>1855</v>
      </c>
      <c r="I81" s="33">
        <v>140</v>
      </c>
      <c r="K81" s="9">
        <v>2</v>
      </c>
      <c r="O81" s="33" t="s">
        <v>2083</v>
      </c>
      <c r="P81" s="61" t="str">
        <f t="shared" si="5"/>
        <v>POINT(-131.678527 55.367858)</v>
      </c>
      <c r="Q81" s="67">
        <v>55.367857999999998</v>
      </c>
      <c r="R81" s="67">
        <v>-131.678527</v>
      </c>
    </row>
    <row r="82" spans="1:18" x14ac:dyDescent="0.25">
      <c r="A82" s="76" t="str">
        <f t="shared" si="3"/>
        <v>2150</v>
      </c>
      <c r="B82" s="76" t="str">
        <f t="shared" si="4"/>
        <v>02150</v>
      </c>
      <c r="C82" s="33">
        <v>2150</v>
      </c>
      <c r="D82" s="33" t="s">
        <v>2084</v>
      </c>
      <c r="E82" s="33" t="s">
        <v>889</v>
      </c>
      <c r="F82" s="33" t="s">
        <v>888</v>
      </c>
      <c r="G82" s="33" t="s">
        <v>2084</v>
      </c>
      <c r="H82" s="5" t="s">
        <v>1855</v>
      </c>
      <c r="I82" s="33">
        <v>141</v>
      </c>
      <c r="K82" s="9">
        <v>2</v>
      </c>
      <c r="O82" s="33" t="s">
        <v>2085</v>
      </c>
      <c r="P82" s="61" t="str">
        <f t="shared" si="5"/>
        <v>POINT(-152.460881 57.779137)</v>
      </c>
      <c r="Q82" s="67">
        <v>57.779136999999999</v>
      </c>
      <c r="R82" s="67">
        <v>-152.460881</v>
      </c>
    </row>
    <row r="83" spans="1:18" x14ac:dyDescent="0.25">
      <c r="A83" s="76" t="str">
        <f t="shared" si="3"/>
        <v>2164</v>
      </c>
      <c r="B83" s="76" t="str">
        <f t="shared" si="4"/>
        <v>02164</v>
      </c>
      <c r="C83" s="33">
        <v>2164</v>
      </c>
      <c r="D83" s="33" t="s">
        <v>2086</v>
      </c>
      <c r="E83" s="33" t="s">
        <v>889</v>
      </c>
      <c r="F83" s="33" t="s">
        <v>888</v>
      </c>
      <c r="G83" s="33" t="s">
        <v>2086</v>
      </c>
      <c r="H83" s="5" t="s">
        <v>1855</v>
      </c>
      <c r="I83" s="33">
        <v>142</v>
      </c>
      <c r="K83" s="9">
        <v>2</v>
      </c>
      <c r="O83" s="33" t="s">
        <v>2087</v>
      </c>
      <c r="P83" s="61" t="str">
        <f t="shared" si="5"/>
        <v>POINT(-156.371652 58.557351)</v>
      </c>
      <c r="Q83" s="67">
        <v>58.557350999999997</v>
      </c>
      <c r="R83" s="67">
        <v>-156.37165200000001</v>
      </c>
    </row>
    <row r="84" spans="1:18" x14ac:dyDescent="0.25">
      <c r="A84" s="76" t="str">
        <f t="shared" si="3"/>
        <v>2170</v>
      </c>
      <c r="B84" s="76" t="str">
        <f t="shared" si="4"/>
        <v>02170</v>
      </c>
      <c r="C84" s="33">
        <v>2170</v>
      </c>
      <c r="D84" s="33" t="s">
        <v>2088</v>
      </c>
      <c r="E84" s="33" t="s">
        <v>889</v>
      </c>
      <c r="F84" s="33" t="s">
        <v>888</v>
      </c>
      <c r="G84" s="33" t="s">
        <v>2088</v>
      </c>
      <c r="H84" s="5" t="s">
        <v>1855</v>
      </c>
      <c r="I84" s="33">
        <v>143</v>
      </c>
      <c r="K84" s="9">
        <v>2</v>
      </c>
      <c r="O84" s="33" t="s">
        <v>2089</v>
      </c>
      <c r="P84" s="61" t="str">
        <f t="shared" si="5"/>
        <v>POINT(-149.421961 61.611281)</v>
      </c>
      <c r="Q84" s="67">
        <v>61.611280999999998</v>
      </c>
      <c r="R84" s="67">
        <v>-149.42196100000001</v>
      </c>
    </row>
    <row r="85" spans="1:18" x14ac:dyDescent="0.25">
      <c r="A85" s="76" t="str">
        <f t="shared" si="3"/>
        <v>2180</v>
      </c>
      <c r="B85" s="76" t="str">
        <f t="shared" si="4"/>
        <v>02180</v>
      </c>
      <c r="C85" s="33">
        <v>2180</v>
      </c>
      <c r="D85" s="33" t="s">
        <v>2090</v>
      </c>
      <c r="E85" s="33" t="s">
        <v>889</v>
      </c>
      <c r="F85" s="33" t="s">
        <v>888</v>
      </c>
      <c r="G85" s="33" t="s">
        <v>2091</v>
      </c>
      <c r="H85" s="5" t="s">
        <v>1855</v>
      </c>
      <c r="I85" s="33">
        <v>144</v>
      </c>
      <c r="K85" s="9">
        <v>2</v>
      </c>
      <c r="O85" s="33" t="s">
        <v>2092</v>
      </c>
      <c r="P85" s="61" t="str">
        <f t="shared" si="5"/>
        <v>POINT(-165.295491 64.457026)</v>
      </c>
      <c r="Q85" s="67">
        <v>64.457025999999999</v>
      </c>
      <c r="R85" s="67">
        <v>-165.295491</v>
      </c>
    </row>
    <row r="86" spans="1:18" x14ac:dyDescent="0.25">
      <c r="A86" s="76" t="str">
        <f t="shared" si="3"/>
        <v>2185</v>
      </c>
      <c r="B86" s="76" t="str">
        <f t="shared" si="4"/>
        <v>02185</v>
      </c>
      <c r="C86" s="33">
        <v>2185</v>
      </c>
      <c r="D86" s="33" t="s">
        <v>2093</v>
      </c>
      <c r="E86" s="33" t="s">
        <v>889</v>
      </c>
      <c r="F86" s="33" t="s">
        <v>888</v>
      </c>
      <c r="G86" s="33" t="s">
        <v>2093</v>
      </c>
      <c r="H86" s="5" t="s">
        <v>1855</v>
      </c>
      <c r="I86" s="33">
        <v>145</v>
      </c>
      <c r="K86" s="9">
        <v>2</v>
      </c>
      <c r="O86" s="33" t="s">
        <v>2094</v>
      </c>
      <c r="P86" s="61" t="str">
        <f t="shared" si="5"/>
        <v>POINT(-154.862085 70.522779)</v>
      </c>
      <c r="Q86" s="67">
        <v>70.522779</v>
      </c>
      <c r="R86" s="67">
        <v>-154.86208500000001</v>
      </c>
    </row>
    <row r="87" spans="1:18" x14ac:dyDescent="0.25">
      <c r="A87" s="76" t="str">
        <f t="shared" si="3"/>
        <v>2188</v>
      </c>
      <c r="B87" s="76" t="str">
        <f t="shared" si="4"/>
        <v>02188</v>
      </c>
      <c r="C87" s="33">
        <v>2188</v>
      </c>
      <c r="D87" s="33" t="s">
        <v>2095</v>
      </c>
      <c r="E87" s="33" t="s">
        <v>889</v>
      </c>
      <c r="F87" s="33" t="s">
        <v>888</v>
      </c>
      <c r="G87" s="33" t="s">
        <v>2095</v>
      </c>
      <c r="H87" s="5" t="s">
        <v>1855</v>
      </c>
      <c r="I87" s="33">
        <v>146</v>
      </c>
      <c r="K87" s="9">
        <v>2</v>
      </c>
      <c r="O87" s="33" t="s">
        <v>2096</v>
      </c>
      <c r="P87" s="61" t="str">
        <f t="shared" si="5"/>
        <v>POINT(-161.638185 66.943735)</v>
      </c>
      <c r="Q87" s="67">
        <v>66.943735000000004</v>
      </c>
      <c r="R87" s="67">
        <v>-161.63818499999999</v>
      </c>
    </row>
    <row r="88" spans="1:18" x14ac:dyDescent="0.25">
      <c r="A88" s="76" t="str">
        <f t="shared" si="3"/>
        <v>2195</v>
      </c>
      <c r="B88" s="76" t="str">
        <f t="shared" si="4"/>
        <v>02195</v>
      </c>
      <c r="C88" s="33">
        <v>2195</v>
      </c>
      <c r="D88" s="33" t="s">
        <v>2097</v>
      </c>
      <c r="E88" s="33" t="s">
        <v>889</v>
      </c>
      <c r="F88" s="33" t="s">
        <v>888</v>
      </c>
      <c r="G88" s="33" t="s">
        <v>2098</v>
      </c>
      <c r="H88" s="5" t="s">
        <v>1855</v>
      </c>
      <c r="I88" s="33">
        <v>147</v>
      </c>
      <c r="K88" s="9">
        <v>2</v>
      </c>
      <c r="O88" s="33" t="s">
        <v>2099</v>
      </c>
      <c r="P88" s="61" t="str">
        <f t="shared" si="5"/>
        <v>POINT(-133.115025 56.812712)</v>
      </c>
      <c r="Q88" s="67">
        <v>56.812711999999998</v>
      </c>
      <c r="R88" s="67">
        <v>-133.115025</v>
      </c>
    </row>
    <row r="89" spans="1:18" x14ac:dyDescent="0.25">
      <c r="A89" s="76" t="str">
        <f t="shared" si="3"/>
        <v>2198</v>
      </c>
      <c r="B89" s="76" t="str">
        <f t="shared" si="4"/>
        <v>02198</v>
      </c>
      <c r="C89" s="33">
        <v>2198</v>
      </c>
      <c r="D89" s="33" t="s">
        <v>2100</v>
      </c>
      <c r="E89" s="33" t="s">
        <v>889</v>
      </c>
      <c r="F89" s="33" t="s">
        <v>888</v>
      </c>
      <c r="G89" s="33" t="s">
        <v>2101</v>
      </c>
      <c r="H89" s="5" t="s">
        <v>1855</v>
      </c>
      <c r="I89" s="33">
        <v>148</v>
      </c>
      <c r="K89" s="9">
        <v>2</v>
      </c>
      <c r="O89" s="33" t="s">
        <v>2102</v>
      </c>
      <c r="P89" s="61" t="str">
        <f t="shared" si="5"/>
        <v>POINT(-132.560842 55.448164)</v>
      </c>
      <c r="Q89" s="67">
        <v>55.448163999999998</v>
      </c>
      <c r="R89" s="67">
        <v>-132.56084200000001</v>
      </c>
    </row>
    <row r="90" spans="1:18" x14ac:dyDescent="0.25">
      <c r="A90" s="76" t="str">
        <f t="shared" si="3"/>
        <v>2220</v>
      </c>
      <c r="B90" s="76" t="str">
        <f t="shared" si="4"/>
        <v>02220</v>
      </c>
      <c r="C90" s="33">
        <v>2220</v>
      </c>
      <c r="D90" s="33" t="s">
        <v>2103</v>
      </c>
      <c r="E90" s="33" t="s">
        <v>889</v>
      </c>
      <c r="F90" s="33" t="s">
        <v>888</v>
      </c>
      <c r="G90" s="33" t="s">
        <v>2103</v>
      </c>
      <c r="H90" s="5" t="s">
        <v>1855</v>
      </c>
      <c r="I90" s="33">
        <v>149</v>
      </c>
      <c r="K90" s="9">
        <v>2</v>
      </c>
      <c r="O90" s="33" t="s">
        <v>2104</v>
      </c>
      <c r="P90" s="61" t="str">
        <f t="shared" si="5"/>
        <v>POINT(-135.337171 57.062746)</v>
      </c>
      <c r="Q90" s="67">
        <v>57.062745999999997</v>
      </c>
      <c r="R90" s="67">
        <v>-135.33717100000001</v>
      </c>
    </row>
    <row r="91" spans="1:18" x14ac:dyDescent="0.25">
      <c r="A91" s="76" t="str">
        <f t="shared" si="3"/>
        <v>2230</v>
      </c>
      <c r="B91" s="76" t="str">
        <f t="shared" si="4"/>
        <v>02230</v>
      </c>
      <c r="C91" s="33">
        <v>2230</v>
      </c>
      <c r="D91" s="33" t="s">
        <v>2105</v>
      </c>
      <c r="E91" s="33" t="s">
        <v>889</v>
      </c>
      <c r="F91" s="33" t="s">
        <v>888</v>
      </c>
      <c r="G91" s="33" t="s">
        <v>2105</v>
      </c>
      <c r="H91" s="5" t="s">
        <v>1855</v>
      </c>
      <c r="I91" s="33">
        <v>150</v>
      </c>
      <c r="K91" s="9">
        <v>2</v>
      </c>
      <c r="O91" s="33" t="s">
        <v>2106</v>
      </c>
      <c r="P91" s="61" t="str">
        <f t="shared" si="5"/>
        <v>POINT(-135.311501 59.464536)</v>
      </c>
      <c r="Q91" s="67">
        <v>59.464536000000003</v>
      </c>
      <c r="R91" s="67">
        <v>-135.31150099999999</v>
      </c>
    </row>
    <row r="92" spans="1:18" x14ac:dyDescent="0.25">
      <c r="A92" s="76" t="str">
        <f t="shared" si="3"/>
        <v>2240</v>
      </c>
      <c r="B92" s="76" t="str">
        <f t="shared" si="4"/>
        <v>02240</v>
      </c>
      <c r="C92" s="33">
        <v>2240</v>
      </c>
      <c r="D92" s="33" t="s">
        <v>2107</v>
      </c>
      <c r="E92" s="33" t="s">
        <v>889</v>
      </c>
      <c r="F92" s="33" t="s">
        <v>888</v>
      </c>
      <c r="G92" s="33" t="s">
        <v>2108</v>
      </c>
      <c r="H92" s="5" t="s">
        <v>1855</v>
      </c>
      <c r="I92" s="33">
        <v>151</v>
      </c>
      <c r="K92" s="9">
        <v>2</v>
      </c>
      <c r="O92" s="33" t="s">
        <v>2109</v>
      </c>
      <c r="P92" s="61" t="str">
        <f t="shared" si="5"/>
        <v>POINT(-144.687024 63.856185)</v>
      </c>
      <c r="Q92" s="67">
        <v>63.856185000000004</v>
      </c>
      <c r="R92" s="67">
        <v>-144.68702400000001</v>
      </c>
    </row>
    <row r="93" spans="1:18" x14ac:dyDescent="0.25">
      <c r="A93" s="76" t="str">
        <f t="shared" si="3"/>
        <v>2261</v>
      </c>
      <c r="B93" s="76" t="str">
        <f t="shared" si="4"/>
        <v>02261</v>
      </c>
      <c r="C93" s="33">
        <v>2261</v>
      </c>
      <c r="D93" s="33" t="s">
        <v>2110</v>
      </c>
      <c r="E93" s="33" t="s">
        <v>889</v>
      </c>
      <c r="F93" s="33" t="s">
        <v>888</v>
      </c>
      <c r="G93" s="33" t="s">
        <v>2111</v>
      </c>
      <c r="H93" s="5" t="s">
        <v>1855</v>
      </c>
      <c r="I93" s="33">
        <v>152</v>
      </c>
      <c r="K93" s="9">
        <v>2</v>
      </c>
      <c r="O93" s="33" t="s">
        <v>2112</v>
      </c>
      <c r="P93" s="61" t="str">
        <f t="shared" si="5"/>
        <v>POINT(-145.882504 61.26149)</v>
      </c>
      <c r="Q93" s="67">
        <v>61.261490000000002</v>
      </c>
      <c r="R93" s="67">
        <v>-145.88250400000001</v>
      </c>
    </row>
    <row r="94" spans="1:18" x14ac:dyDescent="0.25">
      <c r="A94" s="76" t="str">
        <f t="shared" si="3"/>
        <v>2270</v>
      </c>
      <c r="B94" s="76" t="str">
        <f t="shared" si="4"/>
        <v>02270</v>
      </c>
      <c r="C94" s="33">
        <v>2270</v>
      </c>
      <c r="D94" s="33" t="s">
        <v>2113</v>
      </c>
      <c r="E94" s="33" t="s">
        <v>889</v>
      </c>
      <c r="F94" s="33" t="s">
        <v>888</v>
      </c>
      <c r="G94" s="33" t="s">
        <v>2114</v>
      </c>
      <c r="H94" s="5" t="s">
        <v>1855</v>
      </c>
      <c r="I94" s="33">
        <v>153</v>
      </c>
      <c r="K94" s="9">
        <v>2</v>
      </c>
      <c r="O94" s="33" t="s">
        <v>2115</v>
      </c>
      <c r="P94" s="61" t="str">
        <f t="shared" si="5"/>
        <v>POINT(-164.314723 62.089902)</v>
      </c>
      <c r="Q94" s="67">
        <v>62.089902000000002</v>
      </c>
      <c r="R94" s="67">
        <v>-164.31472299999999</v>
      </c>
    </row>
    <row r="95" spans="1:18" x14ac:dyDescent="0.25">
      <c r="A95" s="76" t="str">
        <f t="shared" si="3"/>
        <v>2275</v>
      </c>
      <c r="B95" s="76" t="str">
        <f t="shared" si="4"/>
        <v>02275</v>
      </c>
      <c r="C95" s="33">
        <v>2275</v>
      </c>
      <c r="D95" s="33" t="s">
        <v>2116</v>
      </c>
      <c r="E95" s="33" t="s">
        <v>889</v>
      </c>
      <c r="F95" s="33" t="s">
        <v>888</v>
      </c>
      <c r="G95" s="33" t="s">
        <v>2116</v>
      </c>
      <c r="H95" s="5" t="s">
        <v>1855</v>
      </c>
      <c r="I95" s="33">
        <v>154</v>
      </c>
      <c r="K95" s="9">
        <v>2</v>
      </c>
      <c r="O95" s="33" t="s">
        <v>2117</v>
      </c>
      <c r="P95" s="61" t="str">
        <f t="shared" si="5"/>
        <v>POINT(-132.310837 56.385821)</v>
      </c>
      <c r="Q95" s="67">
        <v>56.385821</v>
      </c>
      <c r="R95" s="67">
        <v>-132.31083699999999</v>
      </c>
    </row>
    <row r="96" spans="1:18" x14ac:dyDescent="0.25">
      <c r="A96" s="76" t="str">
        <f t="shared" si="3"/>
        <v>2282</v>
      </c>
      <c r="B96" s="76" t="str">
        <f t="shared" si="4"/>
        <v>02282</v>
      </c>
      <c r="C96" s="33">
        <v>2282</v>
      </c>
      <c r="D96" s="33" t="s">
        <v>2118</v>
      </c>
      <c r="E96" s="33" t="s">
        <v>889</v>
      </c>
      <c r="F96" s="33" t="s">
        <v>888</v>
      </c>
      <c r="G96" s="33" t="s">
        <v>2118</v>
      </c>
      <c r="H96" s="5" t="s">
        <v>1855</v>
      </c>
      <c r="I96" s="33">
        <v>155</v>
      </c>
      <c r="K96" s="9">
        <v>2</v>
      </c>
      <c r="O96" s="33" t="s">
        <v>2119</v>
      </c>
      <c r="P96" s="61" t="str">
        <f t="shared" si="5"/>
        <v>POINT(-139.724878 59.547975)</v>
      </c>
      <c r="Q96" s="67">
        <v>59.547975000000001</v>
      </c>
      <c r="R96" s="67">
        <v>-139.72487799999999</v>
      </c>
    </row>
    <row r="97" spans="1:18" x14ac:dyDescent="0.25">
      <c r="A97" s="76" t="str">
        <f t="shared" si="3"/>
        <v>2290</v>
      </c>
      <c r="B97" s="76" t="str">
        <f t="shared" si="4"/>
        <v>02290</v>
      </c>
      <c r="C97" s="33">
        <v>2290</v>
      </c>
      <c r="D97" s="33" t="s">
        <v>2120</v>
      </c>
      <c r="E97" s="33" t="s">
        <v>889</v>
      </c>
      <c r="F97" s="33" t="s">
        <v>888</v>
      </c>
      <c r="G97" s="33" t="s">
        <v>2121</v>
      </c>
      <c r="H97" s="5" t="s">
        <v>1855</v>
      </c>
      <c r="I97" s="33">
        <v>156</v>
      </c>
      <c r="K97" s="9">
        <v>2</v>
      </c>
      <c r="O97" s="33" t="s">
        <v>2122</v>
      </c>
      <c r="P97" s="61" t="str">
        <f t="shared" si="5"/>
        <v>POINT(-152.550423 65.010262)</v>
      </c>
      <c r="Q97" s="67">
        <v>65.010261999999997</v>
      </c>
      <c r="R97" s="67">
        <v>-152.55042299999999</v>
      </c>
    </row>
    <row r="98" spans="1:18" x14ac:dyDescent="0.25">
      <c r="A98" s="76" t="str">
        <f t="shared" si="3"/>
        <v>4001</v>
      </c>
      <c r="B98" s="76" t="str">
        <f t="shared" si="4"/>
        <v>04001</v>
      </c>
      <c r="C98" s="33">
        <v>4001</v>
      </c>
      <c r="D98" s="33" t="s">
        <v>2123</v>
      </c>
      <c r="E98" s="33" t="s">
        <v>892</v>
      </c>
      <c r="F98" s="33" t="s">
        <v>891</v>
      </c>
      <c r="G98" s="33" t="s">
        <v>2124</v>
      </c>
      <c r="H98" s="5" t="s">
        <v>1855</v>
      </c>
      <c r="I98" s="33">
        <v>157</v>
      </c>
      <c r="K98" s="9">
        <v>4</v>
      </c>
      <c r="O98" s="33" t="s">
        <v>2125</v>
      </c>
      <c r="P98" s="61" t="str">
        <f t="shared" si="5"/>
        <v>POINT(-109.41484 35.577687)</v>
      </c>
      <c r="Q98" s="67">
        <v>35.577686999999997</v>
      </c>
      <c r="R98" s="67">
        <v>-109.41484</v>
      </c>
    </row>
    <row r="99" spans="1:18" x14ac:dyDescent="0.25">
      <c r="A99" s="76" t="str">
        <f t="shared" si="3"/>
        <v>4003</v>
      </c>
      <c r="B99" s="76" t="str">
        <f t="shared" si="4"/>
        <v>04003</v>
      </c>
      <c r="C99" s="33">
        <v>4003</v>
      </c>
      <c r="D99" s="33" t="s">
        <v>2126</v>
      </c>
      <c r="E99" s="33" t="s">
        <v>892</v>
      </c>
      <c r="F99" s="33" t="s">
        <v>891</v>
      </c>
      <c r="G99" s="33" t="s">
        <v>2127</v>
      </c>
      <c r="H99" s="5" t="s">
        <v>1855</v>
      </c>
      <c r="I99" s="33">
        <v>158</v>
      </c>
      <c r="K99" s="9">
        <v>4</v>
      </c>
      <c r="O99" s="33" t="s">
        <v>2128</v>
      </c>
      <c r="P99" s="61" t="str">
        <f t="shared" si="5"/>
        <v>POINT(-110.063053 31.607357)</v>
      </c>
      <c r="Q99" s="67">
        <v>31.607357</v>
      </c>
      <c r="R99" s="67">
        <v>-110.063053</v>
      </c>
    </row>
    <row r="100" spans="1:18" x14ac:dyDescent="0.25">
      <c r="A100" s="76" t="str">
        <f t="shared" si="3"/>
        <v>4005</v>
      </c>
      <c r="B100" s="76" t="str">
        <f t="shared" si="4"/>
        <v>04005</v>
      </c>
      <c r="C100" s="33">
        <v>4005</v>
      </c>
      <c r="D100" s="33" t="s">
        <v>2129</v>
      </c>
      <c r="E100" s="33" t="s">
        <v>892</v>
      </c>
      <c r="F100" s="33" t="s">
        <v>891</v>
      </c>
      <c r="G100" s="33" t="s">
        <v>2130</v>
      </c>
      <c r="H100" s="5" t="s">
        <v>1855</v>
      </c>
      <c r="I100" s="33">
        <v>159</v>
      </c>
      <c r="K100" s="9">
        <v>4</v>
      </c>
      <c r="O100" s="33" t="s">
        <v>2131</v>
      </c>
      <c r="P100" s="61" t="str">
        <f t="shared" si="5"/>
        <v>POINT(-111.590056 35.514426)</v>
      </c>
      <c r="Q100" s="67">
        <v>35.514426</v>
      </c>
      <c r="R100" s="67">
        <v>-111.590056</v>
      </c>
    </row>
    <row r="101" spans="1:18" x14ac:dyDescent="0.25">
      <c r="A101" s="76" t="str">
        <f t="shared" si="3"/>
        <v>4007</v>
      </c>
      <c r="B101" s="76" t="str">
        <f t="shared" si="4"/>
        <v>04007</v>
      </c>
      <c r="C101" s="33">
        <v>4007</v>
      </c>
      <c r="D101" s="33" t="s">
        <v>2132</v>
      </c>
      <c r="E101" s="33" t="s">
        <v>892</v>
      </c>
      <c r="F101" s="33" t="s">
        <v>891</v>
      </c>
      <c r="G101" s="33" t="s">
        <v>2133</v>
      </c>
      <c r="H101" s="5" t="s">
        <v>1855</v>
      </c>
      <c r="I101" s="33">
        <v>160</v>
      </c>
      <c r="K101" s="9">
        <v>4</v>
      </c>
      <c r="O101" s="33" t="s">
        <v>2134</v>
      </c>
      <c r="P101" s="61" t="str">
        <f t="shared" si="5"/>
        <v>POINT(-111.007494 33.82356)</v>
      </c>
      <c r="Q101" s="67">
        <v>33.823560000000001</v>
      </c>
      <c r="R101" s="67">
        <v>-111.00749399999999</v>
      </c>
    </row>
    <row r="102" spans="1:18" x14ac:dyDescent="0.25">
      <c r="A102" s="76" t="str">
        <f t="shared" si="3"/>
        <v>4009</v>
      </c>
      <c r="B102" s="76" t="str">
        <f t="shared" si="4"/>
        <v>04009</v>
      </c>
      <c r="C102" s="33">
        <v>4009</v>
      </c>
      <c r="D102" s="33" t="s">
        <v>2135</v>
      </c>
      <c r="E102" s="33" t="s">
        <v>892</v>
      </c>
      <c r="F102" s="33" t="s">
        <v>891</v>
      </c>
      <c r="G102" s="33" t="s">
        <v>2136</v>
      </c>
      <c r="H102" s="5" t="s">
        <v>1855</v>
      </c>
      <c r="I102" s="33">
        <v>161</v>
      </c>
      <c r="K102" s="9">
        <v>4</v>
      </c>
      <c r="O102" s="33" t="s">
        <v>2137</v>
      </c>
      <c r="P102" s="61" t="str">
        <f t="shared" si="5"/>
        <v>POINT(-109.812181 32.86733)</v>
      </c>
      <c r="Q102" s="67">
        <v>32.867330000000003</v>
      </c>
      <c r="R102" s="67">
        <v>-109.812181</v>
      </c>
    </row>
    <row r="103" spans="1:18" x14ac:dyDescent="0.25">
      <c r="A103" s="76" t="str">
        <f t="shared" si="3"/>
        <v>4011</v>
      </c>
      <c r="B103" s="76" t="str">
        <f t="shared" si="4"/>
        <v>04011</v>
      </c>
      <c r="C103" s="33">
        <v>4011</v>
      </c>
      <c r="D103" s="33" t="s">
        <v>2138</v>
      </c>
      <c r="E103" s="33" t="s">
        <v>892</v>
      </c>
      <c r="F103" s="33" t="s">
        <v>891</v>
      </c>
      <c r="G103" s="33" t="s">
        <v>2139</v>
      </c>
      <c r="H103" s="5" t="s">
        <v>1855</v>
      </c>
      <c r="I103" s="33">
        <v>162</v>
      </c>
      <c r="K103" s="9">
        <v>4</v>
      </c>
      <c r="O103" s="33" t="s">
        <v>2140</v>
      </c>
      <c r="P103" s="61" t="str">
        <f t="shared" si="5"/>
        <v>POINT(-109.248712 32.970402)</v>
      </c>
      <c r="Q103" s="67">
        <v>32.970402</v>
      </c>
      <c r="R103" s="67">
        <v>-109.248712</v>
      </c>
    </row>
    <row r="104" spans="1:18" x14ac:dyDescent="0.25">
      <c r="A104" s="76" t="str">
        <f t="shared" si="3"/>
        <v>4012</v>
      </c>
      <c r="B104" s="76" t="str">
        <f t="shared" si="4"/>
        <v>04012</v>
      </c>
      <c r="C104" s="33">
        <v>4012</v>
      </c>
      <c r="D104" s="33" t="s">
        <v>2141</v>
      </c>
      <c r="E104" s="33" t="s">
        <v>892</v>
      </c>
      <c r="F104" s="33" t="s">
        <v>891</v>
      </c>
      <c r="G104" s="33" t="s">
        <v>2142</v>
      </c>
      <c r="H104" s="5" t="s">
        <v>1855</v>
      </c>
      <c r="I104" s="33">
        <v>163</v>
      </c>
      <c r="K104" s="9">
        <v>4</v>
      </c>
      <c r="O104" s="33" t="s">
        <v>2143</v>
      </c>
      <c r="P104" s="61" t="str">
        <f t="shared" si="5"/>
        <v>POINT(-114.172146 33.908361)</v>
      </c>
      <c r="Q104" s="67">
        <v>33.908360999999999</v>
      </c>
      <c r="R104" s="67">
        <v>-114.172146</v>
      </c>
    </row>
    <row r="105" spans="1:18" x14ac:dyDescent="0.25">
      <c r="A105" s="76" t="str">
        <f t="shared" si="3"/>
        <v>4013</v>
      </c>
      <c r="B105" s="76" t="str">
        <f t="shared" si="4"/>
        <v>04013</v>
      </c>
      <c r="C105" s="33">
        <v>4013</v>
      </c>
      <c r="D105" s="33" t="s">
        <v>2144</v>
      </c>
      <c r="E105" s="33" t="s">
        <v>892</v>
      </c>
      <c r="F105" s="33" t="s">
        <v>891</v>
      </c>
      <c r="G105" s="33" t="s">
        <v>2145</v>
      </c>
      <c r="H105" s="5" t="s">
        <v>1855</v>
      </c>
      <c r="I105" s="33">
        <v>164</v>
      </c>
      <c r="K105" s="9">
        <v>4</v>
      </c>
      <c r="O105" s="33" t="s">
        <v>2146</v>
      </c>
      <c r="P105" s="61" t="str">
        <f t="shared" si="5"/>
        <v>POINT(-112.04143 33.493403)</v>
      </c>
      <c r="Q105" s="67">
        <v>33.493403000000001</v>
      </c>
      <c r="R105" s="67">
        <v>-112.04143000000001</v>
      </c>
    </row>
    <row r="106" spans="1:18" x14ac:dyDescent="0.25">
      <c r="A106" s="76" t="str">
        <f t="shared" si="3"/>
        <v>4015</v>
      </c>
      <c r="B106" s="76" t="str">
        <f t="shared" si="4"/>
        <v>04015</v>
      </c>
      <c r="C106" s="33">
        <v>4015</v>
      </c>
      <c r="D106" s="33" t="s">
        <v>2147</v>
      </c>
      <c r="E106" s="33" t="s">
        <v>892</v>
      </c>
      <c r="F106" s="33" t="s">
        <v>891</v>
      </c>
      <c r="G106" s="33" t="s">
        <v>2148</v>
      </c>
      <c r="H106" s="5" t="s">
        <v>1855</v>
      </c>
      <c r="I106" s="33">
        <v>165</v>
      </c>
      <c r="K106" s="9">
        <v>4</v>
      </c>
      <c r="O106" s="33" t="s">
        <v>2149</v>
      </c>
      <c r="P106" s="61" t="str">
        <f t="shared" si="5"/>
        <v>POINT(-114.249634 35.069679)</v>
      </c>
      <c r="Q106" s="67">
        <v>35.069679000000001</v>
      </c>
      <c r="R106" s="67">
        <v>-114.249634</v>
      </c>
    </row>
    <row r="107" spans="1:18" x14ac:dyDescent="0.25">
      <c r="A107" s="76" t="str">
        <f t="shared" si="3"/>
        <v>4017</v>
      </c>
      <c r="B107" s="76" t="str">
        <f t="shared" si="4"/>
        <v>04017</v>
      </c>
      <c r="C107" s="33">
        <v>4017</v>
      </c>
      <c r="D107" s="33" t="s">
        <v>2150</v>
      </c>
      <c r="E107" s="33" t="s">
        <v>892</v>
      </c>
      <c r="F107" s="33" t="s">
        <v>891</v>
      </c>
      <c r="G107" s="33" t="s">
        <v>2151</v>
      </c>
      <c r="H107" s="5" t="s">
        <v>1855</v>
      </c>
      <c r="I107" s="33">
        <v>166</v>
      </c>
      <c r="K107" s="9">
        <v>4</v>
      </c>
      <c r="O107" s="33" t="s">
        <v>2152</v>
      </c>
      <c r="P107" s="61" t="str">
        <f t="shared" si="5"/>
        <v>POINT(-110.211155 34.893625)</v>
      </c>
      <c r="Q107" s="67">
        <v>34.893625</v>
      </c>
      <c r="R107" s="67">
        <v>-110.21115500000001</v>
      </c>
    </row>
    <row r="108" spans="1:18" x14ac:dyDescent="0.25">
      <c r="A108" s="76" t="str">
        <f t="shared" si="3"/>
        <v>4019</v>
      </c>
      <c r="B108" s="76" t="str">
        <f t="shared" si="4"/>
        <v>04019</v>
      </c>
      <c r="C108" s="33">
        <v>4019</v>
      </c>
      <c r="D108" s="33" t="s">
        <v>2153</v>
      </c>
      <c r="E108" s="33" t="s">
        <v>892</v>
      </c>
      <c r="F108" s="33" t="s">
        <v>891</v>
      </c>
      <c r="G108" s="33" t="s">
        <v>2154</v>
      </c>
      <c r="H108" s="5" t="s">
        <v>1855</v>
      </c>
      <c r="I108" s="33">
        <v>167</v>
      </c>
      <c r="K108" s="9">
        <v>4</v>
      </c>
      <c r="O108" s="33" t="s">
        <v>2155</v>
      </c>
      <c r="P108" s="61" t="str">
        <f t="shared" si="5"/>
        <v>POINT(-110.96001 32.216707)</v>
      </c>
      <c r="Q108" s="67">
        <v>32.216707</v>
      </c>
      <c r="R108" s="67">
        <v>-110.96001</v>
      </c>
    </row>
    <row r="109" spans="1:18" x14ac:dyDescent="0.25">
      <c r="A109" s="76" t="str">
        <f t="shared" si="3"/>
        <v>4021</v>
      </c>
      <c r="B109" s="76" t="str">
        <f t="shared" si="4"/>
        <v>04021</v>
      </c>
      <c r="C109" s="33">
        <v>4021</v>
      </c>
      <c r="D109" s="33" t="s">
        <v>2156</v>
      </c>
      <c r="E109" s="33" t="s">
        <v>892</v>
      </c>
      <c r="F109" s="33" t="s">
        <v>891</v>
      </c>
      <c r="G109" s="33" t="s">
        <v>2157</v>
      </c>
      <c r="H109" s="5" t="s">
        <v>1855</v>
      </c>
      <c r="I109" s="33">
        <v>168</v>
      </c>
      <c r="K109" s="9">
        <v>4</v>
      </c>
      <c r="O109" s="33" t="s">
        <v>2158</v>
      </c>
      <c r="P109" s="61" t="str">
        <f t="shared" si="5"/>
        <v>POINT(-111.588364 33.060133)</v>
      </c>
      <c r="Q109" s="67">
        <v>33.060133</v>
      </c>
      <c r="R109" s="67">
        <v>-111.588364</v>
      </c>
    </row>
    <row r="110" spans="1:18" x14ac:dyDescent="0.25">
      <c r="A110" s="76" t="str">
        <f t="shared" si="3"/>
        <v>4023</v>
      </c>
      <c r="B110" s="76" t="str">
        <f t="shared" si="4"/>
        <v>04023</v>
      </c>
      <c r="C110" s="33">
        <v>4023</v>
      </c>
      <c r="D110" s="33" t="s">
        <v>2159</v>
      </c>
      <c r="E110" s="33" t="s">
        <v>892</v>
      </c>
      <c r="F110" s="33" t="s">
        <v>891</v>
      </c>
      <c r="G110" s="33" t="s">
        <v>2160</v>
      </c>
      <c r="H110" s="5" t="s">
        <v>1855</v>
      </c>
      <c r="I110" s="33">
        <v>169</v>
      </c>
      <c r="K110" s="9">
        <v>4</v>
      </c>
      <c r="O110" s="33" t="s">
        <v>2161</v>
      </c>
      <c r="P110" s="61" t="str">
        <f t="shared" si="5"/>
        <v>POINT(-110.943195 31.434733)</v>
      </c>
      <c r="Q110" s="67">
        <v>31.434733000000001</v>
      </c>
      <c r="R110" s="67">
        <v>-110.943195</v>
      </c>
    </row>
    <row r="111" spans="1:18" x14ac:dyDescent="0.25">
      <c r="A111" s="76" t="str">
        <f t="shared" si="3"/>
        <v>4025</v>
      </c>
      <c r="B111" s="76" t="str">
        <f t="shared" si="4"/>
        <v>04025</v>
      </c>
      <c r="C111" s="33">
        <v>4025</v>
      </c>
      <c r="D111" s="33" t="s">
        <v>2162</v>
      </c>
      <c r="E111" s="33" t="s">
        <v>892</v>
      </c>
      <c r="F111" s="33" t="s">
        <v>891</v>
      </c>
      <c r="G111" s="33" t="s">
        <v>2163</v>
      </c>
      <c r="H111" s="5" t="s">
        <v>1855</v>
      </c>
      <c r="I111" s="33">
        <v>170</v>
      </c>
      <c r="K111" s="9">
        <v>4</v>
      </c>
      <c r="O111" s="33" t="s">
        <v>2164</v>
      </c>
      <c r="P111" s="61" t="str">
        <f t="shared" si="5"/>
        <v>POINT(-112.267767 34.629014)</v>
      </c>
      <c r="Q111" s="67">
        <v>34.629013999999998</v>
      </c>
      <c r="R111" s="67">
        <v>-112.26776700000001</v>
      </c>
    </row>
    <row r="112" spans="1:18" x14ac:dyDescent="0.25">
      <c r="A112" s="76" t="str">
        <f t="shared" si="3"/>
        <v>4027</v>
      </c>
      <c r="B112" s="76" t="str">
        <f t="shared" si="4"/>
        <v>04027</v>
      </c>
      <c r="C112" s="33">
        <v>4027</v>
      </c>
      <c r="D112" s="33" t="s">
        <v>2165</v>
      </c>
      <c r="E112" s="33" t="s">
        <v>892</v>
      </c>
      <c r="F112" s="33" t="s">
        <v>891</v>
      </c>
      <c r="G112" s="33" t="s">
        <v>2166</v>
      </c>
      <c r="H112" s="5" t="s">
        <v>1855</v>
      </c>
      <c r="I112" s="33">
        <v>171</v>
      </c>
      <c r="K112" s="9">
        <v>4</v>
      </c>
      <c r="O112" s="33" t="s">
        <v>2167</v>
      </c>
      <c r="P112" s="61" t="str">
        <f t="shared" si="5"/>
        <v>POINT(-114.598663 32.65004)</v>
      </c>
      <c r="Q112" s="67">
        <v>32.650039999999997</v>
      </c>
      <c r="R112" s="67">
        <v>-114.598663</v>
      </c>
    </row>
    <row r="113" spans="1:18" x14ac:dyDescent="0.25">
      <c r="A113" s="76" t="str">
        <f t="shared" si="3"/>
        <v>5001</v>
      </c>
      <c r="B113" s="76" t="str">
        <f t="shared" si="4"/>
        <v>05001</v>
      </c>
      <c r="C113" s="33">
        <v>5001</v>
      </c>
      <c r="D113" s="33" t="s">
        <v>2168</v>
      </c>
      <c r="E113" s="33" t="s">
        <v>895</v>
      </c>
      <c r="F113" s="33" t="s">
        <v>894</v>
      </c>
      <c r="G113" s="33" t="s">
        <v>894</v>
      </c>
      <c r="H113" s="5" t="s">
        <v>1855</v>
      </c>
      <c r="I113" s="33">
        <v>172</v>
      </c>
      <c r="K113" s="9">
        <v>5</v>
      </c>
      <c r="O113" s="33" t="s">
        <v>2169</v>
      </c>
      <c r="P113" s="61" t="str">
        <f t="shared" si="5"/>
        <v>POINT(-91.461284 34.405316)</v>
      </c>
      <c r="Q113" s="67">
        <v>34.405315999999999</v>
      </c>
      <c r="R113" s="67">
        <v>-91.461284000000006</v>
      </c>
    </row>
    <row r="114" spans="1:18" x14ac:dyDescent="0.25">
      <c r="A114" s="76" t="str">
        <f t="shared" si="3"/>
        <v>5003</v>
      </c>
      <c r="B114" s="76" t="str">
        <f t="shared" si="4"/>
        <v>05003</v>
      </c>
      <c r="C114" s="33">
        <v>5003</v>
      </c>
      <c r="D114" s="33" t="s">
        <v>2170</v>
      </c>
      <c r="E114" s="33" t="s">
        <v>895</v>
      </c>
      <c r="F114" s="33" t="s">
        <v>894</v>
      </c>
      <c r="G114" s="33" t="s">
        <v>2171</v>
      </c>
      <c r="H114" s="5" t="s">
        <v>1855</v>
      </c>
      <c r="I114" s="33">
        <v>173</v>
      </c>
      <c r="K114" s="9">
        <v>5</v>
      </c>
      <c r="O114" s="33" t="s">
        <v>2172</v>
      </c>
      <c r="P114" s="61" t="str">
        <f t="shared" si="5"/>
        <v>POINT(-91.87136 33.179373)</v>
      </c>
      <c r="Q114" s="67">
        <v>33.179372999999998</v>
      </c>
      <c r="R114" s="67">
        <v>-91.871359999999996</v>
      </c>
    </row>
    <row r="115" spans="1:18" x14ac:dyDescent="0.25">
      <c r="A115" s="76" t="str">
        <f t="shared" si="3"/>
        <v>5005</v>
      </c>
      <c r="B115" s="76" t="str">
        <f t="shared" si="4"/>
        <v>05005</v>
      </c>
      <c r="C115" s="33">
        <v>5005</v>
      </c>
      <c r="D115" s="33" t="s">
        <v>2173</v>
      </c>
      <c r="E115" s="33" t="s">
        <v>895</v>
      </c>
      <c r="F115" s="33" t="s">
        <v>894</v>
      </c>
      <c r="G115" s="33" t="s">
        <v>2174</v>
      </c>
      <c r="H115" s="5" t="s">
        <v>1855</v>
      </c>
      <c r="I115" s="33">
        <v>174</v>
      </c>
      <c r="K115" s="9">
        <v>5</v>
      </c>
      <c r="O115" s="33" t="s">
        <v>2175</v>
      </c>
      <c r="P115" s="61" t="str">
        <f t="shared" si="5"/>
        <v>POINT(-92.383933 36.332208)</v>
      </c>
      <c r="Q115" s="67">
        <v>36.332208000000001</v>
      </c>
      <c r="R115" s="67">
        <v>-92.383932999999999</v>
      </c>
    </row>
    <row r="116" spans="1:18" x14ac:dyDescent="0.25">
      <c r="A116" s="76" t="str">
        <f t="shared" si="3"/>
        <v>5007</v>
      </c>
      <c r="B116" s="76" t="str">
        <f t="shared" si="4"/>
        <v>05007</v>
      </c>
      <c r="C116" s="33">
        <v>5007</v>
      </c>
      <c r="D116" s="33" t="s">
        <v>2176</v>
      </c>
      <c r="E116" s="33" t="s">
        <v>895</v>
      </c>
      <c r="F116" s="33" t="s">
        <v>894</v>
      </c>
      <c r="G116" s="33" t="s">
        <v>2177</v>
      </c>
      <c r="H116" s="5" t="s">
        <v>1855</v>
      </c>
      <c r="I116" s="33">
        <v>175</v>
      </c>
      <c r="K116" s="9">
        <v>5</v>
      </c>
      <c r="O116" s="33" t="s">
        <v>2178</v>
      </c>
      <c r="P116" s="61" t="str">
        <f t="shared" si="5"/>
        <v>POINT(-94.230543 36.337348)</v>
      </c>
      <c r="Q116" s="67">
        <v>36.337347999999999</v>
      </c>
      <c r="R116" s="67">
        <v>-94.230542999999997</v>
      </c>
    </row>
    <row r="117" spans="1:18" x14ac:dyDescent="0.25">
      <c r="A117" s="76" t="str">
        <f t="shared" si="3"/>
        <v>5009</v>
      </c>
      <c r="B117" s="76" t="str">
        <f t="shared" si="4"/>
        <v>05009</v>
      </c>
      <c r="C117" s="33">
        <v>5009</v>
      </c>
      <c r="D117" s="33" t="s">
        <v>2179</v>
      </c>
      <c r="E117" s="33" t="s">
        <v>895</v>
      </c>
      <c r="F117" s="33" t="s">
        <v>894</v>
      </c>
      <c r="G117" s="33" t="s">
        <v>2180</v>
      </c>
      <c r="H117" s="5" t="s">
        <v>1855</v>
      </c>
      <c r="I117" s="33">
        <v>176</v>
      </c>
      <c r="K117" s="9">
        <v>5</v>
      </c>
      <c r="O117" s="33" t="s">
        <v>2181</v>
      </c>
      <c r="P117" s="61" t="str">
        <f t="shared" si="5"/>
        <v>POINT(-93.099344 36.267871)</v>
      </c>
      <c r="Q117" s="67">
        <v>36.267871</v>
      </c>
      <c r="R117" s="67">
        <v>-93.099344000000002</v>
      </c>
    </row>
    <row r="118" spans="1:18" x14ac:dyDescent="0.25">
      <c r="A118" s="76" t="str">
        <f t="shared" si="3"/>
        <v>5011</v>
      </c>
      <c r="B118" s="76" t="str">
        <f t="shared" si="4"/>
        <v>05011</v>
      </c>
      <c r="C118" s="33">
        <v>5011</v>
      </c>
      <c r="D118" s="33" t="s">
        <v>2182</v>
      </c>
      <c r="E118" s="33" t="s">
        <v>895</v>
      </c>
      <c r="F118" s="33" t="s">
        <v>894</v>
      </c>
      <c r="G118" s="33" t="s">
        <v>2183</v>
      </c>
      <c r="H118" s="5" t="s">
        <v>1855</v>
      </c>
      <c r="I118" s="33">
        <v>177</v>
      </c>
      <c r="K118" s="9">
        <v>5</v>
      </c>
      <c r="O118" s="33" t="s">
        <v>2184</v>
      </c>
      <c r="P118" s="61" t="str">
        <f t="shared" si="5"/>
        <v>POINT(-92.103312 33.569321)</v>
      </c>
      <c r="Q118" s="67">
        <v>33.569321000000002</v>
      </c>
      <c r="R118" s="67">
        <v>-92.103312000000003</v>
      </c>
    </row>
    <row r="119" spans="1:18" x14ac:dyDescent="0.25">
      <c r="A119" s="76" t="str">
        <f t="shared" si="3"/>
        <v>5013</v>
      </c>
      <c r="B119" s="76" t="str">
        <f t="shared" si="4"/>
        <v>05013</v>
      </c>
      <c r="C119" s="33">
        <v>5013</v>
      </c>
      <c r="D119" s="33" t="s">
        <v>1875</v>
      </c>
      <c r="E119" s="33" t="s">
        <v>895</v>
      </c>
      <c r="F119" s="33" t="s">
        <v>894</v>
      </c>
      <c r="G119" s="33" t="s">
        <v>1876</v>
      </c>
      <c r="H119" s="5" t="s">
        <v>1855</v>
      </c>
      <c r="I119" s="33">
        <v>178</v>
      </c>
      <c r="K119" s="9">
        <v>5</v>
      </c>
      <c r="O119" s="33" t="s">
        <v>2185</v>
      </c>
      <c r="P119" s="61" t="str">
        <f t="shared" si="5"/>
        <v>POINT(-92.495555 33.591116)</v>
      </c>
      <c r="Q119" s="67">
        <v>33.591116</v>
      </c>
      <c r="R119" s="67">
        <v>-92.495554999999996</v>
      </c>
    </row>
    <row r="120" spans="1:18" x14ac:dyDescent="0.25">
      <c r="A120" s="76" t="str">
        <f t="shared" si="3"/>
        <v>5015</v>
      </c>
      <c r="B120" s="76" t="str">
        <f t="shared" si="4"/>
        <v>05015</v>
      </c>
      <c r="C120" s="33">
        <v>5015</v>
      </c>
      <c r="D120" s="33" t="s">
        <v>2186</v>
      </c>
      <c r="E120" s="33" t="s">
        <v>895</v>
      </c>
      <c r="F120" s="33" t="s">
        <v>894</v>
      </c>
      <c r="G120" s="33" t="s">
        <v>2187</v>
      </c>
      <c r="H120" s="5" t="s">
        <v>1855</v>
      </c>
      <c r="I120" s="33">
        <v>179</v>
      </c>
      <c r="K120" s="9">
        <v>5</v>
      </c>
      <c r="O120" s="33" t="s">
        <v>2188</v>
      </c>
      <c r="P120" s="61" t="str">
        <f t="shared" si="5"/>
        <v>POINT(-93.570816 36.373069)</v>
      </c>
      <c r="Q120" s="67">
        <v>36.373069000000001</v>
      </c>
      <c r="R120" s="67">
        <v>-93.570815999999994</v>
      </c>
    </row>
    <row r="121" spans="1:18" x14ac:dyDescent="0.25">
      <c r="A121" s="76" t="str">
        <f t="shared" si="3"/>
        <v>5017</v>
      </c>
      <c r="B121" s="76" t="str">
        <f t="shared" si="4"/>
        <v>05017</v>
      </c>
      <c r="C121" s="33">
        <v>5017</v>
      </c>
      <c r="D121" s="33" t="s">
        <v>2189</v>
      </c>
      <c r="E121" s="33" t="s">
        <v>895</v>
      </c>
      <c r="F121" s="33" t="s">
        <v>894</v>
      </c>
      <c r="G121" s="33" t="s">
        <v>2190</v>
      </c>
      <c r="H121" s="5" t="s">
        <v>1855</v>
      </c>
      <c r="I121" s="33">
        <v>180</v>
      </c>
      <c r="K121" s="9">
        <v>5</v>
      </c>
      <c r="O121" s="33" t="s">
        <v>2191</v>
      </c>
      <c r="P121" s="61" t="str">
        <f t="shared" si="5"/>
        <v>POINT(-91.318378 33.32186)</v>
      </c>
      <c r="Q121" s="67">
        <v>33.321860000000001</v>
      </c>
      <c r="R121" s="67">
        <v>-91.318377999999996</v>
      </c>
    </row>
    <row r="122" spans="1:18" x14ac:dyDescent="0.25">
      <c r="A122" s="76" t="str">
        <f t="shared" si="3"/>
        <v>5019</v>
      </c>
      <c r="B122" s="76" t="str">
        <f t="shared" si="4"/>
        <v>05019</v>
      </c>
      <c r="C122" s="33">
        <v>5019</v>
      </c>
      <c r="D122" s="33" t="s">
        <v>2192</v>
      </c>
      <c r="E122" s="33" t="s">
        <v>895</v>
      </c>
      <c r="F122" s="33" t="s">
        <v>894</v>
      </c>
      <c r="G122" s="33" t="s">
        <v>2193</v>
      </c>
      <c r="H122" s="5" t="s">
        <v>1855</v>
      </c>
      <c r="I122" s="33">
        <v>181</v>
      </c>
      <c r="K122" s="9">
        <v>5</v>
      </c>
      <c r="O122" s="33" t="s">
        <v>2194</v>
      </c>
      <c r="P122" s="61" t="str">
        <f t="shared" si="5"/>
        <v>POINT(-93.124856 34.094705)</v>
      </c>
      <c r="Q122" s="67">
        <v>34.094704999999998</v>
      </c>
      <c r="R122" s="67">
        <v>-93.124855999999994</v>
      </c>
    </row>
    <row r="123" spans="1:18" x14ac:dyDescent="0.25">
      <c r="A123" s="76" t="str">
        <f t="shared" si="3"/>
        <v>5021</v>
      </c>
      <c r="B123" s="76" t="str">
        <f t="shared" si="4"/>
        <v>05021</v>
      </c>
      <c r="C123" s="33">
        <v>5021</v>
      </c>
      <c r="D123" s="33" t="s">
        <v>1893</v>
      </c>
      <c r="E123" s="33" t="s">
        <v>895</v>
      </c>
      <c r="F123" s="33" t="s">
        <v>894</v>
      </c>
      <c r="G123" s="33" t="s">
        <v>1894</v>
      </c>
      <c r="H123" s="5" t="s">
        <v>1855</v>
      </c>
      <c r="I123" s="33">
        <v>182</v>
      </c>
      <c r="K123" s="9">
        <v>5</v>
      </c>
      <c r="O123" s="33" t="s">
        <v>2195</v>
      </c>
      <c r="P123" s="61" t="str">
        <f t="shared" si="5"/>
        <v>POINT(-90.372418 36.370695)</v>
      </c>
      <c r="Q123" s="67">
        <v>36.370694999999998</v>
      </c>
      <c r="R123" s="67">
        <v>-90.372417999999996</v>
      </c>
    </row>
    <row r="124" spans="1:18" x14ac:dyDescent="0.25">
      <c r="A124" s="76" t="str">
        <f t="shared" si="3"/>
        <v>5023</v>
      </c>
      <c r="B124" s="76" t="str">
        <f t="shared" si="4"/>
        <v>05023</v>
      </c>
      <c r="C124" s="33">
        <v>5023</v>
      </c>
      <c r="D124" s="33" t="s">
        <v>1896</v>
      </c>
      <c r="E124" s="33" t="s">
        <v>895</v>
      </c>
      <c r="F124" s="33" t="s">
        <v>894</v>
      </c>
      <c r="G124" s="33" t="s">
        <v>1897</v>
      </c>
      <c r="H124" s="5" t="s">
        <v>1855</v>
      </c>
      <c r="I124" s="33">
        <v>183</v>
      </c>
      <c r="K124" s="9">
        <v>5</v>
      </c>
      <c r="O124" s="33" t="s">
        <v>2196</v>
      </c>
      <c r="P124" s="61" t="str">
        <f t="shared" si="5"/>
        <v>POINT(-92.037481 35.510232)</v>
      </c>
      <c r="Q124" s="67">
        <v>35.510232000000002</v>
      </c>
      <c r="R124" s="67">
        <v>-92.037481</v>
      </c>
    </row>
    <row r="125" spans="1:18" x14ac:dyDescent="0.25">
      <c r="A125" s="76" t="str">
        <f t="shared" si="3"/>
        <v>5025</v>
      </c>
      <c r="B125" s="76" t="str">
        <f t="shared" si="4"/>
        <v>05025</v>
      </c>
      <c r="C125" s="33">
        <v>5025</v>
      </c>
      <c r="D125" s="33" t="s">
        <v>2197</v>
      </c>
      <c r="E125" s="33" t="s">
        <v>895</v>
      </c>
      <c r="F125" s="33" t="s">
        <v>894</v>
      </c>
      <c r="G125" s="33" t="s">
        <v>2198</v>
      </c>
      <c r="H125" s="5" t="s">
        <v>1855</v>
      </c>
      <c r="I125" s="33">
        <v>184</v>
      </c>
      <c r="K125" s="9">
        <v>5</v>
      </c>
      <c r="O125" s="33" t="s">
        <v>2199</v>
      </c>
      <c r="P125" s="61" t="str">
        <f t="shared" si="5"/>
        <v>POINT(-92.139146 33.914989)</v>
      </c>
      <c r="Q125" s="67">
        <v>33.914988999999998</v>
      </c>
      <c r="R125" s="67">
        <v>-92.139145999999997</v>
      </c>
    </row>
    <row r="126" spans="1:18" x14ac:dyDescent="0.25">
      <c r="A126" s="76" t="str">
        <f t="shared" si="3"/>
        <v>5027</v>
      </c>
      <c r="B126" s="76" t="str">
        <f t="shared" si="4"/>
        <v>05027</v>
      </c>
      <c r="C126" s="33">
        <v>5027</v>
      </c>
      <c r="D126" s="33" t="s">
        <v>2200</v>
      </c>
      <c r="E126" s="33" t="s">
        <v>895</v>
      </c>
      <c r="F126" s="33" t="s">
        <v>894</v>
      </c>
      <c r="G126" s="33" t="s">
        <v>2201</v>
      </c>
      <c r="H126" s="5" t="s">
        <v>1855</v>
      </c>
      <c r="I126" s="33">
        <v>185</v>
      </c>
      <c r="K126" s="9">
        <v>5</v>
      </c>
      <c r="O126" s="33" t="s">
        <v>2202</v>
      </c>
      <c r="P126" s="61" t="str">
        <f t="shared" si="5"/>
        <v>POINT(-93.247459 33.258045)</v>
      </c>
      <c r="Q126" s="67">
        <v>33.258045000000003</v>
      </c>
      <c r="R126" s="67">
        <v>-93.247459000000006</v>
      </c>
    </row>
    <row r="127" spans="1:18" x14ac:dyDescent="0.25">
      <c r="A127" s="76" t="str">
        <f t="shared" si="3"/>
        <v>5029</v>
      </c>
      <c r="B127" s="76" t="str">
        <f t="shared" si="4"/>
        <v>05029</v>
      </c>
      <c r="C127" s="33">
        <v>5029</v>
      </c>
      <c r="D127" s="33" t="s">
        <v>2203</v>
      </c>
      <c r="E127" s="33" t="s">
        <v>895</v>
      </c>
      <c r="F127" s="33" t="s">
        <v>894</v>
      </c>
      <c r="G127" s="33" t="s">
        <v>2204</v>
      </c>
      <c r="H127" s="5" t="s">
        <v>1855</v>
      </c>
      <c r="I127" s="33">
        <v>186</v>
      </c>
      <c r="K127" s="9">
        <v>5</v>
      </c>
      <c r="O127" s="33" t="s">
        <v>2205</v>
      </c>
      <c r="P127" s="61" t="str">
        <f t="shared" si="5"/>
        <v>POINT(-92.70416 35.214487)</v>
      </c>
      <c r="Q127" s="67">
        <v>35.214486999999998</v>
      </c>
      <c r="R127" s="67">
        <v>-92.704160000000002</v>
      </c>
    </row>
    <row r="128" spans="1:18" x14ac:dyDescent="0.25">
      <c r="A128" s="76" t="str">
        <f t="shared" si="3"/>
        <v>5031</v>
      </c>
      <c r="B128" s="76" t="str">
        <f t="shared" si="4"/>
        <v>05031</v>
      </c>
      <c r="C128" s="33">
        <v>5031</v>
      </c>
      <c r="D128" s="33" t="s">
        <v>2206</v>
      </c>
      <c r="E128" s="33" t="s">
        <v>895</v>
      </c>
      <c r="F128" s="33" t="s">
        <v>894</v>
      </c>
      <c r="G128" s="33" t="s">
        <v>2207</v>
      </c>
      <c r="H128" s="5" t="s">
        <v>1855</v>
      </c>
      <c r="I128" s="33">
        <v>187</v>
      </c>
      <c r="K128" s="9">
        <v>5</v>
      </c>
      <c r="O128" s="33" t="s">
        <v>2208</v>
      </c>
      <c r="P128" s="61" t="str">
        <f t="shared" si="5"/>
        <v>POINT(-90.669325 35.835235)</v>
      </c>
      <c r="Q128" s="67">
        <v>35.835234999999997</v>
      </c>
      <c r="R128" s="67">
        <v>-90.669325000000001</v>
      </c>
    </row>
    <row r="129" spans="1:18" x14ac:dyDescent="0.25">
      <c r="A129" s="76" t="str">
        <f t="shared" si="3"/>
        <v>5033</v>
      </c>
      <c r="B129" s="76" t="str">
        <f t="shared" si="4"/>
        <v>05033</v>
      </c>
      <c r="C129" s="33">
        <v>5033</v>
      </c>
      <c r="D129" s="33" t="s">
        <v>2209</v>
      </c>
      <c r="E129" s="33" t="s">
        <v>895</v>
      </c>
      <c r="F129" s="33" t="s">
        <v>894</v>
      </c>
      <c r="G129" s="33" t="s">
        <v>2210</v>
      </c>
      <c r="H129" s="5" t="s">
        <v>1855</v>
      </c>
      <c r="I129" s="33">
        <v>188</v>
      </c>
      <c r="K129" s="9">
        <v>5</v>
      </c>
      <c r="O129" s="33" t="s">
        <v>2211</v>
      </c>
      <c r="P129" s="61" t="str">
        <f t="shared" si="5"/>
        <v>POINT(-94.28436 35.496882)</v>
      </c>
      <c r="Q129" s="67">
        <v>35.496881999999999</v>
      </c>
      <c r="R129" s="67">
        <v>-94.284360000000007</v>
      </c>
    </row>
    <row r="130" spans="1:18" x14ac:dyDescent="0.25">
      <c r="A130" s="76" t="str">
        <f t="shared" si="3"/>
        <v>5035</v>
      </c>
      <c r="B130" s="76" t="str">
        <f t="shared" si="4"/>
        <v>05035</v>
      </c>
      <c r="C130" s="33">
        <v>5035</v>
      </c>
      <c r="D130" s="33" t="s">
        <v>2212</v>
      </c>
      <c r="E130" s="33" t="s">
        <v>895</v>
      </c>
      <c r="F130" s="33" t="s">
        <v>894</v>
      </c>
      <c r="G130" s="33" t="s">
        <v>2213</v>
      </c>
      <c r="H130" s="5" t="s">
        <v>1855</v>
      </c>
      <c r="I130" s="33">
        <v>189</v>
      </c>
      <c r="K130" s="9">
        <v>5</v>
      </c>
      <c r="O130" s="33" t="s">
        <v>2214</v>
      </c>
      <c r="P130" s="61" t="str">
        <f t="shared" si="5"/>
        <v>POINT(-90.217261 35.17736)</v>
      </c>
      <c r="Q130" s="67">
        <v>35.17736</v>
      </c>
      <c r="R130" s="67">
        <v>-90.217260999999993</v>
      </c>
    </row>
    <row r="131" spans="1:18" x14ac:dyDescent="0.25">
      <c r="A131" s="76" t="str">
        <f t="shared" ref="A131:A194" si="6">K131&amp;RIGHT(C131,3)</f>
        <v>5037</v>
      </c>
      <c r="B131" s="76" t="str">
        <f t="shared" ref="B131:B194" si="7">TEXT(A131,"00000")</f>
        <v>05037</v>
      </c>
      <c r="C131" s="33">
        <v>5037</v>
      </c>
      <c r="D131" s="33" t="s">
        <v>2215</v>
      </c>
      <c r="E131" s="33" t="s">
        <v>895</v>
      </c>
      <c r="F131" s="33" t="s">
        <v>894</v>
      </c>
      <c r="G131" s="33" t="s">
        <v>2216</v>
      </c>
      <c r="H131" s="5" t="s">
        <v>1855</v>
      </c>
      <c r="I131" s="33">
        <v>190</v>
      </c>
      <c r="K131" s="9">
        <v>5</v>
      </c>
      <c r="O131" s="33" t="s">
        <v>2217</v>
      </c>
      <c r="P131" s="61" t="str">
        <f t="shared" ref="P131:P194" si="8">CONCATENATE("POINT","(",R131," ",Q131,")")</f>
        <v>POINT(-90.775307 35.252833)</v>
      </c>
      <c r="Q131" s="67">
        <v>35.252833000000003</v>
      </c>
      <c r="R131" s="67">
        <v>-90.775306999999998</v>
      </c>
    </row>
    <row r="132" spans="1:18" x14ac:dyDescent="0.25">
      <c r="A132" s="76" t="str">
        <f t="shared" si="6"/>
        <v>5039</v>
      </c>
      <c r="B132" s="76" t="str">
        <f t="shared" si="7"/>
        <v>05039</v>
      </c>
      <c r="C132" s="33">
        <v>5039</v>
      </c>
      <c r="D132" s="33" t="s">
        <v>1923</v>
      </c>
      <c r="E132" s="33" t="s">
        <v>895</v>
      </c>
      <c r="F132" s="33" t="s">
        <v>894</v>
      </c>
      <c r="G132" s="33" t="s">
        <v>1924</v>
      </c>
      <c r="H132" s="5" t="s">
        <v>1855</v>
      </c>
      <c r="I132" s="33">
        <v>191</v>
      </c>
      <c r="K132" s="9">
        <v>5</v>
      </c>
      <c r="O132" s="33" t="s">
        <v>2218</v>
      </c>
      <c r="P132" s="61" t="str">
        <f t="shared" si="8"/>
        <v>POINT(-92.527123 33.869213)</v>
      </c>
      <c r="Q132" s="67">
        <v>33.869213000000002</v>
      </c>
      <c r="R132" s="67">
        <v>-92.527123000000003</v>
      </c>
    </row>
    <row r="133" spans="1:18" x14ac:dyDescent="0.25">
      <c r="A133" s="76" t="str">
        <f t="shared" si="6"/>
        <v>5041</v>
      </c>
      <c r="B133" s="76" t="str">
        <f t="shared" si="7"/>
        <v>05041</v>
      </c>
      <c r="C133" s="33">
        <v>5041</v>
      </c>
      <c r="D133" s="33" t="s">
        <v>2219</v>
      </c>
      <c r="E133" s="33" t="s">
        <v>895</v>
      </c>
      <c r="F133" s="33" t="s">
        <v>894</v>
      </c>
      <c r="G133" s="33" t="s">
        <v>2220</v>
      </c>
      <c r="H133" s="5" t="s">
        <v>1855</v>
      </c>
      <c r="I133" s="33">
        <v>192</v>
      </c>
      <c r="K133" s="9">
        <v>5</v>
      </c>
      <c r="O133" s="33" t="s">
        <v>2221</v>
      </c>
      <c r="P133" s="61" t="str">
        <f t="shared" si="8"/>
        <v>POINT(-91.417485 33.773838)</v>
      </c>
      <c r="Q133" s="67">
        <v>33.773837999999998</v>
      </c>
      <c r="R133" s="67">
        <v>-91.417484999999999</v>
      </c>
    </row>
    <row r="134" spans="1:18" x14ac:dyDescent="0.25">
      <c r="A134" s="76" t="str">
        <f t="shared" si="6"/>
        <v>5043</v>
      </c>
      <c r="B134" s="76" t="str">
        <f t="shared" si="7"/>
        <v>05043</v>
      </c>
      <c r="C134" s="33">
        <v>5043</v>
      </c>
      <c r="D134" s="33" t="s">
        <v>2222</v>
      </c>
      <c r="E134" s="33" t="s">
        <v>895</v>
      </c>
      <c r="F134" s="33" t="s">
        <v>894</v>
      </c>
      <c r="G134" s="33" t="s">
        <v>2223</v>
      </c>
      <c r="H134" s="5" t="s">
        <v>1855</v>
      </c>
      <c r="I134" s="33">
        <v>193</v>
      </c>
      <c r="K134" s="9">
        <v>5</v>
      </c>
      <c r="O134" s="33" t="s">
        <v>2224</v>
      </c>
      <c r="P134" s="61" t="str">
        <f t="shared" si="8"/>
        <v>POINT(-91.781779 33.6274)</v>
      </c>
      <c r="Q134" s="67">
        <v>33.627400000000002</v>
      </c>
      <c r="R134" s="67">
        <v>-91.781779</v>
      </c>
    </row>
    <row r="135" spans="1:18" x14ac:dyDescent="0.25">
      <c r="A135" s="76" t="str">
        <f t="shared" si="6"/>
        <v>5045</v>
      </c>
      <c r="B135" s="76" t="str">
        <f t="shared" si="7"/>
        <v>05045</v>
      </c>
      <c r="C135" s="33">
        <v>5045</v>
      </c>
      <c r="D135" s="33" t="s">
        <v>2225</v>
      </c>
      <c r="E135" s="33" t="s">
        <v>895</v>
      </c>
      <c r="F135" s="33" t="s">
        <v>894</v>
      </c>
      <c r="G135" s="33" t="s">
        <v>2226</v>
      </c>
      <c r="H135" s="5" t="s">
        <v>1855</v>
      </c>
      <c r="I135" s="33">
        <v>194</v>
      </c>
      <c r="K135" s="9">
        <v>5</v>
      </c>
      <c r="O135" s="33" t="s">
        <v>2227</v>
      </c>
      <c r="P135" s="61" t="str">
        <f t="shared" si="8"/>
        <v>POINT(-92.405359 35.104918)</v>
      </c>
      <c r="Q135" s="67">
        <v>35.104917999999998</v>
      </c>
      <c r="R135" s="67">
        <v>-92.405359000000004</v>
      </c>
    </row>
    <row r="136" spans="1:18" x14ac:dyDescent="0.25">
      <c r="A136" s="76" t="str">
        <f t="shared" si="6"/>
        <v>5047</v>
      </c>
      <c r="B136" s="76" t="str">
        <f t="shared" si="7"/>
        <v>05047</v>
      </c>
      <c r="C136" s="33">
        <v>5047</v>
      </c>
      <c r="D136" s="33" t="s">
        <v>1941</v>
      </c>
      <c r="E136" s="33" t="s">
        <v>895</v>
      </c>
      <c r="F136" s="33" t="s">
        <v>894</v>
      </c>
      <c r="G136" s="33" t="s">
        <v>1942</v>
      </c>
      <c r="H136" s="5" t="s">
        <v>1855</v>
      </c>
      <c r="I136" s="33">
        <v>195</v>
      </c>
      <c r="K136" s="9">
        <v>5</v>
      </c>
      <c r="O136" s="33" t="s">
        <v>2228</v>
      </c>
      <c r="P136" s="61" t="str">
        <f t="shared" si="8"/>
        <v>POINT(-93.885464 35.446102)</v>
      </c>
      <c r="Q136" s="67">
        <v>35.446102000000003</v>
      </c>
      <c r="R136" s="67">
        <v>-93.885463999999999</v>
      </c>
    </row>
    <row r="137" spans="1:18" x14ac:dyDescent="0.25">
      <c r="A137" s="76" t="str">
        <f t="shared" si="6"/>
        <v>5049</v>
      </c>
      <c r="B137" s="76" t="str">
        <f t="shared" si="7"/>
        <v>05049</v>
      </c>
      <c r="C137" s="33">
        <v>5049</v>
      </c>
      <c r="D137" s="33" t="s">
        <v>2229</v>
      </c>
      <c r="E137" s="33" t="s">
        <v>895</v>
      </c>
      <c r="F137" s="33" t="s">
        <v>894</v>
      </c>
      <c r="G137" s="33" t="s">
        <v>2230</v>
      </c>
      <c r="H137" s="5" t="s">
        <v>1855</v>
      </c>
      <c r="I137" s="33">
        <v>196</v>
      </c>
      <c r="K137" s="9">
        <v>5</v>
      </c>
      <c r="O137" s="33" t="s">
        <v>2231</v>
      </c>
      <c r="P137" s="61" t="str">
        <f t="shared" si="8"/>
        <v>POINT(-91.764934 36.376787)</v>
      </c>
      <c r="Q137" s="67">
        <v>36.376787</v>
      </c>
      <c r="R137" s="67">
        <v>-91.764933999999997</v>
      </c>
    </row>
    <row r="138" spans="1:18" x14ac:dyDescent="0.25">
      <c r="A138" s="76" t="str">
        <f t="shared" si="6"/>
        <v>5051</v>
      </c>
      <c r="B138" s="76" t="str">
        <f t="shared" si="7"/>
        <v>05051</v>
      </c>
      <c r="C138" s="33">
        <v>5051</v>
      </c>
      <c r="D138" s="33" t="s">
        <v>2232</v>
      </c>
      <c r="E138" s="33" t="s">
        <v>895</v>
      </c>
      <c r="F138" s="33" t="s">
        <v>894</v>
      </c>
      <c r="G138" s="33" t="s">
        <v>2233</v>
      </c>
      <c r="H138" s="5" t="s">
        <v>1855</v>
      </c>
      <c r="I138" s="33">
        <v>197</v>
      </c>
      <c r="K138" s="9">
        <v>5</v>
      </c>
      <c r="O138" s="33" t="s">
        <v>2234</v>
      </c>
      <c r="P138" s="61" t="str">
        <f t="shared" si="8"/>
        <v>POINT(-93.081852 34.505811)</v>
      </c>
      <c r="Q138" s="67">
        <v>34.505811000000001</v>
      </c>
      <c r="R138" s="67">
        <v>-93.081851999999998</v>
      </c>
    </row>
    <row r="139" spans="1:18" x14ac:dyDescent="0.25">
      <c r="A139" s="76" t="str">
        <f t="shared" si="6"/>
        <v>5053</v>
      </c>
      <c r="B139" s="76" t="str">
        <f t="shared" si="7"/>
        <v>05053</v>
      </c>
      <c r="C139" s="33">
        <v>5053</v>
      </c>
      <c r="D139" s="33" t="s">
        <v>2235</v>
      </c>
      <c r="E139" s="33" t="s">
        <v>895</v>
      </c>
      <c r="F139" s="33" t="s">
        <v>894</v>
      </c>
      <c r="G139" s="33" t="s">
        <v>2236</v>
      </c>
      <c r="H139" s="5" t="s">
        <v>1855</v>
      </c>
      <c r="I139" s="33">
        <v>198</v>
      </c>
      <c r="K139" s="9">
        <v>5</v>
      </c>
      <c r="O139" s="33" t="s">
        <v>2237</v>
      </c>
      <c r="P139" s="61" t="str">
        <f t="shared" si="8"/>
        <v>POINT(-92.412714 34.309174)</v>
      </c>
      <c r="Q139" s="67">
        <v>34.309173999999999</v>
      </c>
      <c r="R139" s="67">
        <v>-92.412713999999994</v>
      </c>
    </row>
    <row r="140" spans="1:18" x14ac:dyDescent="0.25">
      <c r="A140" s="76" t="str">
        <f t="shared" si="6"/>
        <v>5055</v>
      </c>
      <c r="B140" s="76" t="str">
        <f t="shared" si="7"/>
        <v>05055</v>
      </c>
      <c r="C140" s="33">
        <v>5055</v>
      </c>
      <c r="D140" s="33" t="s">
        <v>1947</v>
      </c>
      <c r="E140" s="33" t="s">
        <v>895</v>
      </c>
      <c r="F140" s="33" t="s">
        <v>894</v>
      </c>
      <c r="G140" s="33" t="s">
        <v>1948</v>
      </c>
      <c r="H140" s="5" t="s">
        <v>1855</v>
      </c>
      <c r="I140" s="33">
        <v>199</v>
      </c>
      <c r="K140" s="9">
        <v>5</v>
      </c>
      <c r="O140" s="33" t="s">
        <v>2238</v>
      </c>
      <c r="P140" s="61" t="str">
        <f t="shared" si="8"/>
        <v>POINT(-90.523016 36.07312)</v>
      </c>
      <c r="Q140" s="67">
        <v>36.073120000000003</v>
      </c>
      <c r="R140" s="67">
        <v>-90.523015999999998</v>
      </c>
    </row>
    <row r="141" spans="1:18" x14ac:dyDescent="0.25">
      <c r="A141" s="76" t="str">
        <f t="shared" si="6"/>
        <v>5057</v>
      </c>
      <c r="B141" s="76" t="str">
        <f t="shared" si="7"/>
        <v>05057</v>
      </c>
      <c r="C141" s="33">
        <v>5057</v>
      </c>
      <c r="D141" s="33" t="s">
        <v>2239</v>
      </c>
      <c r="E141" s="33" t="s">
        <v>895</v>
      </c>
      <c r="F141" s="33" t="s">
        <v>894</v>
      </c>
      <c r="G141" s="33" t="s">
        <v>2240</v>
      </c>
      <c r="H141" s="5" t="s">
        <v>1855</v>
      </c>
      <c r="I141" s="33">
        <v>200</v>
      </c>
      <c r="K141" s="9">
        <v>5</v>
      </c>
      <c r="O141" s="33" t="s">
        <v>2241</v>
      </c>
      <c r="P141" s="61" t="str">
        <f t="shared" si="8"/>
        <v>POINT(-93.623587 33.699647)</v>
      </c>
      <c r="Q141" s="67">
        <v>33.699646999999999</v>
      </c>
      <c r="R141" s="67">
        <v>-93.623587000000001</v>
      </c>
    </row>
    <row r="142" spans="1:18" x14ac:dyDescent="0.25">
      <c r="A142" s="76" t="str">
        <f t="shared" si="6"/>
        <v>5059</v>
      </c>
      <c r="B142" s="76" t="str">
        <f t="shared" si="7"/>
        <v>05059</v>
      </c>
      <c r="C142" s="33">
        <v>5059</v>
      </c>
      <c r="D142" s="33" t="s">
        <v>2242</v>
      </c>
      <c r="E142" s="33" t="s">
        <v>895</v>
      </c>
      <c r="F142" s="33" t="s">
        <v>894</v>
      </c>
      <c r="G142" s="33" t="s">
        <v>2243</v>
      </c>
      <c r="H142" s="5" t="s">
        <v>1855</v>
      </c>
      <c r="I142" s="33">
        <v>201</v>
      </c>
      <c r="K142" s="9">
        <v>5</v>
      </c>
      <c r="O142" s="33" t="s">
        <v>2244</v>
      </c>
      <c r="P142" s="61" t="str">
        <f t="shared" si="8"/>
        <v>POINT(-92.894595 34.353464)</v>
      </c>
      <c r="Q142" s="67">
        <v>34.353464000000002</v>
      </c>
      <c r="R142" s="67">
        <v>-92.894594999999995</v>
      </c>
    </row>
    <row r="143" spans="1:18" x14ac:dyDescent="0.25">
      <c r="A143" s="76" t="str">
        <f t="shared" si="6"/>
        <v>5061</v>
      </c>
      <c r="B143" s="76" t="str">
        <f t="shared" si="7"/>
        <v>05061</v>
      </c>
      <c r="C143" s="33">
        <v>5061</v>
      </c>
      <c r="D143" s="33" t="s">
        <v>2245</v>
      </c>
      <c r="E143" s="33" t="s">
        <v>895</v>
      </c>
      <c r="F143" s="33" t="s">
        <v>894</v>
      </c>
      <c r="G143" s="33" t="s">
        <v>2246</v>
      </c>
      <c r="H143" s="5" t="s">
        <v>1855</v>
      </c>
      <c r="I143" s="33">
        <v>202</v>
      </c>
      <c r="K143" s="9">
        <v>5</v>
      </c>
      <c r="O143" s="33" t="s">
        <v>2247</v>
      </c>
      <c r="P143" s="61" t="str">
        <f t="shared" si="8"/>
        <v>POINT(-93.910184 33.983198)</v>
      </c>
      <c r="Q143" s="67">
        <v>33.983198000000002</v>
      </c>
      <c r="R143" s="67">
        <v>-93.910184000000001</v>
      </c>
    </row>
    <row r="144" spans="1:18" x14ac:dyDescent="0.25">
      <c r="A144" s="76" t="str">
        <f t="shared" si="6"/>
        <v>5063</v>
      </c>
      <c r="B144" s="76" t="str">
        <f t="shared" si="7"/>
        <v>05063</v>
      </c>
      <c r="C144" s="33">
        <v>5063</v>
      </c>
      <c r="D144" s="33" t="s">
        <v>2248</v>
      </c>
      <c r="E144" s="33" t="s">
        <v>895</v>
      </c>
      <c r="F144" s="33" t="s">
        <v>894</v>
      </c>
      <c r="G144" s="33" t="s">
        <v>2249</v>
      </c>
      <c r="H144" s="5" t="s">
        <v>1855</v>
      </c>
      <c r="I144" s="33">
        <v>203</v>
      </c>
      <c r="K144" s="9">
        <v>5</v>
      </c>
      <c r="O144" s="33" t="s">
        <v>2250</v>
      </c>
      <c r="P144" s="61" t="str">
        <f t="shared" si="8"/>
        <v>POINT(-91.607539 35.749801)</v>
      </c>
      <c r="Q144" s="67">
        <v>35.749800999999998</v>
      </c>
      <c r="R144" s="67">
        <v>-91.607539000000003</v>
      </c>
    </row>
    <row r="145" spans="1:18" x14ac:dyDescent="0.25">
      <c r="A145" s="76" t="str">
        <f t="shared" si="6"/>
        <v>5065</v>
      </c>
      <c r="B145" s="76" t="str">
        <f t="shared" si="7"/>
        <v>05065</v>
      </c>
      <c r="C145" s="33">
        <v>5065</v>
      </c>
      <c r="D145" s="33" t="s">
        <v>2251</v>
      </c>
      <c r="E145" s="33" t="s">
        <v>895</v>
      </c>
      <c r="F145" s="33" t="s">
        <v>894</v>
      </c>
      <c r="G145" s="33" t="s">
        <v>2252</v>
      </c>
      <c r="H145" s="5" t="s">
        <v>1855</v>
      </c>
      <c r="I145" s="33">
        <v>204</v>
      </c>
      <c r="K145" s="9">
        <v>5</v>
      </c>
      <c r="O145" s="33" t="s">
        <v>2253</v>
      </c>
      <c r="P145" s="61" t="str">
        <f t="shared" si="8"/>
        <v>POINT(-91.908429 36.120217)</v>
      </c>
      <c r="Q145" s="67">
        <v>36.120216999999997</v>
      </c>
      <c r="R145" s="67">
        <v>-91.908428999999998</v>
      </c>
    </row>
    <row r="146" spans="1:18" x14ac:dyDescent="0.25">
      <c r="A146" s="76" t="str">
        <f t="shared" si="6"/>
        <v>5067</v>
      </c>
      <c r="B146" s="76" t="str">
        <f t="shared" si="7"/>
        <v>05067</v>
      </c>
      <c r="C146" s="33">
        <v>5067</v>
      </c>
      <c r="D146" s="33" t="s">
        <v>1959</v>
      </c>
      <c r="E146" s="33" t="s">
        <v>895</v>
      </c>
      <c r="F146" s="33" t="s">
        <v>894</v>
      </c>
      <c r="G146" s="33" t="s">
        <v>1960</v>
      </c>
      <c r="H146" s="5" t="s">
        <v>1855</v>
      </c>
      <c r="I146" s="33">
        <v>205</v>
      </c>
      <c r="K146" s="9">
        <v>5</v>
      </c>
      <c r="O146" s="33" t="s">
        <v>2254</v>
      </c>
      <c r="P146" s="61" t="str">
        <f t="shared" si="8"/>
        <v>POINT(-91.246233 35.621102)</v>
      </c>
      <c r="Q146" s="67">
        <v>35.621102</v>
      </c>
      <c r="R146" s="67">
        <v>-91.246233000000004</v>
      </c>
    </row>
    <row r="147" spans="1:18" x14ac:dyDescent="0.25">
      <c r="A147" s="76" t="str">
        <f t="shared" si="6"/>
        <v>5069</v>
      </c>
      <c r="B147" s="76" t="str">
        <f t="shared" si="7"/>
        <v>05069</v>
      </c>
      <c r="C147" s="33">
        <v>5069</v>
      </c>
      <c r="D147" s="33" t="s">
        <v>1962</v>
      </c>
      <c r="E147" s="33" t="s">
        <v>895</v>
      </c>
      <c r="F147" s="33" t="s">
        <v>894</v>
      </c>
      <c r="G147" s="33" t="s">
        <v>1963</v>
      </c>
      <c r="H147" s="5" t="s">
        <v>1855</v>
      </c>
      <c r="I147" s="33">
        <v>206</v>
      </c>
      <c r="K147" s="9">
        <v>5</v>
      </c>
      <c r="O147" s="33" t="s">
        <v>2255</v>
      </c>
      <c r="P147" s="61" t="str">
        <f t="shared" si="8"/>
        <v>POINT(-92.041179 34.233473)</v>
      </c>
      <c r="Q147" s="67">
        <v>34.233472999999996</v>
      </c>
      <c r="R147" s="67">
        <v>-92.041179</v>
      </c>
    </row>
    <row r="148" spans="1:18" x14ac:dyDescent="0.25">
      <c r="A148" s="76" t="str">
        <f t="shared" si="6"/>
        <v>5071</v>
      </c>
      <c r="B148" s="76" t="str">
        <f t="shared" si="7"/>
        <v>05071</v>
      </c>
      <c r="C148" s="33">
        <v>5071</v>
      </c>
      <c r="D148" s="33" t="s">
        <v>2256</v>
      </c>
      <c r="E148" s="33" t="s">
        <v>895</v>
      </c>
      <c r="F148" s="33" t="s">
        <v>894</v>
      </c>
      <c r="G148" s="33" t="s">
        <v>2257</v>
      </c>
      <c r="H148" s="5" t="s">
        <v>1855</v>
      </c>
      <c r="I148" s="33">
        <v>207</v>
      </c>
      <c r="K148" s="9">
        <v>5</v>
      </c>
      <c r="O148" s="33" t="s">
        <v>2258</v>
      </c>
      <c r="P148" s="61" t="str">
        <f t="shared" si="8"/>
        <v>POINT(-93.475517 35.475272)</v>
      </c>
      <c r="Q148" s="67">
        <v>35.475271999999997</v>
      </c>
      <c r="R148" s="67">
        <v>-93.475516999999996</v>
      </c>
    </row>
    <row r="149" spans="1:18" x14ac:dyDescent="0.25">
      <c r="A149" s="76" t="str">
        <f t="shared" si="6"/>
        <v>5073</v>
      </c>
      <c r="B149" s="76" t="str">
        <f t="shared" si="7"/>
        <v>05073</v>
      </c>
      <c r="C149" s="33">
        <v>5073</v>
      </c>
      <c r="D149" s="33" t="s">
        <v>2259</v>
      </c>
      <c r="E149" s="33" t="s">
        <v>895</v>
      </c>
      <c r="F149" s="33" t="s">
        <v>894</v>
      </c>
      <c r="G149" s="33" t="s">
        <v>2260</v>
      </c>
      <c r="H149" s="5" t="s">
        <v>1855</v>
      </c>
      <c r="I149" s="33">
        <v>208</v>
      </c>
      <c r="K149" s="9">
        <v>5</v>
      </c>
      <c r="O149" s="33" t="s">
        <v>2261</v>
      </c>
      <c r="P149" s="61" t="str">
        <f t="shared" si="8"/>
        <v>POINT(-93.557538 33.287629)</v>
      </c>
      <c r="Q149" s="67">
        <v>33.287629000000003</v>
      </c>
      <c r="R149" s="67">
        <v>-93.557537999999994</v>
      </c>
    </row>
    <row r="150" spans="1:18" x14ac:dyDescent="0.25">
      <c r="A150" s="76" t="str">
        <f t="shared" si="6"/>
        <v>5075</v>
      </c>
      <c r="B150" s="76" t="str">
        <f t="shared" si="7"/>
        <v>05075</v>
      </c>
      <c r="C150" s="33">
        <v>5075</v>
      </c>
      <c r="D150" s="33" t="s">
        <v>1971</v>
      </c>
      <c r="E150" s="33" t="s">
        <v>895</v>
      </c>
      <c r="F150" s="33" t="s">
        <v>894</v>
      </c>
      <c r="G150" s="33" t="s">
        <v>1972</v>
      </c>
      <c r="H150" s="5" t="s">
        <v>1855</v>
      </c>
      <c r="I150" s="33">
        <v>209</v>
      </c>
      <c r="K150" s="9">
        <v>5</v>
      </c>
      <c r="O150" s="33" t="s">
        <v>2262</v>
      </c>
      <c r="P150" s="61" t="str">
        <f t="shared" si="8"/>
        <v>POINT(-91.065733 36.070224)</v>
      </c>
      <c r="Q150" s="67">
        <v>36.070224000000003</v>
      </c>
      <c r="R150" s="67">
        <v>-91.065732999999994</v>
      </c>
    </row>
    <row r="151" spans="1:18" x14ac:dyDescent="0.25">
      <c r="A151" s="76" t="str">
        <f t="shared" si="6"/>
        <v>5077</v>
      </c>
      <c r="B151" s="76" t="str">
        <f t="shared" si="7"/>
        <v>05077</v>
      </c>
      <c r="C151" s="33">
        <v>5077</v>
      </c>
      <c r="D151" s="33" t="s">
        <v>1974</v>
      </c>
      <c r="E151" s="33" t="s">
        <v>895</v>
      </c>
      <c r="F151" s="33" t="s">
        <v>894</v>
      </c>
      <c r="G151" s="33" t="s">
        <v>1975</v>
      </c>
      <c r="H151" s="5" t="s">
        <v>1855</v>
      </c>
      <c r="I151" s="33">
        <v>210</v>
      </c>
      <c r="K151" s="9">
        <v>5</v>
      </c>
      <c r="O151" s="33" t="s">
        <v>2263</v>
      </c>
      <c r="P151" s="61" t="str">
        <f t="shared" si="8"/>
        <v>POINT(-90.774516 34.785214)</v>
      </c>
      <c r="Q151" s="67">
        <v>34.785214000000003</v>
      </c>
      <c r="R151" s="67">
        <v>-90.774516000000006</v>
      </c>
    </row>
    <row r="152" spans="1:18" x14ac:dyDescent="0.25">
      <c r="A152" s="76" t="str">
        <f t="shared" si="6"/>
        <v>5079</v>
      </c>
      <c r="B152" s="76" t="str">
        <f t="shared" si="7"/>
        <v>05079</v>
      </c>
      <c r="C152" s="33">
        <v>5079</v>
      </c>
      <c r="D152" s="33" t="s">
        <v>2264</v>
      </c>
      <c r="E152" s="33" t="s">
        <v>895</v>
      </c>
      <c r="F152" s="33" t="s">
        <v>894</v>
      </c>
      <c r="G152" s="33" t="s">
        <v>2265</v>
      </c>
      <c r="H152" s="5" t="s">
        <v>1855</v>
      </c>
      <c r="I152" s="33">
        <v>211</v>
      </c>
      <c r="K152" s="9">
        <v>5</v>
      </c>
      <c r="O152" s="33" t="s">
        <v>2266</v>
      </c>
      <c r="P152" s="61" t="str">
        <f t="shared" si="8"/>
        <v>POINT(-91.746234 33.975379)</v>
      </c>
      <c r="Q152" s="67">
        <v>33.975378999999997</v>
      </c>
      <c r="R152" s="67">
        <v>-91.746234000000001</v>
      </c>
    </row>
    <row r="153" spans="1:18" x14ac:dyDescent="0.25">
      <c r="A153" s="76" t="str">
        <f t="shared" si="6"/>
        <v>5081</v>
      </c>
      <c r="B153" s="76" t="str">
        <f t="shared" si="7"/>
        <v>05081</v>
      </c>
      <c r="C153" s="33">
        <v>5081</v>
      </c>
      <c r="D153" s="33" t="s">
        <v>2267</v>
      </c>
      <c r="E153" s="33" t="s">
        <v>895</v>
      </c>
      <c r="F153" s="33" t="s">
        <v>894</v>
      </c>
      <c r="G153" s="33" t="s">
        <v>2268</v>
      </c>
      <c r="H153" s="5" t="s">
        <v>1855</v>
      </c>
      <c r="I153" s="33">
        <v>212</v>
      </c>
      <c r="K153" s="9">
        <v>5</v>
      </c>
      <c r="O153" s="33" t="s">
        <v>2269</v>
      </c>
      <c r="P153" s="61" t="str">
        <f t="shared" si="8"/>
        <v>POINT(-94.195995 33.700518)</v>
      </c>
      <c r="Q153" s="67">
        <v>33.700518000000002</v>
      </c>
      <c r="R153" s="67">
        <v>-94.195994999999996</v>
      </c>
    </row>
    <row r="154" spans="1:18" x14ac:dyDescent="0.25">
      <c r="A154" s="76" t="str">
        <f t="shared" si="6"/>
        <v>5083</v>
      </c>
      <c r="B154" s="76" t="str">
        <f t="shared" si="7"/>
        <v>05083</v>
      </c>
      <c r="C154" s="33">
        <v>5083</v>
      </c>
      <c r="D154" s="33" t="s">
        <v>2270</v>
      </c>
      <c r="E154" s="33" t="s">
        <v>895</v>
      </c>
      <c r="F154" s="33" t="s">
        <v>894</v>
      </c>
      <c r="G154" s="33" t="s">
        <v>2271</v>
      </c>
      <c r="H154" s="5" t="s">
        <v>1855</v>
      </c>
      <c r="I154" s="33">
        <v>213</v>
      </c>
      <c r="K154" s="9">
        <v>5</v>
      </c>
      <c r="O154" s="33" t="s">
        <v>2272</v>
      </c>
      <c r="P154" s="61" t="str">
        <f t="shared" si="8"/>
        <v>POINT(-93.768119 35.227532)</v>
      </c>
      <c r="Q154" s="67">
        <v>35.227531999999997</v>
      </c>
      <c r="R154" s="67">
        <v>-93.768118999999999</v>
      </c>
    </row>
    <row r="155" spans="1:18" x14ac:dyDescent="0.25">
      <c r="A155" s="76" t="str">
        <f t="shared" si="6"/>
        <v>5085</v>
      </c>
      <c r="B155" s="76" t="str">
        <f t="shared" si="7"/>
        <v>05085</v>
      </c>
      <c r="C155" s="33">
        <v>5085</v>
      </c>
      <c r="D155" s="33" t="s">
        <v>2273</v>
      </c>
      <c r="E155" s="33" t="s">
        <v>895</v>
      </c>
      <c r="F155" s="33" t="s">
        <v>894</v>
      </c>
      <c r="G155" s="33" t="s">
        <v>2274</v>
      </c>
      <c r="H155" s="5" t="s">
        <v>1855</v>
      </c>
      <c r="I155" s="33">
        <v>214</v>
      </c>
      <c r="K155" s="9">
        <v>5</v>
      </c>
      <c r="O155" s="33" t="s">
        <v>2275</v>
      </c>
      <c r="P155" s="61" t="str">
        <f t="shared" si="8"/>
        <v>POINT(-91.970577 34.905178)</v>
      </c>
      <c r="Q155" s="67">
        <v>34.905177999999999</v>
      </c>
      <c r="R155" s="67">
        <v>-91.970577000000006</v>
      </c>
    </row>
    <row r="156" spans="1:18" x14ac:dyDescent="0.25">
      <c r="A156" s="76" t="str">
        <f t="shared" si="6"/>
        <v>5087</v>
      </c>
      <c r="B156" s="76" t="str">
        <f t="shared" si="7"/>
        <v>05087</v>
      </c>
      <c r="C156" s="33">
        <v>5087</v>
      </c>
      <c r="D156" s="33" t="s">
        <v>1986</v>
      </c>
      <c r="E156" s="33" t="s">
        <v>895</v>
      </c>
      <c r="F156" s="33" t="s">
        <v>894</v>
      </c>
      <c r="G156" s="33" t="s">
        <v>1987</v>
      </c>
      <c r="H156" s="5" t="s">
        <v>1855</v>
      </c>
      <c r="I156" s="33">
        <v>215</v>
      </c>
      <c r="K156" s="9">
        <v>5</v>
      </c>
      <c r="O156" s="33" t="s">
        <v>2276</v>
      </c>
      <c r="P156" s="61" t="str">
        <f t="shared" si="8"/>
        <v>POINT(-93.755297 36.061309)</v>
      </c>
      <c r="Q156" s="67">
        <v>36.061309000000001</v>
      </c>
      <c r="R156" s="67">
        <v>-93.755296999999999</v>
      </c>
    </row>
    <row r="157" spans="1:18" x14ac:dyDescent="0.25">
      <c r="A157" s="76" t="str">
        <f t="shared" si="6"/>
        <v>5089</v>
      </c>
      <c r="B157" s="76" t="str">
        <f t="shared" si="7"/>
        <v>05089</v>
      </c>
      <c r="C157" s="33">
        <v>5089</v>
      </c>
      <c r="D157" s="33" t="s">
        <v>1992</v>
      </c>
      <c r="E157" s="33" t="s">
        <v>895</v>
      </c>
      <c r="F157" s="33" t="s">
        <v>894</v>
      </c>
      <c r="G157" s="33" t="s">
        <v>1993</v>
      </c>
      <c r="H157" s="5" t="s">
        <v>1855</v>
      </c>
      <c r="I157" s="33">
        <v>216</v>
      </c>
      <c r="K157" s="9">
        <v>5</v>
      </c>
      <c r="O157" s="33" t="s">
        <v>2277</v>
      </c>
      <c r="P157" s="61" t="str">
        <f t="shared" si="8"/>
        <v>POINT(-92.663368 36.28457)</v>
      </c>
      <c r="Q157" s="67">
        <v>36.284570000000002</v>
      </c>
      <c r="R157" s="67">
        <v>-92.663368000000006</v>
      </c>
    </row>
    <row r="158" spans="1:18" x14ac:dyDescent="0.25">
      <c r="A158" s="76" t="str">
        <f t="shared" si="6"/>
        <v>5091</v>
      </c>
      <c r="B158" s="76" t="str">
        <f t="shared" si="7"/>
        <v>05091</v>
      </c>
      <c r="C158" s="33">
        <v>5091</v>
      </c>
      <c r="D158" s="33" t="s">
        <v>2278</v>
      </c>
      <c r="E158" s="33" t="s">
        <v>895</v>
      </c>
      <c r="F158" s="33" t="s">
        <v>894</v>
      </c>
      <c r="G158" s="33" t="s">
        <v>2279</v>
      </c>
      <c r="H158" s="5" t="s">
        <v>1855</v>
      </c>
      <c r="I158" s="33">
        <v>217</v>
      </c>
      <c r="K158" s="9">
        <v>5</v>
      </c>
      <c r="O158" s="33" t="s">
        <v>2280</v>
      </c>
      <c r="P158" s="61" t="str">
        <f t="shared" si="8"/>
        <v>POINT(-93.987504 33.400831)</v>
      </c>
      <c r="Q158" s="67">
        <v>33.400830999999997</v>
      </c>
      <c r="R158" s="67">
        <v>-93.987504000000001</v>
      </c>
    </row>
    <row r="159" spans="1:18" x14ac:dyDescent="0.25">
      <c r="A159" s="76" t="str">
        <f t="shared" si="6"/>
        <v>5093</v>
      </c>
      <c r="B159" s="76" t="str">
        <f t="shared" si="7"/>
        <v>05093</v>
      </c>
      <c r="C159" s="33">
        <v>5093</v>
      </c>
      <c r="D159" s="33" t="s">
        <v>2281</v>
      </c>
      <c r="E159" s="33" t="s">
        <v>895</v>
      </c>
      <c r="F159" s="33" t="s">
        <v>894</v>
      </c>
      <c r="G159" s="33" t="s">
        <v>957</v>
      </c>
      <c r="H159" s="5" t="s">
        <v>1855</v>
      </c>
      <c r="I159" s="33">
        <v>218</v>
      </c>
      <c r="K159" s="9">
        <v>5</v>
      </c>
      <c r="O159" s="33" t="s">
        <v>2282</v>
      </c>
      <c r="P159" s="61" t="str">
        <f t="shared" si="8"/>
        <v>POINT(-89.999037 35.84288)</v>
      </c>
      <c r="Q159" s="67">
        <v>35.842880000000001</v>
      </c>
      <c r="R159" s="67">
        <v>-89.999037000000001</v>
      </c>
    </row>
    <row r="160" spans="1:18" x14ac:dyDescent="0.25">
      <c r="A160" s="76" t="str">
        <f t="shared" si="6"/>
        <v>5095</v>
      </c>
      <c r="B160" s="76" t="str">
        <f t="shared" si="7"/>
        <v>05095</v>
      </c>
      <c r="C160" s="33">
        <v>5095</v>
      </c>
      <c r="D160" s="33" t="s">
        <v>2001</v>
      </c>
      <c r="E160" s="33" t="s">
        <v>895</v>
      </c>
      <c r="F160" s="33" t="s">
        <v>894</v>
      </c>
      <c r="G160" s="33" t="s">
        <v>2002</v>
      </c>
      <c r="H160" s="5" t="s">
        <v>1855</v>
      </c>
      <c r="I160" s="33">
        <v>219</v>
      </c>
      <c r="K160" s="9">
        <v>5</v>
      </c>
      <c r="O160" s="33" t="s">
        <v>2283</v>
      </c>
      <c r="P160" s="61" t="str">
        <f t="shared" si="8"/>
        <v>POINT(-91.218021 34.777729)</v>
      </c>
      <c r="Q160" s="67">
        <v>34.777729000000001</v>
      </c>
      <c r="R160" s="67">
        <v>-91.218020999999993</v>
      </c>
    </row>
    <row r="161" spans="1:18" x14ac:dyDescent="0.25">
      <c r="A161" s="76" t="str">
        <f t="shared" si="6"/>
        <v>5097</v>
      </c>
      <c r="B161" s="76" t="str">
        <f t="shared" si="7"/>
        <v>05097</v>
      </c>
      <c r="C161" s="33">
        <v>5097</v>
      </c>
      <c r="D161" s="33" t="s">
        <v>2004</v>
      </c>
      <c r="E161" s="33" t="s">
        <v>895</v>
      </c>
      <c r="F161" s="33" t="s">
        <v>894</v>
      </c>
      <c r="G161" s="33" t="s">
        <v>2005</v>
      </c>
      <c r="H161" s="5" t="s">
        <v>1855</v>
      </c>
      <c r="I161" s="33">
        <v>220</v>
      </c>
      <c r="K161" s="9">
        <v>5</v>
      </c>
      <c r="O161" s="33" t="s">
        <v>2284</v>
      </c>
      <c r="P161" s="61" t="str">
        <f t="shared" si="8"/>
        <v>POINT(-93.622663 34.517013)</v>
      </c>
      <c r="Q161" s="67">
        <v>34.517012999999999</v>
      </c>
      <c r="R161" s="67">
        <v>-93.622663000000003</v>
      </c>
    </row>
    <row r="162" spans="1:18" x14ac:dyDescent="0.25">
      <c r="A162" s="76" t="str">
        <f t="shared" si="6"/>
        <v>5099</v>
      </c>
      <c r="B162" s="76" t="str">
        <f t="shared" si="7"/>
        <v>05099</v>
      </c>
      <c r="C162" s="33">
        <v>5099</v>
      </c>
      <c r="D162" s="33" t="s">
        <v>2285</v>
      </c>
      <c r="E162" s="33" t="s">
        <v>895</v>
      </c>
      <c r="F162" s="33" t="s">
        <v>894</v>
      </c>
      <c r="G162" s="33" t="s">
        <v>969</v>
      </c>
      <c r="H162" s="5" t="s">
        <v>1855</v>
      </c>
      <c r="I162" s="33">
        <v>221</v>
      </c>
      <c r="K162" s="9">
        <v>5</v>
      </c>
      <c r="O162" s="33" t="s">
        <v>2286</v>
      </c>
      <c r="P162" s="61" t="str">
        <f t="shared" si="8"/>
        <v>POINT(-93.358085 33.722168)</v>
      </c>
      <c r="Q162" s="67">
        <v>33.722168000000003</v>
      </c>
      <c r="R162" s="67">
        <v>-93.358085000000003</v>
      </c>
    </row>
    <row r="163" spans="1:18" x14ac:dyDescent="0.25">
      <c r="A163" s="76" t="str">
        <f t="shared" si="6"/>
        <v>5101</v>
      </c>
      <c r="B163" s="76" t="str">
        <f t="shared" si="7"/>
        <v>05101</v>
      </c>
      <c r="C163" s="33">
        <v>5101</v>
      </c>
      <c r="D163" s="33" t="s">
        <v>2287</v>
      </c>
      <c r="E163" s="33" t="s">
        <v>895</v>
      </c>
      <c r="F163" s="33" t="s">
        <v>894</v>
      </c>
      <c r="G163" s="33" t="s">
        <v>2288</v>
      </c>
      <c r="H163" s="5" t="s">
        <v>1855</v>
      </c>
      <c r="I163" s="33">
        <v>222</v>
      </c>
      <c r="K163" s="9">
        <v>5</v>
      </c>
      <c r="O163" s="33" t="s">
        <v>2289</v>
      </c>
      <c r="P163" s="61" t="str">
        <f t="shared" si="8"/>
        <v>POINT(-93.1705 35.98494)</v>
      </c>
      <c r="Q163" s="67">
        <v>35.984940000000002</v>
      </c>
      <c r="R163" s="67">
        <v>-93.170500000000004</v>
      </c>
    </row>
    <row r="164" spans="1:18" x14ac:dyDescent="0.25">
      <c r="A164" s="76" t="str">
        <f t="shared" si="6"/>
        <v>5103</v>
      </c>
      <c r="B164" s="76" t="str">
        <f t="shared" si="7"/>
        <v>05103</v>
      </c>
      <c r="C164" s="33">
        <v>5103</v>
      </c>
      <c r="D164" s="33" t="s">
        <v>2290</v>
      </c>
      <c r="E164" s="33" t="s">
        <v>895</v>
      </c>
      <c r="F164" s="33" t="s">
        <v>894</v>
      </c>
      <c r="G164" s="33" t="s">
        <v>2291</v>
      </c>
      <c r="H164" s="5" t="s">
        <v>1855</v>
      </c>
      <c r="I164" s="33">
        <v>223</v>
      </c>
      <c r="K164" s="9">
        <v>5</v>
      </c>
      <c r="O164" s="33" t="s">
        <v>2292</v>
      </c>
      <c r="P164" s="61" t="str">
        <f t="shared" si="8"/>
        <v>POINT(-92.838871 33.574461)</v>
      </c>
      <c r="Q164" s="67">
        <v>33.574460999999999</v>
      </c>
      <c r="R164" s="67">
        <v>-92.838870999999997</v>
      </c>
    </row>
    <row r="165" spans="1:18" x14ac:dyDescent="0.25">
      <c r="A165" s="76" t="str">
        <f t="shared" si="6"/>
        <v>5105</v>
      </c>
      <c r="B165" s="76" t="str">
        <f t="shared" si="7"/>
        <v>05105</v>
      </c>
      <c r="C165" s="33">
        <v>5105</v>
      </c>
      <c r="D165" s="33" t="s">
        <v>2010</v>
      </c>
      <c r="E165" s="33" t="s">
        <v>895</v>
      </c>
      <c r="F165" s="33" t="s">
        <v>894</v>
      </c>
      <c r="G165" s="33" t="s">
        <v>2011</v>
      </c>
      <c r="H165" s="5" t="s">
        <v>1855</v>
      </c>
      <c r="I165" s="33">
        <v>224</v>
      </c>
      <c r="K165" s="9">
        <v>5</v>
      </c>
      <c r="O165" s="33" t="s">
        <v>2293</v>
      </c>
      <c r="P165" s="61" t="str">
        <f t="shared" si="8"/>
        <v>POINT(-92.779271 34.999054)</v>
      </c>
      <c r="Q165" s="67">
        <v>34.999054000000001</v>
      </c>
      <c r="R165" s="67">
        <v>-92.779270999999994</v>
      </c>
    </row>
    <row r="166" spans="1:18" x14ac:dyDescent="0.25">
      <c r="A166" s="76" t="str">
        <f t="shared" si="6"/>
        <v>5107</v>
      </c>
      <c r="B166" s="76" t="str">
        <f t="shared" si="7"/>
        <v>05107</v>
      </c>
      <c r="C166" s="33">
        <v>5107</v>
      </c>
      <c r="D166" s="33" t="s">
        <v>2294</v>
      </c>
      <c r="E166" s="33" t="s">
        <v>895</v>
      </c>
      <c r="F166" s="33" t="s">
        <v>894</v>
      </c>
      <c r="G166" s="33" t="s">
        <v>2295</v>
      </c>
      <c r="H166" s="5" t="s">
        <v>1855</v>
      </c>
      <c r="I166" s="33">
        <v>225</v>
      </c>
      <c r="K166" s="9">
        <v>5</v>
      </c>
      <c r="O166" s="33" t="s">
        <v>2296</v>
      </c>
      <c r="P166" s="61" t="str">
        <f t="shared" si="8"/>
        <v>POINT(-90.707796 34.529768)</v>
      </c>
      <c r="Q166" s="67">
        <v>34.529767999999997</v>
      </c>
      <c r="R166" s="67">
        <v>-90.707796000000002</v>
      </c>
    </row>
    <row r="167" spans="1:18" x14ac:dyDescent="0.25">
      <c r="A167" s="76" t="str">
        <f t="shared" si="6"/>
        <v>5109</v>
      </c>
      <c r="B167" s="76" t="str">
        <f t="shared" si="7"/>
        <v>05109</v>
      </c>
      <c r="C167" s="33">
        <v>5109</v>
      </c>
      <c r="D167" s="33" t="s">
        <v>2016</v>
      </c>
      <c r="E167" s="33" t="s">
        <v>895</v>
      </c>
      <c r="F167" s="33" t="s">
        <v>894</v>
      </c>
      <c r="G167" s="33" t="s">
        <v>2017</v>
      </c>
      <c r="H167" s="5" t="s">
        <v>1855</v>
      </c>
      <c r="I167" s="33">
        <v>226</v>
      </c>
      <c r="K167" s="9">
        <v>5</v>
      </c>
      <c r="O167" s="33" t="s">
        <v>2297</v>
      </c>
      <c r="P167" s="61" t="str">
        <f t="shared" si="8"/>
        <v>POINT(-93.624765 34.187298)</v>
      </c>
      <c r="Q167" s="67">
        <v>34.187297999999998</v>
      </c>
      <c r="R167" s="67">
        <v>-93.624764999999996</v>
      </c>
    </row>
    <row r="168" spans="1:18" x14ac:dyDescent="0.25">
      <c r="A168" s="76" t="str">
        <f t="shared" si="6"/>
        <v>5111</v>
      </c>
      <c r="B168" s="76" t="str">
        <f t="shared" si="7"/>
        <v>05111</v>
      </c>
      <c r="C168" s="33">
        <v>5111</v>
      </c>
      <c r="D168" s="33" t="s">
        <v>2298</v>
      </c>
      <c r="E168" s="33" t="s">
        <v>895</v>
      </c>
      <c r="F168" s="33" t="s">
        <v>894</v>
      </c>
      <c r="G168" s="33" t="s">
        <v>2299</v>
      </c>
      <c r="H168" s="5" t="s">
        <v>1855</v>
      </c>
      <c r="I168" s="33">
        <v>227</v>
      </c>
      <c r="K168" s="9">
        <v>5</v>
      </c>
      <c r="O168" s="33" t="s">
        <v>2300</v>
      </c>
      <c r="P168" s="61" t="str">
        <f t="shared" si="8"/>
        <v>POINT(-90.557998 35.60191)</v>
      </c>
      <c r="Q168" s="67">
        <v>35.601909999999997</v>
      </c>
      <c r="R168" s="67">
        <v>-90.557997999999998</v>
      </c>
    </row>
    <row r="169" spans="1:18" x14ac:dyDescent="0.25">
      <c r="A169" s="76" t="str">
        <f t="shared" si="6"/>
        <v>5113</v>
      </c>
      <c r="B169" s="76" t="str">
        <f t="shared" si="7"/>
        <v>05113</v>
      </c>
      <c r="C169" s="33">
        <v>5113</v>
      </c>
      <c r="D169" s="33" t="s">
        <v>2301</v>
      </c>
      <c r="E169" s="33" t="s">
        <v>895</v>
      </c>
      <c r="F169" s="33" t="s">
        <v>894</v>
      </c>
      <c r="G169" s="33" t="s">
        <v>2302</v>
      </c>
      <c r="H169" s="5" t="s">
        <v>1855</v>
      </c>
      <c r="I169" s="33">
        <v>228</v>
      </c>
      <c r="K169" s="9">
        <v>5</v>
      </c>
      <c r="O169" s="33" t="s">
        <v>2303</v>
      </c>
      <c r="P169" s="61" t="str">
        <f t="shared" si="8"/>
        <v>POINT(-94.258519 34.52045)</v>
      </c>
      <c r="Q169" s="67">
        <v>34.520449999999997</v>
      </c>
      <c r="R169" s="67">
        <v>-94.258519000000007</v>
      </c>
    </row>
    <row r="170" spans="1:18" x14ac:dyDescent="0.25">
      <c r="A170" s="76" t="str">
        <f t="shared" si="6"/>
        <v>5115</v>
      </c>
      <c r="B170" s="76" t="str">
        <f t="shared" si="7"/>
        <v>05115</v>
      </c>
      <c r="C170" s="33">
        <v>5115</v>
      </c>
      <c r="D170" s="33" t="s">
        <v>2304</v>
      </c>
      <c r="E170" s="33" t="s">
        <v>895</v>
      </c>
      <c r="F170" s="33" t="s">
        <v>894</v>
      </c>
      <c r="G170" s="33" t="s">
        <v>2305</v>
      </c>
      <c r="H170" s="5" t="s">
        <v>1855</v>
      </c>
      <c r="I170" s="33">
        <v>229</v>
      </c>
      <c r="K170" s="9">
        <v>5</v>
      </c>
      <c r="O170" s="33" t="s">
        <v>2306</v>
      </c>
      <c r="P170" s="61" t="str">
        <f t="shared" si="8"/>
        <v>POINT(-93.097238 35.309776)</v>
      </c>
      <c r="Q170" s="67">
        <v>35.309775999999999</v>
      </c>
      <c r="R170" s="67">
        <v>-93.097238000000004</v>
      </c>
    </row>
    <row r="171" spans="1:18" x14ac:dyDescent="0.25">
      <c r="A171" s="76" t="str">
        <f t="shared" si="6"/>
        <v>5117</v>
      </c>
      <c r="B171" s="76" t="str">
        <f t="shared" si="7"/>
        <v>05117</v>
      </c>
      <c r="C171" s="33">
        <v>5117</v>
      </c>
      <c r="D171" s="33" t="s">
        <v>2307</v>
      </c>
      <c r="E171" s="33" t="s">
        <v>895</v>
      </c>
      <c r="F171" s="33" t="s">
        <v>894</v>
      </c>
      <c r="G171" s="33" t="s">
        <v>2308</v>
      </c>
      <c r="H171" s="5" t="s">
        <v>1855</v>
      </c>
      <c r="I171" s="33">
        <v>230</v>
      </c>
      <c r="K171" s="9">
        <v>5</v>
      </c>
      <c r="O171" s="33" t="s">
        <v>2309</v>
      </c>
      <c r="P171" s="61" t="str">
        <f t="shared" si="8"/>
        <v>POINT(-91.536241 34.859177)</v>
      </c>
      <c r="Q171" s="67">
        <v>34.859177000000003</v>
      </c>
      <c r="R171" s="67">
        <v>-91.536241000000004</v>
      </c>
    </row>
    <row r="172" spans="1:18" x14ac:dyDescent="0.25">
      <c r="A172" s="76" t="str">
        <f t="shared" si="6"/>
        <v>5119</v>
      </c>
      <c r="B172" s="76" t="str">
        <f t="shared" si="7"/>
        <v>05119</v>
      </c>
      <c r="C172" s="33">
        <v>5119</v>
      </c>
      <c r="D172" s="33" t="s">
        <v>2310</v>
      </c>
      <c r="E172" s="33" t="s">
        <v>895</v>
      </c>
      <c r="F172" s="33" t="s">
        <v>894</v>
      </c>
      <c r="G172" s="33" t="s">
        <v>2311</v>
      </c>
      <c r="H172" s="5" t="s">
        <v>1855</v>
      </c>
      <c r="I172" s="33">
        <v>231</v>
      </c>
      <c r="K172" s="9">
        <v>5</v>
      </c>
      <c r="O172" s="33" t="s">
        <v>2312</v>
      </c>
      <c r="P172" s="61" t="str">
        <f t="shared" si="8"/>
        <v>POINT(-92.311659 34.773719)</v>
      </c>
      <c r="Q172" s="67">
        <v>34.773719</v>
      </c>
      <c r="R172" s="67">
        <v>-92.311659000000006</v>
      </c>
    </row>
    <row r="173" spans="1:18" x14ac:dyDescent="0.25">
      <c r="A173" s="76" t="str">
        <f t="shared" si="6"/>
        <v>5121</v>
      </c>
      <c r="B173" s="76" t="str">
        <f t="shared" si="7"/>
        <v>05121</v>
      </c>
      <c r="C173" s="33">
        <v>5121</v>
      </c>
      <c r="D173" s="33" t="s">
        <v>2019</v>
      </c>
      <c r="E173" s="33" t="s">
        <v>895</v>
      </c>
      <c r="F173" s="33" t="s">
        <v>894</v>
      </c>
      <c r="G173" s="33" t="s">
        <v>2020</v>
      </c>
      <c r="H173" s="5" t="s">
        <v>1855</v>
      </c>
      <c r="I173" s="33">
        <v>232</v>
      </c>
      <c r="K173" s="9">
        <v>5</v>
      </c>
      <c r="O173" s="33" t="s">
        <v>2313</v>
      </c>
      <c r="P173" s="61" t="str">
        <f t="shared" si="8"/>
        <v>POINT(-90.98842 36.304758)</v>
      </c>
      <c r="Q173" s="67">
        <v>36.304758</v>
      </c>
      <c r="R173" s="67">
        <v>-90.988420000000005</v>
      </c>
    </row>
    <row r="174" spans="1:18" x14ac:dyDescent="0.25">
      <c r="A174" s="76" t="str">
        <f t="shared" si="6"/>
        <v>5123</v>
      </c>
      <c r="B174" s="76" t="str">
        <f t="shared" si="7"/>
        <v>05123</v>
      </c>
      <c r="C174" s="33">
        <v>5123</v>
      </c>
      <c r="D174" s="33" t="s">
        <v>2314</v>
      </c>
      <c r="E174" s="33" t="s">
        <v>895</v>
      </c>
      <c r="F174" s="33" t="s">
        <v>894</v>
      </c>
      <c r="G174" s="33" t="s">
        <v>2315</v>
      </c>
      <c r="H174" s="5" t="s">
        <v>1855</v>
      </c>
      <c r="I174" s="33">
        <v>233</v>
      </c>
      <c r="K174" s="9">
        <v>5</v>
      </c>
      <c r="O174" s="33" t="s">
        <v>2316</v>
      </c>
      <c r="P174" s="61" t="str">
        <f t="shared" si="8"/>
        <v>POINT(-90.770297 35.015313)</v>
      </c>
      <c r="Q174" s="67">
        <v>35.015312999999999</v>
      </c>
      <c r="R174" s="67">
        <v>-90.770296999999999</v>
      </c>
    </row>
    <row r="175" spans="1:18" x14ac:dyDescent="0.25">
      <c r="A175" s="76" t="str">
        <f t="shared" si="6"/>
        <v>5125</v>
      </c>
      <c r="B175" s="76" t="str">
        <f t="shared" si="7"/>
        <v>05125</v>
      </c>
      <c r="C175" s="33">
        <v>5125</v>
      </c>
      <c r="D175" s="33" t="s">
        <v>2317</v>
      </c>
      <c r="E175" s="33" t="s">
        <v>895</v>
      </c>
      <c r="F175" s="33" t="s">
        <v>894</v>
      </c>
      <c r="G175" s="33" t="s">
        <v>2318</v>
      </c>
      <c r="H175" s="5" t="s">
        <v>1855</v>
      </c>
      <c r="I175" s="33">
        <v>234</v>
      </c>
      <c r="K175" s="9">
        <v>5</v>
      </c>
      <c r="O175" s="33" t="s">
        <v>2319</v>
      </c>
      <c r="P175" s="61" t="str">
        <f t="shared" si="8"/>
        <v>POINT(-92.546163 34.593233)</v>
      </c>
      <c r="Q175" s="67">
        <v>34.593232999999998</v>
      </c>
      <c r="R175" s="67">
        <v>-92.546163000000007</v>
      </c>
    </row>
    <row r="176" spans="1:18" x14ac:dyDescent="0.25">
      <c r="A176" s="76" t="str">
        <f t="shared" si="6"/>
        <v>5127</v>
      </c>
      <c r="B176" s="76" t="str">
        <f t="shared" si="7"/>
        <v>05127</v>
      </c>
      <c r="C176" s="33">
        <v>5127</v>
      </c>
      <c r="D176" s="33" t="s">
        <v>2320</v>
      </c>
      <c r="E176" s="33" t="s">
        <v>895</v>
      </c>
      <c r="F176" s="33" t="s">
        <v>894</v>
      </c>
      <c r="G176" s="33" t="s">
        <v>2321</v>
      </c>
      <c r="H176" s="5" t="s">
        <v>1855</v>
      </c>
      <c r="I176" s="33">
        <v>235</v>
      </c>
      <c r="K176" s="9">
        <v>5</v>
      </c>
      <c r="O176" s="33" t="s">
        <v>2322</v>
      </c>
      <c r="P176" s="61" t="str">
        <f t="shared" si="8"/>
        <v>POINT(-94.095905 34.907145)</v>
      </c>
      <c r="Q176" s="67">
        <v>34.907145</v>
      </c>
      <c r="R176" s="67">
        <v>-94.095905000000002</v>
      </c>
    </row>
    <row r="177" spans="1:18" x14ac:dyDescent="0.25">
      <c r="A177" s="76" t="str">
        <f t="shared" si="6"/>
        <v>5129</v>
      </c>
      <c r="B177" s="76" t="str">
        <f t="shared" si="7"/>
        <v>05129</v>
      </c>
      <c r="C177" s="33">
        <v>5129</v>
      </c>
      <c r="D177" s="33" t="s">
        <v>2323</v>
      </c>
      <c r="E177" s="33" t="s">
        <v>895</v>
      </c>
      <c r="F177" s="33" t="s">
        <v>894</v>
      </c>
      <c r="G177" s="33" t="s">
        <v>2324</v>
      </c>
      <c r="H177" s="5" t="s">
        <v>1855</v>
      </c>
      <c r="I177" s="33">
        <v>236</v>
      </c>
      <c r="K177" s="9">
        <v>5</v>
      </c>
      <c r="O177" s="33" t="s">
        <v>2325</v>
      </c>
      <c r="P177" s="61" t="str">
        <f t="shared" si="8"/>
        <v>POINT(-92.659155 35.922829)</v>
      </c>
      <c r="Q177" s="67">
        <v>35.922829</v>
      </c>
      <c r="R177" s="67">
        <v>-92.659154999999998</v>
      </c>
    </row>
    <row r="178" spans="1:18" x14ac:dyDescent="0.25">
      <c r="A178" s="76" t="str">
        <f t="shared" si="6"/>
        <v>5131</v>
      </c>
      <c r="B178" s="76" t="str">
        <f t="shared" si="7"/>
        <v>05131</v>
      </c>
      <c r="C178" s="33">
        <v>5131</v>
      </c>
      <c r="D178" s="33" t="s">
        <v>2326</v>
      </c>
      <c r="E178" s="33" t="s">
        <v>895</v>
      </c>
      <c r="F178" s="33" t="s">
        <v>894</v>
      </c>
      <c r="G178" s="33" t="s">
        <v>2327</v>
      </c>
      <c r="H178" s="5" t="s">
        <v>1855</v>
      </c>
      <c r="I178" s="33">
        <v>237</v>
      </c>
      <c r="K178" s="9">
        <v>5</v>
      </c>
      <c r="O178" s="33" t="s">
        <v>2328</v>
      </c>
      <c r="P178" s="61" t="str">
        <f t="shared" si="8"/>
        <v>POINT(-94.354435 35.318195)</v>
      </c>
      <c r="Q178" s="67">
        <v>35.318195000000003</v>
      </c>
      <c r="R178" s="67">
        <v>-94.354434999999995</v>
      </c>
    </row>
    <row r="179" spans="1:18" x14ac:dyDescent="0.25">
      <c r="A179" s="76" t="str">
        <f t="shared" si="6"/>
        <v>5133</v>
      </c>
      <c r="B179" s="76" t="str">
        <f t="shared" si="7"/>
        <v>05133</v>
      </c>
      <c r="C179" s="33">
        <v>5133</v>
      </c>
      <c r="D179" s="33" t="s">
        <v>2329</v>
      </c>
      <c r="E179" s="33" t="s">
        <v>895</v>
      </c>
      <c r="F179" s="33" t="s">
        <v>894</v>
      </c>
      <c r="G179" s="33" t="s">
        <v>2330</v>
      </c>
      <c r="H179" s="5" t="s">
        <v>1855</v>
      </c>
      <c r="I179" s="33">
        <v>238</v>
      </c>
      <c r="K179" s="9">
        <v>5</v>
      </c>
      <c r="O179" s="33" t="s">
        <v>2331</v>
      </c>
      <c r="P179" s="61" t="str">
        <f t="shared" si="8"/>
        <v>POINT(-94.304091 34.014236)</v>
      </c>
      <c r="Q179" s="67">
        <v>34.014235999999997</v>
      </c>
      <c r="R179" s="67">
        <v>-94.304091</v>
      </c>
    </row>
    <row r="180" spans="1:18" x14ac:dyDescent="0.25">
      <c r="A180" s="76" t="str">
        <f t="shared" si="6"/>
        <v>5135</v>
      </c>
      <c r="B180" s="76" t="str">
        <f t="shared" si="7"/>
        <v>05135</v>
      </c>
      <c r="C180" s="33">
        <v>5135</v>
      </c>
      <c r="D180" s="33" t="s">
        <v>2332</v>
      </c>
      <c r="E180" s="33" t="s">
        <v>895</v>
      </c>
      <c r="F180" s="33" t="s">
        <v>894</v>
      </c>
      <c r="G180" s="33" t="s">
        <v>2333</v>
      </c>
      <c r="H180" s="5" t="s">
        <v>1855</v>
      </c>
      <c r="I180" s="33">
        <v>239</v>
      </c>
      <c r="K180" s="9">
        <v>5</v>
      </c>
      <c r="O180" s="33" t="s">
        <v>2334</v>
      </c>
      <c r="P180" s="61" t="str">
        <f t="shared" si="8"/>
        <v>POINT(-91.520168 36.178493)</v>
      </c>
      <c r="Q180" s="67">
        <v>36.178493000000003</v>
      </c>
      <c r="R180" s="67">
        <v>-91.520167999999998</v>
      </c>
    </row>
    <row r="181" spans="1:18" x14ac:dyDescent="0.25">
      <c r="A181" s="76" t="str">
        <f t="shared" si="6"/>
        <v>5137</v>
      </c>
      <c r="B181" s="76" t="str">
        <f t="shared" si="7"/>
        <v>05137</v>
      </c>
      <c r="C181" s="33">
        <v>5137</v>
      </c>
      <c r="D181" s="33" t="s">
        <v>2335</v>
      </c>
      <c r="E181" s="33" t="s">
        <v>895</v>
      </c>
      <c r="F181" s="33" t="s">
        <v>894</v>
      </c>
      <c r="G181" s="33" t="s">
        <v>2336</v>
      </c>
      <c r="H181" s="5" t="s">
        <v>1855</v>
      </c>
      <c r="I181" s="33">
        <v>240</v>
      </c>
      <c r="K181" s="9">
        <v>5</v>
      </c>
      <c r="O181" s="33" t="s">
        <v>2337</v>
      </c>
      <c r="P181" s="61" t="str">
        <f t="shared" si="8"/>
        <v>POINT(-92.137 35.856705)</v>
      </c>
      <c r="Q181" s="67">
        <v>35.856704999999998</v>
      </c>
      <c r="R181" s="67">
        <v>-92.137</v>
      </c>
    </row>
    <row r="182" spans="1:18" x14ac:dyDescent="0.25">
      <c r="A182" s="76" t="str">
        <f t="shared" si="6"/>
        <v>5139</v>
      </c>
      <c r="B182" s="76" t="str">
        <f t="shared" si="7"/>
        <v>05139</v>
      </c>
      <c r="C182" s="33">
        <v>5139</v>
      </c>
      <c r="D182" s="33" t="s">
        <v>2338</v>
      </c>
      <c r="E182" s="33" t="s">
        <v>895</v>
      </c>
      <c r="F182" s="33" t="s">
        <v>894</v>
      </c>
      <c r="G182" s="33" t="s">
        <v>2339</v>
      </c>
      <c r="H182" s="5" t="s">
        <v>1855</v>
      </c>
      <c r="I182" s="33">
        <v>241</v>
      </c>
      <c r="K182" s="9">
        <v>5</v>
      </c>
      <c r="O182" s="33" t="s">
        <v>2340</v>
      </c>
      <c r="P182" s="61" t="str">
        <f t="shared" si="8"/>
        <v>POINT(-92.64508 33.20687)</v>
      </c>
      <c r="Q182" s="67">
        <v>33.206870000000002</v>
      </c>
      <c r="R182" s="67">
        <v>-92.645079999999993</v>
      </c>
    </row>
    <row r="183" spans="1:18" x14ac:dyDescent="0.25">
      <c r="A183" s="76" t="str">
        <f t="shared" si="6"/>
        <v>5141</v>
      </c>
      <c r="B183" s="76" t="str">
        <f t="shared" si="7"/>
        <v>05141</v>
      </c>
      <c r="C183" s="33">
        <v>5141</v>
      </c>
      <c r="D183" s="33" t="s">
        <v>2341</v>
      </c>
      <c r="E183" s="33" t="s">
        <v>895</v>
      </c>
      <c r="F183" s="33" t="s">
        <v>894</v>
      </c>
      <c r="G183" s="33" t="s">
        <v>2342</v>
      </c>
      <c r="H183" s="5" t="s">
        <v>1855</v>
      </c>
      <c r="I183" s="33">
        <v>242</v>
      </c>
      <c r="K183" s="9">
        <v>5</v>
      </c>
      <c r="O183" s="33" t="s">
        <v>2343</v>
      </c>
      <c r="P183" s="61" t="str">
        <f t="shared" si="8"/>
        <v>POINT(-92.421475 35.567839)</v>
      </c>
      <c r="Q183" s="67">
        <v>35.567838999999999</v>
      </c>
      <c r="R183" s="67">
        <v>-92.421475000000001</v>
      </c>
    </row>
    <row r="184" spans="1:18" x14ac:dyDescent="0.25">
      <c r="A184" s="76" t="str">
        <f t="shared" si="6"/>
        <v>5143</v>
      </c>
      <c r="B184" s="76" t="str">
        <f t="shared" si="7"/>
        <v>05143</v>
      </c>
      <c r="C184" s="33">
        <v>5143</v>
      </c>
      <c r="D184" s="33" t="s">
        <v>2046</v>
      </c>
      <c r="E184" s="33" t="s">
        <v>895</v>
      </c>
      <c r="F184" s="33" t="s">
        <v>894</v>
      </c>
      <c r="G184" s="33" t="s">
        <v>1026</v>
      </c>
      <c r="H184" s="5" t="s">
        <v>1855</v>
      </c>
      <c r="I184" s="33">
        <v>243</v>
      </c>
      <c r="K184" s="9">
        <v>5</v>
      </c>
      <c r="O184" s="33" t="s">
        <v>2344</v>
      </c>
      <c r="P184" s="61" t="str">
        <f t="shared" si="8"/>
        <v>POINT(-94.172222 36.094275)</v>
      </c>
      <c r="Q184" s="67">
        <v>36.094275000000003</v>
      </c>
      <c r="R184" s="67">
        <v>-94.172222000000005</v>
      </c>
    </row>
    <row r="185" spans="1:18" x14ac:dyDescent="0.25">
      <c r="A185" s="76" t="str">
        <f t="shared" si="6"/>
        <v>5145</v>
      </c>
      <c r="B185" s="76" t="str">
        <f t="shared" si="7"/>
        <v>05145</v>
      </c>
      <c r="C185" s="33">
        <v>5145</v>
      </c>
      <c r="D185" s="33" t="s">
        <v>2345</v>
      </c>
      <c r="E185" s="33" t="s">
        <v>895</v>
      </c>
      <c r="F185" s="33" t="s">
        <v>894</v>
      </c>
      <c r="G185" s="33" t="s">
        <v>2346</v>
      </c>
      <c r="H185" s="5" t="s">
        <v>1855</v>
      </c>
      <c r="I185" s="33">
        <v>244</v>
      </c>
      <c r="K185" s="9">
        <v>5</v>
      </c>
      <c r="O185" s="33" t="s">
        <v>2347</v>
      </c>
      <c r="P185" s="61" t="str">
        <f t="shared" si="8"/>
        <v>POINT(-91.767388 35.243736)</v>
      </c>
      <c r="Q185" s="67">
        <v>35.243735999999998</v>
      </c>
      <c r="R185" s="67">
        <v>-91.767387999999997</v>
      </c>
    </row>
    <row r="186" spans="1:18" x14ac:dyDescent="0.25">
      <c r="A186" s="76" t="str">
        <f t="shared" si="6"/>
        <v>5147</v>
      </c>
      <c r="B186" s="76" t="str">
        <f t="shared" si="7"/>
        <v>05147</v>
      </c>
      <c r="C186" s="33">
        <v>5147</v>
      </c>
      <c r="D186" s="33" t="s">
        <v>2348</v>
      </c>
      <c r="E186" s="33" t="s">
        <v>895</v>
      </c>
      <c r="F186" s="33" t="s">
        <v>894</v>
      </c>
      <c r="G186" s="33" t="s">
        <v>2349</v>
      </c>
      <c r="H186" s="5" t="s">
        <v>1855</v>
      </c>
      <c r="I186" s="33">
        <v>245</v>
      </c>
      <c r="K186" s="9">
        <v>5</v>
      </c>
      <c r="O186" s="33" t="s">
        <v>2350</v>
      </c>
      <c r="P186" s="61" t="str">
        <f t="shared" si="8"/>
        <v>POINT(-91.252079 35.233191)</v>
      </c>
      <c r="Q186" s="67">
        <v>35.233190999999998</v>
      </c>
      <c r="R186" s="67">
        <v>-91.252078999999995</v>
      </c>
    </row>
    <row r="187" spans="1:18" x14ac:dyDescent="0.25">
      <c r="A187" s="76" t="str">
        <f t="shared" si="6"/>
        <v>5149</v>
      </c>
      <c r="B187" s="76" t="str">
        <f t="shared" si="7"/>
        <v>05149</v>
      </c>
      <c r="C187" s="33">
        <v>5149</v>
      </c>
      <c r="D187" s="33" t="s">
        <v>2351</v>
      </c>
      <c r="E187" s="33" t="s">
        <v>895</v>
      </c>
      <c r="F187" s="33" t="s">
        <v>894</v>
      </c>
      <c r="G187" s="33" t="s">
        <v>2352</v>
      </c>
      <c r="H187" s="5" t="s">
        <v>1855</v>
      </c>
      <c r="I187" s="33">
        <v>246</v>
      </c>
      <c r="K187" s="9">
        <v>5</v>
      </c>
      <c r="O187" s="33" t="s">
        <v>2353</v>
      </c>
      <c r="P187" s="61" t="str">
        <f t="shared" si="8"/>
        <v>POINT(-93.28946 35.120982)</v>
      </c>
      <c r="Q187" s="67">
        <v>35.120981999999998</v>
      </c>
      <c r="R187" s="67">
        <v>-93.289460000000005</v>
      </c>
    </row>
    <row r="188" spans="1:18" x14ac:dyDescent="0.25">
      <c r="A188" s="76" t="str">
        <f t="shared" si="6"/>
        <v>6001</v>
      </c>
      <c r="B188" s="76" t="str">
        <f t="shared" si="7"/>
        <v>06001</v>
      </c>
      <c r="C188" s="33">
        <v>6001</v>
      </c>
      <c r="D188" s="33" t="s">
        <v>2354</v>
      </c>
      <c r="E188" s="33" t="s">
        <v>898</v>
      </c>
      <c r="F188" s="33" t="s">
        <v>897</v>
      </c>
      <c r="G188" s="33" t="s">
        <v>2355</v>
      </c>
      <c r="H188" s="5" t="s">
        <v>1855</v>
      </c>
      <c r="I188" s="33">
        <v>247</v>
      </c>
      <c r="K188" s="9">
        <v>6</v>
      </c>
      <c r="O188" s="33" t="s">
        <v>2356</v>
      </c>
      <c r="P188" s="61" t="str">
        <f t="shared" si="8"/>
        <v>POINT(-122.100393 37.705201)</v>
      </c>
      <c r="Q188" s="67">
        <v>37.705201000000002</v>
      </c>
      <c r="R188" s="67">
        <v>-122.100393</v>
      </c>
    </row>
    <row r="189" spans="1:18" x14ac:dyDescent="0.25">
      <c r="A189" s="76" t="str">
        <f t="shared" si="6"/>
        <v>6003</v>
      </c>
      <c r="B189" s="76" t="str">
        <f t="shared" si="7"/>
        <v>06003</v>
      </c>
      <c r="C189" s="33">
        <v>6003</v>
      </c>
      <c r="D189" s="33" t="s">
        <v>2357</v>
      </c>
      <c r="E189" s="33" t="s">
        <v>898</v>
      </c>
      <c r="F189" s="33" t="s">
        <v>897</v>
      </c>
      <c r="G189" s="33" t="s">
        <v>2358</v>
      </c>
      <c r="H189" s="5" t="s">
        <v>1855</v>
      </c>
      <c r="I189" s="33">
        <v>248</v>
      </c>
      <c r="K189" s="9">
        <v>6</v>
      </c>
      <c r="O189" s="33" t="s">
        <v>2359</v>
      </c>
      <c r="P189" s="61" t="str">
        <f t="shared" si="8"/>
        <v>POINT(-119.847603 38.728298)</v>
      </c>
      <c r="Q189" s="67">
        <v>38.728298000000002</v>
      </c>
      <c r="R189" s="67">
        <v>-119.84760300000001</v>
      </c>
    </row>
    <row r="190" spans="1:18" x14ac:dyDescent="0.25">
      <c r="A190" s="76" t="str">
        <f t="shared" si="6"/>
        <v>6005</v>
      </c>
      <c r="B190" s="76" t="str">
        <f t="shared" si="7"/>
        <v>06005</v>
      </c>
      <c r="C190" s="33">
        <v>6005</v>
      </c>
      <c r="D190" s="33" t="s">
        <v>2360</v>
      </c>
      <c r="E190" s="33" t="s">
        <v>898</v>
      </c>
      <c r="F190" s="33" t="s">
        <v>897</v>
      </c>
      <c r="G190" s="33" t="s">
        <v>2361</v>
      </c>
      <c r="H190" s="5" t="s">
        <v>1855</v>
      </c>
      <c r="I190" s="33">
        <v>249</v>
      </c>
      <c r="K190" s="9">
        <v>6</v>
      </c>
      <c r="O190" s="33" t="s">
        <v>2362</v>
      </c>
      <c r="P190" s="61" t="str">
        <f t="shared" si="8"/>
        <v>POINT(-120.775729 38.394208)</v>
      </c>
      <c r="Q190" s="67">
        <v>38.394207999999999</v>
      </c>
      <c r="R190" s="67">
        <v>-120.775729</v>
      </c>
    </row>
    <row r="191" spans="1:18" x14ac:dyDescent="0.25">
      <c r="A191" s="76" t="str">
        <f t="shared" si="6"/>
        <v>6007</v>
      </c>
      <c r="B191" s="76" t="str">
        <f t="shared" si="7"/>
        <v>06007</v>
      </c>
      <c r="C191" s="33">
        <v>6007</v>
      </c>
      <c r="D191" s="33" t="s">
        <v>2363</v>
      </c>
      <c r="E191" s="33" t="s">
        <v>898</v>
      </c>
      <c r="F191" s="33" t="s">
        <v>897</v>
      </c>
      <c r="G191" s="33" t="s">
        <v>2364</v>
      </c>
      <c r="H191" s="5" t="s">
        <v>1855</v>
      </c>
      <c r="I191" s="33">
        <v>250</v>
      </c>
      <c r="K191" s="9">
        <v>6</v>
      </c>
      <c r="O191" s="33" t="s">
        <v>2365</v>
      </c>
      <c r="P191" s="61" t="str">
        <f t="shared" si="8"/>
        <v>POINT(-121.707635 39.669037)</v>
      </c>
      <c r="Q191" s="67">
        <v>39.669037000000003</v>
      </c>
      <c r="R191" s="67">
        <v>-121.707635</v>
      </c>
    </row>
    <row r="192" spans="1:18" x14ac:dyDescent="0.25">
      <c r="A192" s="76" t="str">
        <f t="shared" si="6"/>
        <v>6009</v>
      </c>
      <c r="B192" s="76" t="str">
        <f t="shared" si="7"/>
        <v>06009</v>
      </c>
      <c r="C192" s="33">
        <v>6009</v>
      </c>
      <c r="D192" s="33" t="s">
        <v>2366</v>
      </c>
      <c r="E192" s="33" t="s">
        <v>898</v>
      </c>
      <c r="F192" s="33" t="s">
        <v>897</v>
      </c>
      <c r="G192" s="33" t="s">
        <v>2367</v>
      </c>
      <c r="H192" s="5" t="s">
        <v>1855</v>
      </c>
      <c r="I192" s="33">
        <v>251</v>
      </c>
      <c r="K192" s="9">
        <v>6</v>
      </c>
      <c r="O192" s="33" t="s">
        <v>2368</v>
      </c>
      <c r="P192" s="61" t="str">
        <f t="shared" si="8"/>
        <v>POINT(-120.633718 38.163627)</v>
      </c>
      <c r="Q192" s="67">
        <v>38.163626999999998</v>
      </c>
      <c r="R192" s="67">
        <v>-120.633718</v>
      </c>
    </row>
    <row r="193" spans="1:18" x14ac:dyDescent="0.25">
      <c r="A193" s="76" t="str">
        <f t="shared" si="6"/>
        <v>6011</v>
      </c>
      <c r="B193" s="76" t="str">
        <f t="shared" si="7"/>
        <v>06011</v>
      </c>
      <c r="C193" s="33">
        <v>6011</v>
      </c>
      <c r="D193" s="33" t="s">
        <v>2369</v>
      </c>
      <c r="E193" s="33" t="s">
        <v>898</v>
      </c>
      <c r="F193" s="33" t="s">
        <v>897</v>
      </c>
      <c r="G193" s="33" t="s">
        <v>2370</v>
      </c>
      <c r="H193" s="5" t="s">
        <v>1855</v>
      </c>
      <c r="I193" s="33">
        <v>252</v>
      </c>
      <c r="K193" s="9">
        <v>6</v>
      </c>
      <c r="O193" s="33" t="s">
        <v>2371</v>
      </c>
      <c r="P193" s="61" t="str">
        <f t="shared" si="8"/>
        <v>POINT(-122.085557 39.156148)</v>
      </c>
      <c r="Q193" s="67">
        <v>39.156148000000002</v>
      </c>
      <c r="R193" s="67">
        <v>-122.08555699999999</v>
      </c>
    </row>
    <row r="194" spans="1:18" x14ac:dyDescent="0.25">
      <c r="A194" s="76" t="str">
        <f t="shared" si="6"/>
        <v>6013</v>
      </c>
      <c r="B194" s="76" t="str">
        <f t="shared" si="7"/>
        <v>06013</v>
      </c>
      <c r="C194" s="33">
        <v>6013</v>
      </c>
      <c r="D194" s="33" t="s">
        <v>2372</v>
      </c>
      <c r="E194" s="33" t="s">
        <v>898</v>
      </c>
      <c r="F194" s="33" t="s">
        <v>897</v>
      </c>
      <c r="G194" s="33" t="s">
        <v>2373</v>
      </c>
      <c r="H194" s="5" t="s">
        <v>1855</v>
      </c>
      <c r="I194" s="33">
        <v>253</v>
      </c>
      <c r="K194" s="9">
        <v>6</v>
      </c>
      <c r="O194" s="33" t="s">
        <v>2374</v>
      </c>
      <c r="P194" s="61" t="str">
        <f t="shared" si="8"/>
        <v>POINT(-122.030131 37.935588)</v>
      </c>
      <c r="Q194" s="67">
        <v>37.935588000000003</v>
      </c>
      <c r="R194" s="67">
        <v>-122.030131</v>
      </c>
    </row>
    <row r="195" spans="1:18" x14ac:dyDescent="0.25">
      <c r="A195" s="76" t="str">
        <f t="shared" ref="A195:A258" si="9">K195&amp;RIGHT(C195,3)</f>
        <v>6015</v>
      </c>
      <c r="B195" s="76" t="str">
        <f t="shared" ref="B195:B258" si="10">TEXT(A195,"00000")</f>
        <v>06015</v>
      </c>
      <c r="C195" s="33">
        <v>6015</v>
      </c>
      <c r="D195" s="33" t="s">
        <v>2375</v>
      </c>
      <c r="E195" s="33" t="s">
        <v>898</v>
      </c>
      <c r="F195" s="33" t="s">
        <v>897</v>
      </c>
      <c r="G195" s="33" t="s">
        <v>2376</v>
      </c>
      <c r="H195" s="5" t="s">
        <v>1855</v>
      </c>
      <c r="I195" s="33">
        <v>254</v>
      </c>
      <c r="K195" s="9">
        <v>6</v>
      </c>
      <c r="O195" s="33" t="s">
        <v>2377</v>
      </c>
      <c r="P195" s="61" t="str">
        <f t="shared" ref="P195:P258" si="11">CONCATENATE("POINT","(",R195," ",Q195,")")</f>
        <v>POINT(-124.163088 41.791232)</v>
      </c>
      <c r="Q195" s="67">
        <v>41.791232000000001</v>
      </c>
      <c r="R195" s="67">
        <v>-124.163088</v>
      </c>
    </row>
    <row r="196" spans="1:18" x14ac:dyDescent="0.25">
      <c r="A196" s="76" t="str">
        <f t="shared" si="9"/>
        <v>6017</v>
      </c>
      <c r="B196" s="76" t="str">
        <f t="shared" si="10"/>
        <v>06017</v>
      </c>
      <c r="C196" s="33">
        <v>6017</v>
      </c>
      <c r="D196" s="33" t="s">
        <v>2378</v>
      </c>
      <c r="E196" s="33" t="s">
        <v>898</v>
      </c>
      <c r="F196" s="33" t="s">
        <v>897</v>
      </c>
      <c r="G196" s="33" t="s">
        <v>2379</v>
      </c>
      <c r="H196" s="5" t="s">
        <v>1855</v>
      </c>
      <c r="I196" s="33">
        <v>255</v>
      </c>
      <c r="K196" s="9">
        <v>6</v>
      </c>
      <c r="O196" s="33" t="s">
        <v>2380</v>
      </c>
      <c r="P196" s="61" t="str">
        <f t="shared" si="11"/>
        <v>POINT(-120.74433 38.746543)</v>
      </c>
      <c r="Q196" s="67">
        <v>38.746543000000003</v>
      </c>
      <c r="R196" s="67">
        <v>-120.74433000000001</v>
      </c>
    </row>
    <row r="197" spans="1:18" x14ac:dyDescent="0.25">
      <c r="A197" s="76" t="str">
        <f t="shared" si="9"/>
        <v>6019</v>
      </c>
      <c r="B197" s="76" t="str">
        <f t="shared" si="10"/>
        <v>06019</v>
      </c>
      <c r="C197" s="33">
        <v>6019</v>
      </c>
      <c r="D197" s="33" t="s">
        <v>2381</v>
      </c>
      <c r="E197" s="33" t="s">
        <v>898</v>
      </c>
      <c r="F197" s="33" t="s">
        <v>897</v>
      </c>
      <c r="G197" s="33" t="s">
        <v>2382</v>
      </c>
      <c r="H197" s="5" t="s">
        <v>1855</v>
      </c>
      <c r="I197" s="33">
        <v>256</v>
      </c>
      <c r="K197" s="9">
        <v>6</v>
      </c>
      <c r="O197" s="33" t="s">
        <v>2383</v>
      </c>
      <c r="P197" s="61" t="str">
        <f t="shared" si="11"/>
        <v>POINT(-119.767884 36.738918)</v>
      </c>
      <c r="Q197" s="67">
        <v>36.738917999999998</v>
      </c>
      <c r="R197" s="67">
        <v>-119.767884</v>
      </c>
    </row>
    <row r="198" spans="1:18" x14ac:dyDescent="0.25">
      <c r="A198" s="76" t="str">
        <f t="shared" si="9"/>
        <v>6021</v>
      </c>
      <c r="B198" s="76" t="str">
        <f t="shared" si="10"/>
        <v>06021</v>
      </c>
      <c r="C198" s="33">
        <v>6021</v>
      </c>
      <c r="D198" s="33" t="s">
        <v>2384</v>
      </c>
      <c r="E198" s="33" t="s">
        <v>898</v>
      </c>
      <c r="F198" s="33" t="s">
        <v>897</v>
      </c>
      <c r="G198" s="33" t="s">
        <v>2385</v>
      </c>
      <c r="H198" s="5" t="s">
        <v>1855</v>
      </c>
      <c r="I198" s="33">
        <v>257</v>
      </c>
      <c r="K198" s="9">
        <v>6</v>
      </c>
      <c r="O198" s="33" t="s">
        <v>2386</v>
      </c>
      <c r="P198" s="61" t="str">
        <f t="shared" si="11"/>
        <v>POINT(-122.177491 39.663418)</v>
      </c>
      <c r="Q198" s="67">
        <v>39.663418</v>
      </c>
      <c r="R198" s="67">
        <v>-122.177491</v>
      </c>
    </row>
    <row r="199" spans="1:18" x14ac:dyDescent="0.25">
      <c r="A199" s="76" t="str">
        <f t="shared" si="9"/>
        <v>6023</v>
      </c>
      <c r="B199" s="76" t="str">
        <f t="shared" si="10"/>
        <v>06023</v>
      </c>
      <c r="C199" s="33">
        <v>6023</v>
      </c>
      <c r="D199" s="33" t="s">
        <v>2387</v>
      </c>
      <c r="E199" s="33" t="s">
        <v>898</v>
      </c>
      <c r="F199" s="33" t="s">
        <v>897</v>
      </c>
      <c r="G199" s="33" t="s">
        <v>2388</v>
      </c>
      <c r="H199" s="5" t="s">
        <v>1855</v>
      </c>
      <c r="I199" s="33">
        <v>258</v>
      </c>
      <c r="K199" s="9">
        <v>6</v>
      </c>
      <c r="O199" s="33" t="s">
        <v>2389</v>
      </c>
      <c r="P199" s="61" t="str">
        <f t="shared" si="11"/>
        <v>POINT(-124.087189 40.752982)</v>
      </c>
      <c r="Q199" s="67">
        <v>40.752982000000003</v>
      </c>
      <c r="R199" s="67">
        <v>-124.087189</v>
      </c>
    </row>
    <row r="200" spans="1:18" x14ac:dyDescent="0.25">
      <c r="A200" s="76" t="str">
        <f t="shared" si="9"/>
        <v>6025</v>
      </c>
      <c r="B200" s="76" t="str">
        <f t="shared" si="10"/>
        <v>06025</v>
      </c>
      <c r="C200" s="33">
        <v>6025</v>
      </c>
      <c r="D200" s="33" t="s">
        <v>2390</v>
      </c>
      <c r="E200" s="33" t="s">
        <v>898</v>
      </c>
      <c r="F200" s="33" t="s">
        <v>897</v>
      </c>
      <c r="G200" s="33" t="s">
        <v>2391</v>
      </c>
      <c r="H200" s="5" t="s">
        <v>1855</v>
      </c>
      <c r="I200" s="33">
        <v>259</v>
      </c>
      <c r="K200" s="9">
        <v>6</v>
      </c>
      <c r="O200" s="33" t="s">
        <v>2392</v>
      </c>
      <c r="P200" s="61" t="str">
        <f t="shared" si="11"/>
        <v>POINT(-115.534487 32.841101)</v>
      </c>
      <c r="Q200" s="67">
        <v>32.841101000000002</v>
      </c>
      <c r="R200" s="67">
        <v>-115.534487</v>
      </c>
    </row>
    <row r="201" spans="1:18" x14ac:dyDescent="0.25">
      <c r="A201" s="76" t="str">
        <f t="shared" si="9"/>
        <v>6027</v>
      </c>
      <c r="B201" s="76" t="str">
        <f t="shared" si="10"/>
        <v>06027</v>
      </c>
      <c r="C201" s="33">
        <v>6027</v>
      </c>
      <c r="D201" s="33" t="s">
        <v>2393</v>
      </c>
      <c r="E201" s="33" t="s">
        <v>898</v>
      </c>
      <c r="F201" s="33" t="s">
        <v>897</v>
      </c>
      <c r="G201" s="33" t="s">
        <v>2394</v>
      </c>
      <c r="H201" s="5" t="s">
        <v>1855</v>
      </c>
      <c r="I201" s="33">
        <v>260</v>
      </c>
      <c r="K201" s="9">
        <v>6</v>
      </c>
      <c r="O201" s="33" t="s">
        <v>2395</v>
      </c>
      <c r="P201" s="61" t="str">
        <f t="shared" si="11"/>
        <v>POINT(-118.267513 37.160247)</v>
      </c>
      <c r="Q201" s="67">
        <v>37.160246999999998</v>
      </c>
      <c r="R201" s="67">
        <v>-118.26751299999999</v>
      </c>
    </row>
    <row r="202" spans="1:18" x14ac:dyDescent="0.25">
      <c r="A202" s="76" t="str">
        <f t="shared" si="9"/>
        <v>6029</v>
      </c>
      <c r="B202" s="76" t="str">
        <f t="shared" si="10"/>
        <v>06029</v>
      </c>
      <c r="C202" s="33">
        <v>6029</v>
      </c>
      <c r="D202" s="33" t="s">
        <v>2396</v>
      </c>
      <c r="E202" s="33" t="s">
        <v>898</v>
      </c>
      <c r="F202" s="33" t="s">
        <v>897</v>
      </c>
      <c r="G202" s="33" t="s">
        <v>2397</v>
      </c>
      <c r="H202" s="5" t="s">
        <v>1855</v>
      </c>
      <c r="I202" s="33">
        <v>261</v>
      </c>
      <c r="K202" s="9">
        <v>6</v>
      </c>
      <c r="O202" s="33" t="s">
        <v>2398</v>
      </c>
      <c r="P202" s="61" t="str">
        <f t="shared" si="11"/>
        <v>POINT(-118.936004 35.372968)</v>
      </c>
      <c r="Q202" s="67">
        <v>35.372968</v>
      </c>
      <c r="R202" s="67">
        <v>-118.936004</v>
      </c>
    </row>
    <row r="203" spans="1:18" x14ac:dyDescent="0.25">
      <c r="A203" s="76" t="str">
        <f t="shared" si="9"/>
        <v>6031</v>
      </c>
      <c r="B203" s="76" t="str">
        <f t="shared" si="10"/>
        <v>06031</v>
      </c>
      <c r="C203" s="33">
        <v>6031</v>
      </c>
      <c r="D203" s="33" t="s">
        <v>2399</v>
      </c>
      <c r="E203" s="33" t="s">
        <v>898</v>
      </c>
      <c r="F203" s="33" t="s">
        <v>897</v>
      </c>
      <c r="G203" s="33" t="s">
        <v>2400</v>
      </c>
      <c r="H203" s="5" t="s">
        <v>1855</v>
      </c>
      <c r="I203" s="33">
        <v>262</v>
      </c>
      <c r="K203" s="9">
        <v>6</v>
      </c>
      <c r="O203" s="33" t="s">
        <v>2401</v>
      </c>
      <c r="P203" s="61" t="str">
        <f t="shared" si="11"/>
        <v>POINT(-119.729084 36.242749)</v>
      </c>
      <c r="Q203" s="67">
        <v>36.242749000000003</v>
      </c>
      <c r="R203" s="67">
        <v>-119.729084</v>
      </c>
    </row>
    <row r="204" spans="1:18" x14ac:dyDescent="0.25">
      <c r="A204" s="76" t="str">
        <f t="shared" si="9"/>
        <v>6033</v>
      </c>
      <c r="B204" s="76" t="str">
        <f t="shared" si="10"/>
        <v>06033</v>
      </c>
      <c r="C204" s="33">
        <v>6033</v>
      </c>
      <c r="D204" s="33" t="s">
        <v>2402</v>
      </c>
      <c r="E204" s="33" t="s">
        <v>898</v>
      </c>
      <c r="F204" s="33" t="s">
        <v>897</v>
      </c>
      <c r="G204" s="33" t="s">
        <v>2403</v>
      </c>
      <c r="H204" s="5" t="s">
        <v>1855</v>
      </c>
      <c r="I204" s="33">
        <v>263</v>
      </c>
      <c r="K204" s="9">
        <v>6</v>
      </c>
      <c r="O204" s="33" t="s">
        <v>2404</v>
      </c>
      <c r="P204" s="61" t="str">
        <f t="shared" si="11"/>
        <v>POINT(-122.734609 38.973362)</v>
      </c>
      <c r="Q204" s="67">
        <v>38.973362000000002</v>
      </c>
      <c r="R204" s="67">
        <v>-122.73460900000001</v>
      </c>
    </row>
    <row r="205" spans="1:18" x14ac:dyDescent="0.25">
      <c r="A205" s="76" t="str">
        <f t="shared" si="9"/>
        <v>6035</v>
      </c>
      <c r="B205" s="76" t="str">
        <f t="shared" si="10"/>
        <v>06035</v>
      </c>
      <c r="C205" s="33">
        <v>6035</v>
      </c>
      <c r="D205" s="33" t="s">
        <v>2405</v>
      </c>
      <c r="E205" s="33" t="s">
        <v>898</v>
      </c>
      <c r="F205" s="33" t="s">
        <v>897</v>
      </c>
      <c r="G205" s="33" t="s">
        <v>2406</v>
      </c>
      <c r="H205" s="5" t="s">
        <v>1855</v>
      </c>
      <c r="I205" s="33">
        <v>264</v>
      </c>
      <c r="K205" s="9">
        <v>6</v>
      </c>
      <c r="O205" s="33" t="s">
        <v>2407</v>
      </c>
      <c r="P205" s="61" t="str">
        <f t="shared" si="11"/>
        <v>POINT(-120.579176 40.392397)</v>
      </c>
      <c r="Q205" s="67">
        <v>40.392397000000003</v>
      </c>
      <c r="R205" s="67">
        <v>-120.579176</v>
      </c>
    </row>
    <row r="206" spans="1:18" x14ac:dyDescent="0.25">
      <c r="A206" s="76" t="str">
        <f t="shared" si="9"/>
        <v>6037</v>
      </c>
      <c r="B206" s="76" t="str">
        <f t="shared" si="10"/>
        <v>06037</v>
      </c>
      <c r="C206" s="33">
        <v>6037</v>
      </c>
      <c r="D206" s="33" t="s">
        <v>2408</v>
      </c>
      <c r="E206" s="33" t="s">
        <v>898</v>
      </c>
      <c r="F206" s="33" t="s">
        <v>897</v>
      </c>
      <c r="G206" s="33" t="s">
        <v>2409</v>
      </c>
      <c r="H206" s="5" t="s">
        <v>1855</v>
      </c>
      <c r="I206" s="33">
        <v>265</v>
      </c>
      <c r="K206" s="9">
        <v>6</v>
      </c>
      <c r="O206" s="33" t="s">
        <v>2410</v>
      </c>
      <c r="P206" s="61" t="str">
        <f t="shared" si="11"/>
        <v>POINT(-118.244222 34.065193)</v>
      </c>
      <c r="Q206" s="67">
        <v>34.065193000000001</v>
      </c>
      <c r="R206" s="67">
        <v>-118.24422199999999</v>
      </c>
    </row>
    <row r="207" spans="1:18" x14ac:dyDescent="0.25">
      <c r="A207" s="76" t="str">
        <f t="shared" si="9"/>
        <v>6039</v>
      </c>
      <c r="B207" s="76" t="str">
        <f t="shared" si="10"/>
        <v>06039</v>
      </c>
      <c r="C207" s="33">
        <v>6039</v>
      </c>
      <c r="D207" s="33" t="s">
        <v>2411</v>
      </c>
      <c r="E207" s="33" t="s">
        <v>898</v>
      </c>
      <c r="F207" s="33" t="s">
        <v>897</v>
      </c>
      <c r="G207" s="33" t="s">
        <v>2412</v>
      </c>
      <c r="H207" s="5" t="s">
        <v>1855</v>
      </c>
      <c r="I207" s="33">
        <v>266</v>
      </c>
      <c r="K207" s="9">
        <v>6</v>
      </c>
      <c r="O207" s="33" t="s">
        <v>2413</v>
      </c>
      <c r="P207" s="61" t="str">
        <f t="shared" si="11"/>
        <v>POINT(-120.00675 37.043099)</v>
      </c>
      <c r="Q207" s="67">
        <v>37.043098999999998</v>
      </c>
      <c r="R207" s="67">
        <v>-120.00675</v>
      </c>
    </row>
    <row r="208" spans="1:18" x14ac:dyDescent="0.25">
      <c r="A208" s="76" t="str">
        <f t="shared" si="9"/>
        <v>6041</v>
      </c>
      <c r="B208" s="76" t="str">
        <f t="shared" si="10"/>
        <v>06041</v>
      </c>
      <c r="C208" s="33">
        <v>6041</v>
      </c>
      <c r="D208" s="33" t="s">
        <v>2414</v>
      </c>
      <c r="E208" s="33" t="s">
        <v>898</v>
      </c>
      <c r="F208" s="33" t="s">
        <v>897</v>
      </c>
      <c r="G208" s="33" t="s">
        <v>2415</v>
      </c>
      <c r="H208" s="5" t="s">
        <v>1855</v>
      </c>
      <c r="I208" s="33">
        <v>267</v>
      </c>
      <c r="K208" s="9">
        <v>6</v>
      </c>
      <c r="O208" s="33" t="s">
        <v>2416</v>
      </c>
      <c r="P208" s="61" t="str">
        <f t="shared" si="11"/>
        <v>POINT(-122.547075 37.986705)</v>
      </c>
      <c r="Q208" s="67">
        <v>37.986705000000001</v>
      </c>
      <c r="R208" s="67">
        <v>-122.54707500000001</v>
      </c>
    </row>
    <row r="209" spans="1:18" x14ac:dyDescent="0.25">
      <c r="A209" s="76" t="str">
        <f t="shared" si="9"/>
        <v>6043</v>
      </c>
      <c r="B209" s="76" t="str">
        <f t="shared" si="10"/>
        <v>06043</v>
      </c>
      <c r="C209" s="33">
        <v>6043</v>
      </c>
      <c r="D209" s="33" t="s">
        <v>2417</v>
      </c>
      <c r="E209" s="33" t="s">
        <v>898</v>
      </c>
      <c r="F209" s="33" t="s">
        <v>897</v>
      </c>
      <c r="G209" s="33" t="s">
        <v>2418</v>
      </c>
      <c r="H209" s="5" t="s">
        <v>1855</v>
      </c>
      <c r="I209" s="33">
        <v>268</v>
      </c>
      <c r="K209" s="9">
        <v>6</v>
      </c>
      <c r="O209" s="33" t="s">
        <v>2419</v>
      </c>
      <c r="P209" s="61" t="str">
        <f t="shared" si="11"/>
        <v>POINT(-119.957219 37.542748)</v>
      </c>
      <c r="Q209" s="67">
        <v>37.542748000000003</v>
      </c>
      <c r="R209" s="67">
        <v>-119.95721899999999</v>
      </c>
    </row>
    <row r="210" spans="1:18" x14ac:dyDescent="0.25">
      <c r="A210" s="76" t="str">
        <f t="shared" si="9"/>
        <v>6045</v>
      </c>
      <c r="B210" s="76" t="str">
        <f t="shared" si="10"/>
        <v>06045</v>
      </c>
      <c r="C210" s="33">
        <v>6045</v>
      </c>
      <c r="D210" s="33" t="s">
        <v>2420</v>
      </c>
      <c r="E210" s="33" t="s">
        <v>898</v>
      </c>
      <c r="F210" s="33" t="s">
        <v>897</v>
      </c>
      <c r="G210" s="33" t="s">
        <v>2421</v>
      </c>
      <c r="H210" s="5" t="s">
        <v>1855</v>
      </c>
      <c r="I210" s="33">
        <v>269</v>
      </c>
      <c r="K210" s="9">
        <v>6</v>
      </c>
      <c r="O210" s="33" t="s">
        <v>2422</v>
      </c>
      <c r="P210" s="61" t="str">
        <f t="shared" si="11"/>
        <v>POINT(-123.397227 39.285329)</v>
      </c>
      <c r="Q210" s="67">
        <v>39.285328999999997</v>
      </c>
      <c r="R210" s="67">
        <v>-123.397227</v>
      </c>
    </row>
    <row r="211" spans="1:18" x14ac:dyDescent="0.25">
      <c r="A211" s="76" t="str">
        <f t="shared" si="9"/>
        <v>6047</v>
      </c>
      <c r="B211" s="76" t="str">
        <f t="shared" si="10"/>
        <v>06047</v>
      </c>
      <c r="C211" s="33">
        <v>6047</v>
      </c>
      <c r="D211" s="33" t="s">
        <v>2423</v>
      </c>
      <c r="E211" s="33" t="s">
        <v>898</v>
      </c>
      <c r="F211" s="33" t="s">
        <v>897</v>
      </c>
      <c r="G211" s="33" t="s">
        <v>2424</v>
      </c>
      <c r="H211" s="5" t="s">
        <v>1855</v>
      </c>
      <c r="I211" s="33">
        <v>270</v>
      </c>
      <c r="K211" s="9">
        <v>6</v>
      </c>
      <c r="O211" s="33" t="s">
        <v>2425</v>
      </c>
      <c r="P211" s="61" t="str">
        <f t="shared" si="11"/>
        <v>POINT(-120.623989 37.281016)</v>
      </c>
      <c r="Q211" s="67">
        <v>37.281016000000001</v>
      </c>
      <c r="R211" s="67">
        <v>-120.62398899999999</v>
      </c>
    </row>
    <row r="212" spans="1:18" x14ac:dyDescent="0.25">
      <c r="A212" s="76" t="str">
        <f t="shared" si="9"/>
        <v>6049</v>
      </c>
      <c r="B212" s="76" t="str">
        <f t="shared" si="10"/>
        <v>06049</v>
      </c>
      <c r="C212" s="33">
        <v>6049</v>
      </c>
      <c r="D212" s="33" t="s">
        <v>2426</v>
      </c>
      <c r="E212" s="33" t="s">
        <v>898</v>
      </c>
      <c r="F212" s="33" t="s">
        <v>897</v>
      </c>
      <c r="G212" s="33" t="s">
        <v>2427</v>
      </c>
      <c r="H212" s="5" t="s">
        <v>1855</v>
      </c>
      <c r="I212" s="33">
        <v>271</v>
      </c>
      <c r="K212" s="9">
        <v>6</v>
      </c>
      <c r="O212" s="33" t="s">
        <v>2428</v>
      </c>
      <c r="P212" s="61" t="str">
        <f t="shared" si="11"/>
        <v>POINT(-120.650911 41.522584)</v>
      </c>
      <c r="Q212" s="67">
        <v>41.522584000000002</v>
      </c>
      <c r="R212" s="67">
        <v>-120.65091099999999</v>
      </c>
    </row>
    <row r="213" spans="1:18" x14ac:dyDescent="0.25">
      <c r="A213" s="76" t="str">
        <f t="shared" si="9"/>
        <v>6051</v>
      </c>
      <c r="B213" s="76" t="str">
        <f t="shared" si="10"/>
        <v>06051</v>
      </c>
      <c r="C213" s="33">
        <v>6051</v>
      </c>
      <c r="D213" s="33" t="s">
        <v>2429</v>
      </c>
      <c r="E213" s="33" t="s">
        <v>898</v>
      </c>
      <c r="F213" s="33" t="s">
        <v>897</v>
      </c>
      <c r="G213" s="33" t="s">
        <v>2430</v>
      </c>
      <c r="H213" s="5" t="s">
        <v>1855</v>
      </c>
      <c r="I213" s="33">
        <v>272</v>
      </c>
      <c r="K213" s="9">
        <v>6</v>
      </c>
      <c r="O213" s="33" t="s">
        <v>2431</v>
      </c>
      <c r="P213" s="61" t="str">
        <f t="shared" si="11"/>
        <v>POINT(-118.970594 37.763322)</v>
      </c>
      <c r="Q213" s="67">
        <v>37.763322000000002</v>
      </c>
      <c r="R213" s="67">
        <v>-118.97059400000001</v>
      </c>
    </row>
    <row r="214" spans="1:18" x14ac:dyDescent="0.25">
      <c r="A214" s="76" t="str">
        <f t="shared" si="9"/>
        <v>6053</v>
      </c>
      <c r="B214" s="76" t="str">
        <f t="shared" si="10"/>
        <v>06053</v>
      </c>
      <c r="C214" s="33">
        <v>6053</v>
      </c>
      <c r="D214" s="33" t="s">
        <v>2432</v>
      </c>
      <c r="E214" s="33" t="s">
        <v>898</v>
      </c>
      <c r="F214" s="33" t="s">
        <v>897</v>
      </c>
      <c r="G214" s="33" t="s">
        <v>2433</v>
      </c>
      <c r="H214" s="5" t="s">
        <v>1855</v>
      </c>
      <c r="I214" s="33">
        <v>273</v>
      </c>
      <c r="K214" s="9">
        <v>6</v>
      </c>
      <c r="O214" s="33" t="s">
        <v>2434</v>
      </c>
      <c r="P214" s="61" t="str">
        <f t="shared" si="11"/>
        <v>POINT(-121.646162 36.611722)</v>
      </c>
      <c r="Q214" s="67">
        <v>36.611722</v>
      </c>
      <c r="R214" s="67">
        <v>-121.646162</v>
      </c>
    </row>
    <row r="215" spans="1:18" x14ac:dyDescent="0.25">
      <c r="A215" s="76" t="str">
        <f t="shared" si="9"/>
        <v>6055</v>
      </c>
      <c r="B215" s="76" t="str">
        <f t="shared" si="10"/>
        <v>06055</v>
      </c>
      <c r="C215" s="33">
        <v>6055</v>
      </c>
      <c r="D215" s="33" t="s">
        <v>2435</v>
      </c>
      <c r="E215" s="33" t="s">
        <v>898</v>
      </c>
      <c r="F215" s="33" t="s">
        <v>897</v>
      </c>
      <c r="G215" s="33" t="s">
        <v>2436</v>
      </c>
      <c r="H215" s="5" t="s">
        <v>1855</v>
      </c>
      <c r="I215" s="33">
        <v>274</v>
      </c>
      <c r="K215" s="9">
        <v>6</v>
      </c>
      <c r="O215" s="33" t="s">
        <v>2437</v>
      </c>
      <c r="P215" s="61" t="str">
        <f t="shared" si="11"/>
        <v>POINT(-122.321646 38.329075)</v>
      </c>
      <c r="Q215" s="67">
        <v>38.329075000000003</v>
      </c>
      <c r="R215" s="67">
        <v>-122.321646</v>
      </c>
    </row>
    <row r="216" spans="1:18" x14ac:dyDescent="0.25">
      <c r="A216" s="76" t="str">
        <f t="shared" si="9"/>
        <v>6057</v>
      </c>
      <c r="B216" s="76" t="str">
        <f t="shared" si="10"/>
        <v>06057</v>
      </c>
      <c r="C216" s="33">
        <v>6057</v>
      </c>
      <c r="D216" s="33" t="s">
        <v>2285</v>
      </c>
      <c r="E216" s="33" t="s">
        <v>898</v>
      </c>
      <c r="F216" s="33" t="s">
        <v>897</v>
      </c>
      <c r="G216" s="33" t="s">
        <v>969</v>
      </c>
      <c r="H216" s="5" t="s">
        <v>1855</v>
      </c>
      <c r="I216" s="33">
        <v>275</v>
      </c>
      <c r="K216" s="9">
        <v>6</v>
      </c>
      <c r="O216" s="33" t="s">
        <v>2438</v>
      </c>
      <c r="P216" s="61" t="str">
        <f t="shared" si="11"/>
        <v>POINT(-120.916546 39.219524)</v>
      </c>
      <c r="Q216" s="67">
        <v>39.219524</v>
      </c>
      <c r="R216" s="67">
        <v>-120.916546</v>
      </c>
    </row>
    <row r="217" spans="1:18" x14ac:dyDescent="0.25">
      <c r="A217" s="76" t="str">
        <f t="shared" si="9"/>
        <v>6059</v>
      </c>
      <c r="B217" s="76" t="str">
        <f t="shared" si="10"/>
        <v>06059</v>
      </c>
      <c r="C217" s="33">
        <v>6059</v>
      </c>
      <c r="D217" s="33" t="s">
        <v>2439</v>
      </c>
      <c r="E217" s="33" t="s">
        <v>898</v>
      </c>
      <c r="F217" s="33" t="s">
        <v>897</v>
      </c>
      <c r="G217" s="33" t="s">
        <v>2440</v>
      </c>
      <c r="H217" s="5" t="s">
        <v>1855</v>
      </c>
      <c r="I217" s="33">
        <v>276</v>
      </c>
      <c r="K217" s="9">
        <v>6</v>
      </c>
      <c r="O217" s="33" t="s">
        <v>2441</v>
      </c>
      <c r="P217" s="61" t="str">
        <f t="shared" si="11"/>
        <v>POINT(-117.86288 33.733953)</v>
      </c>
      <c r="Q217" s="67">
        <v>33.733953</v>
      </c>
      <c r="R217" s="67">
        <v>-117.86288</v>
      </c>
    </row>
    <row r="218" spans="1:18" x14ac:dyDescent="0.25">
      <c r="A218" s="76" t="str">
        <f t="shared" si="9"/>
        <v>6061</v>
      </c>
      <c r="B218" s="76" t="str">
        <f t="shared" si="10"/>
        <v>06061</v>
      </c>
      <c r="C218" s="33">
        <v>6061</v>
      </c>
      <c r="D218" s="33" t="s">
        <v>2442</v>
      </c>
      <c r="E218" s="33" t="s">
        <v>898</v>
      </c>
      <c r="F218" s="33" t="s">
        <v>897</v>
      </c>
      <c r="G218" s="33" t="s">
        <v>2443</v>
      </c>
      <c r="H218" s="5" t="s">
        <v>1855</v>
      </c>
      <c r="I218" s="33">
        <v>277</v>
      </c>
      <c r="K218" s="9">
        <v>6</v>
      </c>
      <c r="O218" s="33" t="s">
        <v>2444</v>
      </c>
      <c r="P218" s="61" t="str">
        <f t="shared" si="11"/>
        <v>POINT(-121.182466 38.844511)</v>
      </c>
      <c r="Q218" s="67">
        <v>38.844510999999997</v>
      </c>
      <c r="R218" s="67">
        <v>-121.18246600000001</v>
      </c>
    </row>
    <row r="219" spans="1:18" x14ac:dyDescent="0.25">
      <c r="A219" s="76" t="str">
        <f t="shared" si="9"/>
        <v>6063</v>
      </c>
      <c r="B219" s="76" t="str">
        <f t="shared" si="10"/>
        <v>06063</v>
      </c>
      <c r="C219" s="33">
        <v>6063</v>
      </c>
      <c r="D219" s="33" t="s">
        <v>2445</v>
      </c>
      <c r="E219" s="33" t="s">
        <v>898</v>
      </c>
      <c r="F219" s="33" t="s">
        <v>897</v>
      </c>
      <c r="G219" s="33" t="s">
        <v>2446</v>
      </c>
      <c r="H219" s="5" t="s">
        <v>1855</v>
      </c>
      <c r="I219" s="33">
        <v>278</v>
      </c>
      <c r="K219" s="9">
        <v>6</v>
      </c>
      <c r="O219" s="33" t="s">
        <v>2447</v>
      </c>
      <c r="P219" s="61" t="str">
        <f t="shared" si="11"/>
        <v>POINT(-120.825847 39.983857)</v>
      </c>
      <c r="Q219" s="67">
        <v>39.983857</v>
      </c>
      <c r="R219" s="67">
        <v>-120.825847</v>
      </c>
    </row>
    <row r="220" spans="1:18" x14ac:dyDescent="0.25">
      <c r="A220" s="76" t="str">
        <f t="shared" si="9"/>
        <v>6065</v>
      </c>
      <c r="B220" s="76" t="str">
        <f t="shared" si="10"/>
        <v>06065</v>
      </c>
      <c r="C220" s="33">
        <v>6065</v>
      </c>
      <c r="D220" s="33" t="s">
        <v>2448</v>
      </c>
      <c r="E220" s="33" t="s">
        <v>898</v>
      </c>
      <c r="F220" s="33" t="s">
        <v>897</v>
      </c>
      <c r="G220" s="33" t="s">
        <v>2449</v>
      </c>
      <c r="H220" s="5" t="s">
        <v>1855</v>
      </c>
      <c r="I220" s="33">
        <v>279</v>
      </c>
      <c r="K220" s="9">
        <v>6</v>
      </c>
      <c r="O220" s="33" t="s">
        <v>2450</v>
      </c>
      <c r="P220" s="61" t="str">
        <f t="shared" si="11"/>
        <v>POINT(-117.066205 33.800439)</v>
      </c>
      <c r="Q220" s="67">
        <v>33.800438999999997</v>
      </c>
      <c r="R220" s="67">
        <v>-117.066205</v>
      </c>
    </row>
    <row r="221" spans="1:18" x14ac:dyDescent="0.25">
      <c r="A221" s="76" t="str">
        <f t="shared" si="9"/>
        <v>6067</v>
      </c>
      <c r="B221" s="76" t="str">
        <f t="shared" si="10"/>
        <v>06067</v>
      </c>
      <c r="C221" s="33">
        <v>6067</v>
      </c>
      <c r="D221" s="33" t="s">
        <v>2451</v>
      </c>
      <c r="E221" s="33" t="s">
        <v>898</v>
      </c>
      <c r="F221" s="33" t="s">
        <v>897</v>
      </c>
      <c r="G221" s="33" t="s">
        <v>2452</v>
      </c>
      <c r="H221" s="5" t="s">
        <v>1855</v>
      </c>
      <c r="I221" s="33">
        <v>280</v>
      </c>
      <c r="K221" s="9">
        <v>6</v>
      </c>
      <c r="O221" s="33" t="s">
        <v>2453</v>
      </c>
      <c r="P221" s="61" t="str">
        <f t="shared" si="11"/>
        <v>POINT(-121.380861 38.56895)</v>
      </c>
      <c r="Q221" s="67">
        <v>38.568950000000001</v>
      </c>
      <c r="R221" s="67">
        <v>-121.380861</v>
      </c>
    </row>
    <row r="222" spans="1:18" x14ac:dyDescent="0.25">
      <c r="A222" s="76" t="str">
        <f t="shared" si="9"/>
        <v>6069</v>
      </c>
      <c r="B222" s="76" t="str">
        <f t="shared" si="10"/>
        <v>06069</v>
      </c>
      <c r="C222" s="33">
        <v>6069</v>
      </c>
      <c r="D222" s="33" t="s">
        <v>2454</v>
      </c>
      <c r="E222" s="33" t="s">
        <v>898</v>
      </c>
      <c r="F222" s="33" t="s">
        <v>897</v>
      </c>
      <c r="G222" s="33" t="s">
        <v>2455</v>
      </c>
      <c r="H222" s="5" t="s">
        <v>1855</v>
      </c>
      <c r="I222" s="33">
        <v>281</v>
      </c>
      <c r="K222" s="9">
        <v>6</v>
      </c>
      <c r="O222" s="33" t="s">
        <v>2456</v>
      </c>
      <c r="P222" s="61" t="str">
        <f t="shared" si="11"/>
        <v>POINT(-121.403859 36.843404)</v>
      </c>
      <c r="Q222" s="67">
        <v>36.843404</v>
      </c>
      <c r="R222" s="67">
        <v>-121.403859</v>
      </c>
    </row>
    <row r="223" spans="1:18" x14ac:dyDescent="0.25">
      <c r="A223" s="76" t="str">
        <f t="shared" si="9"/>
        <v>6071</v>
      </c>
      <c r="B223" s="76" t="str">
        <f t="shared" si="10"/>
        <v>06071</v>
      </c>
      <c r="C223" s="33">
        <v>6071</v>
      </c>
      <c r="D223" s="33" t="s">
        <v>2457</v>
      </c>
      <c r="E223" s="33" t="s">
        <v>898</v>
      </c>
      <c r="F223" s="33" t="s">
        <v>897</v>
      </c>
      <c r="G223" s="33" t="s">
        <v>2458</v>
      </c>
      <c r="H223" s="5" t="s">
        <v>1855</v>
      </c>
      <c r="I223" s="33">
        <v>282</v>
      </c>
      <c r="K223" s="9">
        <v>6</v>
      </c>
      <c r="O223" s="33" t="s">
        <v>2459</v>
      </c>
      <c r="P223" s="61" t="str">
        <f t="shared" si="11"/>
        <v>POINT(-117.357474 34.190248)</v>
      </c>
      <c r="Q223" s="67">
        <v>34.190247999999997</v>
      </c>
      <c r="R223" s="67">
        <v>-117.357474</v>
      </c>
    </row>
    <row r="224" spans="1:18" x14ac:dyDescent="0.25">
      <c r="A224" s="76" t="str">
        <f t="shared" si="9"/>
        <v>6073</v>
      </c>
      <c r="B224" s="76" t="str">
        <f t="shared" si="10"/>
        <v>06073</v>
      </c>
      <c r="C224" s="33">
        <v>6073</v>
      </c>
      <c r="D224" s="33" t="s">
        <v>2460</v>
      </c>
      <c r="E224" s="33" t="s">
        <v>898</v>
      </c>
      <c r="F224" s="33" t="s">
        <v>897</v>
      </c>
      <c r="G224" s="33" t="s">
        <v>2461</v>
      </c>
      <c r="H224" s="5" t="s">
        <v>1855</v>
      </c>
      <c r="I224" s="33">
        <v>283</v>
      </c>
      <c r="K224" s="9">
        <v>6</v>
      </c>
      <c r="O224" s="33" t="s">
        <v>2462</v>
      </c>
      <c r="P224" s="61" t="str">
        <f t="shared" si="11"/>
        <v>POINT(-117.112994 32.88326)</v>
      </c>
      <c r="Q224" s="67">
        <v>32.88326</v>
      </c>
      <c r="R224" s="67">
        <v>-117.112994</v>
      </c>
    </row>
    <row r="225" spans="1:18" x14ac:dyDescent="0.25">
      <c r="A225" s="76" t="str">
        <f t="shared" si="9"/>
        <v>6075</v>
      </c>
      <c r="B225" s="76" t="str">
        <f t="shared" si="10"/>
        <v>06075</v>
      </c>
      <c r="C225" s="33">
        <v>6075</v>
      </c>
      <c r="D225" s="33" t="s">
        <v>2463</v>
      </c>
      <c r="E225" s="33" t="s">
        <v>898</v>
      </c>
      <c r="F225" s="33" t="s">
        <v>897</v>
      </c>
      <c r="G225" s="33" t="s">
        <v>2464</v>
      </c>
      <c r="H225" s="5" t="s">
        <v>1855</v>
      </c>
      <c r="I225" s="33">
        <v>284</v>
      </c>
      <c r="K225" s="9">
        <v>6</v>
      </c>
      <c r="O225" s="33" t="s">
        <v>2465</v>
      </c>
      <c r="P225" s="61" t="str">
        <f t="shared" si="11"/>
        <v>POINT(-122.438323 37.759598)</v>
      </c>
      <c r="Q225" s="67">
        <v>37.759597999999997</v>
      </c>
      <c r="R225" s="67">
        <v>-122.438323</v>
      </c>
    </row>
    <row r="226" spans="1:18" x14ac:dyDescent="0.25">
      <c r="A226" s="76" t="str">
        <f t="shared" si="9"/>
        <v>6077</v>
      </c>
      <c r="B226" s="76" t="str">
        <f t="shared" si="10"/>
        <v>06077</v>
      </c>
      <c r="C226" s="33">
        <v>6077</v>
      </c>
      <c r="D226" s="33" t="s">
        <v>2466</v>
      </c>
      <c r="E226" s="33" t="s">
        <v>898</v>
      </c>
      <c r="F226" s="33" t="s">
        <v>897</v>
      </c>
      <c r="G226" s="33" t="s">
        <v>2467</v>
      </c>
      <c r="H226" s="5" t="s">
        <v>1855</v>
      </c>
      <c r="I226" s="33">
        <v>285</v>
      </c>
      <c r="K226" s="9">
        <v>6</v>
      </c>
      <c r="O226" s="33" t="s">
        <v>2468</v>
      </c>
      <c r="P226" s="61" t="str">
        <f t="shared" si="11"/>
        <v>POINT(-121.298108 37.931804)</v>
      </c>
      <c r="Q226" s="67">
        <v>37.931804</v>
      </c>
      <c r="R226" s="67">
        <v>-121.298108</v>
      </c>
    </row>
    <row r="227" spans="1:18" x14ac:dyDescent="0.25">
      <c r="A227" s="76" t="str">
        <f t="shared" si="9"/>
        <v>6079</v>
      </c>
      <c r="B227" s="76" t="str">
        <f t="shared" si="10"/>
        <v>06079</v>
      </c>
      <c r="C227" s="33">
        <v>6079</v>
      </c>
      <c r="D227" s="33" t="s">
        <v>2469</v>
      </c>
      <c r="E227" s="33" t="s">
        <v>898</v>
      </c>
      <c r="F227" s="33" t="s">
        <v>897</v>
      </c>
      <c r="G227" s="33" t="s">
        <v>2470</v>
      </c>
      <c r="H227" s="5" t="s">
        <v>1855</v>
      </c>
      <c r="I227" s="33">
        <v>286</v>
      </c>
      <c r="K227" s="9">
        <v>6</v>
      </c>
      <c r="O227" s="33" t="s">
        <v>2471</v>
      </c>
      <c r="P227" s="61" t="str">
        <f t="shared" si="11"/>
        <v>POINT(-120.667689 35.342391)</v>
      </c>
      <c r="Q227" s="67">
        <v>35.342390999999999</v>
      </c>
      <c r="R227" s="67">
        <v>-120.667689</v>
      </c>
    </row>
    <row r="228" spans="1:18" x14ac:dyDescent="0.25">
      <c r="A228" s="76" t="str">
        <f t="shared" si="9"/>
        <v>6081</v>
      </c>
      <c r="B228" s="76" t="str">
        <f t="shared" si="10"/>
        <v>06081</v>
      </c>
      <c r="C228" s="33">
        <v>6081</v>
      </c>
      <c r="D228" s="33" t="s">
        <v>2472</v>
      </c>
      <c r="E228" s="33" t="s">
        <v>898</v>
      </c>
      <c r="F228" s="33" t="s">
        <v>897</v>
      </c>
      <c r="G228" s="33" t="s">
        <v>2473</v>
      </c>
      <c r="H228" s="5" t="s">
        <v>1855</v>
      </c>
      <c r="I228" s="33">
        <v>287</v>
      </c>
      <c r="K228" s="9">
        <v>6</v>
      </c>
      <c r="O228" s="33" t="s">
        <v>2474</v>
      </c>
      <c r="P228" s="61" t="str">
        <f t="shared" si="11"/>
        <v>POINT(-122.340991 37.56395)</v>
      </c>
      <c r="Q228" s="67">
        <v>37.563949999999998</v>
      </c>
      <c r="R228" s="67">
        <v>-122.340991</v>
      </c>
    </row>
    <row r="229" spans="1:18" x14ac:dyDescent="0.25">
      <c r="A229" s="76" t="str">
        <f t="shared" si="9"/>
        <v>6083</v>
      </c>
      <c r="B229" s="76" t="str">
        <f t="shared" si="10"/>
        <v>06083</v>
      </c>
      <c r="C229" s="33">
        <v>6083</v>
      </c>
      <c r="D229" s="33" t="s">
        <v>2475</v>
      </c>
      <c r="E229" s="33" t="s">
        <v>898</v>
      </c>
      <c r="F229" s="33" t="s">
        <v>897</v>
      </c>
      <c r="G229" s="33" t="s">
        <v>2476</v>
      </c>
      <c r="H229" s="5" t="s">
        <v>1855</v>
      </c>
      <c r="I229" s="33">
        <v>288</v>
      </c>
      <c r="K229" s="9">
        <v>6</v>
      </c>
      <c r="O229" s="33" t="s">
        <v>2477</v>
      </c>
      <c r="P229" s="61" t="str">
        <f t="shared" si="11"/>
        <v>POINT(-120.092602 34.639262)</v>
      </c>
      <c r="Q229" s="67">
        <v>34.639262000000002</v>
      </c>
      <c r="R229" s="67">
        <v>-120.092602</v>
      </c>
    </row>
    <row r="230" spans="1:18" x14ac:dyDescent="0.25">
      <c r="A230" s="76" t="str">
        <f t="shared" si="9"/>
        <v>6085</v>
      </c>
      <c r="B230" s="76" t="str">
        <f t="shared" si="10"/>
        <v>06085</v>
      </c>
      <c r="C230" s="33">
        <v>6085</v>
      </c>
      <c r="D230" s="33" t="s">
        <v>2478</v>
      </c>
      <c r="E230" s="33" t="s">
        <v>898</v>
      </c>
      <c r="F230" s="33" t="s">
        <v>897</v>
      </c>
      <c r="G230" s="33" t="s">
        <v>2479</v>
      </c>
      <c r="H230" s="5" t="s">
        <v>1855</v>
      </c>
      <c r="I230" s="33">
        <v>289</v>
      </c>
      <c r="K230" s="9">
        <v>6</v>
      </c>
      <c r="O230" s="33" t="s">
        <v>2480</v>
      </c>
      <c r="P230" s="61" t="str">
        <f t="shared" si="11"/>
        <v>POINT(-121.910421 37.315105)</v>
      </c>
      <c r="Q230" s="67">
        <v>37.315105000000003</v>
      </c>
      <c r="R230" s="67">
        <v>-121.910421</v>
      </c>
    </row>
    <row r="231" spans="1:18" x14ac:dyDescent="0.25">
      <c r="A231" s="76" t="str">
        <f t="shared" si="9"/>
        <v>6087</v>
      </c>
      <c r="B231" s="76" t="str">
        <f t="shared" si="10"/>
        <v>06087</v>
      </c>
      <c r="C231" s="33">
        <v>6087</v>
      </c>
      <c r="D231" s="33" t="s">
        <v>2159</v>
      </c>
      <c r="E231" s="33" t="s">
        <v>898</v>
      </c>
      <c r="F231" s="33" t="s">
        <v>897</v>
      </c>
      <c r="G231" s="33" t="s">
        <v>2160</v>
      </c>
      <c r="H231" s="5" t="s">
        <v>1855</v>
      </c>
      <c r="I231" s="33">
        <v>290</v>
      </c>
      <c r="K231" s="9">
        <v>6</v>
      </c>
      <c r="O231" s="33" t="s">
        <v>2481</v>
      </c>
      <c r="P231" s="61" t="str">
        <f t="shared" si="11"/>
        <v>POINT(-121.936728 36.985171)</v>
      </c>
      <c r="Q231" s="67">
        <v>36.985171000000001</v>
      </c>
      <c r="R231" s="67">
        <v>-121.936728</v>
      </c>
    </row>
    <row r="232" spans="1:18" x14ac:dyDescent="0.25">
      <c r="A232" s="76" t="str">
        <f t="shared" si="9"/>
        <v>6089</v>
      </c>
      <c r="B232" s="76" t="str">
        <f t="shared" si="10"/>
        <v>06089</v>
      </c>
      <c r="C232" s="33">
        <v>6089</v>
      </c>
      <c r="D232" s="33" t="s">
        <v>2482</v>
      </c>
      <c r="E232" s="33" t="s">
        <v>898</v>
      </c>
      <c r="F232" s="33" t="s">
        <v>897</v>
      </c>
      <c r="G232" s="33" t="s">
        <v>2483</v>
      </c>
      <c r="H232" s="5" t="s">
        <v>1855</v>
      </c>
      <c r="I232" s="33">
        <v>291</v>
      </c>
      <c r="K232" s="9">
        <v>6</v>
      </c>
      <c r="O232" s="33" t="s">
        <v>2484</v>
      </c>
      <c r="P232" s="61" t="str">
        <f t="shared" si="11"/>
        <v>POINT(-122.299961 40.580269)</v>
      </c>
      <c r="Q232" s="67">
        <v>40.580269000000001</v>
      </c>
      <c r="R232" s="67">
        <v>-122.299961</v>
      </c>
    </row>
    <row r="233" spans="1:18" x14ac:dyDescent="0.25">
      <c r="A233" s="76" t="str">
        <f t="shared" si="9"/>
        <v>6091</v>
      </c>
      <c r="B233" s="76" t="str">
        <f t="shared" si="10"/>
        <v>06091</v>
      </c>
      <c r="C233" s="33">
        <v>6091</v>
      </c>
      <c r="D233" s="33" t="s">
        <v>2485</v>
      </c>
      <c r="E233" s="33" t="s">
        <v>898</v>
      </c>
      <c r="F233" s="33" t="s">
        <v>897</v>
      </c>
      <c r="G233" s="33" t="s">
        <v>2486</v>
      </c>
      <c r="H233" s="5" t="s">
        <v>1855</v>
      </c>
      <c r="I233" s="33">
        <v>292</v>
      </c>
      <c r="K233" s="9">
        <v>6</v>
      </c>
      <c r="O233" s="33" t="s">
        <v>2487</v>
      </c>
      <c r="P233" s="61" t="str">
        <f t="shared" si="11"/>
        <v>POINT(-120.414236 39.612588)</v>
      </c>
      <c r="Q233" s="67">
        <v>39.612588000000002</v>
      </c>
      <c r="R233" s="67">
        <v>-120.414236</v>
      </c>
    </row>
    <row r="234" spans="1:18" x14ac:dyDescent="0.25">
      <c r="A234" s="76" t="str">
        <f t="shared" si="9"/>
        <v>6093</v>
      </c>
      <c r="B234" s="76" t="str">
        <f t="shared" si="10"/>
        <v>06093</v>
      </c>
      <c r="C234" s="33">
        <v>6093</v>
      </c>
      <c r="D234" s="33" t="s">
        <v>2488</v>
      </c>
      <c r="E234" s="33" t="s">
        <v>898</v>
      </c>
      <c r="F234" s="33" t="s">
        <v>897</v>
      </c>
      <c r="G234" s="33" t="s">
        <v>2489</v>
      </c>
      <c r="H234" s="5" t="s">
        <v>1855</v>
      </c>
      <c r="I234" s="33">
        <v>293</v>
      </c>
      <c r="K234" s="9">
        <v>6</v>
      </c>
      <c r="O234" s="33" t="s">
        <v>2490</v>
      </c>
      <c r="P234" s="61" t="str">
        <f t="shared" si="11"/>
        <v>POINT(-122.489833 41.576203)</v>
      </c>
      <c r="Q234" s="67">
        <v>41.576203</v>
      </c>
      <c r="R234" s="67">
        <v>-122.489833</v>
      </c>
    </row>
    <row r="235" spans="1:18" x14ac:dyDescent="0.25">
      <c r="A235" s="76" t="str">
        <f t="shared" si="9"/>
        <v>6095</v>
      </c>
      <c r="B235" s="76" t="str">
        <f t="shared" si="10"/>
        <v>06095</v>
      </c>
      <c r="C235" s="33">
        <v>6095</v>
      </c>
      <c r="D235" s="33" t="s">
        <v>2491</v>
      </c>
      <c r="E235" s="33" t="s">
        <v>898</v>
      </c>
      <c r="F235" s="33" t="s">
        <v>897</v>
      </c>
      <c r="G235" s="33" t="s">
        <v>2492</v>
      </c>
      <c r="H235" s="5" t="s">
        <v>1855</v>
      </c>
      <c r="I235" s="33">
        <v>294</v>
      </c>
      <c r="K235" s="9">
        <v>6</v>
      </c>
      <c r="O235" s="33" t="s">
        <v>2493</v>
      </c>
      <c r="P235" s="61" t="str">
        <f t="shared" si="11"/>
        <v>POINT(-122.069324 38.235582)</v>
      </c>
      <c r="Q235" s="67">
        <v>38.235582000000001</v>
      </c>
      <c r="R235" s="67">
        <v>-122.06932399999999</v>
      </c>
    </row>
    <row r="236" spans="1:18" x14ac:dyDescent="0.25">
      <c r="A236" s="76" t="str">
        <f t="shared" si="9"/>
        <v>6097</v>
      </c>
      <c r="B236" s="76" t="str">
        <f t="shared" si="10"/>
        <v>06097</v>
      </c>
      <c r="C236" s="33">
        <v>6097</v>
      </c>
      <c r="D236" s="33" t="s">
        <v>2494</v>
      </c>
      <c r="E236" s="33" t="s">
        <v>898</v>
      </c>
      <c r="F236" s="33" t="s">
        <v>897</v>
      </c>
      <c r="G236" s="33" t="s">
        <v>2495</v>
      </c>
      <c r="H236" s="5" t="s">
        <v>1855</v>
      </c>
      <c r="I236" s="33">
        <v>295</v>
      </c>
      <c r="K236" s="9">
        <v>6</v>
      </c>
      <c r="O236" s="33" t="s">
        <v>2496</v>
      </c>
      <c r="P236" s="61" t="str">
        <f t="shared" si="11"/>
        <v>POINT(-122.720522 38.41408)</v>
      </c>
      <c r="Q236" s="67">
        <v>38.414079999999998</v>
      </c>
      <c r="R236" s="67">
        <v>-122.720522</v>
      </c>
    </row>
    <row r="237" spans="1:18" x14ac:dyDescent="0.25">
      <c r="A237" s="76" t="str">
        <f t="shared" si="9"/>
        <v>6099</v>
      </c>
      <c r="B237" s="76" t="str">
        <f t="shared" si="10"/>
        <v>06099</v>
      </c>
      <c r="C237" s="33">
        <v>6099</v>
      </c>
      <c r="D237" s="33" t="s">
        <v>2497</v>
      </c>
      <c r="E237" s="33" t="s">
        <v>898</v>
      </c>
      <c r="F237" s="33" t="s">
        <v>897</v>
      </c>
      <c r="G237" s="33" t="s">
        <v>2498</v>
      </c>
      <c r="H237" s="5" t="s">
        <v>1855</v>
      </c>
      <c r="I237" s="33">
        <v>296</v>
      </c>
      <c r="K237" s="9">
        <v>6</v>
      </c>
      <c r="O237" s="33" t="s">
        <v>2499</v>
      </c>
      <c r="P237" s="61" t="str">
        <f t="shared" si="11"/>
        <v>POINT(-120.955577 37.619147)</v>
      </c>
      <c r="Q237" s="67">
        <v>37.619146999999998</v>
      </c>
      <c r="R237" s="67">
        <v>-120.95557700000001</v>
      </c>
    </row>
    <row r="238" spans="1:18" x14ac:dyDescent="0.25">
      <c r="A238" s="76" t="str">
        <f t="shared" si="9"/>
        <v>6101</v>
      </c>
      <c r="B238" s="76" t="str">
        <f t="shared" si="10"/>
        <v>06101</v>
      </c>
      <c r="C238" s="33">
        <v>6101</v>
      </c>
      <c r="D238" s="33" t="s">
        <v>2500</v>
      </c>
      <c r="E238" s="33" t="s">
        <v>898</v>
      </c>
      <c r="F238" s="33" t="s">
        <v>897</v>
      </c>
      <c r="G238" s="33" t="s">
        <v>2501</v>
      </c>
      <c r="H238" s="5" t="s">
        <v>1855</v>
      </c>
      <c r="I238" s="33">
        <v>297</v>
      </c>
      <c r="K238" s="9">
        <v>6</v>
      </c>
      <c r="O238" s="33" t="s">
        <v>2502</v>
      </c>
      <c r="P238" s="61" t="str">
        <f t="shared" si="11"/>
        <v>POINT(-121.644269 39.13549)</v>
      </c>
      <c r="Q238" s="67">
        <v>39.135489999999997</v>
      </c>
      <c r="R238" s="67">
        <v>-121.64426899999999</v>
      </c>
    </row>
    <row r="239" spans="1:18" x14ac:dyDescent="0.25">
      <c r="A239" s="76" t="str">
        <f t="shared" si="9"/>
        <v>6103</v>
      </c>
      <c r="B239" s="76" t="str">
        <f t="shared" si="10"/>
        <v>06103</v>
      </c>
      <c r="C239" s="33">
        <v>6103</v>
      </c>
      <c r="D239" s="33" t="s">
        <v>2503</v>
      </c>
      <c r="E239" s="33" t="s">
        <v>898</v>
      </c>
      <c r="F239" s="33" t="s">
        <v>897</v>
      </c>
      <c r="G239" s="33" t="s">
        <v>2504</v>
      </c>
      <c r="H239" s="5" t="s">
        <v>1855</v>
      </c>
      <c r="I239" s="33">
        <v>298</v>
      </c>
      <c r="K239" s="9">
        <v>6</v>
      </c>
      <c r="O239" s="33" t="s">
        <v>2505</v>
      </c>
      <c r="P239" s="61" t="str">
        <f t="shared" si="11"/>
        <v>POINT(-122.218704 40.115187)</v>
      </c>
      <c r="Q239" s="67">
        <v>40.115186999999999</v>
      </c>
      <c r="R239" s="67">
        <v>-122.218704</v>
      </c>
    </row>
    <row r="240" spans="1:18" x14ac:dyDescent="0.25">
      <c r="A240" s="76" t="str">
        <f t="shared" si="9"/>
        <v>6105</v>
      </c>
      <c r="B240" s="76" t="str">
        <f t="shared" si="10"/>
        <v>06105</v>
      </c>
      <c r="C240" s="33">
        <v>6105</v>
      </c>
      <c r="D240" s="33" t="s">
        <v>2506</v>
      </c>
      <c r="E240" s="33" t="s">
        <v>898</v>
      </c>
      <c r="F240" s="33" t="s">
        <v>897</v>
      </c>
      <c r="G240" s="33" t="s">
        <v>2507</v>
      </c>
      <c r="H240" s="5" t="s">
        <v>1855</v>
      </c>
      <c r="I240" s="33">
        <v>299</v>
      </c>
      <c r="K240" s="9">
        <v>6</v>
      </c>
      <c r="O240" s="33" t="s">
        <v>2508</v>
      </c>
      <c r="P240" s="61" t="str">
        <f t="shared" si="11"/>
        <v>POINT(-123.072357 40.681268)</v>
      </c>
      <c r="Q240" s="67">
        <v>40.681268000000003</v>
      </c>
      <c r="R240" s="67">
        <v>-123.072357</v>
      </c>
    </row>
    <row r="241" spans="1:18" x14ac:dyDescent="0.25">
      <c r="A241" s="76" t="str">
        <f t="shared" si="9"/>
        <v>6107</v>
      </c>
      <c r="B241" s="76" t="str">
        <f t="shared" si="10"/>
        <v>06107</v>
      </c>
      <c r="C241" s="33">
        <v>6107</v>
      </c>
      <c r="D241" s="33" t="s">
        <v>2509</v>
      </c>
      <c r="E241" s="33" t="s">
        <v>898</v>
      </c>
      <c r="F241" s="33" t="s">
        <v>897</v>
      </c>
      <c r="G241" s="33" t="s">
        <v>2510</v>
      </c>
      <c r="H241" s="5" t="s">
        <v>1855</v>
      </c>
      <c r="I241" s="33">
        <v>300</v>
      </c>
      <c r="K241" s="9">
        <v>6</v>
      </c>
      <c r="O241" s="33" t="s">
        <v>2511</v>
      </c>
      <c r="P241" s="61" t="str">
        <f t="shared" si="11"/>
        <v>POINT(-119.231547 36.251227)</v>
      </c>
      <c r="Q241" s="67">
        <v>36.251227</v>
      </c>
      <c r="R241" s="67">
        <v>-119.23154700000001</v>
      </c>
    </row>
    <row r="242" spans="1:18" x14ac:dyDescent="0.25">
      <c r="A242" s="76" t="str">
        <f t="shared" si="9"/>
        <v>6109</v>
      </c>
      <c r="B242" s="76" t="str">
        <f t="shared" si="10"/>
        <v>06109</v>
      </c>
      <c r="C242" s="33">
        <v>6109</v>
      </c>
      <c r="D242" s="33" t="s">
        <v>2512</v>
      </c>
      <c r="E242" s="33" t="s">
        <v>898</v>
      </c>
      <c r="F242" s="33" t="s">
        <v>897</v>
      </c>
      <c r="G242" s="33" t="s">
        <v>2513</v>
      </c>
      <c r="H242" s="5" t="s">
        <v>1855</v>
      </c>
      <c r="I242" s="33">
        <v>301</v>
      </c>
      <c r="K242" s="9">
        <v>6</v>
      </c>
      <c r="O242" s="33" t="s">
        <v>2514</v>
      </c>
      <c r="P242" s="61" t="str">
        <f t="shared" si="11"/>
        <v>POINT(-120.32853 37.971531)</v>
      </c>
      <c r="Q242" s="67">
        <v>37.971530999999999</v>
      </c>
      <c r="R242" s="67">
        <v>-120.32853</v>
      </c>
    </row>
    <row r="243" spans="1:18" x14ac:dyDescent="0.25">
      <c r="A243" s="76" t="str">
        <f t="shared" si="9"/>
        <v>6111</v>
      </c>
      <c r="B243" s="76" t="str">
        <f t="shared" si="10"/>
        <v>06111</v>
      </c>
      <c r="C243" s="33">
        <v>6111</v>
      </c>
      <c r="D243" s="33" t="s">
        <v>2515</v>
      </c>
      <c r="E243" s="33" t="s">
        <v>898</v>
      </c>
      <c r="F243" s="33" t="s">
        <v>897</v>
      </c>
      <c r="G243" s="33" t="s">
        <v>2516</v>
      </c>
      <c r="H243" s="5" t="s">
        <v>1855</v>
      </c>
      <c r="I243" s="33">
        <v>302</v>
      </c>
      <c r="K243" s="9">
        <v>6</v>
      </c>
      <c r="O243" s="33" t="s">
        <v>2517</v>
      </c>
      <c r="P243" s="61" t="str">
        <f t="shared" si="11"/>
        <v>POINT(-119.025018 34.241989)</v>
      </c>
      <c r="Q243" s="67">
        <v>34.241988999999997</v>
      </c>
      <c r="R243" s="67">
        <v>-119.025018</v>
      </c>
    </row>
    <row r="244" spans="1:18" x14ac:dyDescent="0.25">
      <c r="A244" s="76" t="str">
        <f t="shared" si="9"/>
        <v>6113</v>
      </c>
      <c r="B244" s="76" t="str">
        <f t="shared" si="10"/>
        <v>06113</v>
      </c>
      <c r="C244" s="33">
        <v>6113</v>
      </c>
      <c r="D244" s="33" t="s">
        <v>2518</v>
      </c>
      <c r="E244" s="33" t="s">
        <v>898</v>
      </c>
      <c r="F244" s="33" t="s">
        <v>897</v>
      </c>
      <c r="G244" s="33" t="s">
        <v>2519</v>
      </c>
      <c r="H244" s="5" t="s">
        <v>1855</v>
      </c>
      <c r="I244" s="33">
        <v>303</v>
      </c>
      <c r="K244" s="9">
        <v>6</v>
      </c>
      <c r="O244" s="33" t="s">
        <v>2520</v>
      </c>
      <c r="P244" s="61" t="str">
        <f t="shared" si="11"/>
        <v>POINT(-121.721112 38.598913)</v>
      </c>
      <c r="Q244" s="67">
        <v>38.598913000000003</v>
      </c>
      <c r="R244" s="67">
        <v>-121.72111200000001</v>
      </c>
    </row>
    <row r="245" spans="1:18" x14ac:dyDescent="0.25">
      <c r="A245" s="76" t="str">
        <f t="shared" si="9"/>
        <v>6115</v>
      </c>
      <c r="B245" s="76" t="str">
        <f t="shared" si="10"/>
        <v>06115</v>
      </c>
      <c r="C245" s="33">
        <v>6115</v>
      </c>
      <c r="D245" s="33" t="s">
        <v>2521</v>
      </c>
      <c r="E245" s="33" t="s">
        <v>898</v>
      </c>
      <c r="F245" s="33" t="s">
        <v>897</v>
      </c>
      <c r="G245" s="33" t="s">
        <v>2522</v>
      </c>
      <c r="H245" s="5" t="s">
        <v>1855</v>
      </c>
      <c r="I245" s="33">
        <v>304</v>
      </c>
      <c r="K245" s="9">
        <v>6</v>
      </c>
      <c r="O245" s="33" t="s">
        <v>2523</v>
      </c>
      <c r="P245" s="61" t="str">
        <f t="shared" si="11"/>
        <v>POINT(-121.506626 39.13883)</v>
      </c>
      <c r="Q245" s="67">
        <v>39.138829999999999</v>
      </c>
      <c r="R245" s="67">
        <v>-121.506626</v>
      </c>
    </row>
    <row r="246" spans="1:18" x14ac:dyDescent="0.25">
      <c r="A246" s="76" t="str">
        <f t="shared" si="9"/>
        <v>8001</v>
      </c>
      <c r="B246" s="76" t="str">
        <f t="shared" si="10"/>
        <v>08001</v>
      </c>
      <c r="C246" s="33">
        <v>8001</v>
      </c>
      <c r="D246" s="33" t="s">
        <v>2524</v>
      </c>
      <c r="E246" s="33" t="s">
        <v>901</v>
      </c>
      <c r="F246" s="33" t="s">
        <v>900</v>
      </c>
      <c r="G246" s="33" t="s">
        <v>2525</v>
      </c>
      <c r="H246" s="5" t="s">
        <v>1855</v>
      </c>
      <c r="I246" s="33">
        <v>305</v>
      </c>
      <c r="K246" s="9">
        <v>8</v>
      </c>
      <c r="O246" s="33" t="s">
        <v>2526</v>
      </c>
      <c r="P246" s="61" t="str">
        <f t="shared" si="11"/>
        <v>POINT(-104.927473 39.874297)</v>
      </c>
      <c r="Q246" s="67">
        <v>39.874296999999999</v>
      </c>
      <c r="R246" s="67">
        <v>-104.92747300000001</v>
      </c>
    </row>
    <row r="247" spans="1:18" x14ac:dyDescent="0.25">
      <c r="A247" s="76" t="str">
        <f t="shared" si="9"/>
        <v>8003</v>
      </c>
      <c r="B247" s="76" t="str">
        <f t="shared" si="10"/>
        <v>08003</v>
      </c>
      <c r="C247" s="33">
        <v>8003</v>
      </c>
      <c r="D247" s="33" t="s">
        <v>2527</v>
      </c>
      <c r="E247" s="33" t="s">
        <v>901</v>
      </c>
      <c r="F247" s="33" t="s">
        <v>900</v>
      </c>
      <c r="G247" s="33" t="s">
        <v>2528</v>
      </c>
      <c r="H247" s="5" t="s">
        <v>1855</v>
      </c>
      <c r="I247" s="33">
        <v>306</v>
      </c>
      <c r="K247" s="9">
        <v>8</v>
      </c>
      <c r="O247" s="33" t="s">
        <v>2529</v>
      </c>
      <c r="P247" s="61" t="str">
        <f t="shared" si="11"/>
        <v>POINT(-105.877245 37.483069)</v>
      </c>
      <c r="Q247" s="67">
        <v>37.483069</v>
      </c>
      <c r="R247" s="67">
        <v>-105.877245</v>
      </c>
    </row>
    <row r="248" spans="1:18" x14ac:dyDescent="0.25">
      <c r="A248" s="76" t="str">
        <f t="shared" si="9"/>
        <v>8005</v>
      </c>
      <c r="B248" s="76" t="str">
        <f t="shared" si="10"/>
        <v>08005</v>
      </c>
      <c r="C248" s="33">
        <v>8005</v>
      </c>
      <c r="D248" s="33" t="s">
        <v>2530</v>
      </c>
      <c r="E248" s="33" t="s">
        <v>901</v>
      </c>
      <c r="F248" s="33" t="s">
        <v>900</v>
      </c>
      <c r="G248" s="33" t="s">
        <v>2531</v>
      </c>
      <c r="H248" s="5" t="s">
        <v>1855</v>
      </c>
      <c r="I248" s="33">
        <v>307</v>
      </c>
      <c r="K248" s="9">
        <v>8</v>
      </c>
      <c r="O248" s="33" t="s">
        <v>2532</v>
      </c>
      <c r="P248" s="61" t="str">
        <f t="shared" si="11"/>
        <v>POINT(-104.845968 39.647528)</v>
      </c>
      <c r="Q248" s="67">
        <v>39.647528000000001</v>
      </c>
      <c r="R248" s="67">
        <v>-104.845968</v>
      </c>
    </row>
    <row r="249" spans="1:18" x14ac:dyDescent="0.25">
      <c r="A249" s="76" t="str">
        <f t="shared" si="9"/>
        <v>8007</v>
      </c>
      <c r="B249" s="76" t="str">
        <f t="shared" si="10"/>
        <v>08007</v>
      </c>
      <c r="C249" s="33">
        <v>8007</v>
      </c>
      <c r="D249" s="33" t="s">
        <v>2533</v>
      </c>
      <c r="E249" s="33" t="s">
        <v>901</v>
      </c>
      <c r="F249" s="33" t="s">
        <v>900</v>
      </c>
      <c r="G249" s="33" t="s">
        <v>2534</v>
      </c>
      <c r="H249" s="5" t="s">
        <v>1855</v>
      </c>
      <c r="I249" s="33">
        <v>308</v>
      </c>
      <c r="K249" s="9">
        <v>8</v>
      </c>
      <c r="O249" s="33" t="s">
        <v>2535</v>
      </c>
      <c r="P249" s="61" t="str">
        <f t="shared" si="11"/>
        <v>POINT(-107.085027 37.240087)</v>
      </c>
      <c r="Q249" s="67">
        <v>37.240087000000003</v>
      </c>
      <c r="R249" s="67">
        <v>-107.085027</v>
      </c>
    </row>
    <row r="250" spans="1:18" x14ac:dyDescent="0.25">
      <c r="A250" s="76" t="str">
        <f t="shared" si="9"/>
        <v>8009</v>
      </c>
      <c r="B250" s="76" t="str">
        <f t="shared" si="10"/>
        <v>08009</v>
      </c>
      <c r="C250" s="33">
        <v>8009</v>
      </c>
      <c r="D250" s="33" t="s">
        <v>2536</v>
      </c>
      <c r="E250" s="33" t="s">
        <v>901</v>
      </c>
      <c r="F250" s="33" t="s">
        <v>900</v>
      </c>
      <c r="G250" s="33" t="s">
        <v>2537</v>
      </c>
      <c r="H250" s="5" t="s">
        <v>1855</v>
      </c>
      <c r="I250" s="33">
        <v>309</v>
      </c>
      <c r="K250" s="9">
        <v>8</v>
      </c>
      <c r="O250" s="33" t="s">
        <v>2538</v>
      </c>
      <c r="P250" s="61" t="str">
        <f t="shared" si="11"/>
        <v>POINT(-102.527089 37.368221)</v>
      </c>
      <c r="Q250" s="67">
        <v>37.368220999999998</v>
      </c>
      <c r="R250" s="67">
        <v>-102.527089</v>
      </c>
    </row>
    <row r="251" spans="1:18" x14ac:dyDescent="0.25">
      <c r="A251" s="76" t="str">
        <f t="shared" si="9"/>
        <v>8011</v>
      </c>
      <c r="B251" s="76" t="str">
        <f t="shared" si="10"/>
        <v>08011</v>
      </c>
      <c r="C251" s="33">
        <v>8011</v>
      </c>
      <c r="D251" s="33" t="s">
        <v>2539</v>
      </c>
      <c r="E251" s="33" t="s">
        <v>901</v>
      </c>
      <c r="F251" s="33" t="s">
        <v>900</v>
      </c>
      <c r="G251" s="33" t="s">
        <v>2540</v>
      </c>
      <c r="H251" s="5" t="s">
        <v>1855</v>
      </c>
      <c r="I251" s="33">
        <v>310</v>
      </c>
      <c r="K251" s="9">
        <v>8</v>
      </c>
      <c r="O251" s="33" t="s">
        <v>2541</v>
      </c>
      <c r="P251" s="61" t="str">
        <f t="shared" si="11"/>
        <v>POINT(-103.1631 38.072386)</v>
      </c>
      <c r="Q251" s="67">
        <v>38.072386000000002</v>
      </c>
      <c r="R251" s="67">
        <v>-103.1631</v>
      </c>
    </row>
    <row r="252" spans="1:18" x14ac:dyDescent="0.25">
      <c r="A252" s="76" t="str">
        <f t="shared" si="9"/>
        <v>8013</v>
      </c>
      <c r="B252" s="76" t="str">
        <f t="shared" si="10"/>
        <v>08013</v>
      </c>
      <c r="C252" s="33">
        <v>8013</v>
      </c>
      <c r="D252" s="33" t="s">
        <v>2542</v>
      </c>
      <c r="E252" s="33" t="s">
        <v>901</v>
      </c>
      <c r="F252" s="33" t="s">
        <v>900</v>
      </c>
      <c r="G252" s="33" t="s">
        <v>2543</v>
      </c>
      <c r="H252" s="5" t="s">
        <v>1855</v>
      </c>
      <c r="I252" s="33">
        <v>311</v>
      </c>
      <c r="K252" s="9">
        <v>8</v>
      </c>
      <c r="O252" s="33" t="s">
        <v>2544</v>
      </c>
      <c r="P252" s="61" t="str">
        <f t="shared" si="11"/>
        <v>POINT(-105.183981 40.063299)</v>
      </c>
      <c r="Q252" s="67">
        <v>40.063299000000001</v>
      </c>
      <c r="R252" s="67">
        <v>-105.183981</v>
      </c>
    </row>
    <row r="253" spans="1:18" x14ac:dyDescent="0.25">
      <c r="A253" s="76" t="str">
        <f t="shared" si="9"/>
        <v>8014</v>
      </c>
      <c r="B253" s="76" t="str">
        <f t="shared" si="10"/>
        <v>08014</v>
      </c>
      <c r="C253" s="33">
        <v>8014</v>
      </c>
      <c r="D253" s="33" t="s">
        <v>2545</v>
      </c>
      <c r="E253" s="33" t="s">
        <v>901</v>
      </c>
      <c r="F253" s="33" t="s">
        <v>900</v>
      </c>
      <c r="G253" s="33" t="s">
        <v>2546</v>
      </c>
      <c r="H253" s="5" t="s">
        <v>1855</v>
      </c>
      <c r="I253" s="33">
        <v>312</v>
      </c>
      <c r="K253" s="9">
        <v>8</v>
      </c>
      <c r="O253" s="33" t="s">
        <v>2547</v>
      </c>
      <c r="P253" s="61" t="str">
        <f t="shared" si="11"/>
        <v>POINT(-105.055491 39.936888)</v>
      </c>
      <c r="Q253" s="67">
        <v>39.936888000000003</v>
      </c>
      <c r="R253" s="67">
        <v>-105.055491</v>
      </c>
    </row>
    <row r="254" spans="1:18" x14ac:dyDescent="0.25">
      <c r="A254" s="76" t="str">
        <f t="shared" si="9"/>
        <v>8015</v>
      </c>
      <c r="B254" s="76" t="str">
        <f t="shared" si="10"/>
        <v>08015</v>
      </c>
      <c r="C254" s="33">
        <v>8015</v>
      </c>
      <c r="D254" s="33" t="s">
        <v>2548</v>
      </c>
      <c r="E254" s="33" t="s">
        <v>901</v>
      </c>
      <c r="F254" s="33" t="s">
        <v>900</v>
      </c>
      <c r="G254" s="33" t="s">
        <v>2549</v>
      </c>
      <c r="H254" s="5" t="s">
        <v>1855</v>
      </c>
      <c r="I254" s="33">
        <v>313</v>
      </c>
      <c r="K254" s="9">
        <v>8</v>
      </c>
      <c r="O254" s="33" t="s">
        <v>2550</v>
      </c>
      <c r="P254" s="61" t="str">
        <f t="shared" si="11"/>
        <v>POINT(-106.082645 38.676497)</v>
      </c>
      <c r="Q254" s="67">
        <v>38.676496999999998</v>
      </c>
      <c r="R254" s="67">
        <v>-106.082645</v>
      </c>
    </row>
    <row r="255" spans="1:18" x14ac:dyDescent="0.25">
      <c r="A255" s="76" t="str">
        <f t="shared" si="9"/>
        <v>8017</v>
      </c>
      <c r="B255" s="76" t="str">
        <f t="shared" si="10"/>
        <v>08017</v>
      </c>
      <c r="C255" s="33">
        <v>8017</v>
      </c>
      <c r="D255" s="33" t="s">
        <v>2551</v>
      </c>
      <c r="E255" s="33" t="s">
        <v>901</v>
      </c>
      <c r="F255" s="33" t="s">
        <v>900</v>
      </c>
      <c r="G255" s="33" t="s">
        <v>2552</v>
      </c>
      <c r="H255" s="5" t="s">
        <v>1855</v>
      </c>
      <c r="I255" s="33">
        <v>314</v>
      </c>
      <c r="K255" s="9">
        <v>8</v>
      </c>
      <c r="O255" s="33" t="s">
        <v>2553</v>
      </c>
      <c r="P255" s="61" t="str">
        <f t="shared" si="11"/>
        <v>POINT(-102.45777 38.816795)</v>
      </c>
      <c r="Q255" s="67">
        <v>38.816794999999999</v>
      </c>
      <c r="R255" s="67">
        <v>-102.45777</v>
      </c>
    </row>
    <row r="256" spans="1:18" x14ac:dyDescent="0.25">
      <c r="A256" s="76" t="str">
        <f t="shared" si="9"/>
        <v>8019</v>
      </c>
      <c r="B256" s="76" t="str">
        <f t="shared" si="10"/>
        <v>08019</v>
      </c>
      <c r="C256" s="33">
        <v>8019</v>
      </c>
      <c r="D256" s="33" t="s">
        <v>2554</v>
      </c>
      <c r="E256" s="33" t="s">
        <v>901</v>
      </c>
      <c r="F256" s="33" t="s">
        <v>900</v>
      </c>
      <c r="G256" s="33" t="s">
        <v>2555</v>
      </c>
      <c r="H256" s="5" t="s">
        <v>1855</v>
      </c>
      <c r="I256" s="33">
        <v>315</v>
      </c>
      <c r="K256" s="9">
        <v>8</v>
      </c>
      <c r="O256" s="33" t="s">
        <v>2556</v>
      </c>
      <c r="P256" s="61" t="str">
        <f t="shared" si="11"/>
        <v>POINT(-105.52965 39.712957)</v>
      </c>
      <c r="Q256" s="67">
        <v>39.712957000000003</v>
      </c>
      <c r="R256" s="67">
        <v>-105.52965</v>
      </c>
    </row>
    <row r="257" spans="1:18" x14ac:dyDescent="0.25">
      <c r="A257" s="76" t="str">
        <f t="shared" si="9"/>
        <v>8021</v>
      </c>
      <c r="B257" s="76" t="str">
        <f t="shared" si="10"/>
        <v>08021</v>
      </c>
      <c r="C257" s="33">
        <v>8021</v>
      </c>
      <c r="D257" s="33" t="s">
        <v>2557</v>
      </c>
      <c r="E257" s="33" t="s">
        <v>901</v>
      </c>
      <c r="F257" s="33" t="s">
        <v>900</v>
      </c>
      <c r="G257" s="33" t="s">
        <v>2558</v>
      </c>
      <c r="H257" s="5" t="s">
        <v>1855</v>
      </c>
      <c r="I257" s="33">
        <v>316</v>
      </c>
      <c r="K257" s="9">
        <v>8</v>
      </c>
      <c r="O257" s="33" t="s">
        <v>2559</v>
      </c>
      <c r="P257" s="61" t="str">
        <f t="shared" si="11"/>
        <v>POINT(-105.989049 37.195652)</v>
      </c>
      <c r="Q257" s="67">
        <v>37.195652000000003</v>
      </c>
      <c r="R257" s="67">
        <v>-105.98904899999999</v>
      </c>
    </row>
    <row r="258" spans="1:18" x14ac:dyDescent="0.25">
      <c r="A258" s="76" t="str">
        <f t="shared" si="9"/>
        <v>8023</v>
      </c>
      <c r="B258" s="76" t="str">
        <f t="shared" si="10"/>
        <v>08023</v>
      </c>
      <c r="C258" s="33">
        <v>8023</v>
      </c>
      <c r="D258" s="33" t="s">
        <v>2560</v>
      </c>
      <c r="E258" s="33" t="s">
        <v>901</v>
      </c>
      <c r="F258" s="33" t="s">
        <v>900</v>
      </c>
      <c r="G258" s="33" t="s">
        <v>2561</v>
      </c>
      <c r="H258" s="5" t="s">
        <v>1855</v>
      </c>
      <c r="I258" s="33">
        <v>317</v>
      </c>
      <c r="K258" s="9">
        <v>8</v>
      </c>
      <c r="O258" s="33" t="s">
        <v>2562</v>
      </c>
      <c r="P258" s="61" t="str">
        <f t="shared" si="11"/>
        <v>POINT(-105.448477 37.281779)</v>
      </c>
      <c r="Q258" s="67">
        <v>37.281779</v>
      </c>
      <c r="R258" s="67">
        <v>-105.448477</v>
      </c>
    </row>
    <row r="259" spans="1:18" x14ac:dyDescent="0.25">
      <c r="A259" s="76" t="str">
        <f t="shared" ref="A259:A322" si="12">K259&amp;RIGHT(C259,3)</f>
        <v>8025</v>
      </c>
      <c r="B259" s="76" t="str">
        <f t="shared" ref="B259:B322" si="13">TEXT(A259,"00000")</f>
        <v>08025</v>
      </c>
      <c r="C259" s="33">
        <v>8025</v>
      </c>
      <c r="D259" s="33" t="s">
        <v>2563</v>
      </c>
      <c r="E259" s="33" t="s">
        <v>901</v>
      </c>
      <c r="F259" s="33" t="s">
        <v>900</v>
      </c>
      <c r="G259" s="33" t="s">
        <v>2564</v>
      </c>
      <c r="H259" s="5" t="s">
        <v>1855</v>
      </c>
      <c r="I259" s="33">
        <v>318</v>
      </c>
      <c r="K259" s="9">
        <v>8</v>
      </c>
      <c r="O259" s="33" t="s">
        <v>2565</v>
      </c>
      <c r="P259" s="61" t="str">
        <f t="shared" ref="P259:P322" si="14">CONCATENATE("POINT","(",R259," ",Q259,")")</f>
        <v>POINT(-103.857439 38.188547)</v>
      </c>
      <c r="Q259" s="67">
        <v>38.188547</v>
      </c>
      <c r="R259" s="67">
        <v>-103.857439</v>
      </c>
    </row>
    <row r="260" spans="1:18" x14ac:dyDescent="0.25">
      <c r="A260" s="76" t="str">
        <f t="shared" si="12"/>
        <v>8027</v>
      </c>
      <c r="B260" s="76" t="str">
        <f t="shared" si="13"/>
        <v>08027</v>
      </c>
      <c r="C260" s="33">
        <v>8027</v>
      </c>
      <c r="D260" s="33" t="s">
        <v>2566</v>
      </c>
      <c r="E260" s="33" t="s">
        <v>901</v>
      </c>
      <c r="F260" s="33" t="s">
        <v>900</v>
      </c>
      <c r="G260" s="33" t="s">
        <v>2567</v>
      </c>
      <c r="H260" s="5" t="s">
        <v>1855</v>
      </c>
      <c r="I260" s="33">
        <v>319</v>
      </c>
      <c r="K260" s="9">
        <v>8</v>
      </c>
      <c r="O260" s="33" t="s">
        <v>2568</v>
      </c>
      <c r="P260" s="61" t="str">
        <f t="shared" si="14"/>
        <v>POINT(-105.381557 38.134216)</v>
      </c>
      <c r="Q260" s="67">
        <v>38.134216000000002</v>
      </c>
      <c r="R260" s="67">
        <v>-105.381557</v>
      </c>
    </row>
    <row r="261" spans="1:18" x14ac:dyDescent="0.25">
      <c r="A261" s="76" t="str">
        <f t="shared" si="12"/>
        <v>8029</v>
      </c>
      <c r="B261" s="76" t="str">
        <f t="shared" si="13"/>
        <v>08029</v>
      </c>
      <c r="C261" s="33">
        <v>8029</v>
      </c>
      <c r="D261" s="33" t="s">
        <v>2569</v>
      </c>
      <c r="E261" s="33" t="s">
        <v>901</v>
      </c>
      <c r="F261" s="33" t="s">
        <v>900</v>
      </c>
      <c r="G261" s="33" t="s">
        <v>2570</v>
      </c>
      <c r="H261" s="5" t="s">
        <v>1855</v>
      </c>
      <c r="I261" s="33">
        <v>320</v>
      </c>
      <c r="K261" s="9">
        <v>8</v>
      </c>
      <c r="O261" s="33" t="s">
        <v>2571</v>
      </c>
      <c r="P261" s="61" t="str">
        <f t="shared" si="14"/>
        <v>POINT(-107.910553 38.798565)</v>
      </c>
      <c r="Q261" s="67">
        <v>38.798565000000004</v>
      </c>
      <c r="R261" s="67">
        <v>-107.91055299999999</v>
      </c>
    </row>
    <row r="262" spans="1:18" x14ac:dyDescent="0.25">
      <c r="A262" s="76" t="str">
        <f t="shared" si="12"/>
        <v>8031</v>
      </c>
      <c r="B262" s="76" t="str">
        <f t="shared" si="13"/>
        <v>08031</v>
      </c>
      <c r="C262" s="33">
        <v>8031</v>
      </c>
      <c r="D262" s="33" t="s">
        <v>2572</v>
      </c>
      <c r="E262" s="33" t="s">
        <v>901</v>
      </c>
      <c r="F262" s="33" t="s">
        <v>900</v>
      </c>
      <c r="G262" s="33" t="s">
        <v>2573</v>
      </c>
      <c r="H262" s="5" t="s">
        <v>1855</v>
      </c>
      <c r="I262" s="33">
        <v>321</v>
      </c>
      <c r="K262" s="9">
        <v>8</v>
      </c>
      <c r="O262" s="33" t="s">
        <v>2574</v>
      </c>
      <c r="P262" s="61" t="str">
        <f t="shared" si="14"/>
        <v>POINT(-104.955068 39.72143)</v>
      </c>
      <c r="Q262" s="67">
        <v>39.721429999999998</v>
      </c>
      <c r="R262" s="67">
        <v>-104.955068</v>
      </c>
    </row>
    <row r="263" spans="1:18" x14ac:dyDescent="0.25">
      <c r="A263" s="76" t="str">
        <f t="shared" si="12"/>
        <v>8033</v>
      </c>
      <c r="B263" s="76" t="str">
        <f t="shared" si="13"/>
        <v>08033</v>
      </c>
      <c r="C263" s="33">
        <v>8033</v>
      </c>
      <c r="D263" s="33" t="s">
        <v>2575</v>
      </c>
      <c r="E263" s="33" t="s">
        <v>901</v>
      </c>
      <c r="F263" s="33" t="s">
        <v>900</v>
      </c>
      <c r="G263" s="33" t="s">
        <v>2576</v>
      </c>
      <c r="H263" s="5" t="s">
        <v>1855</v>
      </c>
      <c r="I263" s="33">
        <v>322</v>
      </c>
      <c r="K263" s="9">
        <v>8</v>
      </c>
      <c r="O263" s="33" t="s">
        <v>2577</v>
      </c>
      <c r="P263" s="61" t="str">
        <f t="shared" si="14"/>
        <v>POINT(-108.75741 37.740817)</v>
      </c>
      <c r="Q263" s="67">
        <v>37.740817</v>
      </c>
      <c r="R263" s="67">
        <v>-108.75740999999999</v>
      </c>
    </row>
    <row r="264" spans="1:18" x14ac:dyDescent="0.25">
      <c r="A264" s="76" t="str">
        <f t="shared" si="12"/>
        <v>8035</v>
      </c>
      <c r="B264" s="76" t="str">
        <f t="shared" si="13"/>
        <v>08035</v>
      </c>
      <c r="C264" s="33">
        <v>8035</v>
      </c>
      <c r="D264" s="33" t="s">
        <v>2578</v>
      </c>
      <c r="E264" s="33" t="s">
        <v>901</v>
      </c>
      <c r="F264" s="33" t="s">
        <v>900</v>
      </c>
      <c r="G264" s="33" t="s">
        <v>2579</v>
      </c>
      <c r="H264" s="5" t="s">
        <v>1855</v>
      </c>
      <c r="I264" s="33">
        <v>323</v>
      </c>
      <c r="K264" s="9">
        <v>8</v>
      </c>
      <c r="O264" s="33" t="s">
        <v>2580</v>
      </c>
      <c r="P264" s="61" t="str">
        <f t="shared" si="14"/>
        <v>POINT(-104.879712 39.48527)</v>
      </c>
      <c r="Q264" s="67">
        <v>39.48527</v>
      </c>
      <c r="R264" s="67">
        <v>-104.879712</v>
      </c>
    </row>
    <row r="265" spans="1:18" x14ac:dyDescent="0.25">
      <c r="A265" s="76" t="str">
        <f t="shared" si="12"/>
        <v>8037</v>
      </c>
      <c r="B265" s="76" t="str">
        <f t="shared" si="13"/>
        <v>08037</v>
      </c>
      <c r="C265" s="33">
        <v>8037</v>
      </c>
      <c r="D265" s="33" t="s">
        <v>2581</v>
      </c>
      <c r="E265" s="33" t="s">
        <v>901</v>
      </c>
      <c r="F265" s="33" t="s">
        <v>900</v>
      </c>
      <c r="G265" s="33" t="s">
        <v>2582</v>
      </c>
      <c r="H265" s="5" t="s">
        <v>1855</v>
      </c>
      <c r="I265" s="33">
        <v>324</v>
      </c>
      <c r="K265" s="9">
        <v>8</v>
      </c>
      <c r="O265" s="33" t="s">
        <v>2583</v>
      </c>
      <c r="P265" s="61" t="str">
        <f t="shared" si="14"/>
        <v>POINT(-106.717771 39.599453)</v>
      </c>
      <c r="Q265" s="67">
        <v>39.599452999999997</v>
      </c>
      <c r="R265" s="67">
        <v>-106.717771</v>
      </c>
    </row>
    <row r="266" spans="1:18" x14ac:dyDescent="0.25">
      <c r="A266" s="76" t="str">
        <f t="shared" si="12"/>
        <v>8039</v>
      </c>
      <c r="B266" s="76" t="str">
        <f t="shared" si="13"/>
        <v>08039</v>
      </c>
      <c r="C266" s="33">
        <v>8039</v>
      </c>
      <c r="D266" s="33" t="s">
        <v>2584</v>
      </c>
      <c r="E266" s="33" t="s">
        <v>901</v>
      </c>
      <c r="F266" s="33" t="s">
        <v>900</v>
      </c>
      <c r="G266" s="33" t="s">
        <v>2585</v>
      </c>
      <c r="H266" s="5" t="s">
        <v>1855</v>
      </c>
      <c r="I266" s="33">
        <v>325</v>
      </c>
      <c r="K266" s="9">
        <v>8</v>
      </c>
      <c r="O266" s="33" t="s">
        <v>2586</v>
      </c>
      <c r="P266" s="61" t="str">
        <f t="shared" si="14"/>
        <v>POINT(-104.51913 39.382868)</v>
      </c>
      <c r="Q266" s="67">
        <v>39.382868000000002</v>
      </c>
      <c r="R266" s="67">
        <v>-104.51913</v>
      </c>
    </row>
    <row r="267" spans="1:18" x14ac:dyDescent="0.25">
      <c r="A267" s="76" t="str">
        <f t="shared" si="12"/>
        <v>8041</v>
      </c>
      <c r="B267" s="76" t="str">
        <f t="shared" si="13"/>
        <v>08041</v>
      </c>
      <c r="C267" s="33">
        <v>8041</v>
      </c>
      <c r="D267" s="33" t="s">
        <v>2587</v>
      </c>
      <c r="E267" s="33" t="s">
        <v>901</v>
      </c>
      <c r="F267" s="33" t="s">
        <v>900</v>
      </c>
      <c r="G267" s="33" t="s">
        <v>2588</v>
      </c>
      <c r="H267" s="5" t="s">
        <v>1855</v>
      </c>
      <c r="I267" s="33">
        <v>326</v>
      </c>
      <c r="K267" s="9">
        <v>8</v>
      </c>
      <c r="O267" s="33" t="s">
        <v>2589</v>
      </c>
      <c r="P267" s="61" t="str">
        <f t="shared" si="14"/>
        <v>POINT(-104.758477 38.873669)</v>
      </c>
      <c r="Q267" s="67">
        <v>38.873669</v>
      </c>
      <c r="R267" s="67">
        <v>-104.758477</v>
      </c>
    </row>
    <row r="268" spans="1:18" x14ac:dyDescent="0.25">
      <c r="A268" s="76" t="str">
        <f t="shared" si="12"/>
        <v>8043</v>
      </c>
      <c r="B268" s="76" t="str">
        <f t="shared" si="13"/>
        <v>08043</v>
      </c>
      <c r="C268" s="33">
        <v>8043</v>
      </c>
      <c r="D268" s="33" t="s">
        <v>2590</v>
      </c>
      <c r="E268" s="33" t="s">
        <v>901</v>
      </c>
      <c r="F268" s="33" t="s">
        <v>900</v>
      </c>
      <c r="G268" s="33" t="s">
        <v>2591</v>
      </c>
      <c r="H268" s="5" t="s">
        <v>1855</v>
      </c>
      <c r="I268" s="33">
        <v>327</v>
      </c>
      <c r="K268" s="9">
        <v>8</v>
      </c>
      <c r="O268" s="33" t="s">
        <v>2592</v>
      </c>
      <c r="P268" s="61" t="str">
        <f t="shared" si="14"/>
        <v>POINT(-105.206532 38.426058)</v>
      </c>
      <c r="Q268" s="67">
        <v>38.426057999999998</v>
      </c>
      <c r="R268" s="67">
        <v>-105.206532</v>
      </c>
    </row>
    <row r="269" spans="1:18" x14ac:dyDescent="0.25">
      <c r="A269" s="76" t="str">
        <f t="shared" si="12"/>
        <v>8045</v>
      </c>
      <c r="B269" s="76" t="str">
        <f t="shared" si="13"/>
        <v>08045</v>
      </c>
      <c r="C269" s="33">
        <v>8045</v>
      </c>
      <c r="D269" s="33" t="s">
        <v>2593</v>
      </c>
      <c r="E269" s="33" t="s">
        <v>901</v>
      </c>
      <c r="F269" s="33" t="s">
        <v>900</v>
      </c>
      <c r="G269" s="33" t="s">
        <v>2594</v>
      </c>
      <c r="H269" s="5" t="s">
        <v>1855</v>
      </c>
      <c r="I269" s="33">
        <v>328</v>
      </c>
      <c r="K269" s="9">
        <v>8</v>
      </c>
      <c r="O269" s="33" t="s">
        <v>2595</v>
      </c>
      <c r="P269" s="61" t="str">
        <f t="shared" si="14"/>
        <v>POINT(-107.539356 39.507561)</v>
      </c>
      <c r="Q269" s="67">
        <v>39.507561000000003</v>
      </c>
      <c r="R269" s="67">
        <v>-107.539356</v>
      </c>
    </row>
    <row r="270" spans="1:18" x14ac:dyDescent="0.25">
      <c r="A270" s="76" t="str">
        <f t="shared" si="12"/>
        <v>8047</v>
      </c>
      <c r="B270" s="76" t="str">
        <f t="shared" si="13"/>
        <v>08047</v>
      </c>
      <c r="C270" s="33">
        <v>8047</v>
      </c>
      <c r="D270" s="33" t="s">
        <v>2596</v>
      </c>
      <c r="E270" s="33" t="s">
        <v>901</v>
      </c>
      <c r="F270" s="33" t="s">
        <v>900</v>
      </c>
      <c r="G270" s="33" t="s">
        <v>2597</v>
      </c>
      <c r="H270" s="5" t="s">
        <v>1855</v>
      </c>
      <c r="I270" s="33">
        <v>329</v>
      </c>
      <c r="K270" s="9">
        <v>8</v>
      </c>
      <c r="O270" s="33" t="s">
        <v>2598</v>
      </c>
      <c r="P270" s="61" t="str">
        <f t="shared" si="14"/>
        <v>POINT(-105.48021 39.85702)</v>
      </c>
      <c r="Q270" s="67">
        <v>39.857019999999999</v>
      </c>
      <c r="R270" s="67">
        <v>-105.48021</v>
      </c>
    </row>
    <row r="271" spans="1:18" x14ac:dyDescent="0.25">
      <c r="A271" s="76" t="str">
        <f t="shared" si="12"/>
        <v>8049</v>
      </c>
      <c r="B271" s="76" t="str">
        <f t="shared" si="13"/>
        <v>08049</v>
      </c>
      <c r="C271" s="33">
        <v>8049</v>
      </c>
      <c r="D271" s="33" t="s">
        <v>2599</v>
      </c>
      <c r="E271" s="33" t="s">
        <v>901</v>
      </c>
      <c r="F271" s="33" t="s">
        <v>900</v>
      </c>
      <c r="G271" s="33" t="s">
        <v>2600</v>
      </c>
      <c r="H271" s="5" t="s">
        <v>1855</v>
      </c>
      <c r="I271" s="33">
        <v>330</v>
      </c>
      <c r="K271" s="9">
        <v>8</v>
      </c>
      <c r="O271" s="33" t="s">
        <v>2601</v>
      </c>
      <c r="P271" s="61" t="str">
        <f t="shared" si="14"/>
        <v>POINT(-105.9754 40.050388)</v>
      </c>
      <c r="Q271" s="67">
        <v>40.050387999999998</v>
      </c>
      <c r="R271" s="67">
        <v>-105.97539999999999</v>
      </c>
    </row>
    <row r="272" spans="1:18" x14ac:dyDescent="0.25">
      <c r="A272" s="76" t="str">
        <f t="shared" si="12"/>
        <v>8051</v>
      </c>
      <c r="B272" s="76" t="str">
        <f t="shared" si="13"/>
        <v>08051</v>
      </c>
      <c r="C272" s="33">
        <v>8051</v>
      </c>
      <c r="D272" s="33" t="s">
        <v>2602</v>
      </c>
      <c r="E272" s="33" t="s">
        <v>901</v>
      </c>
      <c r="F272" s="33" t="s">
        <v>900</v>
      </c>
      <c r="G272" s="33" t="s">
        <v>2603</v>
      </c>
      <c r="H272" s="5" t="s">
        <v>1855</v>
      </c>
      <c r="I272" s="33">
        <v>331</v>
      </c>
      <c r="K272" s="9">
        <v>8</v>
      </c>
      <c r="O272" s="33" t="s">
        <v>2604</v>
      </c>
      <c r="P272" s="61" t="str">
        <f t="shared" si="14"/>
        <v>POINT(-106.944723 38.657886)</v>
      </c>
      <c r="Q272" s="67">
        <v>38.657885999999998</v>
      </c>
      <c r="R272" s="67">
        <v>-106.944723</v>
      </c>
    </row>
    <row r="273" spans="1:18" x14ac:dyDescent="0.25">
      <c r="A273" s="76" t="str">
        <f t="shared" si="12"/>
        <v>8053</v>
      </c>
      <c r="B273" s="76" t="str">
        <f t="shared" si="13"/>
        <v>08053</v>
      </c>
      <c r="C273" s="33">
        <v>8053</v>
      </c>
      <c r="D273" s="33" t="s">
        <v>2605</v>
      </c>
      <c r="E273" s="33" t="s">
        <v>901</v>
      </c>
      <c r="F273" s="33" t="s">
        <v>900</v>
      </c>
      <c r="G273" s="33" t="s">
        <v>2606</v>
      </c>
      <c r="H273" s="5" t="s">
        <v>1855</v>
      </c>
      <c r="I273" s="33">
        <v>332</v>
      </c>
      <c r="K273" s="9">
        <v>8</v>
      </c>
      <c r="O273" s="33" t="s">
        <v>2607</v>
      </c>
      <c r="P273" s="61" t="str">
        <f t="shared" si="14"/>
        <v>POINT(-107.29653 37.996875)</v>
      </c>
      <c r="Q273" s="67">
        <v>37.996875000000003</v>
      </c>
      <c r="R273" s="67">
        <v>-107.29653</v>
      </c>
    </row>
    <row r="274" spans="1:18" x14ac:dyDescent="0.25">
      <c r="A274" s="76" t="str">
        <f t="shared" si="12"/>
        <v>8055</v>
      </c>
      <c r="B274" s="76" t="str">
        <f t="shared" si="13"/>
        <v>08055</v>
      </c>
      <c r="C274" s="33">
        <v>8055</v>
      </c>
      <c r="D274" s="33" t="s">
        <v>2608</v>
      </c>
      <c r="E274" s="33" t="s">
        <v>901</v>
      </c>
      <c r="F274" s="33" t="s">
        <v>900</v>
      </c>
      <c r="G274" s="33" t="s">
        <v>2609</v>
      </c>
      <c r="H274" s="5" t="s">
        <v>1855</v>
      </c>
      <c r="I274" s="33">
        <v>333</v>
      </c>
      <c r="K274" s="9">
        <v>8</v>
      </c>
      <c r="O274" s="33" t="s">
        <v>2610</v>
      </c>
      <c r="P274" s="61" t="str">
        <f t="shared" si="14"/>
        <v>POINT(-104.884201 37.616312)</v>
      </c>
      <c r="Q274" s="67">
        <v>37.616312000000001</v>
      </c>
      <c r="R274" s="67">
        <v>-104.884201</v>
      </c>
    </row>
    <row r="275" spans="1:18" x14ac:dyDescent="0.25">
      <c r="A275" s="76" t="str">
        <f t="shared" si="12"/>
        <v>8057</v>
      </c>
      <c r="B275" s="76" t="str">
        <f t="shared" si="13"/>
        <v>08057</v>
      </c>
      <c r="C275" s="33">
        <v>8057</v>
      </c>
      <c r="D275" s="33" t="s">
        <v>1959</v>
      </c>
      <c r="E275" s="33" t="s">
        <v>901</v>
      </c>
      <c r="F275" s="33" t="s">
        <v>900</v>
      </c>
      <c r="G275" s="33" t="s">
        <v>1960</v>
      </c>
      <c r="H275" s="5" t="s">
        <v>1855</v>
      </c>
      <c r="I275" s="33">
        <v>334</v>
      </c>
      <c r="K275" s="9">
        <v>8</v>
      </c>
      <c r="O275" s="33" t="s">
        <v>2611</v>
      </c>
      <c r="P275" s="61" t="str">
        <f t="shared" si="14"/>
        <v>POINT(-106.291292 40.692851)</v>
      </c>
      <c r="Q275" s="67">
        <v>40.692850999999997</v>
      </c>
      <c r="R275" s="67">
        <v>-106.291292</v>
      </c>
    </row>
    <row r="276" spans="1:18" x14ac:dyDescent="0.25">
      <c r="A276" s="76" t="str">
        <f t="shared" si="12"/>
        <v>8059</v>
      </c>
      <c r="B276" s="76" t="str">
        <f t="shared" si="13"/>
        <v>08059</v>
      </c>
      <c r="C276" s="33">
        <v>8059</v>
      </c>
      <c r="D276" s="33" t="s">
        <v>1962</v>
      </c>
      <c r="E276" s="33" t="s">
        <v>901</v>
      </c>
      <c r="F276" s="33" t="s">
        <v>900</v>
      </c>
      <c r="G276" s="33" t="s">
        <v>1963</v>
      </c>
      <c r="H276" s="5" t="s">
        <v>1855</v>
      </c>
      <c r="I276" s="33">
        <v>335</v>
      </c>
      <c r="K276" s="9">
        <v>8</v>
      </c>
      <c r="O276" s="33" t="s">
        <v>2612</v>
      </c>
      <c r="P276" s="61" t="str">
        <f t="shared" si="14"/>
        <v>POINT(-105.128819 39.720524)</v>
      </c>
      <c r="Q276" s="67">
        <v>39.720523999999997</v>
      </c>
      <c r="R276" s="67">
        <v>-105.12881899999999</v>
      </c>
    </row>
    <row r="277" spans="1:18" x14ac:dyDescent="0.25">
      <c r="A277" s="76" t="str">
        <f t="shared" si="12"/>
        <v>8061</v>
      </c>
      <c r="B277" s="76" t="str">
        <f t="shared" si="13"/>
        <v>08061</v>
      </c>
      <c r="C277" s="33">
        <v>8061</v>
      </c>
      <c r="D277" s="33" t="s">
        <v>2613</v>
      </c>
      <c r="E277" s="33" t="s">
        <v>901</v>
      </c>
      <c r="F277" s="33" t="s">
        <v>900</v>
      </c>
      <c r="G277" s="33" t="s">
        <v>2614</v>
      </c>
      <c r="H277" s="5" t="s">
        <v>1855</v>
      </c>
      <c r="I277" s="33">
        <v>336</v>
      </c>
      <c r="K277" s="9">
        <v>8</v>
      </c>
      <c r="O277" s="33" t="s">
        <v>2615</v>
      </c>
      <c r="P277" s="61" t="str">
        <f t="shared" si="14"/>
        <v>POINT(-102.680579 38.470657)</v>
      </c>
      <c r="Q277" s="67">
        <v>38.470657000000003</v>
      </c>
      <c r="R277" s="67">
        <v>-102.68057899999999</v>
      </c>
    </row>
    <row r="278" spans="1:18" x14ac:dyDescent="0.25">
      <c r="A278" s="76" t="str">
        <f t="shared" si="12"/>
        <v>8063</v>
      </c>
      <c r="B278" s="76" t="str">
        <f t="shared" si="13"/>
        <v>08063</v>
      </c>
      <c r="C278" s="33">
        <v>8063</v>
      </c>
      <c r="D278" s="33" t="s">
        <v>2616</v>
      </c>
      <c r="E278" s="33" t="s">
        <v>901</v>
      </c>
      <c r="F278" s="33" t="s">
        <v>900</v>
      </c>
      <c r="G278" s="33" t="s">
        <v>2617</v>
      </c>
      <c r="H278" s="5" t="s">
        <v>1855</v>
      </c>
      <c r="I278" s="33">
        <v>337</v>
      </c>
      <c r="K278" s="9">
        <v>8</v>
      </c>
      <c r="O278" s="33" t="s">
        <v>2618</v>
      </c>
      <c r="P278" s="61" t="str">
        <f t="shared" si="14"/>
        <v>POINT(-102.435733 39.309763)</v>
      </c>
      <c r="Q278" s="67">
        <v>39.309762999999997</v>
      </c>
      <c r="R278" s="67">
        <v>-102.435733</v>
      </c>
    </row>
    <row r="279" spans="1:18" x14ac:dyDescent="0.25">
      <c r="A279" s="76" t="str">
        <f t="shared" si="12"/>
        <v>8065</v>
      </c>
      <c r="B279" s="76" t="str">
        <f t="shared" si="13"/>
        <v>08065</v>
      </c>
      <c r="C279" s="33">
        <v>8065</v>
      </c>
      <c r="D279" s="33" t="s">
        <v>2402</v>
      </c>
      <c r="E279" s="33" t="s">
        <v>901</v>
      </c>
      <c r="F279" s="33" t="s">
        <v>900</v>
      </c>
      <c r="G279" s="33" t="s">
        <v>2403</v>
      </c>
      <c r="H279" s="5" t="s">
        <v>1855</v>
      </c>
      <c r="I279" s="33">
        <v>338</v>
      </c>
      <c r="K279" s="9">
        <v>8</v>
      </c>
      <c r="O279" s="33" t="s">
        <v>2619</v>
      </c>
      <c r="P279" s="61" t="str">
        <f t="shared" si="14"/>
        <v>POINT(-106.308061 39.24587)</v>
      </c>
      <c r="Q279" s="67">
        <v>39.245869999999996</v>
      </c>
      <c r="R279" s="67">
        <v>-106.308061</v>
      </c>
    </row>
    <row r="280" spans="1:18" x14ac:dyDescent="0.25">
      <c r="A280" s="76" t="str">
        <f t="shared" si="12"/>
        <v>8067</v>
      </c>
      <c r="B280" s="76" t="str">
        <f t="shared" si="13"/>
        <v>08067</v>
      </c>
      <c r="C280" s="33">
        <v>8067</v>
      </c>
      <c r="D280" s="33" t="s">
        <v>2620</v>
      </c>
      <c r="E280" s="33" t="s">
        <v>901</v>
      </c>
      <c r="F280" s="33" t="s">
        <v>900</v>
      </c>
      <c r="G280" s="33" t="s">
        <v>2621</v>
      </c>
      <c r="H280" s="5" t="s">
        <v>1855</v>
      </c>
      <c r="I280" s="33">
        <v>339</v>
      </c>
      <c r="K280" s="9">
        <v>8</v>
      </c>
      <c r="O280" s="33" t="s">
        <v>2622</v>
      </c>
      <c r="P280" s="61" t="str">
        <f t="shared" si="14"/>
        <v>POINT(-107.806184 37.265198)</v>
      </c>
      <c r="Q280" s="67">
        <v>37.265197999999998</v>
      </c>
      <c r="R280" s="67">
        <v>-107.806184</v>
      </c>
    </row>
    <row r="281" spans="1:18" x14ac:dyDescent="0.25">
      <c r="A281" s="76" t="str">
        <f t="shared" si="12"/>
        <v>8069</v>
      </c>
      <c r="B281" s="76" t="str">
        <f t="shared" si="13"/>
        <v>08069</v>
      </c>
      <c r="C281" s="33">
        <v>8069</v>
      </c>
      <c r="D281" s="33" t="s">
        <v>2623</v>
      </c>
      <c r="E281" s="33" t="s">
        <v>901</v>
      </c>
      <c r="F281" s="33" t="s">
        <v>900</v>
      </c>
      <c r="G281" s="33" t="s">
        <v>2624</v>
      </c>
      <c r="H281" s="5" t="s">
        <v>1855</v>
      </c>
      <c r="I281" s="33">
        <v>340</v>
      </c>
      <c r="K281" s="9">
        <v>8</v>
      </c>
      <c r="O281" s="33" t="s">
        <v>2625</v>
      </c>
      <c r="P281" s="61" t="str">
        <f t="shared" si="14"/>
        <v>POINT(-105.099218 40.504546)</v>
      </c>
      <c r="Q281" s="67">
        <v>40.504545999999998</v>
      </c>
      <c r="R281" s="67">
        <v>-105.09921799999999</v>
      </c>
    </row>
    <row r="282" spans="1:18" x14ac:dyDescent="0.25">
      <c r="A282" s="76" t="str">
        <f t="shared" si="12"/>
        <v>8071</v>
      </c>
      <c r="B282" s="76" t="str">
        <f t="shared" si="13"/>
        <v>08071</v>
      </c>
      <c r="C282" s="33">
        <v>8071</v>
      </c>
      <c r="D282" s="33" t="s">
        <v>2626</v>
      </c>
      <c r="E282" s="33" t="s">
        <v>901</v>
      </c>
      <c r="F282" s="33" t="s">
        <v>900</v>
      </c>
      <c r="G282" s="33" t="s">
        <v>2627</v>
      </c>
      <c r="H282" s="5" t="s">
        <v>1855</v>
      </c>
      <c r="I282" s="33">
        <v>341</v>
      </c>
      <c r="K282" s="9">
        <v>8</v>
      </c>
      <c r="O282" s="33" t="s">
        <v>2628</v>
      </c>
      <c r="P282" s="61" t="str">
        <f t="shared" si="14"/>
        <v>POINT(-104.503149 37.196601)</v>
      </c>
      <c r="Q282" s="67">
        <v>37.196601000000001</v>
      </c>
      <c r="R282" s="67">
        <v>-104.50314899999999</v>
      </c>
    </row>
    <row r="283" spans="1:18" x14ac:dyDescent="0.25">
      <c r="A283" s="76" t="str">
        <f t="shared" si="12"/>
        <v>8073</v>
      </c>
      <c r="B283" s="76" t="str">
        <f t="shared" si="13"/>
        <v>08073</v>
      </c>
      <c r="C283" s="33">
        <v>8073</v>
      </c>
      <c r="D283" s="33" t="s">
        <v>2264</v>
      </c>
      <c r="E283" s="33" t="s">
        <v>901</v>
      </c>
      <c r="F283" s="33" t="s">
        <v>900</v>
      </c>
      <c r="G283" s="33" t="s">
        <v>2265</v>
      </c>
      <c r="H283" s="5" t="s">
        <v>1855</v>
      </c>
      <c r="I283" s="33">
        <v>342</v>
      </c>
      <c r="K283" s="9">
        <v>8</v>
      </c>
      <c r="O283" s="33" t="s">
        <v>2629</v>
      </c>
      <c r="P283" s="61" t="str">
        <f t="shared" si="14"/>
        <v>POINT(-103.613697 39.173232)</v>
      </c>
      <c r="Q283" s="67">
        <v>39.173231999999999</v>
      </c>
      <c r="R283" s="67">
        <v>-103.613697</v>
      </c>
    </row>
    <row r="284" spans="1:18" x14ac:dyDescent="0.25">
      <c r="A284" s="76" t="str">
        <f t="shared" si="12"/>
        <v>8075</v>
      </c>
      <c r="B284" s="76" t="str">
        <f t="shared" si="13"/>
        <v>08075</v>
      </c>
      <c r="C284" s="33">
        <v>8075</v>
      </c>
      <c r="D284" s="33" t="s">
        <v>2270</v>
      </c>
      <c r="E284" s="33" t="s">
        <v>901</v>
      </c>
      <c r="F284" s="33" t="s">
        <v>900</v>
      </c>
      <c r="G284" s="33" t="s">
        <v>2271</v>
      </c>
      <c r="H284" s="5" t="s">
        <v>1855</v>
      </c>
      <c r="I284" s="33">
        <v>343</v>
      </c>
      <c r="K284" s="9">
        <v>8</v>
      </c>
      <c r="O284" s="33" t="s">
        <v>2630</v>
      </c>
      <c r="P284" s="61" t="str">
        <f t="shared" si="14"/>
        <v>POINT(-103.187715 40.639399)</v>
      </c>
      <c r="Q284" s="67">
        <v>40.639398999999997</v>
      </c>
      <c r="R284" s="67">
        <v>-103.187715</v>
      </c>
    </row>
    <row r="285" spans="1:18" x14ac:dyDescent="0.25">
      <c r="A285" s="76" t="str">
        <f t="shared" si="12"/>
        <v>8077</v>
      </c>
      <c r="B285" s="76" t="str">
        <f t="shared" si="13"/>
        <v>08077</v>
      </c>
      <c r="C285" s="33">
        <v>8077</v>
      </c>
      <c r="D285" s="33" t="s">
        <v>2631</v>
      </c>
      <c r="E285" s="33" t="s">
        <v>901</v>
      </c>
      <c r="F285" s="33" t="s">
        <v>900</v>
      </c>
      <c r="G285" s="33" t="s">
        <v>2632</v>
      </c>
      <c r="H285" s="5" t="s">
        <v>1855</v>
      </c>
      <c r="I285" s="33">
        <v>344</v>
      </c>
      <c r="K285" s="9">
        <v>8</v>
      </c>
      <c r="O285" s="33" t="s">
        <v>2633</v>
      </c>
      <c r="P285" s="61" t="str">
        <f t="shared" si="14"/>
        <v>POINT(-108.543768 39.092851)</v>
      </c>
      <c r="Q285" s="67">
        <v>39.092851000000003</v>
      </c>
      <c r="R285" s="67">
        <v>-108.543768</v>
      </c>
    </row>
    <row r="286" spans="1:18" x14ac:dyDescent="0.25">
      <c r="A286" s="76" t="str">
        <f t="shared" si="12"/>
        <v>8079</v>
      </c>
      <c r="B286" s="76" t="str">
        <f t="shared" si="13"/>
        <v>08079</v>
      </c>
      <c r="C286" s="33">
        <v>8079</v>
      </c>
      <c r="D286" s="33" t="s">
        <v>2634</v>
      </c>
      <c r="E286" s="33" t="s">
        <v>901</v>
      </c>
      <c r="F286" s="33" t="s">
        <v>900</v>
      </c>
      <c r="G286" s="33" t="s">
        <v>2635</v>
      </c>
      <c r="H286" s="5" t="s">
        <v>1855</v>
      </c>
      <c r="I286" s="33">
        <v>345</v>
      </c>
      <c r="K286" s="9">
        <v>8</v>
      </c>
      <c r="O286" s="33" t="s">
        <v>2636</v>
      </c>
      <c r="P286" s="61" t="str">
        <f t="shared" si="14"/>
        <v>POINT(-106.935586 37.798623)</v>
      </c>
      <c r="Q286" s="67">
        <v>37.798622999999999</v>
      </c>
      <c r="R286" s="67">
        <v>-106.935586</v>
      </c>
    </row>
    <row r="287" spans="1:18" x14ac:dyDescent="0.25">
      <c r="A287" s="76" t="str">
        <f t="shared" si="12"/>
        <v>8081</v>
      </c>
      <c r="B287" s="76" t="str">
        <f t="shared" si="13"/>
        <v>08081</v>
      </c>
      <c r="C287" s="33">
        <v>8081</v>
      </c>
      <c r="D287" s="33" t="s">
        <v>2637</v>
      </c>
      <c r="E287" s="33" t="s">
        <v>901</v>
      </c>
      <c r="F287" s="33" t="s">
        <v>900</v>
      </c>
      <c r="G287" s="33" t="s">
        <v>2638</v>
      </c>
      <c r="H287" s="5" t="s">
        <v>1855</v>
      </c>
      <c r="I287" s="33">
        <v>346</v>
      </c>
      <c r="K287" s="9">
        <v>8</v>
      </c>
      <c r="O287" s="33" t="s">
        <v>2639</v>
      </c>
      <c r="P287" s="61" t="str">
        <f t="shared" si="14"/>
        <v>POINT(-107.625859 40.515239)</v>
      </c>
      <c r="Q287" s="67">
        <v>40.515239000000001</v>
      </c>
      <c r="R287" s="67">
        <v>-107.62585900000001</v>
      </c>
    </row>
    <row r="288" spans="1:18" x14ac:dyDescent="0.25">
      <c r="A288" s="76" t="str">
        <f t="shared" si="12"/>
        <v>8083</v>
      </c>
      <c r="B288" s="76" t="str">
        <f t="shared" si="13"/>
        <v>08083</v>
      </c>
      <c r="C288" s="33">
        <v>8083</v>
      </c>
      <c r="D288" s="33" t="s">
        <v>2640</v>
      </c>
      <c r="E288" s="33" t="s">
        <v>901</v>
      </c>
      <c r="F288" s="33" t="s">
        <v>900</v>
      </c>
      <c r="G288" s="33" t="s">
        <v>2641</v>
      </c>
      <c r="H288" s="5" t="s">
        <v>1855</v>
      </c>
      <c r="I288" s="33">
        <v>347</v>
      </c>
      <c r="K288" s="9">
        <v>8</v>
      </c>
      <c r="O288" s="33" t="s">
        <v>2642</v>
      </c>
      <c r="P288" s="61" t="str">
        <f t="shared" si="14"/>
        <v>POINT(-108.557116 37.370817)</v>
      </c>
      <c r="Q288" s="67">
        <v>37.370817000000002</v>
      </c>
      <c r="R288" s="67">
        <v>-108.55711599999999</v>
      </c>
    </row>
    <row r="289" spans="1:18" x14ac:dyDescent="0.25">
      <c r="A289" s="76" t="str">
        <f t="shared" si="12"/>
        <v>8085</v>
      </c>
      <c r="B289" s="76" t="str">
        <f t="shared" si="13"/>
        <v>08085</v>
      </c>
      <c r="C289" s="33">
        <v>8085</v>
      </c>
      <c r="D289" s="33" t="s">
        <v>2643</v>
      </c>
      <c r="E289" s="33" t="s">
        <v>901</v>
      </c>
      <c r="F289" s="33" t="s">
        <v>900</v>
      </c>
      <c r="G289" s="33" t="s">
        <v>2644</v>
      </c>
      <c r="H289" s="5" t="s">
        <v>1855</v>
      </c>
      <c r="I289" s="33">
        <v>348</v>
      </c>
      <c r="K289" s="9">
        <v>8</v>
      </c>
      <c r="O289" s="33" t="s">
        <v>2645</v>
      </c>
      <c r="P289" s="61" t="str">
        <f t="shared" si="14"/>
        <v>POINT(-107.934568 38.479142)</v>
      </c>
      <c r="Q289" s="67">
        <v>38.479142000000003</v>
      </c>
      <c r="R289" s="67">
        <v>-107.934568</v>
      </c>
    </row>
    <row r="290" spans="1:18" x14ac:dyDescent="0.25">
      <c r="A290" s="76" t="str">
        <f t="shared" si="12"/>
        <v>8087</v>
      </c>
      <c r="B290" s="76" t="str">
        <f t="shared" si="13"/>
        <v>08087</v>
      </c>
      <c r="C290" s="33">
        <v>8087</v>
      </c>
      <c r="D290" s="33" t="s">
        <v>2007</v>
      </c>
      <c r="E290" s="33" t="s">
        <v>901</v>
      </c>
      <c r="F290" s="33" t="s">
        <v>900</v>
      </c>
      <c r="G290" s="33" t="s">
        <v>2008</v>
      </c>
      <c r="H290" s="5" t="s">
        <v>1855</v>
      </c>
      <c r="I290" s="33">
        <v>349</v>
      </c>
      <c r="K290" s="9">
        <v>8</v>
      </c>
      <c r="O290" s="33" t="s">
        <v>2646</v>
      </c>
      <c r="P290" s="61" t="str">
        <f t="shared" si="14"/>
        <v>POINT(-103.781517 40.256023)</v>
      </c>
      <c r="Q290" s="67">
        <v>40.256022999999999</v>
      </c>
      <c r="R290" s="67">
        <v>-103.78151699999999</v>
      </c>
    </row>
    <row r="291" spans="1:18" x14ac:dyDescent="0.25">
      <c r="A291" s="76" t="str">
        <f t="shared" si="12"/>
        <v>8089</v>
      </c>
      <c r="B291" s="76" t="str">
        <f t="shared" si="13"/>
        <v>08089</v>
      </c>
      <c r="C291" s="33">
        <v>8089</v>
      </c>
      <c r="D291" s="33" t="s">
        <v>2647</v>
      </c>
      <c r="E291" s="33" t="s">
        <v>901</v>
      </c>
      <c r="F291" s="33" t="s">
        <v>900</v>
      </c>
      <c r="G291" s="33" t="s">
        <v>2648</v>
      </c>
      <c r="H291" s="5" t="s">
        <v>1855</v>
      </c>
      <c r="I291" s="33">
        <v>350</v>
      </c>
      <c r="K291" s="9">
        <v>8</v>
      </c>
      <c r="O291" s="33" t="s">
        <v>2649</v>
      </c>
      <c r="P291" s="61" t="str">
        <f t="shared" si="14"/>
        <v>POINT(-103.657432 38.024096)</v>
      </c>
      <c r="Q291" s="67">
        <v>38.024096</v>
      </c>
      <c r="R291" s="67">
        <v>-103.657432</v>
      </c>
    </row>
    <row r="292" spans="1:18" x14ac:dyDescent="0.25">
      <c r="A292" s="76" t="str">
        <f t="shared" si="12"/>
        <v>8091</v>
      </c>
      <c r="B292" s="76" t="str">
        <f t="shared" si="13"/>
        <v>08091</v>
      </c>
      <c r="C292" s="33">
        <v>8091</v>
      </c>
      <c r="D292" s="33" t="s">
        <v>2650</v>
      </c>
      <c r="E292" s="33" t="s">
        <v>901</v>
      </c>
      <c r="F292" s="33" t="s">
        <v>900</v>
      </c>
      <c r="G292" s="33" t="s">
        <v>2651</v>
      </c>
      <c r="H292" s="5" t="s">
        <v>1855</v>
      </c>
      <c r="I292" s="33">
        <v>351</v>
      </c>
      <c r="K292" s="9">
        <v>8</v>
      </c>
      <c r="O292" s="33" t="s">
        <v>2652</v>
      </c>
      <c r="P292" s="61" t="str">
        <f t="shared" si="14"/>
        <v>POINT(-107.746232 38.139834)</v>
      </c>
      <c r="Q292" s="67">
        <v>38.139834</v>
      </c>
      <c r="R292" s="67">
        <v>-107.74623200000001</v>
      </c>
    </row>
    <row r="293" spans="1:18" x14ac:dyDescent="0.25">
      <c r="A293" s="76" t="str">
        <f t="shared" si="12"/>
        <v>8093</v>
      </c>
      <c r="B293" s="76" t="str">
        <f t="shared" si="13"/>
        <v>08093</v>
      </c>
      <c r="C293" s="33">
        <v>8093</v>
      </c>
      <c r="D293" s="33" t="s">
        <v>2653</v>
      </c>
      <c r="E293" s="33" t="s">
        <v>901</v>
      </c>
      <c r="F293" s="33" t="s">
        <v>900</v>
      </c>
      <c r="G293" s="33" t="s">
        <v>2654</v>
      </c>
      <c r="H293" s="5" t="s">
        <v>1855</v>
      </c>
      <c r="I293" s="33">
        <v>352</v>
      </c>
      <c r="K293" s="9">
        <v>8</v>
      </c>
      <c r="O293" s="33" t="s">
        <v>2655</v>
      </c>
      <c r="P293" s="61" t="str">
        <f t="shared" si="14"/>
        <v>POINT(-105.623144 39.311718)</v>
      </c>
      <c r="Q293" s="67">
        <v>39.311717999999999</v>
      </c>
      <c r="R293" s="67">
        <v>-105.623144</v>
      </c>
    </row>
    <row r="294" spans="1:18" x14ac:dyDescent="0.25">
      <c r="A294" s="76" t="str">
        <f t="shared" si="12"/>
        <v>8095</v>
      </c>
      <c r="B294" s="76" t="str">
        <f t="shared" si="13"/>
        <v>08095</v>
      </c>
      <c r="C294" s="33">
        <v>8095</v>
      </c>
      <c r="D294" s="33" t="s">
        <v>2294</v>
      </c>
      <c r="E294" s="33" t="s">
        <v>901</v>
      </c>
      <c r="F294" s="33" t="s">
        <v>900</v>
      </c>
      <c r="G294" s="33" t="s">
        <v>2295</v>
      </c>
      <c r="H294" s="5" t="s">
        <v>1855</v>
      </c>
      <c r="I294" s="33">
        <v>353</v>
      </c>
      <c r="K294" s="9">
        <v>8</v>
      </c>
      <c r="O294" s="33" t="s">
        <v>2656</v>
      </c>
      <c r="P294" s="61" t="str">
        <f t="shared" si="14"/>
        <v>POINT(-102.387354 40.599517)</v>
      </c>
      <c r="Q294" s="67">
        <v>40.599516999999999</v>
      </c>
      <c r="R294" s="67">
        <v>-102.387354</v>
      </c>
    </row>
    <row r="295" spans="1:18" x14ac:dyDescent="0.25">
      <c r="A295" s="76" t="str">
        <f t="shared" si="12"/>
        <v>8097</v>
      </c>
      <c r="B295" s="76" t="str">
        <f t="shared" si="13"/>
        <v>08097</v>
      </c>
      <c r="C295" s="33">
        <v>8097</v>
      </c>
      <c r="D295" s="33" t="s">
        <v>2657</v>
      </c>
      <c r="E295" s="33" t="s">
        <v>901</v>
      </c>
      <c r="F295" s="33" t="s">
        <v>900</v>
      </c>
      <c r="G295" s="33" t="s">
        <v>2658</v>
      </c>
      <c r="H295" s="5" t="s">
        <v>1855</v>
      </c>
      <c r="I295" s="33">
        <v>354</v>
      </c>
      <c r="K295" s="9">
        <v>8</v>
      </c>
      <c r="O295" s="33" t="s">
        <v>2659</v>
      </c>
      <c r="P295" s="61" t="str">
        <f t="shared" si="14"/>
        <v>POINT(-106.907765 39.232543)</v>
      </c>
      <c r="Q295" s="67">
        <v>39.232543</v>
      </c>
      <c r="R295" s="67">
        <v>-106.907765</v>
      </c>
    </row>
    <row r="296" spans="1:18" x14ac:dyDescent="0.25">
      <c r="A296" s="76" t="str">
        <f t="shared" si="12"/>
        <v>8099</v>
      </c>
      <c r="B296" s="76" t="str">
        <f t="shared" si="13"/>
        <v>08099</v>
      </c>
      <c r="C296" s="33">
        <v>8099</v>
      </c>
      <c r="D296" s="33" t="s">
        <v>2660</v>
      </c>
      <c r="E296" s="33" t="s">
        <v>901</v>
      </c>
      <c r="F296" s="33" t="s">
        <v>900</v>
      </c>
      <c r="G296" s="33" t="s">
        <v>2661</v>
      </c>
      <c r="H296" s="5" t="s">
        <v>1855</v>
      </c>
      <c r="I296" s="33">
        <v>355</v>
      </c>
      <c r="K296" s="9">
        <v>8</v>
      </c>
      <c r="O296" s="33" t="s">
        <v>2662</v>
      </c>
      <c r="P296" s="61" t="str">
        <f t="shared" si="14"/>
        <v>POINT(-102.547035 38.083772)</v>
      </c>
      <c r="Q296" s="67">
        <v>38.083772000000003</v>
      </c>
      <c r="R296" s="67">
        <v>-102.54703499999999</v>
      </c>
    </row>
    <row r="297" spans="1:18" x14ac:dyDescent="0.25">
      <c r="A297" s="76" t="str">
        <f t="shared" si="12"/>
        <v>8101</v>
      </c>
      <c r="B297" s="76" t="str">
        <f t="shared" si="13"/>
        <v>08101</v>
      </c>
      <c r="C297" s="33">
        <v>8101</v>
      </c>
      <c r="D297" s="33" t="s">
        <v>2663</v>
      </c>
      <c r="E297" s="33" t="s">
        <v>901</v>
      </c>
      <c r="F297" s="33" t="s">
        <v>900</v>
      </c>
      <c r="G297" s="33" t="s">
        <v>2664</v>
      </c>
      <c r="H297" s="5" t="s">
        <v>1855</v>
      </c>
      <c r="I297" s="33">
        <v>356</v>
      </c>
      <c r="K297" s="9">
        <v>8</v>
      </c>
      <c r="O297" s="33" t="s">
        <v>2665</v>
      </c>
      <c r="P297" s="61" t="str">
        <f t="shared" si="14"/>
        <v>POINT(-104.645147 38.263685)</v>
      </c>
      <c r="Q297" s="67">
        <v>38.263685000000002</v>
      </c>
      <c r="R297" s="67">
        <v>-104.64514699999999</v>
      </c>
    </row>
    <row r="298" spans="1:18" x14ac:dyDescent="0.25">
      <c r="A298" s="76" t="str">
        <f t="shared" si="12"/>
        <v>8103</v>
      </c>
      <c r="B298" s="76" t="str">
        <f t="shared" si="13"/>
        <v>08103</v>
      </c>
      <c r="C298" s="33">
        <v>8103</v>
      </c>
      <c r="D298" s="33" t="s">
        <v>2666</v>
      </c>
      <c r="E298" s="33" t="s">
        <v>901</v>
      </c>
      <c r="F298" s="33" t="s">
        <v>900</v>
      </c>
      <c r="G298" s="33" t="s">
        <v>2667</v>
      </c>
      <c r="H298" s="5" t="s">
        <v>1855</v>
      </c>
      <c r="I298" s="33">
        <v>357</v>
      </c>
      <c r="K298" s="9">
        <v>8</v>
      </c>
      <c r="O298" s="33" t="s">
        <v>2668</v>
      </c>
      <c r="P298" s="61" t="str">
        <f t="shared" si="14"/>
        <v>POINT(-108.280174 40.051033)</v>
      </c>
      <c r="Q298" s="67">
        <v>40.051032999999997</v>
      </c>
      <c r="R298" s="67">
        <v>-108.280174</v>
      </c>
    </row>
    <row r="299" spans="1:18" x14ac:dyDescent="0.25">
      <c r="A299" s="76" t="str">
        <f t="shared" si="12"/>
        <v>8105</v>
      </c>
      <c r="B299" s="76" t="str">
        <f t="shared" si="13"/>
        <v>08105</v>
      </c>
      <c r="C299" s="33">
        <v>8105</v>
      </c>
      <c r="D299" s="33" t="s">
        <v>2669</v>
      </c>
      <c r="E299" s="33" t="s">
        <v>901</v>
      </c>
      <c r="F299" s="33" t="s">
        <v>900</v>
      </c>
      <c r="G299" s="33" t="s">
        <v>2670</v>
      </c>
      <c r="H299" s="5" t="s">
        <v>1855</v>
      </c>
      <c r="I299" s="33">
        <v>358</v>
      </c>
      <c r="K299" s="9">
        <v>8</v>
      </c>
      <c r="O299" s="33" t="s">
        <v>2671</v>
      </c>
      <c r="P299" s="61" t="str">
        <f t="shared" si="14"/>
        <v>POINT(-106.238805 37.616658)</v>
      </c>
      <c r="Q299" s="67">
        <v>37.616658000000001</v>
      </c>
      <c r="R299" s="67">
        <v>-106.238805</v>
      </c>
    </row>
    <row r="300" spans="1:18" x14ac:dyDescent="0.25">
      <c r="A300" s="76" t="str">
        <f t="shared" si="12"/>
        <v>8107</v>
      </c>
      <c r="B300" s="76" t="str">
        <f t="shared" si="13"/>
        <v>08107</v>
      </c>
      <c r="C300" s="33">
        <v>8107</v>
      </c>
      <c r="D300" s="33" t="s">
        <v>2672</v>
      </c>
      <c r="E300" s="33" t="s">
        <v>901</v>
      </c>
      <c r="F300" s="33" t="s">
        <v>900</v>
      </c>
      <c r="G300" s="33" t="s">
        <v>2673</v>
      </c>
      <c r="H300" s="5" t="s">
        <v>1855</v>
      </c>
      <c r="I300" s="33">
        <v>359</v>
      </c>
      <c r="K300" s="9">
        <v>8</v>
      </c>
      <c r="O300" s="33" t="s">
        <v>2674</v>
      </c>
      <c r="P300" s="61" t="str">
        <f t="shared" si="14"/>
        <v>POINT(-106.899535 40.453133)</v>
      </c>
      <c r="Q300" s="67">
        <v>40.453133000000001</v>
      </c>
      <c r="R300" s="67">
        <v>-106.899535</v>
      </c>
    </row>
    <row r="301" spans="1:18" x14ac:dyDescent="0.25">
      <c r="A301" s="76" t="str">
        <f t="shared" si="12"/>
        <v>8109</v>
      </c>
      <c r="B301" s="76" t="str">
        <f t="shared" si="13"/>
        <v>08109</v>
      </c>
      <c r="C301" s="33">
        <v>8109</v>
      </c>
      <c r="D301" s="33" t="s">
        <v>2675</v>
      </c>
      <c r="E301" s="33" t="s">
        <v>901</v>
      </c>
      <c r="F301" s="33" t="s">
        <v>900</v>
      </c>
      <c r="G301" s="33" t="s">
        <v>2676</v>
      </c>
      <c r="H301" s="5" t="s">
        <v>1855</v>
      </c>
      <c r="I301" s="33">
        <v>360</v>
      </c>
      <c r="K301" s="9">
        <v>8</v>
      </c>
      <c r="O301" s="33" t="s">
        <v>2677</v>
      </c>
      <c r="P301" s="61" t="str">
        <f t="shared" si="14"/>
        <v>POINT(-106.019489 37.915302)</v>
      </c>
      <c r="Q301" s="67">
        <v>37.915301999999997</v>
      </c>
      <c r="R301" s="67">
        <v>-106.01948899999999</v>
      </c>
    </row>
    <row r="302" spans="1:18" x14ac:dyDescent="0.25">
      <c r="A302" s="76" t="str">
        <f t="shared" si="12"/>
        <v>8111</v>
      </c>
      <c r="B302" s="76" t="str">
        <f t="shared" si="13"/>
        <v>08111</v>
      </c>
      <c r="C302" s="33">
        <v>8111</v>
      </c>
      <c r="D302" s="33" t="s">
        <v>2678</v>
      </c>
      <c r="E302" s="33" t="s">
        <v>901</v>
      </c>
      <c r="F302" s="33" t="s">
        <v>900</v>
      </c>
      <c r="G302" s="33" t="s">
        <v>2679</v>
      </c>
      <c r="H302" s="5" t="s">
        <v>1855</v>
      </c>
      <c r="I302" s="33">
        <v>361</v>
      </c>
      <c r="K302" s="9">
        <v>8</v>
      </c>
      <c r="O302" s="33" t="s">
        <v>2680</v>
      </c>
      <c r="P302" s="61" t="str">
        <f t="shared" si="14"/>
        <v>POINT(-107.673989 37.804646)</v>
      </c>
      <c r="Q302" s="67">
        <v>37.804645999999998</v>
      </c>
      <c r="R302" s="67">
        <v>-107.67398900000001</v>
      </c>
    </row>
    <row r="303" spans="1:18" x14ac:dyDescent="0.25">
      <c r="A303" s="76" t="str">
        <f t="shared" si="12"/>
        <v>8113</v>
      </c>
      <c r="B303" s="76" t="str">
        <f t="shared" si="13"/>
        <v>08113</v>
      </c>
      <c r="C303" s="33">
        <v>8113</v>
      </c>
      <c r="D303" s="33" t="s">
        <v>2681</v>
      </c>
      <c r="E303" s="33" t="s">
        <v>901</v>
      </c>
      <c r="F303" s="33" t="s">
        <v>900</v>
      </c>
      <c r="G303" s="33" t="s">
        <v>2682</v>
      </c>
      <c r="H303" s="5" t="s">
        <v>1855</v>
      </c>
      <c r="I303" s="33">
        <v>362</v>
      </c>
      <c r="K303" s="9">
        <v>8</v>
      </c>
      <c r="O303" s="33" t="s">
        <v>2683</v>
      </c>
      <c r="P303" s="61" t="str">
        <f t="shared" si="14"/>
        <v>POINT(-107.960034 37.974202)</v>
      </c>
      <c r="Q303" s="67">
        <v>37.974201999999998</v>
      </c>
      <c r="R303" s="67">
        <v>-107.96003399999999</v>
      </c>
    </row>
    <row r="304" spans="1:18" x14ac:dyDescent="0.25">
      <c r="A304" s="76" t="str">
        <f t="shared" si="12"/>
        <v>8115</v>
      </c>
      <c r="B304" s="76" t="str">
        <f t="shared" si="13"/>
        <v>08115</v>
      </c>
      <c r="C304" s="33">
        <v>8115</v>
      </c>
      <c r="D304" s="33" t="s">
        <v>2684</v>
      </c>
      <c r="E304" s="33" t="s">
        <v>901</v>
      </c>
      <c r="F304" s="33" t="s">
        <v>900</v>
      </c>
      <c r="G304" s="33" t="s">
        <v>2685</v>
      </c>
      <c r="H304" s="5" t="s">
        <v>1855</v>
      </c>
      <c r="I304" s="33">
        <v>363</v>
      </c>
      <c r="K304" s="9">
        <v>8</v>
      </c>
      <c r="O304" s="33" t="s">
        <v>2686</v>
      </c>
      <c r="P304" s="61" t="str">
        <f t="shared" si="14"/>
        <v>POINT(-102.32767 40.960246)</v>
      </c>
      <c r="Q304" s="67">
        <v>40.960245999999998</v>
      </c>
      <c r="R304" s="67">
        <v>-102.32767</v>
      </c>
    </row>
    <row r="305" spans="1:18" x14ac:dyDescent="0.25">
      <c r="A305" s="76" t="str">
        <f t="shared" si="12"/>
        <v>8117</v>
      </c>
      <c r="B305" s="76" t="str">
        <f t="shared" si="13"/>
        <v>08117</v>
      </c>
      <c r="C305" s="33">
        <v>8117</v>
      </c>
      <c r="D305" s="33" t="s">
        <v>2687</v>
      </c>
      <c r="E305" s="33" t="s">
        <v>901</v>
      </c>
      <c r="F305" s="33" t="s">
        <v>900</v>
      </c>
      <c r="G305" s="33" t="s">
        <v>2688</v>
      </c>
      <c r="H305" s="5" t="s">
        <v>1855</v>
      </c>
      <c r="I305" s="33">
        <v>364</v>
      </c>
      <c r="K305" s="9">
        <v>8</v>
      </c>
      <c r="O305" s="33" t="s">
        <v>2689</v>
      </c>
      <c r="P305" s="61" t="str">
        <f t="shared" si="14"/>
        <v>POINT(-106.054579 39.573131)</v>
      </c>
      <c r="Q305" s="67">
        <v>39.573130999999997</v>
      </c>
      <c r="R305" s="67">
        <v>-106.054579</v>
      </c>
    </row>
    <row r="306" spans="1:18" x14ac:dyDescent="0.25">
      <c r="A306" s="76" t="str">
        <f t="shared" si="12"/>
        <v>8119</v>
      </c>
      <c r="B306" s="76" t="str">
        <f t="shared" si="13"/>
        <v>08119</v>
      </c>
      <c r="C306" s="33">
        <v>8119</v>
      </c>
      <c r="D306" s="33" t="s">
        <v>2690</v>
      </c>
      <c r="E306" s="33" t="s">
        <v>901</v>
      </c>
      <c r="F306" s="33" t="s">
        <v>900</v>
      </c>
      <c r="G306" s="33" t="s">
        <v>2691</v>
      </c>
      <c r="H306" s="5" t="s">
        <v>1855</v>
      </c>
      <c r="I306" s="33">
        <v>365</v>
      </c>
      <c r="K306" s="9">
        <v>8</v>
      </c>
      <c r="O306" s="33" t="s">
        <v>2692</v>
      </c>
      <c r="P306" s="61" t="str">
        <f t="shared" si="14"/>
        <v>POINT(-105.140532 38.94355)</v>
      </c>
      <c r="Q306" s="67">
        <v>38.943550000000002</v>
      </c>
      <c r="R306" s="67">
        <v>-105.14053199999999</v>
      </c>
    </row>
    <row r="307" spans="1:18" x14ac:dyDescent="0.25">
      <c r="A307" s="76" t="str">
        <f t="shared" si="12"/>
        <v>8121</v>
      </c>
      <c r="B307" s="76" t="str">
        <f t="shared" si="13"/>
        <v>08121</v>
      </c>
      <c r="C307" s="33">
        <v>8121</v>
      </c>
      <c r="D307" s="33" t="s">
        <v>2046</v>
      </c>
      <c r="E307" s="33" t="s">
        <v>901</v>
      </c>
      <c r="F307" s="33" t="s">
        <v>900</v>
      </c>
      <c r="G307" s="33" t="s">
        <v>1026</v>
      </c>
      <c r="H307" s="5" t="s">
        <v>1855</v>
      </c>
      <c r="I307" s="33">
        <v>366</v>
      </c>
      <c r="K307" s="9">
        <v>8</v>
      </c>
      <c r="O307" s="33" t="s">
        <v>2693</v>
      </c>
      <c r="P307" s="61" t="str">
        <f t="shared" si="14"/>
        <v>POINT(-103.156814 40.092526)</v>
      </c>
      <c r="Q307" s="67">
        <v>40.092525999999999</v>
      </c>
      <c r="R307" s="67">
        <v>-103.156814</v>
      </c>
    </row>
    <row r="308" spans="1:18" x14ac:dyDescent="0.25">
      <c r="A308" s="76" t="str">
        <f t="shared" si="12"/>
        <v>8123</v>
      </c>
      <c r="B308" s="76" t="str">
        <f t="shared" si="13"/>
        <v>08123</v>
      </c>
      <c r="C308" s="33">
        <v>8123</v>
      </c>
      <c r="D308" s="33" t="s">
        <v>2694</v>
      </c>
      <c r="E308" s="33" t="s">
        <v>901</v>
      </c>
      <c r="F308" s="33" t="s">
        <v>900</v>
      </c>
      <c r="G308" s="33" t="s">
        <v>2695</v>
      </c>
      <c r="H308" s="5" t="s">
        <v>1855</v>
      </c>
      <c r="I308" s="33">
        <v>367</v>
      </c>
      <c r="K308" s="9">
        <v>8</v>
      </c>
      <c r="O308" s="33" t="s">
        <v>2696</v>
      </c>
      <c r="P308" s="61" t="str">
        <f t="shared" si="14"/>
        <v>POINT(-104.788507 40.328082)</v>
      </c>
      <c r="Q308" s="67">
        <v>40.328082000000002</v>
      </c>
      <c r="R308" s="67">
        <v>-104.788507</v>
      </c>
    </row>
    <row r="309" spans="1:18" x14ac:dyDescent="0.25">
      <c r="A309" s="76" t="str">
        <f t="shared" si="12"/>
        <v>8125</v>
      </c>
      <c r="B309" s="76" t="str">
        <f t="shared" si="13"/>
        <v>08125</v>
      </c>
      <c r="C309" s="33">
        <v>8125</v>
      </c>
      <c r="D309" s="33" t="s">
        <v>2165</v>
      </c>
      <c r="E309" s="33" t="s">
        <v>901</v>
      </c>
      <c r="F309" s="33" t="s">
        <v>900</v>
      </c>
      <c r="G309" s="33" t="s">
        <v>2166</v>
      </c>
      <c r="H309" s="5" t="s">
        <v>1855</v>
      </c>
      <c r="I309" s="33">
        <v>368</v>
      </c>
      <c r="K309" s="9">
        <v>8</v>
      </c>
      <c r="O309" s="33" t="s">
        <v>2697</v>
      </c>
      <c r="P309" s="61" t="str">
        <f t="shared" si="14"/>
        <v>POINT(-102.486935 40.069473)</v>
      </c>
      <c r="Q309" s="67">
        <v>40.069473000000002</v>
      </c>
      <c r="R309" s="67">
        <v>-102.486935</v>
      </c>
    </row>
    <row r="310" spans="1:18" x14ac:dyDescent="0.25">
      <c r="A310" s="76" t="str">
        <f t="shared" si="12"/>
        <v>9001</v>
      </c>
      <c r="B310" s="76" t="str">
        <f t="shared" si="13"/>
        <v>09001</v>
      </c>
      <c r="C310" s="33">
        <v>9001</v>
      </c>
      <c r="D310" s="33" t="s">
        <v>2698</v>
      </c>
      <c r="E310" s="33" t="s">
        <v>904</v>
      </c>
      <c r="F310" s="33" t="s">
        <v>903</v>
      </c>
      <c r="G310" s="33" t="s">
        <v>2699</v>
      </c>
      <c r="H310" s="5" t="s">
        <v>1855</v>
      </c>
      <c r="I310" s="33">
        <v>369</v>
      </c>
      <c r="K310" s="9">
        <v>9</v>
      </c>
      <c r="O310" s="33" t="s">
        <v>2700</v>
      </c>
      <c r="P310" s="61" t="str">
        <f t="shared" si="14"/>
        <v>POINT(-73.364521 41.207889)</v>
      </c>
      <c r="Q310" s="67">
        <v>41.207889000000002</v>
      </c>
      <c r="R310" s="67">
        <v>-73.364520999999996</v>
      </c>
    </row>
    <row r="311" spans="1:18" x14ac:dyDescent="0.25">
      <c r="A311" s="76" t="str">
        <f t="shared" si="12"/>
        <v>9003</v>
      </c>
      <c r="B311" s="76" t="str">
        <f t="shared" si="13"/>
        <v>09003</v>
      </c>
      <c r="C311" s="33">
        <v>9003</v>
      </c>
      <c r="D311" s="33" t="s">
        <v>2701</v>
      </c>
      <c r="E311" s="33" t="s">
        <v>904</v>
      </c>
      <c r="F311" s="33" t="s">
        <v>903</v>
      </c>
      <c r="G311" s="33" t="s">
        <v>2702</v>
      </c>
      <c r="H311" s="5" t="s">
        <v>1855</v>
      </c>
      <c r="I311" s="33">
        <v>370</v>
      </c>
      <c r="K311" s="9">
        <v>9</v>
      </c>
      <c r="O311" s="33" t="s">
        <v>2703</v>
      </c>
      <c r="P311" s="61" t="str">
        <f t="shared" si="14"/>
        <v>POINT(-72.717282 41.761943)</v>
      </c>
      <c r="Q311" s="67">
        <v>41.761943000000002</v>
      </c>
      <c r="R311" s="67">
        <v>-72.717281999999997</v>
      </c>
    </row>
    <row r="312" spans="1:18" x14ac:dyDescent="0.25">
      <c r="A312" s="76" t="str">
        <f t="shared" si="12"/>
        <v>9005</v>
      </c>
      <c r="B312" s="76" t="str">
        <f t="shared" si="13"/>
        <v>09005</v>
      </c>
      <c r="C312" s="33">
        <v>9005</v>
      </c>
      <c r="D312" s="33" t="s">
        <v>2704</v>
      </c>
      <c r="E312" s="33" t="s">
        <v>904</v>
      </c>
      <c r="F312" s="33" t="s">
        <v>903</v>
      </c>
      <c r="G312" s="33" t="s">
        <v>2705</v>
      </c>
      <c r="H312" s="5" t="s">
        <v>1855</v>
      </c>
      <c r="I312" s="33">
        <v>371</v>
      </c>
      <c r="K312" s="9">
        <v>9</v>
      </c>
      <c r="O312" s="33" t="s">
        <v>2706</v>
      </c>
      <c r="P312" s="61" t="str">
        <f t="shared" si="14"/>
        <v>POINT(-73.187494 41.727851)</v>
      </c>
      <c r="Q312" s="67">
        <v>41.727851000000001</v>
      </c>
      <c r="R312" s="67">
        <v>-73.187494000000001</v>
      </c>
    </row>
    <row r="313" spans="1:18" x14ac:dyDescent="0.25">
      <c r="A313" s="76" t="str">
        <f t="shared" si="12"/>
        <v>9007</v>
      </c>
      <c r="B313" s="76" t="str">
        <f t="shared" si="13"/>
        <v>09007</v>
      </c>
      <c r="C313" s="33">
        <v>9007</v>
      </c>
      <c r="D313" s="33" t="s">
        <v>2707</v>
      </c>
      <c r="E313" s="33" t="s">
        <v>904</v>
      </c>
      <c r="F313" s="33" t="s">
        <v>903</v>
      </c>
      <c r="G313" s="33" t="s">
        <v>2708</v>
      </c>
      <c r="H313" s="5" t="s">
        <v>1855</v>
      </c>
      <c r="I313" s="33">
        <v>372</v>
      </c>
      <c r="K313" s="9">
        <v>9</v>
      </c>
      <c r="O313" s="33" t="s">
        <v>2709</v>
      </c>
      <c r="P313" s="61" t="str">
        <f t="shared" si="14"/>
        <v>POINT(-72.571408 41.478564)</v>
      </c>
      <c r="Q313" s="67">
        <v>41.478563999999999</v>
      </c>
      <c r="R313" s="67">
        <v>-72.571408000000005</v>
      </c>
    </row>
    <row r="314" spans="1:18" x14ac:dyDescent="0.25">
      <c r="A314" s="76" t="str">
        <f t="shared" si="12"/>
        <v>9009</v>
      </c>
      <c r="B314" s="76" t="str">
        <f t="shared" si="13"/>
        <v>09009</v>
      </c>
      <c r="C314" s="33">
        <v>9009</v>
      </c>
      <c r="D314" s="33" t="s">
        <v>2710</v>
      </c>
      <c r="E314" s="33" t="s">
        <v>904</v>
      </c>
      <c r="F314" s="33" t="s">
        <v>903</v>
      </c>
      <c r="G314" s="33" t="s">
        <v>2711</v>
      </c>
      <c r="H314" s="5" t="s">
        <v>1855</v>
      </c>
      <c r="I314" s="33">
        <v>373</v>
      </c>
      <c r="K314" s="9">
        <v>9</v>
      </c>
      <c r="O314" s="33" t="s">
        <v>2712</v>
      </c>
      <c r="P314" s="61" t="str">
        <f t="shared" si="14"/>
        <v>POINT(-72.941497 41.396052)</v>
      </c>
      <c r="Q314" s="67">
        <v>41.396051999999997</v>
      </c>
      <c r="R314" s="67">
        <v>-72.941496999999998</v>
      </c>
    </row>
    <row r="315" spans="1:18" x14ac:dyDescent="0.25">
      <c r="A315" s="76" t="str">
        <f t="shared" si="12"/>
        <v>9011</v>
      </c>
      <c r="B315" s="76" t="str">
        <f t="shared" si="13"/>
        <v>09011</v>
      </c>
      <c r="C315" s="33">
        <v>9011</v>
      </c>
      <c r="D315" s="33" t="s">
        <v>2713</v>
      </c>
      <c r="E315" s="33" t="s">
        <v>904</v>
      </c>
      <c r="F315" s="33" t="s">
        <v>903</v>
      </c>
      <c r="G315" s="33" t="s">
        <v>2714</v>
      </c>
      <c r="H315" s="5" t="s">
        <v>1855</v>
      </c>
      <c r="I315" s="33">
        <v>374</v>
      </c>
      <c r="K315" s="9">
        <v>9</v>
      </c>
      <c r="O315" s="33" t="s">
        <v>2715</v>
      </c>
      <c r="P315" s="61" t="str">
        <f t="shared" si="14"/>
        <v>POINT(-72.097683 41.443373)</v>
      </c>
      <c r="Q315" s="67">
        <v>41.443373000000001</v>
      </c>
      <c r="R315" s="67">
        <v>-72.097683000000004</v>
      </c>
    </row>
    <row r="316" spans="1:18" x14ac:dyDescent="0.25">
      <c r="A316" s="76" t="str">
        <f t="shared" si="12"/>
        <v>9013</v>
      </c>
      <c r="B316" s="76" t="str">
        <f t="shared" si="13"/>
        <v>09013</v>
      </c>
      <c r="C316" s="33">
        <v>9013</v>
      </c>
      <c r="D316" s="33" t="s">
        <v>2716</v>
      </c>
      <c r="E316" s="33" t="s">
        <v>904</v>
      </c>
      <c r="F316" s="33" t="s">
        <v>903</v>
      </c>
      <c r="G316" s="33" t="s">
        <v>2717</v>
      </c>
      <c r="H316" s="5" t="s">
        <v>1855</v>
      </c>
      <c r="I316" s="33">
        <v>375</v>
      </c>
      <c r="K316" s="9">
        <v>9</v>
      </c>
      <c r="O316" s="33" t="s">
        <v>2718</v>
      </c>
      <c r="P316" s="61" t="str">
        <f t="shared" si="14"/>
        <v>POINT(-72.37209 41.842762)</v>
      </c>
      <c r="Q316" s="67">
        <v>41.842762</v>
      </c>
      <c r="R316" s="67">
        <v>-72.37209</v>
      </c>
    </row>
    <row r="317" spans="1:18" x14ac:dyDescent="0.25">
      <c r="A317" s="76" t="str">
        <f t="shared" si="12"/>
        <v>9015</v>
      </c>
      <c r="B317" s="76" t="str">
        <f t="shared" si="13"/>
        <v>09015</v>
      </c>
      <c r="C317" s="33">
        <v>9015</v>
      </c>
      <c r="D317" s="33" t="s">
        <v>2719</v>
      </c>
      <c r="E317" s="33" t="s">
        <v>904</v>
      </c>
      <c r="F317" s="33" t="s">
        <v>903</v>
      </c>
      <c r="G317" s="33" t="s">
        <v>2720</v>
      </c>
      <c r="H317" s="5" t="s">
        <v>1855</v>
      </c>
      <c r="I317" s="33">
        <v>376</v>
      </c>
      <c r="K317" s="9">
        <v>9</v>
      </c>
      <c r="O317" s="33" t="s">
        <v>2721</v>
      </c>
      <c r="P317" s="61" t="str">
        <f t="shared" si="14"/>
        <v>POINT(-71.995072 41.804225)</v>
      </c>
      <c r="Q317" s="67">
        <v>41.804225000000002</v>
      </c>
      <c r="R317" s="67">
        <v>-71.995071999999993</v>
      </c>
    </row>
    <row r="318" spans="1:18" x14ac:dyDescent="0.25">
      <c r="A318" s="76" t="str">
        <f t="shared" si="12"/>
        <v>10001</v>
      </c>
      <c r="B318" s="76" t="str">
        <f t="shared" si="13"/>
        <v>10001</v>
      </c>
      <c r="C318" s="33">
        <v>10001</v>
      </c>
      <c r="D318" s="33" t="s">
        <v>2722</v>
      </c>
      <c r="E318" s="33" t="s">
        <v>907</v>
      </c>
      <c r="F318" s="33" t="s">
        <v>906</v>
      </c>
      <c r="G318" s="33" t="s">
        <v>2723</v>
      </c>
      <c r="H318" s="5" t="s">
        <v>1855</v>
      </c>
      <c r="I318" s="33">
        <v>377</v>
      </c>
      <c r="K318" s="9">
        <v>10</v>
      </c>
      <c r="O318" s="33" t="s">
        <v>2724</v>
      </c>
      <c r="P318" s="61" t="str">
        <f t="shared" si="14"/>
        <v>POINT(-75.558604 39.12322)</v>
      </c>
      <c r="Q318" s="67">
        <v>39.123220000000003</v>
      </c>
      <c r="R318" s="67">
        <v>-75.558604000000003</v>
      </c>
    </row>
    <row r="319" spans="1:18" x14ac:dyDescent="0.25">
      <c r="A319" s="76" t="str">
        <f t="shared" si="12"/>
        <v>10003</v>
      </c>
      <c r="B319" s="76" t="str">
        <f t="shared" si="13"/>
        <v>10003</v>
      </c>
      <c r="C319" s="33">
        <v>10003</v>
      </c>
      <c r="D319" s="33" t="s">
        <v>2725</v>
      </c>
      <c r="E319" s="33" t="s">
        <v>907</v>
      </c>
      <c r="F319" s="33" t="s">
        <v>906</v>
      </c>
      <c r="G319" s="33" t="s">
        <v>2726</v>
      </c>
      <c r="H319" s="5" t="s">
        <v>1855</v>
      </c>
      <c r="I319" s="33">
        <v>378</v>
      </c>
      <c r="K319" s="9">
        <v>10</v>
      </c>
      <c r="O319" s="33" t="s">
        <v>2727</v>
      </c>
      <c r="P319" s="61" t="str">
        <f t="shared" si="14"/>
        <v>POINT(-75.634376 39.68502)</v>
      </c>
      <c r="Q319" s="67">
        <v>39.685020000000002</v>
      </c>
      <c r="R319" s="67">
        <v>-75.634376000000003</v>
      </c>
    </row>
    <row r="320" spans="1:18" x14ac:dyDescent="0.25">
      <c r="A320" s="76" t="str">
        <f t="shared" si="12"/>
        <v>10005</v>
      </c>
      <c r="B320" s="76" t="str">
        <f t="shared" si="13"/>
        <v>10005</v>
      </c>
      <c r="C320" s="33">
        <v>10005</v>
      </c>
      <c r="D320" s="33" t="s">
        <v>2728</v>
      </c>
      <c r="E320" s="33" t="s">
        <v>907</v>
      </c>
      <c r="F320" s="33" t="s">
        <v>906</v>
      </c>
      <c r="G320" s="33" t="s">
        <v>2729</v>
      </c>
      <c r="H320" s="5" t="s">
        <v>1855</v>
      </c>
      <c r="I320" s="33">
        <v>379</v>
      </c>
      <c r="K320" s="9">
        <v>10</v>
      </c>
      <c r="O320" s="33" t="s">
        <v>2730</v>
      </c>
      <c r="P320" s="61" t="str">
        <f t="shared" si="14"/>
        <v>POINT(-75.346649 38.662387)</v>
      </c>
      <c r="Q320" s="67">
        <v>38.662387000000003</v>
      </c>
      <c r="R320" s="67">
        <v>-75.346648999999999</v>
      </c>
    </row>
    <row r="321" spans="1:18" x14ac:dyDescent="0.25">
      <c r="A321" s="76" t="str">
        <f t="shared" si="12"/>
        <v>11001</v>
      </c>
      <c r="B321" s="76" t="str">
        <f t="shared" si="13"/>
        <v>11001</v>
      </c>
      <c r="C321" s="33">
        <v>11001</v>
      </c>
      <c r="D321" s="33" t="s">
        <v>2731</v>
      </c>
      <c r="E321" s="33" t="s">
        <v>910</v>
      </c>
      <c r="F321" s="33" t="s">
        <v>2731</v>
      </c>
      <c r="G321" s="33" t="s">
        <v>2731</v>
      </c>
      <c r="H321" s="5" t="s">
        <v>1855</v>
      </c>
      <c r="I321" s="33">
        <v>380</v>
      </c>
      <c r="K321" s="9">
        <v>11</v>
      </c>
      <c r="O321" s="33" t="s">
        <v>2732</v>
      </c>
      <c r="P321" s="61" t="str">
        <f t="shared" si="14"/>
        <v>POINT(-77.014468 38.91027)</v>
      </c>
      <c r="Q321" s="67">
        <v>38.910269999999997</v>
      </c>
      <c r="R321" s="67">
        <v>-77.014467999999994</v>
      </c>
    </row>
    <row r="322" spans="1:18" x14ac:dyDescent="0.25">
      <c r="A322" s="76" t="str">
        <f t="shared" si="12"/>
        <v>12001</v>
      </c>
      <c r="B322" s="76" t="str">
        <f t="shared" si="13"/>
        <v>12001</v>
      </c>
      <c r="C322" s="33">
        <v>12001</v>
      </c>
      <c r="D322" s="33" t="s">
        <v>2733</v>
      </c>
      <c r="E322" s="33" t="s">
        <v>913</v>
      </c>
      <c r="F322" s="33" t="s">
        <v>912</v>
      </c>
      <c r="G322" s="33" t="s">
        <v>2734</v>
      </c>
      <c r="H322" s="5" t="s">
        <v>1855</v>
      </c>
      <c r="I322" s="33">
        <v>381</v>
      </c>
      <c r="K322" s="9">
        <v>12</v>
      </c>
      <c r="O322" s="33" t="s">
        <v>2735</v>
      </c>
      <c r="P322" s="61" t="str">
        <f t="shared" si="14"/>
        <v>POINT(-82.386845 29.665903)</v>
      </c>
      <c r="Q322" s="67">
        <v>29.665903</v>
      </c>
      <c r="R322" s="67">
        <v>-82.386844999999994</v>
      </c>
    </row>
    <row r="323" spans="1:18" x14ac:dyDescent="0.25">
      <c r="A323" s="76" t="str">
        <f t="shared" ref="A323:A386" si="15">K323&amp;RIGHT(C323,3)</f>
        <v>12003</v>
      </c>
      <c r="B323" s="76" t="str">
        <f t="shared" ref="B323:B386" si="16">TEXT(A323,"00000")</f>
        <v>12003</v>
      </c>
      <c r="C323" s="33">
        <v>12003</v>
      </c>
      <c r="D323" s="33" t="s">
        <v>2736</v>
      </c>
      <c r="E323" s="33" t="s">
        <v>913</v>
      </c>
      <c r="F323" s="33" t="s">
        <v>912</v>
      </c>
      <c r="G323" s="33" t="s">
        <v>2737</v>
      </c>
      <c r="H323" s="5" t="s">
        <v>1855</v>
      </c>
      <c r="I323" s="33">
        <v>382</v>
      </c>
      <c r="K323" s="9">
        <v>12</v>
      </c>
      <c r="O323" s="33" t="s">
        <v>2738</v>
      </c>
      <c r="P323" s="61" t="str">
        <f t="shared" ref="P323:P386" si="17">CONCATENATE("POINT","(",R323," ",Q323,")")</f>
        <v>POINT(-82.185477 30.288432)</v>
      </c>
      <c r="Q323" s="67">
        <v>30.288432</v>
      </c>
      <c r="R323" s="67">
        <v>-82.185477000000006</v>
      </c>
    </row>
    <row r="324" spans="1:18" x14ac:dyDescent="0.25">
      <c r="A324" s="76" t="str">
        <f t="shared" si="15"/>
        <v>12005</v>
      </c>
      <c r="B324" s="76" t="str">
        <f t="shared" si="16"/>
        <v>12005</v>
      </c>
      <c r="C324" s="33">
        <v>12005</v>
      </c>
      <c r="D324" s="33" t="s">
        <v>2739</v>
      </c>
      <c r="E324" s="33" t="s">
        <v>913</v>
      </c>
      <c r="F324" s="33" t="s">
        <v>912</v>
      </c>
      <c r="G324" s="33" t="s">
        <v>2740</v>
      </c>
      <c r="H324" s="5" t="s">
        <v>1855</v>
      </c>
      <c r="I324" s="33">
        <v>383</v>
      </c>
      <c r="K324" s="9">
        <v>12</v>
      </c>
      <c r="O324" s="33" t="s">
        <v>2741</v>
      </c>
      <c r="P324" s="61" t="str">
        <f t="shared" si="17"/>
        <v>POINT(-85.660217 30.206925)</v>
      </c>
      <c r="Q324" s="67">
        <v>30.206924999999998</v>
      </c>
      <c r="R324" s="67">
        <v>-85.660217000000003</v>
      </c>
    </row>
    <row r="325" spans="1:18" x14ac:dyDescent="0.25">
      <c r="A325" s="76" t="str">
        <f t="shared" si="15"/>
        <v>12007</v>
      </c>
      <c r="B325" s="76" t="str">
        <f t="shared" si="16"/>
        <v>12007</v>
      </c>
      <c r="C325" s="33">
        <v>12007</v>
      </c>
      <c r="D325" s="33" t="s">
        <v>2742</v>
      </c>
      <c r="E325" s="33" t="s">
        <v>913</v>
      </c>
      <c r="F325" s="33" t="s">
        <v>912</v>
      </c>
      <c r="G325" s="33" t="s">
        <v>2743</v>
      </c>
      <c r="H325" s="5" t="s">
        <v>1855</v>
      </c>
      <c r="I325" s="33">
        <v>384</v>
      </c>
      <c r="K325" s="9">
        <v>12</v>
      </c>
      <c r="O325" s="33" t="s">
        <v>2744</v>
      </c>
      <c r="P325" s="61" t="str">
        <f t="shared" si="17"/>
        <v>POINT(-82.128192 29.953429)</v>
      </c>
      <c r="Q325" s="67">
        <v>29.953429</v>
      </c>
      <c r="R325" s="67">
        <v>-82.128191999999999</v>
      </c>
    </row>
    <row r="326" spans="1:18" x14ac:dyDescent="0.25">
      <c r="A326" s="76" t="str">
        <f t="shared" si="15"/>
        <v>12009</v>
      </c>
      <c r="B326" s="76" t="str">
        <f t="shared" si="16"/>
        <v>12009</v>
      </c>
      <c r="C326" s="33">
        <v>12009</v>
      </c>
      <c r="D326" s="33" t="s">
        <v>2745</v>
      </c>
      <c r="E326" s="33" t="s">
        <v>913</v>
      </c>
      <c r="F326" s="33" t="s">
        <v>912</v>
      </c>
      <c r="G326" s="33" t="s">
        <v>2746</v>
      </c>
      <c r="H326" s="5" t="s">
        <v>1855</v>
      </c>
      <c r="I326" s="33">
        <v>385</v>
      </c>
      <c r="K326" s="9">
        <v>12</v>
      </c>
      <c r="O326" s="33" t="s">
        <v>2747</v>
      </c>
      <c r="P326" s="61" t="str">
        <f t="shared" si="17"/>
        <v>POINT(-80.690979 28.232195)</v>
      </c>
      <c r="Q326" s="67">
        <v>28.232195000000001</v>
      </c>
      <c r="R326" s="67">
        <v>-80.690978999999999</v>
      </c>
    </row>
    <row r="327" spans="1:18" x14ac:dyDescent="0.25">
      <c r="A327" s="76" t="str">
        <f t="shared" si="15"/>
        <v>12011</v>
      </c>
      <c r="B327" s="76" t="str">
        <f t="shared" si="16"/>
        <v>12011</v>
      </c>
      <c r="C327" s="33">
        <v>12011</v>
      </c>
      <c r="D327" s="33" t="s">
        <v>2748</v>
      </c>
      <c r="E327" s="33" t="s">
        <v>913</v>
      </c>
      <c r="F327" s="33" t="s">
        <v>912</v>
      </c>
      <c r="G327" s="33" t="s">
        <v>2749</v>
      </c>
      <c r="H327" s="5" t="s">
        <v>1855</v>
      </c>
      <c r="I327" s="33">
        <v>386</v>
      </c>
      <c r="K327" s="9">
        <v>12</v>
      </c>
      <c r="O327" s="33" t="s">
        <v>2750</v>
      </c>
      <c r="P327" s="61" t="str">
        <f t="shared" si="17"/>
        <v>POINT(-80.227135 26.134058)</v>
      </c>
      <c r="Q327" s="67">
        <v>26.134058</v>
      </c>
      <c r="R327" s="67">
        <v>-80.227135000000004</v>
      </c>
    </row>
    <row r="328" spans="1:18" x14ac:dyDescent="0.25">
      <c r="A328" s="76" t="str">
        <f t="shared" si="15"/>
        <v>12013</v>
      </c>
      <c r="B328" s="76" t="str">
        <f t="shared" si="16"/>
        <v>12013</v>
      </c>
      <c r="C328" s="33">
        <v>12013</v>
      </c>
      <c r="D328" s="33" t="s">
        <v>1875</v>
      </c>
      <c r="E328" s="33" t="s">
        <v>913</v>
      </c>
      <c r="F328" s="33" t="s">
        <v>912</v>
      </c>
      <c r="G328" s="33" t="s">
        <v>1876</v>
      </c>
      <c r="H328" s="5" t="s">
        <v>1855</v>
      </c>
      <c r="I328" s="33">
        <v>387</v>
      </c>
      <c r="K328" s="9">
        <v>12</v>
      </c>
      <c r="O328" s="33" t="s">
        <v>2751</v>
      </c>
      <c r="P328" s="61" t="str">
        <f t="shared" si="17"/>
        <v>POINT(-85.122189 30.463143)</v>
      </c>
      <c r="Q328" s="67">
        <v>30.463142999999999</v>
      </c>
      <c r="R328" s="67">
        <v>-85.122189000000006</v>
      </c>
    </row>
    <row r="329" spans="1:18" x14ac:dyDescent="0.25">
      <c r="A329" s="76" t="str">
        <f t="shared" si="15"/>
        <v>12015</v>
      </c>
      <c r="B329" s="76" t="str">
        <f t="shared" si="16"/>
        <v>12015</v>
      </c>
      <c r="C329" s="33">
        <v>12015</v>
      </c>
      <c r="D329" s="33" t="s">
        <v>2752</v>
      </c>
      <c r="E329" s="33" t="s">
        <v>913</v>
      </c>
      <c r="F329" s="33" t="s">
        <v>912</v>
      </c>
      <c r="G329" s="33" t="s">
        <v>2753</v>
      </c>
      <c r="H329" s="5" t="s">
        <v>1855</v>
      </c>
      <c r="I329" s="33">
        <v>388</v>
      </c>
      <c r="K329" s="9">
        <v>12</v>
      </c>
      <c r="O329" s="33" t="s">
        <v>2754</v>
      </c>
      <c r="P329" s="61" t="str">
        <f t="shared" si="17"/>
        <v>POINT(-82.119946 26.954793)</v>
      </c>
      <c r="Q329" s="67">
        <v>26.954792999999999</v>
      </c>
      <c r="R329" s="67">
        <v>-82.119945999999999</v>
      </c>
    </row>
    <row r="330" spans="1:18" x14ac:dyDescent="0.25">
      <c r="A330" s="76" t="str">
        <f t="shared" si="15"/>
        <v>12017</v>
      </c>
      <c r="B330" s="76" t="str">
        <f t="shared" si="16"/>
        <v>12017</v>
      </c>
      <c r="C330" s="33">
        <v>12017</v>
      </c>
      <c r="D330" s="33" t="s">
        <v>2755</v>
      </c>
      <c r="E330" s="33" t="s">
        <v>913</v>
      </c>
      <c r="F330" s="33" t="s">
        <v>912</v>
      </c>
      <c r="G330" s="33" t="s">
        <v>2756</v>
      </c>
      <c r="H330" s="5" t="s">
        <v>1855</v>
      </c>
      <c r="I330" s="33">
        <v>389</v>
      </c>
      <c r="K330" s="9">
        <v>12</v>
      </c>
      <c r="O330" s="33" t="s">
        <v>2757</v>
      </c>
      <c r="P330" s="61" t="str">
        <f t="shared" si="17"/>
        <v>POINT(-82.453512 28.863598)</v>
      </c>
      <c r="Q330" s="67">
        <v>28.863598</v>
      </c>
      <c r="R330" s="67">
        <v>-82.453512000000003</v>
      </c>
    </row>
    <row r="331" spans="1:18" x14ac:dyDescent="0.25">
      <c r="A331" s="76" t="str">
        <f t="shared" si="15"/>
        <v>12019</v>
      </c>
      <c r="B331" s="76" t="str">
        <f t="shared" si="16"/>
        <v>12019</v>
      </c>
      <c r="C331" s="33">
        <v>12019</v>
      </c>
      <c r="D331" s="33" t="s">
        <v>1893</v>
      </c>
      <c r="E331" s="33" t="s">
        <v>913</v>
      </c>
      <c r="F331" s="33" t="s">
        <v>912</v>
      </c>
      <c r="G331" s="33" t="s">
        <v>1894</v>
      </c>
      <c r="H331" s="5" t="s">
        <v>1855</v>
      </c>
      <c r="I331" s="33">
        <v>390</v>
      </c>
      <c r="K331" s="9">
        <v>12</v>
      </c>
      <c r="O331" s="33" t="s">
        <v>2758</v>
      </c>
      <c r="P331" s="61" t="str">
        <f t="shared" si="17"/>
        <v>POINT(-81.79941 30.084386)</v>
      </c>
      <c r="Q331" s="67">
        <v>30.084385999999999</v>
      </c>
      <c r="R331" s="67">
        <v>-81.799409999999995</v>
      </c>
    </row>
    <row r="332" spans="1:18" x14ac:dyDescent="0.25">
      <c r="A332" s="76" t="str">
        <f t="shared" si="15"/>
        <v>12021</v>
      </c>
      <c r="B332" s="76" t="str">
        <f t="shared" si="16"/>
        <v>12021</v>
      </c>
      <c r="C332" s="33">
        <v>12021</v>
      </c>
      <c r="D332" s="33" t="s">
        <v>2759</v>
      </c>
      <c r="E332" s="33" t="s">
        <v>913</v>
      </c>
      <c r="F332" s="33" t="s">
        <v>912</v>
      </c>
      <c r="G332" s="33" t="s">
        <v>2760</v>
      </c>
      <c r="H332" s="5" t="s">
        <v>1855</v>
      </c>
      <c r="I332" s="33">
        <v>391</v>
      </c>
      <c r="K332" s="9">
        <v>12</v>
      </c>
      <c r="O332" s="33" t="s">
        <v>2761</v>
      </c>
      <c r="P332" s="61" t="str">
        <f t="shared" si="17"/>
        <v>POINT(-81.699625 26.199831)</v>
      </c>
      <c r="Q332" s="67">
        <v>26.199831</v>
      </c>
      <c r="R332" s="67">
        <v>-81.699624999999997</v>
      </c>
    </row>
    <row r="333" spans="1:18" x14ac:dyDescent="0.25">
      <c r="A333" s="76" t="str">
        <f t="shared" si="15"/>
        <v>12023</v>
      </c>
      <c r="B333" s="76" t="str">
        <f t="shared" si="16"/>
        <v>12023</v>
      </c>
      <c r="C333" s="33">
        <v>12023</v>
      </c>
      <c r="D333" s="33" t="s">
        <v>2200</v>
      </c>
      <c r="E333" s="33" t="s">
        <v>913</v>
      </c>
      <c r="F333" s="33" t="s">
        <v>912</v>
      </c>
      <c r="G333" s="33" t="s">
        <v>2201</v>
      </c>
      <c r="H333" s="5" t="s">
        <v>1855</v>
      </c>
      <c r="I333" s="33">
        <v>392</v>
      </c>
      <c r="K333" s="9">
        <v>12</v>
      </c>
      <c r="O333" s="33" t="s">
        <v>2762</v>
      </c>
      <c r="P333" s="61" t="str">
        <f t="shared" si="17"/>
        <v>POINT(-82.660566 30.126051)</v>
      </c>
      <c r="Q333" s="67">
        <v>30.126051</v>
      </c>
      <c r="R333" s="67">
        <v>-82.660566000000003</v>
      </c>
    </row>
    <row r="334" spans="1:18" x14ac:dyDescent="0.25">
      <c r="A334" s="76" t="str">
        <f t="shared" si="15"/>
        <v>12027</v>
      </c>
      <c r="B334" s="76" t="str">
        <f t="shared" si="16"/>
        <v>12027</v>
      </c>
      <c r="C334" s="33">
        <v>12027</v>
      </c>
      <c r="D334" s="33" t="s">
        <v>2763</v>
      </c>
      <c r="E334" s="33" t="s">
        <v>913</v>
      </c>
      <c r="F334" s="33" t="s">
        <v>912</v>
      </c>
      <c r="G334" s="33" t="s">
        <v>2764</v>
      </c>
      <c r="H334" s="5" t="s">
        <v>1855</v>
      </c>
      <c r="I334" s="33">
        <v>393</v>
      </c>
      <c r="K334" s="9">
        <v>12</v>
      </c>
      <c r="O334" s="33" t="s">
        <v>2765</v>
      </c>
      <c r="P334" s="61" t="str">
        <f t="shared" si="17"/>
        <v>POINT(-81.864094 27.189369)</v>
      </c>
      <c r="Q334" s="67">
        <v>27.189368999999999</v>
      </c>
      <c r="R334" s="67">
        <v>-81.864093999999994</v>
      </c>
    </row>
    <row r="335" spans="1:18" x14ac:dyDescent="0.25">
      <c r="A335" s="76" t="str">
        <f t="shared" si="15"/>
        <v>12029</v>
      </c>
      <c r="B335" s="76" t="str">
        <f t="shared" si="16"/>
        <v>12029</v>
      </c>
      <c r="C335" s="33">
        <v>12029</v>
      </c>
      <c r="D335" s="33" t="s">
        <v>2766</v>
      </c>
      <c r="E335" s="33" t="s">
        <v>913</v>
      </c>
      <c r="F335" s="33" t="s">
        <v>912</v>
      </c>
      <c r="G335" s="33" t="s">
        <v>2767</v>
      </c>
      <c r="H335" s="5" t="s">
        <v>1855</v>
      </c>
      <c r="I335" s="33">
        <v>394</v>
      </c>
      <c r="K335" s="9">
        <v>12</v>
      </c>
      <c r="O335" s="33" t="s">
        <v>2768</v>
      </c>
      <c r="P335" s="61" t="str">
        <f t="shared" si="17"/>
        <v>POINT(-83.056329 29.634179)</v>
      </c>
      <c r="Q335" s="67">
        <v>29.634179</v>
      </c>
      <c r="R335" s="67">
        <v>-83.056329000000005</v>
      </c>
    </row>
    <row r="336" spans="1:18" x14ac:dyDescent="0.25">
      <c r="A336" s="76" t="str">
        <f t="shared" si="15"/>
        <v>12031</v>
      </c>
      <c r="B336" s="76" t="str">
        <f t="shared" si="16"/>
        <v>12031</v>
      </c>
      <c r="C336" s="33">
        <v>12031</v>
      </c>
      <c r="D336" s="33" t="s">
        <v>2769</v>
      </c>
      <c r="E336" s="33" t="s">
        <v>913</v>
      </c>
      <c r="F336" s="33" t="s">
        <v>912</v>
      </c>
      <c r="G336" s="33" t="s">
        <v>2770</v>
      </c>
      <c r="H336" s="5" t="s">
        <v>1855</v>
      </c>
      <c r="I336" s="33">
        <v>395</v>
      </c>
      <c r="K336" s="9">
        <v>12</v>
      </c>
      <c r="O336" s="33" t="s">
        <v>2771</v>
      </c>
      <c r="P336" s="61" t="str">
        <f t="shared" si="17"/>
        <v>POINT(-81.622853 30.300302)</v>
      </c>
      <c r="Q336" s="67">
        <v>30.300301999999999</v>
      </c>
      <c r="R336" s="67">
        <v>-81.622853000000006</v>
      </c>
    </row>
    <row r="337" spans="1:18" x14ac:dyDescent="0.25">
      <c r="A337" s="76" t="str">
        <f t="shared" si="15"/>
        <v>12033</v>
      </c>
      <c r="B337" s="76" t="str">
        <f t="shared" si="16"/>
        <v>12033</v>
      </c>
      <c r="C337" s="33">
        <v>12033</v>
      </c>
      <c r="D337" s="33" t="s">
        <v>1932</v>
      </c>
      <c r="E337" s="33" t="s">
        <v>913</v>
      </c>
      <c r="F337" s="33" t="s">
        <v>912</v>
      </c>
      <c r="G337" s="33" t="s">
        <v>1933</v>
      </c>
      <c r="H337" s="5" t="s">
        <v>1855</v>
      </c>
      <c r="I337" s="33">
        <v>396</v>
      </c>
      <c r="K337" s="9">
        <v>12</v>
      </c>
      <c r="O337" s="33" t="s">
        <v>2772</v>
      </c>
      <c r="P337" s="61" t="str">
        <f t="shared" si="17"/>
        <v>POINT(-87.274788 30.485314)</v>
      </c>
      <c r="Q337" s="67">
        <v>30.485313999999999</v>
      </c>
      <c r="R337" s="67">
        <v>-87.274788000000001</v>
      </c>
    </row>
    <row r="338" spans="1:18" x14ac:dyDescent="0.25">
      <c r="A338" s="76" t="str">
        <f t="shared" si="15"/>
        <v>12035</v>
      </c>
      <c r="B338" s="76" t="str">
        <f t="shared" si="16"/>
        <v>12035</v>
      </c>
      <c r="C338" s="33">
        <v>12035</v>
      </c>
      <c r="D338" s="33" t="s">
        <v>2773</v>
      </c>
      <c r="E338" s="33" t="s">
        <v>913</v>
      </c>
      <c r="F338" s="33" t="s">
        <v>912</v>
      </c>
      <c r="G338" s="33" t="s">
        <v>2774</v>
      </c>
      <c r="H338" s="5" t="s">
        <v>1855</v>
      </c>
      <c r="I338" s="33">
        <v>397</v>
      </c>
      <c r="K338" s="9">
        <v>12</v>
      </c>
      <c r="O338" s="33" t="s">
        <v>2775</v>
      </c>
      <c r="P338" s="61" t="str">
        <f t="shared" si="17"/>
        <v>POINT(-81.224735 29.523494)</v>
      </c>
      <c r="Q338" s="67">
        <v>29.523493999999999</v>
      </c>
      <c r="R338" s="67">
        <v>-81.224734999999995</v>
      </c>
    </row>
    <row r="339" spans="1:18" x14ac:dyDescent="0.25">
      <c r="A339" s="76" t="str">
        <f t="shared" si="15"/>
        <v>12037</v>
      </c>
      <c r="B339" s="76" t="str">
        <f t="shared" si="16"/>
        <v>12037</v>
      </c>
      <c r="C339" s="33">
        <v>12037</v>
      </c>
      <c r="D339" s="33" t="s">
        <v>1941</v>
      </c>
      <c r="E339" s="33" t="s">
        <v>913</v>
      </c>
      <c r="F339" s="33" t="s">
        <v>912</v>
      </c>
      <c r="G339" s="33" t="s">
        <v>1942</v>
      </c>
      <c r="H339" s="5" t="s">
        <v>1855</v>
      </c>
      <c r="I339" s="33">
        <v>398</v>
      </c>
      <c r="K339" s="9">
        <v>12</v>
      </c>
      <c r="O339" s="33" t="s">
        <v>2776</v>
      </c>
      <c r="P339" s="61" t="str">
        <f t="shared" si="17"/>
        <v>POINT(-84.822838 29.786787)</v>
      </c>
      <c r="Q339" s="67">
        <v>29.786787</v>
      </c>
      <c r="R339" s="67">
        <v>-84.822838000000004</v>
      </c>
    </row>
    <row r="340" spans="1:18" x14ac:dyDescent="0.25">
      <c r="A340" s="76" t="str">
        <f t="shared" si="15"/>
        <v>12039</v>
      </c>
      <c r="B340" s="76" t="str">
        <f t="shared" si="16"/>
        <v>12039</v>
      </c>
      <c r="C340" s="33">
        <v>12039</v>
      </c>
      <c r="D340" s="33" t="s">
        <v>2777</v>
      </c>
      <c r="E340" s="33" t="s">
        <v>913</v>
      </c>
      <c r="F340" s="33" t="s">
        <v>912</v>
      </c>
      <c r="G340" s="33" t="s">
        <v>2778</v>
      </c>
      <c r="H340" s="5" t="s">
        <v>1855</v>
      </c>
      <c r="I340" s="33">
        <v>399</v>
      </c>
      <c r="K340" s="9">
        <v>12</v>
      </c>
      <c r="O340" s="33" t="s">
        <v>2779</v>
      </c>
      <c r="P340" s="61" t="str">
        <f t="shared" si="17"/>
        <v>POINT(-84.581397 30.59828)</v>
      </c>
      <c r="Q340" s="67">
        <v>30.598279999999999</v>
      </c>
      <c r="R340" s="67">
        <v>-84.581396999999996</v>
      </c>
    </row>
    <row r="341" spans="1:18" x14ac:dyDescent="0.25">
      <c r="A341" s="76" t="str">
        <f t="shared" si="15"/>
        <v>12041</v>
      </c>
      <c r="B341" s="76" t="str">
        <f t="shared" si="16"/>
        <v>12041</v>
      </c>
      <c r="C341" s="33">
        <v>12041</v>
      </c>
      <c r="D341" s="33" t="s">
        <v>2780</v>
      </c>
      <c r="E341" s="33" t="s">
        <v>913</v>
      </c>
      <c r="F341" s="33" t="s">
        <v>912</v>
      </c>
      <c r="G341" s="33" t="s">
        <v>2781</v>
      </c>
      <c r="H341" s="5" t="s">
        <v>1855</v>
      </c>
      <c r="I341" s="33">
        <v>400</v>
      </c>
      <c r="K341" s="9">
        <v>12</v>
      </c>
      <c r="O341" s="33" t="s">
        <v>2782</v>
      </c>
      <c r="P341" s="61" t="str">
        <f t="shared" si="17"/>
        <v>POINT(-82.808262 29.704639)</v>
      </c>
      <c r="Q341" s="67">
        <v>29.704639</v>
      </c>
      <c r="R341" s="67">
        <v>-82.808261999999999</v>
      </c>
    </row>
    <row r="342" spans="1:18" x14ac:dyDescent="0.25">
      <c r="A342" s="76" t="str">
        <f t="shared" si="15"/>
        <v>12043</v>
      </c>
      <c r="B342" s="76" t="str">
        <f t="shared" si="16"/>
        <v>12043</v>
      </c>
      <c r="C342" s="33">
        <v>12043</v>
      </c>
      <c r="D342" s="33" t="s">
        <v>2783</v>
      </c>
      <c r="E342" s="33" t="s">
        <v>913</v>
      </c>
      <c r="F342" s="33" t="s">
        <v>912</v>
      </c>
      <c r="G342" s="33" t="s">
        <v>2784</v>
      </c>
      <c r="H342" s="5" t="s">
        <v>1855</v>
      </c>
      <c r="I342" s="33">
        <v>401</v>
      </c>
      <c r="K342" s="9">
        <v>12</v>
      </c>
      <c r="O342" s="33" t="s">
        <v>2785</v>
      </c>
      <c r="P342" s="61" t="str">
        <f t="shared" si="17"/>
        <v>POINT(-81.185404 26.896029)</v>
      </c>
      <c r="Q342" s="67">
        <v>26.896028999999999</v>
      </c>
      <c r="R342" s="67">
        <v>-81.185404000000005</v>
      </c>
    </row>
    <row r="343" spans="1:18" x14ac:dyDescent="0.25">
      <c r="A343" s="76" t="str">
        <f t="shared" si="15"/>
        <v>12045</v>
      </c>
      <c r="B343" s="76" t="str">
        <f t="shared" si="16"/>
        <v>12045</v>
      </c>
      <c r="C343" s="33">
        <v>12045</v>
      </c>
      <c r="D343" s="33" t="s">
        <v>2786</v>
      </c>
      <c r="E343" s="33" t="s">
        <v>913</v>
      </c>
      <c r="F343" s="33" t="s">
        <v>912</v>
      </c>
      <c r="G343" s="33" t="s">
        <v>2787</v>
      </c>
      <c r="H343" s="5" t="s">
        <v>1855</v>
      </c>
      <c r="I343" s="33">
        <v>402</v>
      </c>
      <c r="K343" s="9">
        <v>12</v>
      </c>
      <c r="O343" s="33" t="s">
        <v>2788</v>
      </c>
      <c r="P343" s="61" t="str">
        <f t="shared" si="17"/>
        <v>POINT(-85.259478 29.988579)</v>
      </c>
      <c r="Q343" s="67">
        <v>29.988579000000001</v>
      </c>
      <c r="R343" s="67">
        <v>-85.259478000000001</v>
      </c>
    </row>
    <row r="344" spans="1:18" x14ac:dyDescent="0.25">
      <c r="A344" s="76" t="str">
        <f t="shared" si="15"/>
        <v>12047</v>
      </c>
      <c r="B344" s="76" t="str">
        <f t="shared" si="16"/>
        <v>12047</v>
      </c>
      <c r="C344" s="33">
        <v>12047</v>
      </c>
      <c r="D344" s="33" t="s">
        <v>2789</v>
      </c>
      <c r="E344" s="33" t="s">
        <v>913</v>
      </c>
      <c r="F344" s="33" t="s">
        <v>912</v>
      </c>
      <c r="G344" s="33" t="s">
        <v>2790</v>
      </c>
      <c r="H344" s="5" t="s">
        <v>1855</v>
      </c>
      <c r="I344" s="33">
        <v>403</v>
      </c>
      <c r="K344" s="9">
        <v>12</v>
      </c>
      <c r="O344" s="33" t="s">
        <v>2791</v>
      </c>
      <c r="P344" s="61" t="str">
        <f t="shared" si="17"/>
        <v>POINT(-82.997218 30.501534)</v>
      </c>
      <c r="Q344" s="67">
        <v>30.501533999999999</v>
      </c>
      <c r="R344" s="67">
        <v>-82.997218000000004</v>
      </c>
    </row>
    <row r="345" spans="1:18" x14ac:dyDescent="0.25">
      <c r="A345" s="76" t="str">
        <f t="shared" si="15"/>
        <v>12049</v>
      </c>
      <c r="B345" s="76" t="str">
        <f t="shared" si="16"/>
        <v>12049</v>
      </c>
      <c r="C345" s="33">
        <v>12049</v>
      </c>
      <c r="D345" s="33" t="s">
        <v>2792</v>
      </c>
      <c r="E345" s="33" t="s">
        <v>913</v>
      </c>
      <c r="F345" s="33" t="s">
        <v>912</v>
      </c>
      <c r="G345" s="33" t="s">
        <v>2793</v>
      </c>
      <c r="H345" s="5" t="s">
        <v>1855</v>
      </c>
      <c r="I345" s="33">
        <v>404</v>
      </c>
      <c r="K345" s="9">
        <v>12</v>
      </c>
      <c r="O345" s="33" t="s">
        <v>2794</v>
      </c>
      <c r="P345" s="61" t="str">
        <f t="shared" si="17"/>
        <v>POINT(-81.815432 27.548312)</v>
      </c>
      <c r="Q345" s="67">
        <v>27.548311999999999</v>
      </c>
      <c r="R345" s="67">
        <v>-81.815432000000001</v>
      </c>
    </row>
    <row r="346" spans="1:18" x14ac:dyDescent="0.25">
      <c r="A346" s="76" t="str">
        <f t="shared" si="15"/>
        <v>12051</v>
      </c>
      <c r="B346" s="76" t="str">
        <f t="shared" si="16"/>
        <v>12051</v>
      </c>
      <c r="C346" s="33">
        <v>12051</v>
      </c>
      <c r="D346" s="33" t="s">
        <v>2795</v>
      </c>
      <c r="E346" s="33" t="s">
        <v>913</v>
      </c>
      <c r="F346" s="33" t="s">
        <v>912</v>
      </c>
      <c r="G346" s="33" t="s">
        <v>2796</v>
      </c>
      <c r="H346" s="5" t="s">
        <v>1855</v>
      </c>
      <c r="I346" s="33">
        <v>405</v>
      </c>
      <c r="K346" s="9">
        <v>12</v>
      </c>
      <c r="O346" s="33" t="s">
        <v>2797</v>
      </c>
      <c r="P346" s="61" t="str">
        <f t="shared" si="17"/>
        <v>POINT(-81.202571 26.705392)</v>
      </c>
      <c r="Q346" s="67">
        <v>26.705392</v>
      </c>
      <c r="R346" s="67">
        <v>-81.202571000000006</v>
      </c>
    </row>
    <row r="347" spans="1:18" x14ac:dyDescent="0.25">
      <c r="A347" s="76" t="str">
        <f t="shared" si="15"/>
        <v>12053</v>
      </c>
      <c r="B347" s="76" t="str">
        <f t="shared" si="16"/>
        <v>12053</v>
      </c>
      <c r="C347" s="33">
        <v>12053</v>
      </c>
      <c r="D347" s="33" t="s">
        <v>2798</v>
      </c>
      <c r="E347" s="33" t="s">
        <v>913</v>
      </c>
      <c r="F347" s="33" t="s">
        <v>912</v>
      </c>
      <c r="G347" s="33" t="s">
        <v>2799</v>
      </c>
      <c r="H347" s="5" t="s">
        <v>1855</v>
      </c>
      <c r="I347" s="33">
        <v>406</v>
      </c>
      <c r="K347" s="9">
        <v>12</v>
      </c>
      <c r="O347" s="33" t="s">
        <v>2800</v>
      </c>
      <c r="P347" s="61" t="str">
        <f t="shared" si="17"/>
        <v>POINT(-82.496961 28.50485)</v>
      </c>
      <c r="Q347" s="67">
        <v>28.504850000000001</v>
      </c>
      <c r="R347" s="67">
        <v>-82.496960999999999</v>
      </c>
    </row>
    <row r="348" spans="1:18" x14ac:dyDescent="0.25">
      <c r="A348" s="76" t="str">
        <f t="shared" si="15"/>
        <v>12055</v>
      </c>
      <c r="B348" s="76" t="str">
        <f t="shared" si="16"/>
        <v>12055</v>
      </c>
      <c r="C348" s="33">
        <v>12055</v>
      </c>
      <c r="D348" s="33" t="s">
        <v>2801</v>
      </c>
      <c r="E348" s="33" t="s">
        <v>913</v>
      </c>
      <c r="F348" s="33" t="s">
        <v>912</v>
      </c>
      <c r="G348" s="33" t="s">
        <v>2802</v>
      </c>
      <c r="H348" s="5" t="s">
        <v>1855</v>
      </c>
      <c r="I348" s="33">
        <v>407</v>
      </c>
      <c r="K348" s="9">
        <v>12</v>
      </c>
      <c r="O348" s="33" t="s">
        <v>2803</v>
      </c>
      <c r="P348" s="61" t="str">
        <f t="shared" si="17"/>
        <v>POINT(-81.442555 27.460415)</v>
      </c>
      <c r="Q348" s="67">
        <v>27.460415000000001</v>
      </c>
      <c r="R348" s="67">
        <v>-81.442554999999999</v>
      </c>
    </row>
    <row r="349" spans="1:18" x14ac:dyDescent="0.25">
      <c r="A349" s="76" t="str">
        <f t="shared" si="15"/>
        <v>12057</v>
      </c>
      <c r="B349" s="76" t="str">
        <f t="shared" si="16"/>
        <v>12057</v>
      </c>
      <c r="C349" s="33">
        <v>12057</v>
      </c>
      <c r="D349" s="33" t="s">
        <v>2804</v>
      </c>
      <c r="E349" s="33" t="s">
        <v>913</v>
      </c>
      <c r="F349" s="33" t="s">
        <v>912</v>
      </c>
      <c r="G349" s="33" t="s">
        <v>2805</v>
      </c>
      <c r="H349" s="5" t="s">
        <v>1855</v>
      </c>
      <c r="I349" s="33">
        <v>408</v>
      </c>
      <c r="K349" s="9">
        <v>12</v>
      </c>
      <c r="O349" s="33" t="s">
        <v>2806</v>
      </c>
      <c r="P349" s="61" t="str">
        <f t="shared" si="17"/>
        <v>POINT(-82.401275 27.976529)</v>
      </c>
      <c r="Q349" s="67">
        <v>27.976528999999999</v>
      </c>
      <c r="R349" s="67">
        <v>-82.401274999999998</v>
      </c>
    </row>
    <row r="350" spans="1:18" x14ac:dyDescent="0.25">
      <c r="A350" s="76" t="str">
        <f t="shared" si="15"/>
        <v>12059</v>
      </c>
      <c r="B350" s="76" t="str">
        <f t="shared" si="16"/>
        <v>12059</v>
      </c>
      <c r="C350" s="33">
        <v>12059</v>
      </c>
      <c r="D350" s="33" t="s">
        <v>2807</v>
      </c>
      <c r="E350" s="33" t="s">
        <v>913</v>
      </c>
      <c r="F350" s="33" t="s">
        <v>912</v>
      </c>
      <c r="G350" s="33" t="s">
        <v>2808</v>
      </c>
      <c r="H350" s="5" t="s">
        <v>1855</v>
      </c>
      <c r="I350" s="33">
        <v>409</v>
      </c>
      <c r="K350" s="9">
        <v>12</v>
      </c>
      <c r="O350" s="33" t="s">
        <v>2809</v>
      </c>
      <c r="P350" s="61" t="str">
        <f t="shared" si="17"/>
        <v>POINT(-85.758558 30.847684)</v>
      </c>
      <c r="Q350" s="67">
        <v>30.847684000000001</v>
      </c>
      <c r="R350" s="67">
        <v>-85.758557999999994</v>
      </c>
    </row>
    <row r="351" spans="1:18" x14ac:dyDescent="0.25">
      <c r="A351" s="76" t="str">
        <f t="shared" si="15"/>
        <v>12061</v>
      </c>
      <c r="B351" s="76" t="str">
        <f t="shared" si="16"/>
        <v>12061</v>
      </c>
      <c r="C351" s="33">
        <v>12061</v>
      </c>
      <c r="D351" s="33" t="s">
        <v>2810</v>
      </c>
      <c r="E351" s="33" t="s">
        <v>913</v>
      </c>
      <c r="F351" s="33" t="s">
        <v>912</v>
      </c>
      <c r="G351" s="33" t="s">
        <v>2811</v>
      </c>
      <c r="H351" s="5" t="s">
        <v>1855</v>
      </c>
      <c r="I351" s="33">
        <v>410</v>
      </c>
      <c r="K351" s="9">
        <v>12</v>
      </c>
      <c r="O351" s="33" t="s">
        <v>2812</v>
      </c>
      <c r="P351" s="61" t="str">
        <f t="shared" si="17"/>
        <v>POINT(-80.440581 27.671827)</v>
      </c>
      <c r="Q351" s="67">
        <v>27.671827</v>
      </c>
      <c r="R351" s="67">
        <v>-80.440580999999995</v>
      </c>
    </row>
    <row r="352" spans="1:18" x14ac:dyDescent="0.25">
      <c r="A352" s="76" t="str">
        <f t="shared" si="15"/>
        <v>12063</v>
      </c>
      <c r="B352" s="76" t="str">
        <f t="shared" si="16"/>
        <v>12063</v>
      </c>
      <c r="C352" s="33">
        <v>12063</v>
      </c>
      <c r="D352" s="33" t="s">
        <v>1959</v>
      </c>
      <c r="E352" s="33" t="s">
        <v>913</v>
      </c>
      <c r="F352" s="33" t="s">
        <v>912</v>
      </c>
      <c r="G352" s="33" t="s">
        <v>1960</v>
      </c>
      <c r="H352" s="5" t="s">
        <v>1855</v>
      </c>
      <c r="I352" s="33">
        <v>411</v>
      </c>
      <c r="K352" s="9">
        <v>12</v>
      </c>
      <c r="O352" s="33" t="s">
        <v>2813</v>
      </c>
      <c r="P352" s="61" t="str">
        <f t="shared" si="17"/>
        <v>POINT(-85.216119 30.80024)</v>
      </c>
      <c r="Q352" s="67">
        <v>30.800239999999999</v>
      </c>
      <c r="R352" s="67">
        <v>-85.216119000000006</v>
      </c>
    </row>
    <row r="353" spans="1:18" x14ac:dyDescent="0.25">
      <c r="A353" s="76" t="str">
        <f t="shared" si="15"/>
        <v>12065</v>
      </c>
      <c r="B353" s="76" t="str">
        <f t="shared" si="16"/>
        <v>12065</v>
      </c>
      <c r="C353" s="33">
        <v>12065</v>
      </c>
      <c r="D353" s="33" t="s">
        <v>1962</v>
      </c>
      <c r="E353" s="33" t="s">
        <v>913</v>
      </c>
      <c r="F353" s="33" t="s">
        <v>912</v>
      </c>
      <c r="G353" s="33" t="s">
        <v>1963</v>
      </c>
      <c r="H353" s="5" t="s">
        <v>1855</v>
      </c>
      <c r="I353" s="33">
        <v>412</v>
      </c>
      <c r="K353" s="9">
        <v>12</v>
      </c>
      <c r="O353" s="33" t="s">
        <v>2814</v>
      </c>
      <c r="P353" s="61" t="str">
        <f t="shared" si="17"/>
        <v>POINT(-83.886291 30.504031)</v>
      </c>
      <c r="Q353" s="67">
        <v>30.504031000000001</v>
      </c>
      <c r="R353" s="67">
        <v>-83.886291</v>
      </c>
    </row>
    <row r="354" spans="1:18" x14ac:dyDescent="0.25">
      <c r="A354" s="76" t="str">
        <f t="shared" si="15"/>
        <v>12067</v>
      </c>
      <c r="B354" s="76" t="str">
        <f t="shared" si="16"/>
        <v>12067</v>
      </c>
      <c r="C354" s="33">
        <v>12067</v>
      </c>
      <c r="D354" s="33" t="s">
        <v>2259</v>
      </c>
      <c r="E354" s="33" t="s">
        <v>913</v>
      </c>
      <c r="F354" s="33" t="s">
        <v>912</v>
      </c>
      <c r="G354" s="33" t="s">
        <v>2260</v>
      </c>
      <c r="H354" s="5" t="s">
        <v>1855</v>
      </c>
      <c r="I354" s="33">
        <v>413</v>
      </c>
      <c r="K354" s="9">
        <v>12</v>
      </c>
      <c r="O354" s="33" t="s">
        <v>2815</v>
      </c>
      <c r="P354" s="61" t="str">
        <f t="shared" si="17"/>
        <v>POINT(-83.179508 30.065418)</v>
      </c>
      <c r="Q354" s="67">
        <v>30.065418000000001</v>
      </c>
      <c r="R354" s="67">
        <v>-83.179507999999998</v>
      </c>
    </row>
    <row r="355" spans="1:18" x14ac:dyDescent="0.25">
      <c r="A355" s="76" t="str">
        <f t="shared" si="15"/>
        <v>12069</v>
      </c>
      <c r="B355" s="76" t="str">
        <f t="shared" si="16"/>
        <v>12069</v>
      </c>
      <c r="C355" s="33">
        <v>12069</v>
      </c>
      <c r="D355" s="33" t="s">
        <v>2402</v>
      </c>
      <c r="E355" s="33" t="s">
        <v>913</v>
      </c>
      <c r="F355" s="33" t="s">
        <v>912</v>
      </c>
      <c r="G355" s="33" t="s">
        <v>2403</v>
      </c>
      <c r="H355" s="5" t="s">
        <v>1855</v>
      </c>
      <c r="I355" s="33">
        <v>414</v>
      </c>
      <c r="K355" s="9">
        <v>12</v>
      </c>
      <c r="O355" s="33" t="s">
        <v>2816</v>
      </c>
      <c r="P355" s="61" t="str">
        <f t="shared" si="17"/>
        <v>POINT(-81.752026 28.735689)</v>
      </c>
      <c r="Q355" s="67">
        <v>28.735689000000001</v>
      </c>
      <c r="R355" s="67">
        <v>-81.752026000000001</v>
      </c>
    </row>
    <row r="356" spans="1:18" x14ac:dyDescent="0.25">
      <c r="A356" s="76" t="str">
        <f t="shared" si="15"/>
        <v>12071</v>
      </c>
      <c r="B356" s="76" t="str">
        <f t="shared" si="16"/>
        <v>12071</v>
      </c>
      <c r="C356" s="33">
        <v>12071</v>
      </c>
      <c r="D356" s="33" t="s">
        <v>1974</v>
      </c>
      <c r="E356" s="33" t="s">
        <v>913</v>
      </c>
      <c r="F356" s="33" t="s">
        <v>912</v>
      </c>
      <c r="G356" s="33" t="s">
        <v>1975</v>
      </c>
      <c r="H356" s="5" t="s">
        <v>1855</v>
      </c>
      <c r="I356" s="33">
        <v>415</v>
      </c>
      <c r="K356" s="9">
        <v>12</v>
      </c>
      <c r="O356" s="33" t="s">
        <v>2817</v>
      </c>
      <c r="P356" s="61" t="str">
        <f t="shared" si="17"/>
        <v>POINT(-81.858144 26.574992)</v>
      </c>
      <c r="Q356" s="67">
        <v>26.574992000000002</v>
      </c>
      <c r="R356" s="67">
        <v>-81.858143999999996</v>
      </c>
    </row>
    <row r="357" spans="1:18" x14ac:dyDescent="0.25">
      <c r="A357" s="76" t="str">
        <f t="shared" si="15"/>
        <v>12073</v>
      </c>
      <c r="B357" s="76" t="str">
        <f t="shared" si="16"/>
        <v>12073</v>
      </c>
      <c r="C357" s="33">
        <v>12073</v>
      </c>
      <c r="D357" s="33" t="s">
        <v>2818</v>
      </c>
      <c r="E357" s="33" t="s">
        <v>913</v>
      </c>
      <c r="F357" s="33" t="s">
        <v>912</v>
      </c>
      <c r="G357" s="33" t="s">
        <v>2819</v>
      </c>
      <c r="H357" s="5" t="s">
        <v>1855</v>
      </c>
      <c r="I357" s="33">
        <v>416</v>
      </c>
      <c r="K357" s="9">
        <v>12</v>
      </c>
      <c r="O357" s="33" t="s">
        <v>2820</v>
      </c>
      <c r="P357" s="61" t="str">
        <f t="shared" si="17"/>
        <v>POINT(-84.270371 30.466103)</v>
      </c>
      <c r="Q357" s="67">
        <v>30.466103</v>
      </c>
      <c r="R357" s="67">
        <v>-84.270370999999997</v>
      </c>
    </row>
    <row r="358" spans="1:18" x14ac:dyDescent="0.25">
      <c r="A358" s="76" t="str">
        <f t="shared" si="15"/>
        <v>12075</v>
      </c>
      <c r="B358" s="76" t="str">
        <f t="shared" si="16"/>
        <v>12075</v>
      </c>
      <c r="C358" s="33">
        <v>12075</v>
      </c>
      <c r="D358" s="33" t="s">
        <v>2821</v>
      </c>
      <c r="E358" s="33" t="s">
        <v>913</v>
      </c>
      <c r="F358" s="33" t="s">
        <v>912</v>
      </c>
      <c r="G358" s="33" t="s">
        <v>2822</v>
      </c>
      <c r="H358" s="5" t="s">
        <v>1855</v>
      </c>
      <c r="I358" s="33">
        <v>417</v>
      </c>
      <c r="K358" s="9">
        <v>12</v>
      </c>
      <c r="O358" s="33" t="s">
        <v>2823</v>
      </c>
      <c r="P358" s="61" t="str">
        <f t="shared" si="17"/>
        <v>POINT(-82.666319 29.379995)</v>
      </c>
      <c r="Q358" s="67">
        <v>29.379995000000001</v>
      </c>
      <c r="R358" s="67">
        <v>-82.666319000000001</v>
      </c>
    </row>
    <row r="359" spans="1:18" x14ac:dyDescent="0.25">
      <c r="A359" s="76" t="str">
        <f t="shared" si="15"/>
        <v>12077</v>
      </c>
      <c r="B359" s="76" t="str">
        <f t="shared" si="16"/>
        <v>12077</v>
      </c>
      <c r="C359" s="33">
        <v>12077</v>
      </c>
      <c r="D359" s="33" t="s">
        <v>2824</v>
      </c>
      <c r="E359" s="33" t="s">
        <v>913</v>
      </c>
      <c r="F359" s="33" t="s">
        <v>912</v>
      </c>
      <c r="G359" s="33" t="s">
        <v>2825</v>
      </c>
      <c r="H359" s="5" t="s">
        <v>1855</v>
      </c>
      <c r="I359" s="33">
        <v>418</v>
      </c>
      <c r="K359" s="9">
        <v>12</v>
      </c>
      <c r="O359" s="33" t="s">
        <v>2826</v>
      </c>
      <c r="P359" s="61" t="str">
        <f t="shared" si="17"/>
        <v>POINT(-84.905169 30.399795)</v>
      </c>
      <c r="Q359" s="67">
        <v>30.399795000000001</v>
      </c>
      <c r="R359" s="67">
        <v>-84.905169000000001</v>
      </c>
    </row>
    <row r="360" spans="1:18" x14ac:dyDescent="0.25">
      <c r="A360" s="76" t="str">
        <f t="shared" si="15"/>
        <v>12079</v>
      </c>
      <c r="B360" s="76" t="str">
        <f t="shared" si="16"/>
        <v>12079</v>
      </c>
      <c r="C360" s="33">
        <v>12079</v>
      </c>
      <c r="D360" s="33" t="s">
        <v>1986</v>
      </c>
      <c r="E360" s="33" t="s">
        <v>913</v>
      </c>
      <c r="F360" s="33" t="s">
        <v>912</v>
      </c>
      <c r="G360" s="33" t="s">
        <v>1987</v>
      </c>
      <c r="H360" s="5" t="s">
        <v>1855</v>
      </c>
      <c r="I360" s="33">
        <v>419</v>
      </c>
      <c r="K360" s="9">
        <v>12</v>
      </c>
      <c r="O360" s="33" t="s">
        <v>2827</v>
      </c>
      <c r="P360" s="61" t="str">
        <f t="shared" si="17"/>
        <v>POINT(-83.430563 30.47263)</v>
      </c>
      <c r="Q360" s="67">
        <v>30.472629999999999</v>
      </c>
      <c r="R360" s="67">
        <v>-83.430563000000006</v>
      </c>
    </row>
    <row r="361" spans="1:18" x14ac:dyDescent="0.25">
      <c r="A361" s="76" t="str">
        <f t="shared" si="15"/>
        <v>12081</v>
      </c>
      <c r="B361" s="76" t="str">
        <f t="shared" si="16"/>
        <v>12081</v>
      </c>
      <c r="C361" s="33">
        <v>12081</v>
      </c>
      <c r="D361" s="33" t="s">
        <v>2828</v>
      </c>
      <c r="E361" s="33" t="s">
        <v>913</v>
      </c>
      <c r="F361" s="33" t="s">
        <v>912</v>
      </c>
      <c r="G361" s="33" t="s">
        <v>2829</v>
      </c>
      <c r="H361" s="5" t="s">
        <v>1855</v>
      </c>
      <c r="I361" s="33">
        <v>420</v>
      </c>
      <c r="K361" s="9">
        <v>12</v>
      </c>
      <c r="O361" s="33" t="s">
        <v>2830</v>
      </c>
      <c r="P361" s="61" t="str">
        <f t="shared" si="17"/>
        <v>POINT(-82.532775 27.477054)</v>
      </c>
      <c r="Q361" s="67">
        <v>27.477053999999999</v>
      </c>
      <c r="R361" s="67">
        <v>-82.532775000000001</v>
      </c>
    </row>
    <row r="362" spans="1:18" x14ac:dyDescent="0.25">
      <c r="A362" s="76" t="str">
        <f t="shared" si="15"/>
        <v>12083</v>
      </c>
      <c r="B362" s="76" t="str">
        <f t="shared" si="16"/>
        <v>12083</v>
      </c>
      <c r="C362" s="33">
        <v>12083</v>
      </c>
      <c r="D362" s="33" t="s">
        <v>1992</v>
      </c>
      <c r="E362" s="33" t="s">
        <v>913</v>
      </c>
      <c r="F362" s="33" t="s">
        <v>912</v>
      </c>
      <c r="G362" s="33" t="s">
        <v>1993</v>
      </c>
      <c r="H362" s="5" t="s">
        <v>1855</v>
      </c>
      <c r="I362" s="33">
        <v>421</v>
      </c>
      <c r="K362" s="9">
        <v>12</v>
      </c>
      <c r="O362" s="33" t="s">
        <v>2831</v>
      </c>
      <c r="P362" s="61" t="str">
        <f t="shared" si="17"/>
        <v>POINT(-82.123367 29.140116)</v>
      </c>
      <c r="Q362" s="67">
        <v>29.140115999999999</v>
      </c>
      <c r="R362" s="67">
        <v>-82.123367000000002</v>
      </c>
    </row>
    <row r="363" spans="1:18" x14ac:dyDescent="0.25">
      <c r="A363" s="76" t="str">
        <f t="shared" si="15"/>
        <v>12085</v>
      </c>
      <c r="B363" s="76" t="str">
        <f t="shared" si="16"/>
        <v>12085</v>
      </c>
      <c r="C363" s="33">
        <v>12085</v>
      </c>
      <c r="D363" s="33" t="s">
        <v>2832</v>
      </c>
      <c r="E363" s="33" t="s">
        <v>913</v>
      </c>
      <c r="F363" s="33" t="s">
        <v>912</v>
      </c>
      <c r="G363" s="33" t="s">
        <v>2833</v>
      </c>
      <c r="H363" s="5" t="s">
        <v>1855</v>
      </c>
      <c r="I363" s="33">
        <v>422</v>
      </c>
      <c r="K363" s="9">
        <v>12</v>
      </c>
      <c r="O363" s="33" t="s">
        <v>2834</v>
      </c>
      <c r="P363" s="61" t="str">
        <f t="shared" si="17"/>
        <v>POINT(-80.244395 27.1443)</v>
      </c>
      <c r="Q363" s="67">
        <v>27.144300000000001</v>
      </c>
      <c r="R363" s="67">
        <v>-80.244394999999997</v>
      </c>
    </row>
    <row r="364" spans="1:18" x14ac:dyDescent="0.25">
      <c r="A364" s="76" t="str">
        <f t="shared" si="15"/>
        <v>12086</v>
      </c>
      <c r="B364" s="76" t="str">
        <f t="shared" si="16"/>
        <v>12086</v>
      </c>
      <c r="C364" s="33">
        <v>12086</v>
      </c>
      <c r="D364" s="33" t="s">
        <v>2835</v>
      </c>
      <c r="E364" s="33" t="s">
        <v>913</v>
      </c>
      <c r="F364" s="33" t="s">
        <v>912</v>
      </c>
      <c r="G364" s="33" t="s">
        <v>2836</v>
      </c>
      <c r="H364" s="5" t="s">
        <v>1855</v>
      </c>
      <c r="I364" s="33">
        <v>423</v>
      </c>
      <c r="K364" s="9">
        <v>12</v>
      </c>
      <c r="O364" s="33" t="s">
        <v>2837</v>
      </c>
      <c r="P364" s="61" t="str">
        <f t="shared" si="17"/>
        <v>POINT(-80.298888 25.774565)</v>
      </c>
      <c r="Q364" s="67">
        <v>25.774564999999999</v>
      </c>
      <c r="R364" s="67">
        <v>-80.298888000000005</v>
      </c>
    </row>
    <row r="365" spans="1:18" x14ac:dyDescent="0.25">
      <c r="A365" s="76" t="str">
        <f t="shared" si="15"/>
        <v>12087</v>
      </c>
      <c r="B365" s="76" t="str">
        <f t="shared" si="16"/>
        <v>12087</v>
      </c>
      <c r="C365" s="33">
        <v>12087</v>
      </c>
      <c r="D365" s="33" t="s">
        <v>2001</v>
      </c>
      <c r="E365" s="33" t="s">
        <v>913</v>
      </c>
      <c r="F365" s="33" t="s">
        <v>912</v>
      </c>
      <c r="G365" s="33" t="s">
        <v>2002</v>
      </c>
      <c r="H365" s="5" t="s">
        <v>1855</v>
      </c>
      <c r="I365" s="33">
        <v>424</v>
      </c>
      <c r="K365" s="9">
        <v>12</v>
      </c>
      <c r="O365" s="33" t="s">
        <v>2838</v>
      </c>
      <c r="P365" s="61" t="str">
        <f t="shared" si="17"/>
        <v>POINT(-81.263945 24.739678)</v>
      </c>
      <c r="Q365" s="67">
        <v>24.739678000000001</v>
      </c>
      <c r="R365" s="67">
        <v>-81.263945000000007</v>
      </c>
    </row>
    <row r="366" spans="1:18" x14ac:dyDescent="0.25">
      <c r="A366" s="76" t="str">
        <f t="shared" si="15"/>
        <v>12089</v>
      </c>
      <c r="B366" s="76" t="str">
        <f t="shared" si="16"/>
        <v>12089</v>
      </c>
      <c r="C366" s="33">
        <v>12089</v>
      </c>
      <c r="D366" s="33" t="s">
        <v>2839</v>
      </c>
      <c r="E366" s="33" t="s">
        <v>913</v>
      </c>
      <c r="F366" s="33" t="s">
        <v>912</v>
      </c>
      <c r="G366" s="33" t="s">
        <v>2840</v>
      </c>
      <c r="H366" s="5" t="s">
        <v>1855</v>
      </c>
      <c r="I366" s="33">
        <v>425</v>
      </c>
      <c r="K366" s="9">
        <v>12</v>
      </c>
      <c r="O366" s="33" t="s">
        <v>2841</v>
      </c>
      <c r="P366" s="61" t="str">
        <f t="shared" si="17"/>
        <v>POINT(-81.647153 30.607962)</v>
      </c>
      <c r="Q366" s="67">
        <v>30.607962000000001</v>
      </c>
      <c r="R366" s="67">
        <v>-81.647153000000003</v>
      </c>
    </row>
    <row r="367" spans="1:18" x14ac:dyDescent="0.25">
      <c r="A367" s="76" t="str">
        <f t="shared" si="15"/>
        <v>12091</v>
      </c>
      <c r="B367" s="76" t="str">
        <f t="shared" si="16"/>
        <v>12091</v>
      </c>
      <c r="C367" s="33">
        <v>12091</v>
      </c>
      <c r="D367" s="33" t="s">
        <v>2842</v>
      </c>
      <c r="E367" s="33" t="s">
        <v>913</v>
      </c>
      <c r="F367" s="33" t="s">
        <v>912</v>
      </c>
      <c r="G367" s="33" t="s">
        <v>2843</v>
      </c>
      <c r="H367" s="5" t="s">
        <v>1855</v>
      </c>
      <c r="I367" s="33">
        <v>426</v>
      </c>
      <c r="K367" s="9">
        <v>12</v>
      </c>
      <c r="O367" s="33" t="s">
        <v>2844</v>
      </c>
      <c r="P367" s="61" t="str">
        <f t="shared" si="17"/>
        <v>POINT(-86.567105 30.542829)</v>
      </c>
      <c r="Q367" s="67">
        <v>30.542829000000001</v>
      </c>
      <c r="R367" s="67">
        <v>-86.567104999999998</v>
      </c>
    </row>
    <row r="368" spans="1:18" x14ac:dyDescent="0.25">
      <c r="A368" s="76" t="str">
        <f t="shared" si="15"/>
        <v>12093</v>
      </c>
      <c r="B368" s="76" t="str">
        <f t="shared" si="16"/>
        <v>12093</v>
      </c>
      <c r="C368" s="33">
        <v>12093</v>
      </c>
      <c r="D368" s="33" t="s">
        <v>2845</v>
      </c>
      <c r="E368" s="33" t="s">
        <v>913</v>
      </c>
      <c r="F368" s="33" t="s">
        <v>912</v>
      </c>
      <c r="G368" s="33" t="s">
        <v>2846</v>
      </c>
      <c r="H368" s="5" t="s">
        <v>1855</v>
      </c>
      <c r="I368" s="33">
        <v>427</v>
      </c>
      <c r="K368" s="9">
        <v>12</v>
      </c>
      <c r="O368" s="33" t="s">
        <v>2847</v>
      </c>
      <c r="P368" s="61" t="str">
        <f t="shared" si="17"/>
        <v>POINT(-80.822153 27.272057)</v>
      </c>
      <c r="Q368" s="67">
        <v>27.272057</v>
      </c>
      <c r="R368" s="67">
        <v>-80.822153</v>
      </c>
    </row>
    <row r="369" spans="1:18" x14ac:dyDescent="0.25">
      <c r="A369" s="76" t="str">
        <f t="shared" si="15"/>
        <v>12095</v>
      </c>
      <c r="B369" s="76" t="str">
        <f t="shared" si="16"/>
        <v>12095</v>
      </c>
      <c r="C369" s="33">
        <v>12095</v>
      </c>
      <c r="D369" s="33" t="s">
        <v>2439</v>
      </c>
      <c r="E369" s="33" t="s">
        <v>913</v>
      </c>
      <c r="F369" s="33" t="s">
        <v>912</v>
      </c>
      <c r="G369" s="33" t="s">
        <v>2440</v>
      </c>
      <c r="H369" s="5" t="s">
        <v>1855</v>
      </c>
      <c r="I369" s="33">
        <v>428</v>
      </c>
      <c r="K369" s="9">
        <v>12</v>
      </c>
      <c r="O369" s="33" t="s">
        <v>2848</v>
      </c>
      <c r="P369" s="61" t="str">
        <f t="shared" si="17"/>
        <v>POINT(-81.384377 28.532855)</v>
      </c>
      <c r="Q369" s="67">
        <v>28.532855000000001</v>
      </c>
      <c r="R369" s="67">
        <v>-81.384377000000001</v>
      </c>
    </row>
    <row r="370" spans="1:18" x14ac:dyDescent="0.25">
      <c r="A370" s="76" t="str">
        <f t="shared" si="15"/>
        <v>12097</v>
      </c>
      <c r="B370" s="76" t="str">
        <f t="shared" si="16"/>
        <v>12097</v>
      </c>
      <c r="C370" s="33">
        <v>12097</v>
      </c>
      <c r="D370" s="33" t="s">
        <v>2849</v>
      </c>
      <c r="E370" s="33" t="s">
        <v>913</v>
      </c>
      <c r="F370" s="33" t="s">
        <v>912</v>
      </c>
      <c r="G370" s="33" t="s">
        <v>2850</v>
      </c>
      <c r="H370" s="5" t="s">
        <v>1855</v>
      </c>
      <c r="I370" s="33">
        <v>429</v>
      </c>
      <c r="K370" s="9">
        <v>12</v>
      </c>
      <c r="O370" s="33" t="s">
        <v>2851</v>
      </c>
      <c r="P370" s="61" t="str">
        <f t="shared" si="17"/>
        <v>POINT(-81.383484 28.266765)</v>
      </c>
      <c r="Q370" s="67">
        <v>28.266764999999999</v>
      </c>
      <c r="R370" s="67">
        <v>-81.383483999999996</v>
      </c>
    </row>
    <row r="371" spans="1:18" x14ac:dyDescent="0.25">
      <c r="A371" s="76" t="str">
        <f t="shared" si="15"/>
        <v>12099</v>
      </c>
      <c r="B371" s="76" t="str">
        <f t="shared" si="16"/>
        <v>12099</v>
      </c>
      <c r="C371" s="33">
        <v>12099</v>
      </c>
      <c r="D371" s="33" t="s">
        <v>2852</v>
      </c>
      <c r="E371" s="33" t="s">
        <v>913</v>
      </c>
      <c r="F371" s="33" t="s">
        <v>912</v>
      </c>
      <c r="G371" s="33" t="s">
        <v>2853</v>
      </c>
      <c r="H371" s="5" t="s">
        <v>1855</v>
      </c>
      <c r="I371" s="33">
        <v>430</v>
      </c>
      <c r="K371" s="9">
        <v>12</v>
      </c>
      <c r="O371" s="33" t="s">
        <v>2854</v>
      </c>
      <c r="P371" s="61" t="str">
        <f t="shared" si="17"/>
        <v>POINT(-80.146119 26.617075)</v>
      </c>
      <c r="Q371" s="67">
        <v>26.617075</v>
      </c>
      <c r="R371" s="67">
        <v>-80.146118999999999</v>
      </c>
    </row>
    <row r="372" spans="1:18" x14ac:dyDescent="0.25">
      <c r="A372" s="76" t="str">
        <f t="shared" si="15"/>
        <v>12101</v>
      </c>
      <c r="B372" s="76" t="str">
        <f t="shared" si="16"/>
        <v>12101</v>
      </c>
      <c r="C372" s="33">
        <v>12101</v>
      </c>
      <c r="D372" s="33" t="s">
        <v>2855</v>
      </c>
      <c r="E372" s="33" t="s">
        <v>913</v>
      </c>
      <c r="F372" s="33" t="s">
        <v>912</v>
      </c>
      <c r="G372" s="33" t="s">
        <v>2856</v>
      </c>
      <c r="H372" s="5" t="s">
        <v>1855</v>
      </c>
      <c r="I372" s="33">
        <v>431</v>
      </c>
      <c r="K372" s="9">
        <v>12</v>
      </c>
      <c r="O372" s="33" t="s">
        <v>2857</v>
      </c>
      <c r="P372" s="61" t="str">
        <f t="shared" si="17"/>
        <v>POINT(-82.51608 28.261606)</v>
      </c>
      <c r="Q372" s="67">
        <v>28.261606</v>
      </c>
      <c r="R372" s="67">
        <v>-82.516080000000002</v>
      </c>
    </row>
    <row r="373" spans="1:18" x14ac:dyDescent="0.25">
      <c r="A373" s="76" t="str">
        <f t="shared" si="15"/>
        <v>12103</v>
      </c>
      <c r="B373" s="76" t="str">
        <f t="shared" si="16"/>
        <v>12103</v>
      </c>
      <c r="C373" s="33">
        <v>12103</v>
      </c>
      <c r="D373" s="33" t="s">
        <v>2858</v>
      </c>
      <c r="E373" s="33" t="s">
        <v>913</v>
      </c>
      <c r="F373" s="33" t="s">
        <v>912</v>
      </c>
      <c r="G373" s="33" t="s">
        <v>2859</v>
      </c>
      <c r="H373" s="5" t="s">
        <v>1855</v>
      </c>
      <c r="I373" s="33">
        <v>432</v>
      </c>
      <c r="K373" s="9">
        <v>12</v>
      </c>
      <c r="O373" s="33" t="s">
        <v>2860</v>
      </c>
      <c r="P373" s="61" t="str">
        <f t="shared" si="17"/>
        <v>POINT(-82.727651 27.899794)</v>
      </c>
      <c r="Q373" s="67">
        <v>27.899794</v>
      </c>
      <c r="R373" s="67">
        <v>-82.727650999999994</v>
      </c>
    </row>
    <row r="374" spans="1:18" x14ac:dyDescent="0.25">
      <c r="A374" s="76" t="str">
        <f t="shared" si="15"/>
        <v>12105</v>
      </c>
      <c r="B374" s="76" t="str">
        <f t="shared" si="16"/>
        <v>12105</v>
      </c>
      <c r="C374" s="33">
        <v>12105</v>
      </c>
      <c r="D374" s="33" t="s">
        <v>2301</v>
      </c>
      <c r="E374" s="33" t="s">
        <v>913</v>
      </c>
      <c r="F374" s="33" t="s">
        <v>912</v>
      </c>
      <c r="G374" s="33" t="s">
        <v>2302</v>
      </c>
      <c r="H374" s="5" t="s">
        <v>1855</v>
      </c>
      <c r="I374" s="33">
        <v>433</v>
      </c>
      <c r="K374" s="9">
        <v>12</v>
      </c>
      <c r="O374" s="33" t="s">
        <v>2861</v>
      </c>
      <c r="P374" s="61" t="str">
        <f t="shared" si="17"/>
        <v>POINT(-81.799975 28.03114)</v>
      </c>
      <c r="Q374" s="67">
        <v>28.031140000000001</v>
      </c>
      <c r="R374" s="67">
        <v>-81.799975000000003</v>
      </c>
    </row>
    <row r="375" spans="1:18" x14ac:dyDescent="0.25">
      <c r="A375" s="76" t="str">
        <f t="shared" si="15"/>
        <v>12107</v>
      </c>
      <c r="B375" s="76" t="str">
        <f t="shared" si="16"/>
        <v>12107</v>
      </c>
      <c r="C375" s="33">
        <v>12107</v>
      </c>
      <c r="D375" s="33" t="s">
        <v>2862</v>
      </c>
      <c r="E375" s="33" t="s">
        <v>913</v>
      </c>
      <c r="F375" s="33" t="s">
        <v>912</v>
      </c>
      <c r="G375" s="33" t="s">
        <v>2863</v>
      </c>
      <c r="H375" s="5" t="s">
        <v>1855</v>
      </c>
      <c r="I375" s="33">
        <v>434</v>
      </c>
      <c r="K375" s="9">
        <v>12</v>
      </c>
      <c r="O375" s="33" t="s">
        <v>2864</v>
      </c>
      <c r="P375" s="61" t="str">
        <f t="shared" si="17"/>
        <v>POINT(-81.720431 29.609299)</v>
      </c>
      <c r="Q375" s="67">
        <v>29.609299</v>
      </c>
      <c r="R375" s="67">
        <v>-81.720431000000005</v>
      </c>
    </row>
    <row r="376" spans="1:18" x14ac:dyDescent="0.25">
      <c r="A376" s="76" t="str">
        <f t="shared" si="15"/>
        <v>12109</v>
      </c>
      <c r="B376" s="76" t="str">
        <f t="shared" si="16"/>
        <v>12109</v>
      </c>
      <c r="C376" s="33">
        <v>12109</v>
      </c>
      <c r="D376" s="33" t="s">
        <v>2865</v>
      </c>
      <c r="E376" s="33" t="s">
        <v>913</v>
      </c>
      <c r="F376" s="33" t="s">
        <v>912</v>
      </c>
      <c r="G376" s="33" t="s">
        <v>2866</v>
      </c>
      <c r="H376" s="5" t="s">
        <v>1855</v>
      </c>
      <c r="I376" s="33">
        <v>435</v>
      </c>
      <c r="K376" s="9">
        <v>12</v>
      </c>
      <c r="O376" s="33" t="s">
        <v>2867</v>
      </c>
      <c r="P376" s="61" t="str">
        <f t="shared" si="17"/>
        <v>POINT(-81.421504 29.977088)</v>
      </c>
      <c r="Q376" s="67">
        <v>29.977087999999998</v>
      </c>
      <c r="R376" s="67">
        <v>-81.421503999999999</v>
      </c>
    </row>
    <row r="377" spans="1:18" x14ac:dyDescent="0.25">
      <c r="A377" s="76" t="str">
        <f t="shared" si="15"/>
        <v>12111</v>
      </c>
      <c r="B377" s="76" t="str">
        <f t="shared" si="16"/>
        <v>12111</v>
      </c>
      <c r="C377" s="33">
        <v>12111</v>
      </c>
      <c r="D377" s="33" t="s">
        <v>2868</v>
      </c>
      <c r="E377" s="33" t="s">
        <v>913</v>
      </c>
      <c r="F377" s="33" t="s">
        <v>912</v>
      </c>
      <c r="G377" s="33" t="s">
        <v>2869</v>
      </c>
      <c r="H377" s="5" t="s">
        <v>1855</v>
      </c>
      <c r="I377" s="33">
        <v>436</v>
      </c>
      <c r="K377" s="9">
        <v>12</v>
      </c>
      <c r="O377" s="33" t="s">
        <v>2870</v>
      </c>
      <c r="P377" s="61" t="str">
        <f t="shared" si="17"/>
        <v>POINT(-80.353183 27.338067)</v>
      </c>
      <c r="Q377" s="67">
        <v>27.338066999999999</v>
      </c>
      <c r="R377" s="67">
        <v>-80.353183000000001</v>
      </c>
    </row>
    <row r="378" spans="1:18" x14ac:dyDescent="0.25">
      <c r="A378" s="76" t="str">
        <f t="shared" si="15"/>
        <v>12113</v>
      </c>
      <c r="B378" s="76" t="str">
        <f t="shared" si="16"/>
        <v>12113</v>
      </c>
      <c r="C378" s="33">
        <v>12113</v>
      </c>
      <c r="D378" s="33" t="s">
        <v>2871</v>
      </c>
      <c r="E378" s="33" t="s">
        <v>913</v>
      </c>
      <c r="F378" s="33" t="s">
        <v>912</v>
      </c>
      <c r="G378" s="33" t="s">
        <v>2872</v>
      </c>
      <c r="H378" s="5" t="s">
        <v>1855</v>
      </c>
      <c r="I378" s="33">
        <v>437</v>
      </c>
      <c r="K378" s="9">
        <v>12</v>
      </c>
      <c r="O378" s="33" t="s">
        <v>2873</v>
      </c>
      <c r="P378" s="61" t="str">
        <f t="shared" si="17"/>
        <v>POINT(-87.036954 30.549593)</v>
      </c>
      <c r="Q378" s="67">
        <v>30.549593000000002</v>
      </c>
      <c r="R378" s="67">
        <v>-87.036953999999994</v>
      </c>
    </row>
    <row r="379" spans="1:18" x14ac:dyDescent="0.25">
      <c r="A379" s="76" t="str">
        <f t="shared" si="15"/>
        <v>12115</v>
      </c>
      <c r="B379" s="76" t="str">
        <f t="shared" si="16"/>
        <v>12115</v>
      </c>
      <c r="C379" s="33">
        <v>12115</v>
      </c>
      <c r="D379" s="33" t="s">
        <v>2874</v>
      </c>
      <c r="E379" s="33" t="s">
        <v>913</v>
      </c>
      <c r="F379" s="33" t="s">
        <v>912</v>
      </c>
      <c r="G379" s="33" t="s">
        <v>2875</v>
      </c>
      <c r="H379" s="5" t="s">
        <v>1855</v>
      </c>
      <c r="I379" s="33">
        <v>438</v>
      </c>
      <c r="K379" s="9">
        <v>12</v>
      </c>
      <c r="O379" s="33" t="s">
        <v>2876</v>
      </c>
      <c r="P379" s="61" t="str">
        <f t="shared" si="17"/>
        <v>POINT(-82.423893 27.208205)</v>
      </c>
      <c r="Q379" s="67">
        <v>27.208205</v>
      </c>
      <c r="R379" s="67">
        <v>-82.423893000000007</v>
      </c>
    </row>
    <row r="380" spans="1:18" x14ac:dyDescent="0.25">
      <c r="A380" s="76" t="str">
        <f t="shared" si="15"/>
        <v>12117</v>
      </c>
      <c r="B380" s="76" t="str">
        <f t="shared" si="16"/>
        <v>12117</v>
      </c>
      <c r="C380" s="33">
        <v>12117</v>
      </c>
      <c r="D380" s="33" t="s">
        <v>2877</v>
      </c>
      <c r="E380" s="33" t="s">
        <v>913</v>
      </c>
      <c r="F380" s="33" t="s">
        <v>912</v>
      </c>
      <c r="G380" s="33" t="s">
        <v>2878</v>
      </c>
      <c r="H380" s="5" t="s">
        <v>1855</v>
      </c>
      <c r="I380" s="33">
        <v>439</v>
      </c>
      <c r="K380" s="9">
        <v>12</v>
      </c>
      <c r="O380" s="33" t="s">
        <v>2879</v>
      </c>
      <c r="P380" s="61" t="str">
        <f t="shared" si="17"/>
        <v>POINT(-81.310445 28.697834)</v>
      </c>
      <c r="Q380" s="67">
        <v>28.697834</v>
      </c>
      <c r="R380" s="67">
        <v>-81.310445000000001</v>
      </c>
    </row>
    <row r="381" spans="1:18" x14ac:dyDescent="0.25">
      <c r="A381" s="76" t="str">
        <f t="shared" si="15"/>
        <v>12119</v>
      </c>
      <c r="B381" s="76" t="str">
        <f t="shared" si="16"/>
        <v>12119</v>
      </c>
      <c r="C381" s="33">
        <v>12119</v>
      </c>
      <c r="D381" s="33" t="s">
        <v>2031</v>
      </c>
      <c r="E381" s="33" t="s">
        <v>913</v>
      </c>
      <c r="F381" s="33" t="s">
        <v>912</v>
      </c>
      <c r="G381" s="33" t="s">
        <v>2032</v>
      </c>
      <c r="H381" s="5" t="s">
        <v>1855</v>
      </c>
      <c r="I381" s="33">
        <v>440</v>
      </c>
      <c r="K381" s="9">
        <v>12</v>
      </c>
      <c r="O381" s="33" t="s">
        <v>2880</v>
      </c>
      <c r="P381" s="61" t="str">
        <f t="shared" si="17"/>
        <v>POINT(-82.035469 28.825768)</v>
      </c>
      <c r="Q381" s="67">
        <v>28.825768</v>
      </c>
      <c r="R381" s="67">
        <v>-82.035469000000006</v>
      </c>
    </row>
    <row r="382" spans="1:18" x14ac:dyDescent="0.25">
      <c r="A382" s="76" t="str">
        <f t="shared" si="15"/>
        <v>12121</v>
      </c>
      <c r="B382" s="76" t="str">
        <f t="shared" si="16"/>
        <v>12121</v>
      </c>
      <c r="C382" s="33">
        <v>12121</v>
      </c>
      <c r="D382" s="33" t="s">
        <v>2881</v>
      </c>
      <c r="E382" s="33" t="s">
        <v>913</v>
      </c>
      <c r="F382" s="33" t="s">
        <v>912</v>
      </c>
      <c r="G382" s="33" t="s">
        <v>2882</v>
      </c>
      <c r="H382" s="5" t="s">
        <v>1855</v>
      </c>
      <c r="I382" s="33">
        <v>441</v>
      </c>
      <c r="K382" s="9">
        <v>12</v>
      </c>
      <c r="O382" s="33" t="s">
        <v>2883</v>
      </c>
      <c r="P382" s="61" t="str">
        <f t="shared" si="17"/>
        <v>POINT(-82.987546 30.214688)</v>
      </c>
      <c r="Q382" s="67">
        <v>30.214687999999999</v>
      </c>
      <c r="R382" s="67">
        <v>-82.987545999999995</v>
      </c>
    </row>
    <row r="383" spans="1:18" x14ac:dyDescent="0.25">
      <c r="A383" s="76" t="str">
        <f t="shared" si="15"/>
        <v>12123</v>
      </c>
      <c r="B383" s="76" t="str">
        <f t="shared" si="16"/>
        <v>12123</v>
      </c>
      <c r="C383" s="33">
        <v>12123</v>
      </c>
      <c r="D383" s="33" t="s">
        <v>2884</v>
      </c>
      <c r="E383" s="33" t="s">
        <v>913</v>
      </c>
      <c r="F383" s="33" t="s">
        <v>912</v>
      </c>
      <c r="G383" s="33" t="s">
        <v>2885</v>
      </c>
      <c r="H383" s="5" t="s">
        <v>1855</v>
      </c>
      <c r="I383" s="33">
        <v>442</v>
      </c>
      <c r="K383" s="9">
        <v>12</v>
      </c>
      <c r="O383" s="33" t="s">
        <v>2886</v>
      </c>
      <c r="P383" s="61" t="str">
        <f t="shared" si="17"/>
        <v>POINT(-83.597967 30.064881)</v>
      </c>
      <c r="Q383" s="67">
        <v>30.064881</v>
      </c>
      <c r="R383" s="67">
        <v>-83.597966999999997</v>
      </c>
    </row>
    <row r="384" spans="1:18" x14ac:dyDescent="0.25">
      <c r="A384" s="76" t="str">
        <f t="shared" si="15"/>
        <v>12125</v>
      </c>
      <c r="B384" s="76" t="str">
        <f t="shared" si="16"/>
        <v>12125</v>
      </c>
      <c r="C384" s="33">
        <v>12125</v>
      </c>
      <c r="D384" s="33" t="s">
        <v>2338</v>
      </c>
      <c r="E384" s="33" t="s">
        <v>913</v>
      </c>
      <c r="F384" s="33" t="s">
        <v>912</v>
      </c>
      <c r="G384" s="33" t="s">
        <v>2339</v>
      </c>
      <c r="H384" s="5" t="s">
        <v>1855</v>
      </c>
      <c r="I384" s="33">
        <v>443</v>
      </c>
      <c r="K384" s="9">
        <v>12</v>
      </c>
      <c r="O384" s="33" t="s">
        <v>2887</v>
      </c>
      <c r="P384" s="61" t="str">
        <f t="shared" si="17"/>
        <v>POINT(-82.356919 30.010768)</v>
      </c>
      <c r="Q384" s="67">
        <v>30.010767999999999</v>
      </c>
      <c r="R384" s="67">
        <v>-82.356919000000005</v>
      </c>
    </row>
    <row r="385" spans="1:18" x14ac:dyDescent="0.25">
      <c r="A385" s="76" t="str">
        <f t="shared" si="15"/>
        <v>12127</v>
      </c>
      <c r="B385" s="76" t="str">
        <f t="shared" si="16"/>
        <v>12127</v>
      </c>
      <c r="C385" s="33">
        <v>12127</v>
      </c>
      <c r="D385" s="33" t="s">
        <v>2888</v>
      </c>
      <c r="E385" s="33" t="s">
        <v>913</v>
      </c>
      <c r="F385" s="33" t="s">
        <v>912</v>
      </c>
      <c r="G385" s="33" t="s">
        <v>2889</v>
      </c>
      <c r="H385" s="5" t="s">
        <v>1855</v>
      </c>
      <c r="I385" s="33">
        <v>444</v>
      </c>
      <c r="K385" s="9">
        <v>12</v>
      </c>
      <c r="O385" s="33" t="s">
        <v>2890</v>
      </c>
      <c r="P385" s="61" t="str">
        <f t="shared" si="17"/>
        <v>POINT(-81.123944 29.073725)</v>
      </c>
      <c r="Q385" s="67">
        <v>29.073725</v>
      </c>
      <c r="R385" s="67">
        <v>-81.123943999999995</v>
      </c>
    </row>
    <row r="386" spans="1:18" x14ac:dyDescent="0.25">
      <c r="A386" s="76" t="str">
        <f t="shared" si="15"/>
        <v>12129</v>
      </c>
      <c r="B386" s="76" t="str">
        <f t="shared" si="16"/>
        <v>12129</v>
      </c>
      <c r="C386" s="33">
        <v>12129</v>
      </c>
      <c r="D386" s="33" t="s">
        <v>2891</v>
      </c>
      <c r="E386" s="33" t="s">
        <v>913</v>
      </c>
      <c r="F386" s="33" t="s">
        <v>912</v>
      </c>
      <c r="G386" s="33" t="s">
        <v>2892</v>
      </c>
      <c r="H386" s="5" t="s">
        <v>1855</v>
      </c>
      <c r="I386" s="33">
        <v>445</v>
      </c>
      <c r="K386" s="9">
        <v>12</v>
      </c>
      <c r="O386" s="33" t="s">
        <v>2893</v>
      </c>
      <c r="P386" s="61" t="str">
        <f t="shared" si="17"/>
        <v>POINT(-84.331546 30.185525)</v>
      </c>
      <c r="Q386" s="67">
        <v>30.185524999999998</v>
      </c>
      <c r="R386" s="67">
        <v>-84.331546000000003</v>
      </c>
    </row>
    <row r="387" spans="1:18" x14ac:dyDescent="0.25">
      <c r="A387" s="76" t="str">
        <f t="shared" ref="A387:A450" si="18">K387&amp;RIGHT(C387,3)</f>
        <v>12131</v>
      </c>
      <c r="B387" s="76" t="str">
        <f t="shared" ref="B387:B450" si="19">TEXT(A387,"00000")</f>
        <v>12131</v>
      </c>
      <c r="C387" s="33">
        <v>12131</v>
      </c>
      <c r="D387" s="33" t="s">
        <v>2894</v>
      </c>
      <c r="E387" s="33" t="s">
        <v>913</v>
      </c>
      <c r="F387" s="33" t="s">
        <v>912</v>
      </c>
      <c r="G387" s="33" t="s">
        <v>2895</v>
      </c>
      <c r="H387" s="5" t="s">
        <v>1855</v>
      </c>
      <c r="I387" s="33">
        <v>446</v>
      </c>
      <c r="K387" s="9">
        <v>12</v>
      </c>
      <c r="O387" s="33" t="s">
        <v>2896</v>
      </c>
      <c r="P387" s="61" t="str">
        <f t="shared" ref="P387:P450" si="20">CONCATENATE("POINT","(",R387," ",Q387,")")</f>
        <v>POINT(-86.190665 30.583729)</v>
      </c>
      <c r="Q387" s="67">
        <v>30.583729000000002</v>
      </c>
      <c r="R387" s="67">
        <v>-86.190664999999996</v>
      </c>
    </row>
    <row r="388" spans="1:18" x14ac:dyDescent="0.25">
      <c r="A388" s="76" t="str">
        <f t="shared" si="18"/>
        <v>12133</v>
      </c>
      <c r="B388" s="76" t="str">
        <f t="shared" si="19"/>
        <v>12133</v>
      </c>
      <c r="C388" s="33">
        <v>12133</v>
      </c>
      <c r="D388" s="33" t="s">
        <v>2046</v>
      </c>
      <c r="E388" s="33" t="s">
        <v>913</v>
      </c>
      <c r="F388" s="33" t="s">
        <v>912</v>
      </c>
      <c r="G388" s="33" t="s">
        <v>1026</v>
      </c>
      <c r="H388" s="5" t="s">
        <v>1855</v>
      </c>
      <c r="I388" s="33">
        <v>447</v>
      </c>
      <c r="K388" s="9">
        <v>12</v>
      </c>
      <c r="O388" s="33" t="s">
        <v>2897</v>
      </c>
      <c r="P388" s="61" t="str">
        <f t="shared" si="20"/>
        <v>POINT(-85.625419 30.650718)</v>
      </c>
      <c r="Q388" s="67">
        <v>30.650718000000001</v>
      </c>
      <c r="R388" s="67">
        <v>-85.625418999999994</v>
      </c>
    </row>
    <row r="389" spans="1:18" x14ac:dyDescent="0.25">
      <c r="A389" s="76" t="str">
        <f t="shared" si="18"/>
        <v>13001</v>
      </c>
      <c r="B389" s="76" t="str">
        <f t="shared" si="19"/>
        <v>13001</v>
      </c>
      <c r="C389" s="33">
        <v>13001</v>
      </c>
      <c r="D389" s="33" t="s">
        <v>2898</v>
      </c>
      <c r="E389" s="33" t="s">
        <v>916</v>
      </c>
      <c r="F389" s="33" t="s">
        <v>915</v>
      </c>
      <c r="G389" s="33" t="s">
        <v>2899</v>
      </c>
      <c r="H389" s="5" t="s">
        <v>1855</v>
      </c>
      <c r="I389" s="33">
        <v>448</v>
      </c>
      <c r="K389" s="9">
        <v>13</v>
      </c>
      <c r="O389" s="33" t="s">
        <v>2900</v>
      </c>
      <c r="P389" s="61" t="str">
        <f t="shared" si="20"/>
        <v>POINT(-82.338473 31.77388)</v>
      </c>
      <c r="Q389" s="67">
        <v>31.773879999999998</v>
      </c>
      <c r="R389" s="67">
        <v>-82.338472999999993</v>
      </c>
    </row>
    <row r="390" spans="1:18" x14ac:dyDescent="0.25">
      <c r="A390" s="76" t="str">
        <f t="shared" si="18"/>
        <v>13003</v>
      </c>
      <c r="B390" s="76" t="str">
        <f t="shared" si="19"/>
        <v>13003</v>
      </c>
      <c r="C390" s="33">
        <v>13003</v>
      </c>
      <c r="D390" s="33" t="s">
        <v>2901</v>
      </c>
      <c r="E390" s="33" t="s">
        <v>916</v>
      </c>
      <c r="F390" s="33" t="s">
        <v>915</v>
      </c>
      <c r="G390" s="33" t="s">
        <v>2902</v>
      </c>
      <c r="H390" s="5" t="s">
        <v>1855</v>
      </c>
      <c r="I390" s="33">
        <v>449</v>
      </c>
      <c r="K390" s="9">
        <v>13</v>
      </c>
      <c r="O390" s="33" t="s">
        <v>2903</v>
      </c>
      <c r="P390" s="61" t="str">
        <f t="shared" si="20"/>
        <v>POINT(-82.886363 31.317301)</v>
      </c>
      <c r="Q390" s="67">
        <v>31.317301</v>
      </c>
      <c r="R390" s="67">
        <v>-82.886363000000003</v>
      </c>
    </row>
    <row r="391" spans="1:18" x14ac:dyDescent="0.25">
      <c r="A391" s="76" t="str">
        <f t="shared" si="18"/>
        <v>13005</v>
      </c>
      <c r="B391" s="76" t="str">
        <f t="shared" si="19"/>
        <v>13005</v>
      </c>
      <c r="C391" s="33">
        <v>13005</v>
      </c>
      <c r="D391" s="33" t="s">
        <v>2904</v>
      </c>
      <c r="E391" s="33" t="s">
        <v>916</v>
      </c>
      <c r="F391" s="33" t="s">
        <v>915</v>
      </c>
      <c r="G391" s="33" t="s">
        <v>2905</v>
      </c>
      <c r="H391" s="5" t="s">
        <v>1855</v>
      </c>
      <c r="I391" s="33">
        <v>450</v>
      </c>
      <c r="K391" s="9">
        <v>13</v>
      </c>
      <c r="O391" s="33" t="s">
        <v>2906</v>
      </c>
      <c r="P391" s="61" t="str">
        <f t="shared" si="20"/>
        <v>POINT(-82.466071 31.547221)</v>
      </c>
      <c r="Q391" s="67">
        <v>31.547221</v>
      </c>
      <c r="R391" s="67">
        <v>-82.466070999999999</v>
      </c>
    </row>
    <row r="392" spans="1:18" x14ac:dyDescent="0.25">
      <c r="A392" s="76" t="str">
        <f t="shared" si="18"/>
        <v>13007</v>
      </c>
      <c r="B392" s="76" t="str">
        <f t="shared" si="19"/>
        <v>13007</v>
      </c>
      <c r="C392" s="33">
        <v>13007</v>
      </c>
      <c r="D392" s="33" t="s">
        <v>2736</v>
      </c>
      <c r="E392" s="33" t="s">
        <v>916</v>
      </c>
      <c r="F392" s="33" t="s">
        <v>915</v>
      </c>
      <c r="G392" s="33" t="s">
        <v>2737</v>
      </c>
      <c r="H392" s="5" t="s">
        <v>1855</v>
      </c>
      <c r="I392" s="33">
        <v>451</v>
      </c>
      <c r="K392" s="9">
        <v>13</v>
      </c>
      <c r="O392" s="33" t="s">
        <v>2907</v>
      </c>
      <c r="P392" s="61" t="str">
        <f t="shared" si="20"/>
        <v>POINT(-84.437989 31.307754)</v>
      </c>
      <c r="Q392" s="67">
        <v>31.307753999999999</v>
      </c>
      <c r="R392" s="67">
        <v>-84.437989000000002</v>
      </c>
    </row>
    <row r="393" spans="1:18" x14ac:dyDescent="0.25">
      <c r="A393" s="76" t="str">
        <f t="shared" si="18"/>
        <v>13009</v>
      </c>
      <c r="B393" s="76" t="str">
        <f t="shared" si="19"/>
        <v>13009</v>
      </c>
      <c r="C393" s="33">
        <v>13009</v>
      </c>
      <c r="D393" s="33" t="s">
        <v>1857</v>
      </c>
      <c r="E393" s="33" t="s">
        <v>916</v>
      </c>
      <c r="F393" s="33" t="s">
        <v>915</v>
      </c>
      <c r="G393" s="33" t="s">
        <v>1858</v>
      </c>
      <c r="H393" s="5" t="s">
        <v>1855</v>
      </c>
      <c r="I393" s="33">
        <v>452</v>
      </c>
      <c r="K393" s="9">
        <v>13</v>
      </c>
      <c r="O393" s="33" t="s">
        <v>2908</v>
      </c>
      <c r="P393" s="61" t="str">
        <f t="shared" si="20"/>
        <v>POINT(-83.245659 33.084849)</v>
      </c>
      <c r="Q393" s="67">
        <v>33.084848999999998</v>
      </c>
      <c r="R393" s="67">
        <v>-83.245659000000003</v>
      </c>
    </row>
    <row r="394" spans="1:18" x14ac:dyDescent="0.25">
      <c r="A394" s="76" t="str">
        <f t="shared" si="18"/>
        <v>13011</v>
      </c>
      <c r="B394" s="76" t="str">
        <f t="shared" si="19"/>
        <v>13011</v>
      </c>
      <c r="C394" s="33">
        <v>13011</v>
      </c>
      <c r="D394" s="33" t="s">
        <v>2909</v>
      </c>
      <c r="E394" s="33" t="s">
        <v>916</v>
      </c>
      <c r="F394" s="33" t="s">
        <v>915</v>
      </c>
      <c r="G394" s="33" t="s">
        <v>2910</v>
      </c>
      <c r="H394" s="5" t="s">
        <v>1855</v>
      </c>
      <c r="I394" s="33">
        <v>453</v>
      </c>
      <c r="K394" s="9">
        <v>13</v>
      </c>
      <c r="O394" s="33" t="s">
        <v>2911</v>
      </c>
      <c r="P394" s="61" t="str">
        <f t="shared" si="20"/>
        <v>POINT(-83.506647 34.351255)</v>
      </c>
      <c r="Q394" s="67">
        <v>34.351255000000002</v>
      </c>
      <c r="R394" s="67">
        <v>-83.506647000000001</v>
      </c>
    </row>
    <row r="395" spans="1:18" x14ac:dyDescent="0.25">
      <c r="A395" s="76" t="str">
        <f t="shared" si="18"/>
        <v>13013</v>
      </c>
      <c r="B395" s="76" t="str">
        <f t="shared" si="19"/>
        <v>13013</v>
      </c>
      <c r="C395" s="33">
        <v>13013</v>
      </c>
      <c r="D395" s="33" t="s">
        <v>2912</v>
      </c>
      <c r="E395" s="33" t="s">
        <v>916</v>
      </c>
      <c r="F395" s="33" t="s">
        <v>915</v>
      </c>
      <c r="G395" s="33" t="s">
        <v>2913</v>
      </c>
      <c r="H395" s="5" t="s">
        <v>1855</v>
      </c>
      <c r="I395" s="33">
        <v>454</v>
      </c>
      <c r="K395" s="9">
        <v>13</v>
      </c>
      <c r="O395" s="33" t="s">
        <v>2914</v>
      </c>
      <c r="P395" s="61" t="str">
        <f t="shared" si="20"/>
        <v>POINT(-83.7275 33.993054)</v>
      </c>
      <c r="Q395" s="67">
        <v>33.993054000000001</v>
      </c>
      <c r="R395" s="67">
        <v>-83.727500000000006</v>
      </c>
    </row>
    <row r="396" spans="1:18" x14ac:dyDescent="0.25">
      <c r="A396" s="76" t="str">
        <f t="shared" si="18"/>
        <v>13015</v>
      </c>
      <c r="B396" s="76" t="str">
        <f t="shared" si="19"/>
        <v>13015</v>
      </c>
      <c r="C396" s="33">
        <v>13015</v>
      </c>
      <c r="D396" s="33" t="s">
        <v>2915</v>
      </c>
      <c r="E396" s="33" t="s">
        <v>916</v>
      </c>
      <c r="F396" s="33" t="s">
        <v>915</v>
      </c>
      <c r="G396" s="33" t="s">
        <v>2916</v>
      </c>
      <c r="H396" s="5" t="s">
        <v>1855</v>
      </c>
      <c r="I396" s="33">
        <v>455</v>
      </c>
      <c r="K396" s="9">
        <v>13</v>
      </c>
      <c r="O396" s="33" t="s">
        <v>2917</v>
      </c>
      <c r="P396" s="61" t="str">
        <f t="shared" si="20"/>
        <v>POINT(-84.829122 34.208435)</v>
      </c>
      <c r="Q396" s="67">
        <v>34.208435000000001</v>
      </c>
      <c r="R396" s="67">
        <v>-84.829121999999998</v>
      </c>
    </row>
    <row r="397" spans="1:18" x14ac:dyDescent="0.25">
      <c r="A397" s="76" t="str">
        <f t="shared" si="18"/>
        <v>13017</v>
      </c>
      <c r="B397" s="76" t="str">
        <f t="shared" si="19"/>
        <v>13017</v>
      </c>
      <c r="C397" s="33">
        <v>13017</v>
      </c>
      <c r="D397" s="33" t="s">
        <v>2918</v>
      </c>
      <c r="E397" s="33" t="s">
        <v>916</v>
      </c>
      <c r="F397" s="33" t="s">
        <v>915</v>
      </c>
      <c r="G397" s="33" t="s">
        <v>2919</v>
      </c>
      <c r="H397" s="5" t="s">
        <v>1855</v>
      </c>
      <c r="I397" s="33">
        <v>456</v>
      </c>
      <c r="K397" s="9">
        <v>13</v>
      </c>
      <c r="O397" s="33" t="s">
        <v>2920</v>
      </c>
      <c r="P397" s="61" t="str">
        <f t="shared" si="20"/>
        <v>POINT(-83.248636 31.727638)</v>
      </c>
      <c r="Q397" s="67">
        <v>31.727637999999999</v>
      </c>
      <c r="R397" s="67">
        <v>-83.248636000000005</v>
      </c>
    </row>
    <row r="398" spans="1:18" x14ac:dyDescent="0.25">
      <c r="A398" s="76" t="str">
        <f t="shared" si="18"/>
        <v>13019</v>
      </c>
      <c r="B398" s="76" t="str">
        <f t="shared" si="19"/>
        <v>13019</v>
      </c>
      <c r="C398" s="33">
        <v>13019</v>
      </c>
      <c r="D398" s="33" t="s">
        <v>2921</v>
      </c>
      <c r="E398" s="33" t="s">
        <v>916</v>
      </c>
      <c r="F398" s="33" t="s">
        <v>915</v>
      </c>
      <c r="G398" s="33" t="s">
        <v>2922</v>
      </c>
      <c r="H398" s="5" t="s">
        <v>1855</v>
      </c>
      <c r="I398" s="33">
        <v>457</v>
      </c>
      <c r="K398" s="9">
        <v>13</v>
      </c>
      <c r="O398" s="33" t="s">
        <v>2923</v>
      </c>
      <c r="P398" s="61" t="str">
        <f t="shared" si="20"/>
        <v>POINT(-83.252459 31.238588)</v>
      </c>
      <c r="Q398" s="67">
        <v>31.238588</v>
      </c>
      <c r="R398" s="67">
        <v>-83.252459000000002</v>
      </c>
    </row>
    <row r="399" spans="1:18" x14ac:dyDescent="0.25">
      <c r="A399" s="76" t="str">
        <f t="shared" si="18"/>
        <v>13021</v>
      </c>
      <c r="B399" s="76" t="str">
        <f t="shared" si="19"/>
        <v>13021</v>
      </c>
      <c r="C399" s="33">
        <v>13021</v>
      </c>
      <c r="D399" s="33" t="s">
        <v>1863</v>
      </c>
      <c r="E399" s="33" t="s">
        <v>916</v>
      </c>
      <c r="F399" s="33" t="s">
        <v>915</v>
      </c>
      <c r="G399" s="33" t="s">
        <v>1864</v>
      </c>
      <c r="H399" s="5" t="s">
        <v>1855</v>
      </c>
      <c r="I399" s="33">
        <v>458</v>
      </c>
      <c r="K399" s="9">
        <v>13</v>
      </c>
      <c r="O399" s="33" t="s">
        <v>2924</v>
      </c>
      <c r="P399" s="61" t="str">
        <f t="shared" si="20"/>
        <v>POINT(-83.687184 32.832049)</v>
      </c>
      <c r="Q399" s="67">
        <v>32.832048999999998</v>
      </c>
      <c r="R399" s="67">
        <v>-83.687184000000002</v>
      </c>
    </row>
    <row r="400" spans="1:18" x14ac:dyDescent="0.25">
      <c r="A400" s="76" t="str">
        <f t="shared" si="18"/>
        <v>13023</v>
      </c>
      <c r="B400" s="76" t="str">
        <f t="shared" si="19"/>
        <v>13023</v>
      </c>
      <c r="C400" s="33">
        <v>13023</v>
      </c>
      <c r="D400" s="33" t="s">
        <v>2925</v>
      </c>
      <c r="E400" s="33" t="s">
        <v>916</v>
      </c>
      <c r="F400" s="33" t="s">
        <v>915</v>
      </c>
      <c r="G400" s="33" t="s">
        <v>2926</v>
      </c>
      <c r="H400" s="5" t="s">
        <v>1855</v>
      </c>
      <c r="I400" s="33">
        <v>459</v>
      </c>
      <c r="K400" s="9">
        <v>13</v>
      </c>
      <c r="O400" s="33" t="s">
        <v>2927</v>
      </c>
      <c r="P400" s="61" t="str">
        <f t="shared" si="20"/>
        <v>POINT(-83.33214 32.401368)</v>
      </c>
      <c r="Q400" s="67">
        <v>32.401367999999998</v>
      </c>
      <c r="R400" s="67">
        <v>-83.332139999999995</v>
      </c>
    </row>
    <row r="401" spans="1:18" x14ac:dyDescent="0.25">
      <c r="A401" s="76" t="str">
        <f t="shared" si="18"/>
        <v>13025</v>
      </c>
      <c r="B401" s="76" t="str">
        <f t="shared" si="19"/>
        <v>13025</v>
      </c>
      <c r="C401" s="33">
        <v>13025</v>
      </c>
      <c r="D401" s="33" t="s">
        <v>2928</v>
      </c>
      <c r="E401" s="33" t="s">
        <v>916</v>
      </c>
      <c r="F401" s="33" t="s">
        <v>915</v>
      </c>
      <c r="G401" s="33" t="s">
        <v>2929</v>
      </c>
      <c r="H401" s="5" t="s">
        <v>1855</v>
      </c>
      <c r="I401" s="33">
        <v>460</v>
      </c>
      <c r="K401" s="9">
        <v>13</v>
      </c>
      <c r="O401" s="33" t="s">
        <v>2930</v>
      </c>
      <c r="P401" s="61" t="str">
        <f t="shared" si="20"/>
        <v>POINT(-81.96997 31.216648)</v>
      </c>
      <c r="Q401" s="67">
        <v>31.216647999999999</v>
      </c>
      <c r="R401" s="67">
        <v>-81.969970000000004</v>
      </c>
    </row>
    <row r="402" spans="1:18" x14ac:dyDescent="0.25">
      <c r="A402" s="76" t="str">
        <f t="shared" si="18"/>
        <v>13027</v>
      </c>
      <c r="B402" s="76" t="str">
        <f t="shared" si="19"/>
        <v>13027</v>
      </c>
      <c r="C402" s="33">
        <v>13027</v>
      </c>
      <c r="D402" s="33" t="s">
        <v>2931</v>
      </c>
      <c r="E402" s="33" t="s">
        <v>916</v>
      </c>
      <c r="F402" s="33" t="s">
        <v>915</v>
      </c>
      <c r="G402" s="33" t="s">
        <v>2932</v>
      </c>
      <c r="H402" s="5" t="s">
        <v>1855</v>
      </c>
      <c r="I402" s="33">
        <v>461</v>
      </c>
      <c r="K402" s="9">
        <v>13</v>
      </c>
      <c r="O402" s="33" t="s">
        <v>2933</v>
      </c>
      <c r="P402" s="61" t="str">
        <f t="shared" si="20"/>
        <v>POINT(-83.54009 30.842082)</v>
      </c>
      <c r="Q402" s="67">
        <v>30.842082000000001</v>
      </c>
      <c r="R402" s="67">
        <v>-83.540090000000006</v>
      </c>
    </row>
    <row r="403" spans="1:18" x14ac:dyDescent="0.25">
      <c r="A403" s="76" t="str">
        <f t="shared" si="18"/>
        <v>13029</v>
      </c>
      <c r="B403" s="76" t="str">
        <f t="shared" si="19"/>
        <v>13029</v>
      </c>
      <c r="C403" s="33">
        <v>13029</v>
      </c>
      <c r="D403" s="33" t="s">
        <v>2934</v>
      </c>
      <c r="E403" s="33" t="s">
        <v>916</v>
      </c>
      <c r="F403" s="33" t="s">
        <v>915</v>
      </c>
      <c r="G403" s="33" t="s">
        <v>2935</v>
      </c>
      <c r="H403" s="5" t="s">
        <v>1855</v>
      </c>
      <c r="I403" s="33">
        <v>462</v>
      </c>
      <c r="K403" s="9">
        <v>13</v>
      </c>
      <c r="O403" s="33" t="s">
        <v>2936</v>
      </c>
      <c r="P403" s="61" t="str">
        <f t="shared" si="20"/>
        <v>POINT(-81.375954 31.979537)</v>
      </c>
      <c r="Q403" s="67">
        <v>31.979537000000001</v>
      </c>
      <c r="R403" s="67">
        <v>-81.375953999999993</v>
      </c>
    </row>
    <row r="404" spans="1:18" x14ac:dyDescent="0.25">
      <c r="A404" s="76" t="str">
        <f t="shared" si="18"/>
        <v>13031</v>
      </c>
      <c r="B404" s="76" t="str">
        <f t="shared" si="19"/>
        <v>13031</v>
      </c>
      <c r="C404" s="33">
        <v>13031</v>
      </c>
      <c r="D404" s="33" t="s">
        <v>2937</v>
      </c>
      <c r="E404" s="33" t="s">
        <v>916</v>
      </c>
      <c r="F404" s="33" t="s">
        <v>915</v>
      </c>
      <c r="G404" s="33" t="s">
        <v>2938</v>
      </c>
      <c r="H404" s="5" t="s">
        <v>1855</v>
      </c>
      <c r="I404" s="33">
        <v>463</v>
      </c>
      <c r="K404" s="9">
        <v>13</v>
      </c>
      <c r="O404" s="33" t="s">
        <v>2939</v>
      </c>
      <c r="P404" s="61" t="str">
        <f t="shared" si="20"/>
        <v>POINT(-81.76242 32.417702)</v>
      </c>
      <c r="Q404" s="67">
        <v>32.417701999999998</v>
      </c>
      <c r="R404" s="67">
        <v>-81.762420000000006</v>
      </c>
    </row>
    <row r="405" spans="1:18" x14ac:dyDescent="0.25">
      <c r="A405" s="76" t="str">
        <f t="shared" si="18"/>
        <v>13033</v>
      </c>
      <c r="B405" s="76" t="str">
        <f t="shared" si="19"/>
        <v>13033</v>
      </c>
      <c r="C405" s="33">
        <v>13033</v>
      </c>
      <c r="D405" s="33" t="s">
        <v>2940</v>
      </c>
      <c r="E405" s="33" t="s">
        <v>916</v>
      </c>
      <c r="F405" s="33" t="s">
        <v>915</v>
      </c>
      <c r="G405" s="33" t="s">
        <v>2941</v>
      </c>
      <c r="H405" s="5" t="s">
        <v>1855</v>
      </c>
      <c r="I405" s="33">
        <v>464</v>
      </c>
      <c r="K405" s="9">
        <v>13</v>
      </c>
      <c r="O405" s="33" t="s">
        <v>2942</v>
      </c>
      <c r="P405" s="61" t="str">
        <f t="shared" si="20"/>
        <v>POINT(-81.998447 33.101987)</v>
      </c>
      <c r="Q405" s="67">
        <v>33.101987000000001</v>
      </c>
      <c r="R405" s="67">
        <v>-81.998446999999999</v>
      </c>
    </row>
    <row r="406" spans="1:18" x14ac:dyDescent="0.25">
      <c r="A406" s="76" t="str">
        <f t="shared" si="18"/>
        <v>13035</v>
      </c>
      <c r="B406" s="76" t="str">
        <f t="shared" si="19"/>
        <v>13035</v>
      </c>
      <c r="C406" s="33">
        <v>13035</v>
      </c>
      <c r="D406" s="33" t="s">
        <v>2943</v>
      </c>
      <c r="E406" s="33" t="s">
        <v>916</v>
      </c>
      <c r="F406" s="33" t="s">
        <v>915</v>
      </c>
      <c r="G406" s="33" t="s">
        <v>2944</v>
      </c>
      <c r="H406" s="5" t="s">
        <v>1855</v>
      </c>
      <c r="I406" s="33">
        <v>465</v>
      </c>
      <c r="K406" s="9">
        <v>13</v>
      </c>
      <c r="O406" s="33" t="s">
        <v>2945</v>
      </c>
      <c r="P406" s="61" t="str">
        <f t="shared" si="20"/>
        <v>POINT(-83.970002 33.296102)</v>
      </c>
      <c r="Q406" s="67">
        <v>33.296101999999998</v>
      </c>
      <c r="R406" s="67">
        <v>-83.970001999999994</v>
      </c>
    </row>
    <row r="407" spans="1:18" x14ac:dyDescent="0.25">
      <c r="A407" s="76" t="str">
        <f t="shared" si="18"/>
        <v>13037</v>
      </c>
      <c r="B407" s="76" t="str">
        <f t="shared" si="19"/>
        <v>13037</v>
      </c>
      <c r="C407" s="33">
        <v>13037</v>
      </c>
      <c r="D407" s="33" t="s">
        <v>1875</v>
      </c>
      <c r="E407" s="33" t="s">
        <v>916</v>
      </c>
      <c r="F407" s="33" t="s">
        <v>915</v>
      </c>
      <c r="G407" s="33" t="s">
        <v>1876</v>
      </c>
      <c r="H407" s="5" t="s">
        <v>1855</v>
      </c>
      <c r="I407" s="33">
        <v>466</v>
      </c>
      <c r="K407" s="9">
        <v>13</v>
      </c>
      <c r="O407" s="33" t="s">
        <v>2946</v>
      </c>
      <c r="P407" s="61" t="str">
        <f t="shared" si="20"/>
        <v>POINT(-84.668445 31.527412)</v>
      </c>
      <c r="Q407" s="67">
        <v>31.527412000000002</v>
      </c>
      <c r="R407" s="67">
        <v>-84.668445000000006</v>
      </c>
    </row>
    <row r="408" spans="1:18" x14ac:dyDescent="0.25">
      <c r="A408" s="76" t="str">
        <f t="shared" si="18"/>
        <v>13039</v>
      </c>
      <c r="B408" s="76" t="str">
        <f t="shared" si="19"/>
        <v>13039</v>
      </c>
      <c r="C408" s="33">
        <v>13039</v>
      </c>
      <c r="D408" s="33" t="s">
        <v>2947</v>
      </c>
      <c r="E408" s="33" t="s">
        <v>916</v>
      </c>
      <c r="F408" s="33" t="s">
        <v>915</v>
      </c>
      <c r="G408" s="33" t="s">
        <v>2948</v>
      </c>
      <c r="H408" s="5" t="s">
        <v>1855</v>
      </c>
      <c r="I408" s="33">
        <v>467</v>
      </c>
      <c r="K408" s="9">
        <v>13</v>
      </c>
      <c r="O408" s="33" t="s">
        <v>2949</v>
      </c>
      <c r="P408" s="61" t="str">
        <f t="shared" si="20"/>
        <v>POINT(-81.635079 30.814165)</v>
      </c>
      <c r="Q408" s="67">
        <v>30.814164999999999</v>
      </c>
      <c r="R408" s="67">
        <v>-81.635079000000005</v>
      </c>
    </row>
    <row r="409" spans="1:18" x14ac:dyDescent="0.25">
      <c r="A409" s="76" t="str">
        <f t="shared" si="18"/>
        <v>13043</v>
      </c>
      <c r="B409" s="76" t="str">
        <f t="shared" si="19"/>
        <v>13043</v>
      </c>
      <c r="C409" s="33">
        <v>13043</v>
      </c>
      <c r="D409" s="33" t="s">
        <v>2950</v>
      </c>
      <c r="E409" s="33" t="s">
        <v>916</v>
      </c>
      <c r="F409" s="33" t="s">
        <v>915</v>
      </c>
      <c r="G409" s="33" t="s">
        <v>2951</v>
      </c>
      <c r="H409" s="5" t="s">
        <v>1855</v>
      </c>
      <c r="I409" s="33">
        <v>468</v>
      </c>
      <c r="K409" s="9">
        <v>13</v>
      </c>
      <c r="O409" s="33" t="s">
        <v>2952</v>
      </c>
      <c r="P409" s="61" t="str">
        <f t="shared" si="20"/>
        <v>POINT(-82.062305 32.399861)</v>
      </c>
      <c r="Q409" s="67">
        <v>32.399861000000001</v>
      </c>
      <c r="R409" s="67">
        <v>-82.062304999999995</v>
      </c>
    </row>
    <row r="410" spans="1:18" x14ac:dyDescent="0.25">
      <c r="A410" s="76" t="str">
        <f t="shared" si="18"/>
        <v>13045</v>
      </c>
      <c r="B410" s="76" t="str">
        <f t="shared" si="19"/>
        <v>13045</v>
      </c>
      <c r="C410" s="33">
        <v>13045</v>
      </c>
      <c r="D410" s="33" t="s">
        <v>2186</v>
      </c>
      <c r="E410" s="33" t="s">
        <v>916</v>
      </c>
      <c r="F410" s="33" t="s">
        <v>915</v>
      </c>
      <c r="G410" s="33" t="s">
        <v>2187</v>
      </c>
      <c r="H410" s="5" t="s">
        <v>1855</v>
      </c>
      <c r="I410" s="33">
        <v>469</v>
      </c>
      <c r="K410" s="9">
        <v>13</v>
      </c>
      <c r="O410" s="33" t="s">
        <v>2953</v>
      </c>
      <c r="P410" s="61" t="str">
        <f t="shared" si="20"/>
        <v>POINT(-85.044673 33.622193)</v>
      </c>
      <c r="Q410" s="67">
        <v>33.622193000000003</v>
      </c>
      <c r="R410" s="67">
        <v>-85.044673000000003</v>
      </c>
    </row>
    <row r="411" spans="1:18" x14ac:dyDescent="0.25">
      <c r="A411" s="76" t="str">
        <f t="shared" si="18"/>
        <v>13047</v>
      </c>
      <c r="B411" s="76" t="str">
        <f t="shared" si="19"/>
        <v>13047</v>
      </c>
      <c r="C411" s="33">
        <v>13047</v>
      </c>
      <c r="D411" s="33" t="s">
        <v>2954</v>
      </c>
      <c r="E411" s="33" t="s">
        <v>916</v>
      </c>
      <c r="F411" s="33" t="s">
        <v>915</v>
      </c>
      <c r="G411" s="33" t="s">
        <v>2955</v>
      </c>
      <c r="H411" s="5" t="s">
        <v>1855</v>
      </c>
      <c r="I411" s="33">
        <v>470</v>
      </c>
      <c r="K411" s="9">
        <v>13</v>
      </c>
      <c r="O411" s="33" t="s">
        <v>2956</v>
      </c>
      <c r="P411" s="61" t="str">
        <f t="shared" si="20"/>
        <v>POINT(-85.17282 34.927795)</v>
      </c>
      <c r="Q411" s="67">
        <v>34.927795000000003</v>
      </c>
      <c r="R411" s="67">
        <v>-85.172820000000002</v>
      </c>
    </row>
    <row r="412" spans="1:18" x14ac:dyDescent="0.25">
      <c r="A412" s="76" t="str">
        <f t="shared" si="18"/>
        <v>13049</v>
      </c>
      <c r="B412" s="76" t="str">
        <f t="shared" si="19"/>
        <v>13049</v>
      </c>
      <c r="C412" s="33">
        <v>13049</v>
      </c>
      <c r="D412" s="33" t="s">
        <v>2957</v>
      </c>
      <c r="E412" s="33" t="s">
        <v>916</v>
      </c>
      <c r="F412" s="33" t="s">
        <v>915</v>
      </c>
      <c r="G412" s="33" t="s">
        <v>2958</v>
      </c>
      <c r="H412" s="5" t="s">
        <v>1855</v>
      </c>
      <c r="I412" s="33">
        <v>471</v>
      </c>
      <c r="K412" s="9">
        <v>13</v>
      </c>
      <c r="O412" s="33" t="s">
        <v>2959</v>
      </c>
      <c r="P412" s="61" t="str">
        <f t="shared" si="20"/>
        <v>POINT(-82.023033 30.780002)</v>
      </c>
      <c r="Q412" s="67">
        <v>30.780002</v>
      </c>
      <c r="R412" s="67">
        <v>-82.023032999999998</v>
      </c>
    </row>
    <row r="413" spans="1:18" x14ac:dyDescent="0.25">
      <c r="A413" s="76" t="str">
        <f t="shared" si="18"/>
        <v>13051</v>
      </c>
      <c r="B413" s="76" t="str">
        <f t="shared" si="19"/>
        <v>13051</v>
      </c>
      <c r="C413" s="33">
        <v>13051</v>
      </c>
      <c r="D413" s="33" t="s">
        <v>2960</v>
      </c>
      <c r="E413" s="33" t="s">
        <v>916</v>
      </c>
      <c r="F413" s="33" t="s">
        <v>915</v>
      </c>
      <c r="G413" s="33" t="s">
        <v>2961</v>
      </c>
      <c r="H413" s="5" t="s">
        <v>1855</v>
      </c>
      <c r="I413" s="33">
        <v>472</v>
      </c>
      <c r="K413" s="9">
        <v>13</v>
      </c>
      <c r="O413" s="33" t="s">
        <v>2962</v>
      </c>
      <c r="P413" s="61" t="str">
        <f t="shared" si="20"/>
        <v>POINT(-81.126449 32.036008)</v>
      </c>
      <c r="Q413" s="67">
        <v>32.036008000000002</v>
      </c>
      <c r="R413" s="67">
        <v>-81.126448999999994</v>
      </c>
    </row>
    <row r="414" spans="1:18" x14ac:dyDescent="0.25">
      <c r="A414" s="76" t="str">
        <f t="shared" si="18"/>
        <v>13053</v>
      </c>
      <c r="B414" s="76" t="str">
        <f t="shared" si="19"/>
        <v>13053</v>
      </c>
      <c r="C414" s="33">
        <v>13053</v>
      </c>
      <c r="D414" s="33" t="s">
        <v>2963</v>
      </c>
      <c r="E414" s="33" t="s">
        <v>916</v>
      </c>
      <c r="F414" s="33" t="s">
        <v>915</v>
      </c>
      <c r="G414" s="33" t="s">
        <v>2964</v>
      </c>
      <c r="H414" s="5" t="s">
        <v>1855</v>
      </c>
      <c r="I414" s="33">
        <v>473</v>
      </c>
      <c r="K414" s="9">
        <v>13</v>
      </c>
      <c r="O414" s="33" t="s">
        <v>2965</v>
      </c>
      <c r="P414" s="61" t="str">
        <f t="shared" si="20"/>
        <v>POINT(-84.899254 32.344231)</v>
      </c>
      <c r="Q414" s="67">
        <v>32.344231000000001</v>
      </c>
      <c r="R414" s="67">
        <v>-84.899253999999999</v>
      </c>
    </row>
    <row r="415" spans="1:18" x14ac:dyDescent="0.25">
      <c r="A415" s="76" t="str">
        <f t="shared" si="18"/>
        <v>13055</v>
      </c>
      <c r="B415" s="76" t="str">
        <f t="shared" si="19"/>
        <v>13055</v>
      </c>
      <c r="C415" s="33">
        <v>13055</v>
      </c>
      <c r="D415" s="33" t="s">
        <v>2966</v>
      </c>
      <c r="E415" s="33" t="s">
        <v>916</v>
      </c>
      <c r="F415" s="33" t="s">
        <v>915</v>
      </c>
      <c r="G415" s="33" t="s">
        <v>2967</v>
      </c>
      <c r="H415" s="5" t="s">
        <v>1855</v>
      </c>
      <c r="I415" s="33">
        <v>474</v>
      </c>
      <c r="K415" s="9">
        <v>13</v>
      </c>
      <c r="O415" s="33" t="s">
        <v>2968</v>
      </c>
      <c r="P415" s="61" t="str">
        <f t="shared" si="20"/>
        <v>POINT(-85.344167 34.495509)</v>
      </c>
      <c r="Q415" s="67">
        <v>34.495508999999998</v>
      </c>
      <c r="R415" s="67">
        <v>-85.344166999999999</v>
      </c>
    </row>
    <row r="416" spans="1:18" x14ac:dyDescent="0.25">
      <c r="A416" s="76" t="str">
        <f t="shared" si="18"/>
        <v>13057</v>
      </c>
      <c r="B416" s="76" t="str">
        <f t="shared" si="19"/>
        <v>13057</v>
      </c>
      <c r="C416" s="33">
        <v>13057</v>
      </c>
      <c r="D416" s="33" t="s">
        <v>1881</v>
      </c>
      <c r="E416" s="33" t="s">
        <v>916</v>
      </c>
      <c r="F416" s="33" t="s">
        <v>915</v>
      </c>
      <c r="G416" s="33" t="s">
        <v>1882</v>
      </c>
      <c r="H416" s="5" t="s">
        <v>1855</v>
      </c>
      <c r="I416" s="33">
        <v>475</v>
      </c>
      <c r="K416" s="9">
        <v>13</v>
      </c>
      <c r="O416" s="33" t="s">
        <v>2969</v>
      </c>
      <c r="P416" s="61" t="str">
        <f t="shared" si="20"/>
        <v>POINT(-84.496595 34.169606)</v>
      </c>
      <c r="Q416" s="67">
        <v>34.169606000000002</v>
      </c>
      <c r="R416" s="67">
        <v>-84.496594999999999</v>
      </c>
    </row>
    <row r="417" spans="1:18" x14ac:dyDescent="0.25">
      <c r="A417" s="76" t="str">
        <f t="shared" si="18"/>
        <v>13059</v>
      </c>
      <c r="B417" s="76" t="str">
        <f t="shared" si="19"/>
        <v>13059</v>
      </c>
      <c r="C417" s="33">
        <v>13059</v>
      </c>
      <c r="D417" s="33" t="s">
        <v>1890</v>
      </c>
      <c r="E417" s="33" t="s">
        <v>916</v>
      </c>
      <c r="F417" s="33" t="s">
        <v>915</v>
      </c>
      <c r="G417" s="33" t="s">
        <v>1891</v>
      </c>
      <c r="H417" s="5" t="s">
        <v>1855</v>
      </c>
      <c r="I417" s="33">
        <v>476</v>
      </c>
      <c r="K417" s="9">
        <v>13</v>
      </c>
      <c r="O417" s="33" t="s">
        <v>2970</v>
      </c>
      <c r="P417" s="61" t="str">
        <f t="shared" si="20"/>
        <v>POINT(-83.380863 33.950406)</v>
      </c>
      <c r="Q417" s="67">
        <v>33.950406000000001</v>
      </c>
      <c r="R417" s="67">
        <v>-83.380863000000005</v>
      </c>
    </row>
    <row r="418" spans="1:18" x14ac:dyDescent="0.25">
      <c r="A418" s="76" t="str">
        <f t="shared" si="18"/>
        <v>13061</v>
      </c>
      <c r="B418" s="76" t="str">
        <f t="shared" si="19"/>
        <v>13061</v>
      </c>
      <c r="C418" s="33">
        <v>13061</v>
      </c>
      <c r="D418" s="33" t="s">
        <v>1893</v>
      </c>
      <c r="E418" s="33" t="s">
        <v>916</v>
      </c>
      <c r="F418" s="33" t="s">
        <v>915</v>
      </c>
      <c r="G418" s="33" t="s">
        <v>1894</v>
      </c>
      <c r="H418" s="5" t="s">
        <v>1855</v>
      </c>
      <c r="I418" s="33">
        <v>477</v>
      </c>
      <c r="K418" s="9">
        <v>13</v>
      </c>
      <c r="O418" s="33" t="s">
        <v>2971</v>
      </c>
      <c r="P418" s="61" t="str">
        <f t="shared" si="20"/>
        <v>POINT(-85.013368 31.633549)</v>
      </c>
      <c r="Q418" s="67">
        <v>31.633548999999999</v>
      </c>
      <c r="R418" s="67">
        <v>-85.013368</v>
      </c>
    </row>
    <row r="419" spans="1:18" x14ac:dyDescent="0.25">
      <c r="A419" s="76" t="str">
        <f t="shared" si="18"/>
        <v>13063</v>
      </c>
      <c r="B419" s="76" t="str">
        <f t="shared" si="19"/>
        <v>13063</v>
      </c>
      <c r="C419" s="33">
        <v>13063</v>
      </c>
      <c r="D419" s="33" t="s">
        <v>2972</v>
      </c>
      <c r="E419" s="33" t="s">
        <v>916</v>
      </c>
      <c r="F419" s="33" t="s">
        <v>915</v>
      </c>
      <c r="G419" s="33" t="s">
        <v>2973</v>
      </c>
      <c r="H419" s="5" t="s">
        <v>1855</v>
      </c>
      <c r="I419" s="33">
        <v>478</v>
      </c>
      <c r="K419" s="9">
        <v>13</v>
      </c>
      <c r="O419" s="33" t="s">
        <v>2974</v>
      </c>
      <c r="P419" s="61" t="str">
        <f t="shared" si="20"/>
        <v>POINT(-84.362238 33.553383)</v>
      </c>
      <c r="Q419" s="67">
        <v>33.553382999999997</v>
      </c>
      <c r="R419" s="67">
        <v>-84.362238000000005</v>
      </c>
    </row>
    <row r="420" spans="1:18" x14ac:dyDescent="0.25">
      <c r="A420" s="76" t="str">
        <f t="shared" si="18"/>
        <v>13065</v>
      </c>
      <c r="B420" s="76" t="str">
        <f t="shared" si="19"/>
        <v>13065</v>
      </c>
      <c r="C420" s="33">
        <v>13065</v>
      </c>
      <c r="D420" s="33" t="s">
        <v>2975</v>
      </c>
      <c r="E420" s="33" t="s">
        <v>916</v>
      </c>
      <c r="F420" s="33" t="s">
        <v>915</v>
      </c>
      <c r="G420" s="33" t="s">
        <v>2976</v>
      </c>
      <c r="H420" s="5" t="s">
        <v>1855</v>
      </c>
      <c r="I420" s="33">
        <v>479</v>
      </c>
      <c r="K420" s="9">
        <v>13</v>
      </c>
      <c r="O420" s="33" t="s">
        <v>2977</v>
      </c>
      <c r="P420" s="61" t="str">
        <f t="shared" si="20"/>
        <v>POINT(-82.740932 31.017888)</v>
      </c>
      <c r="Q420" s="67">
        <v>31.017887999999999</v>
      </c>
      <c r="R420" s="67">
        <v>-82.740932000000001</v>
      </c>
    </row>
    <row r="421" spans="1:18" x14ac:dyDescent="0.25">
      <c r="A421" s="76" t="str">
        <f t="shared" si="18"/>
        <v>13067</v>
      </c>
      <c r="B421" s="76" t="str">
        <f t="shared" si="19"/>
        <v>13067</v>
      </c>
      <c r="C421" s="33">
        <v>13067</v>
      </c>
      <c r="D421" s="33" t="s">
        <v>2978</v>
      </c>
      <c r="E421" s="33" t="s">
        <v>916</v>
      </c>
      <c r="F421" s="33" t="s">
        <v>915</v>
      </c>
      <c r="G421" s="33" t="s">
        <v>2979</v>
      </c>
      <c r="H421" s="5" t="s">
        <v>1855</v>
      </c>
      <c r="I421" s="33">
        <v>480</v>
      </c>
      <c r="K421" s="9">
        <v>13</v>
      </c>
      <c r="O421" s="33" t="s">
        <v>2980</v>
      </c>
      <c r="P421" s="61" t="str">
        <f t="shared" si="20"/>
        <v>POINT(-84.557878 33.943254)</v>
      </c>
      <c r="Q421" s="67">
        <v>33.943254000000003</v>
      </c>
      <c r="R421" s="67">
        <v>-84.557878000000002</v>
      </c>
    </row>
    <row r="422" spans="1:18" x14ac:dyDescent="0.25">
      <c r="A422" s="76" t="str">
        <f t="shared" si="18"/>
        <v>13069</v>
      </c>
      <c r="B422" s="76" t="str">
        <f t="shared" si="19"/>
        <v>13069</v>
      </c>
      <c r="C422" s="33">
        <v>13069</v>
      </c>
      <c r="D422" s="33" t="s">
        <v>1899</v>
      </c>
      <c r="E422" s="33" t="s">
        <v>916</v>
      </c>
      <c r="F422" s="33" t="s">
        <v>915</v>
      </c>
      <c r="G422" s="33" t="s">
        <v>1900</v>
      </c>
      <c r="H422" s="5" t="s">
        <v>1855</v>
      </c>
      <c r="I422" s="33">
        <v>481</v>
      </c>
      <c r="K422" s="9">
        <v>13</v>
      </c>
      <c r="O422" s="33" t="s">
        <v>2981</v>
      </c>
      <c r="P422" s="61" t="str">
        <f t="shared" si="20"/>
        <v>POINT(-82.840667 31.516)</v>
      </c>
      <c r="Q422" s="67">
        <v>31.515999999999998</v>
      </c>
      <c r="R422" s="67">
        <v>-82.840666999999996</v>
      </c>
    </row>
    <row r="423" spans="1:18" x14ac:dyDescent="0.25">
      <c r="A423" s="76" t="str">
        <f t="shared" si="18"/>
        <v>13071</v>
      </c>
      <c r="B423" s="76" t="str">
        <f t="shared" si="19"/>
        <v>13071</v>
      </c>
      <c r="C423" s="33">
        <v>13071</v>
      </c>
      <c r="D423" s="33" t="s">
        <v>2982</v>
      </c>
      <c r="E423" s="33" t="s">
        <v>916</v>
      </c>
      <c r="F423" s="33" t="s">
        <v>915</v>
      </c>
      <c r="G423" s="33" t="s">
        <v>2983</v>
      </c>
      <c r="H423" s="5" t="s">
        <v>1855</v>
      </c>
      <c r="I423" s="33">
        <v>482</v>
      </c>
      <c r="K423" s="9">
        <v>13</v>
      </c>
      <c r="O423" s="33" t="s">
        <v>2984</v>
      </c>
      <c r="P423" s="61" t="str">
        <f t="shared" si="20"/>
        <v>POINT(-83.768671 31.180955)</v>
      </c>
      <c r="Q423" s="67">
        <v>31.180955000000001</v>
      </c>
      <c r="R423" s="67">
        <v>-83.768670999999998</v>
      </c>
    </row>
    <row r="424" spans="1:18" x14ac:dyDescent="0.25">
      <c r="A424" s="76" t="str">
        <f t="shared" si="18"/>
        <v>13073</v>
      </c>
      <c r="B424" s="76" t="str">
        <f t="shared" si="19"/>
        <v>13073</v>
      </c>
      <c r="C424" s="33">
        <v>13073</v>
      </c>
      <c r="D424" s="33" t="s">
        <v>2200</v>
      </c>
      <c r="E424" s="33" t="s">
        <v>916</v>
      </c>
      <c r="F424" s="33" t="s">
        <v>915</v>
      </c>
      <c r="G424" s="33" t="s">
        <v>2201</v>
      </c>
      <c r="H424" s="5" t="s">
        <v>1855</v>
      </c>
      <c r="I424" s="33">
        <v>483</v>
      </c>
      <c r="K424" s="9">
        <v>13</v>
      </c>
      <c r="O424" s="33" t="s">
        <v>2985</v>
      </c>
      <c r="P424" s="61" t="str">
        <f t="shared" si="20"/>
        <v>POINT(-82.165654 33.51622)</v>
      </c>
      <c r="Q424" s="67">
        <v>33.516219999999997</v>
      </c>
      <c r="R424" s="67">
        <v>-82.165654000000004</v>
      </c>
    </row>
    <row r="425" spans="1:18" x14ac:dyDescent="0.25">
      <c r="A425" s="76" t="str">
        <f t="shared" si="18"/>
        <v>13075</v>
      </c>
      <c r="B425" s="76" t="str">
        <f t="shared" si="19"/>
        <v>13075</v>
      </c>
      <c r="C425" s="33">
        <v>13075</v>
      </c>
      <c r="D425" s="33" t="s">
        <v>2986</v>
      </c>
      <c r="E425" s="33" t="s">
        <v>916</v>
      </c>
      <c r="F425" s="33" t="s">
        <v>915</v>
      </c>
      <c r="G425" s="33" t="s">
        <v>2987</v>
      </c>
      <c r="H425" s="5" t="s">
        <v>1855</v>
      </c>
      <c r="I425" s="33">
        <v>484</v>
      </c>
      <c r="K425" s="9">
        <v>13</v>
      </c>
      <c r="O425" s="33" t="s">
        <v>2988</v>
      </c>
      <c r="P425" s="61" t="str">
        <f t="shared" si="20"/>
        <v>POINT(-83.424499 31.149847)</v>
      </c>
      <c r="Q425" s="67">
        <v>31.149847000000001</v>
      </c>
      <c r="R425" s="67">
        <v>-83.424498999999997</v>
      </c>
    </row>
    <row r="426" spans="1:18" x14ac:dyDescent="0.25">
      <c r="A426" s="76" t="str">
        <f t="shared" si="18"/>
        <v>13077</v>
      </c>
      <c r="B426" s="76" t="str">
        <f t="shared" si="19"/>
        <v>13077</v>
      </c>
      <c r="C426" s="33">
        <v>13077</v>
      </c>
      <c r="D426" s="33" t="s">
        <v>2989</v>
      </c>
      <c r="E426" s="33" t="s">
        <v>916</v>
      </c>
      <c r="F426" s="33" t="s">
        <v>915</v>
      </c>
      <c r="G426" s="33" t="s">
        <v>2990</v>
      </c>
      <c r="H426" s="5" t="s">
        <v>1855</v>
      </c>
      <c r="I426" s="33">
        <v>485</v>
      </c>
      <c r="K426" s="9">
        <v>13</v>
      </c>
      <c r="O426" s="33" t="s">
        <v>2991</v>
      </c>
      <c r="P426" s="61" t="str">
        <f t="shared" si="20"/>
        <v>POINT(-84.736399 33.379117)</v>
      </c>
      <c r="Q426" s="67">
        <v>33.379117000000001</v>
      </c>
      <c r="R426" s="67">
        <v>-84.736399000000006</v>
      </c>
    </row>
    <row r="427" spans="1:18" x14ac:dyDescent="0.25">
      <c r="A427" s="76" t="str">
        <f t="shared" si="18"/>
        <v>13079</v>
      </c>
      <c r="B427" s="76" t="str">
        <f t="shared" si="19"/>
        <v>13079</v>
      </c>
      <c r="C427" s="33">
        <v>13079</v>
      </c>
      <c r="D427" s="33" t="s">
        <v>2209</v>
      </c>
      <c r="E427" s="33" t="s">
        <v>916</v>
      </c>
      <c r="F427" s="33" t="s">
        <v>915</v>
      </c>
      <c r="G427" s="33" t="s">
        <v>2210</v>
      </c>
      <c r="H427" s="5" t="s">
        <v>1855</v>
      </c>
      <c r="I427" s="33">
        <v>486</v>
      </c>
      <c r="K427" s="9">
        <v>13</v>
      </c>
      <c r="O427" s="33" t="s">
        <v>2992</v>
      </c>
      <c r="P427" s="61" t="str">
        <f t="shared" si="20"/>
        <v>POINT(-83.934002 32.707681)</v>
      </c>
      <c r="Q427" s="67">
        <v>32.707681000000001</v>
      </c>
      <c r="R427" s="67">
        <v>-83.934002000000007</v>
      </c>
    </row>
    <row r="428" spans="1:18" x14ac:dyDescent="0.25">
      <c r="A428" s="76" t="str">
        <f t="shared" si="18"/>
        <v>13081</v>
      </c>
      <c r="B428" s="76" t="str">
        <f t="shared" si="19"/>
        <v>13081</v>
      </c>
      <c r="C428" s="33">
        <v>13081</v>
      </c>
      <c r="D428" s="33" t="s">
        <v>2993</v>
      </c>
      <c r="E428" s="33" t="s">
        <v>916</v>
      </c>
      <c r="F428" s="33" t="s">
        <v>915</v>
      </c>
      <c r="G428" s="33" t="s">
        <v>2994</v>
      </c>
      <c r="H428" s="5" t="s">
        <v>1855</v>
      </c>
      <c r="I428" s="33">
        <v>487</v>
      </c>
      <c r="K428" s="9">
        <v>13</v>
      </c>
      <c r="O428" s="33" t="s">
        <v>2995</v>
      </c>
      <c r="P428" s="61" t="str">
        <f t="shared" si="20"/>
        <v>POINT(-83.777791 31.947962)</v>
      </c>
      <c r="Q428" s="67">
        <v>31.947962</v>
      </c>
      <c r="R428" s="67">
        <v>-83.777790999999993</v>
      </c>
    </row>
    <row r="429" spans="1:18" x14ac:dyDescent="0.25">
      <c r="A429" s="76" t="str">
        <f t="shared" si="18"/>
        <v>13083</v>
      </c>
      <c r="B429" s="76" t="str">
        <f t="shared" si="19"/>
        <v>13083</v>
      </c>
      <c r="C429" s="33">
        <v>13083</v>
      </c>
      <c r="D429" s="33" t="s">
        <v>2996</v>
      </c>
      <c r="E429" s="33" t="s">
        <v>916</v>
      </c>
      <c r="F429" s="33" t="s">
        <v>915</v>
      </c>
      <c r="G429" s="33" t="s">
        <v>2997</v>
      </c>
      <c r="H429" s="5" t="s">
        <v>1855</v>
      </c>
      <c r="I429" s="33">
        <v>488</v>
      </c>
      <c r="K429" s="9">
        <v>13</v>
      </c>
      <c r="O429" s="33" t="s">
        <v>2998</v>
      </c>
      <c r="P429" s="61" t="str">
        <f t="shared" si="20"/>
        <v>POINT(-85.497004 34.882709)</v>
      </c>
      <c r="Q429" s="67">
        <v>34.882708999999998</v>
      </c>
      <c r="R429" s="67">
        <v>-85.497004000000004</v>
      </c>
    </row>
    <row r="430" spans="1:18" x14ac:dyDescent="0.25">
      <c r="A430" s="76" t="str">
        <f t="shared" si="18"/>
        <v>13085</v>
      </c>
      <c r="B430" s="76" t="str">
        <f t="shared" si="19"/>
        <v>13085</v>
      </c>
      <c r="C430" s="33">
        <v>13085</v>
      </c>
      <c r="D430" s="33" t="s">
        <v>2999</v>
      </c>
      <c r="E430" s="33" t="s">
        <v>916</v>
      </c>
      <c r="F430" s="33" t="s">
        <v>915</v>
      </c>
      <c r="G430" s="33" t="s">
        <v>3000</v>
      </c>
      <c r="H430" s="5" t="s">
        <v>1855</v>
      </c>
      <c r="I430" s="33">
        <v>489</v>
      </c>
      <c r="K430" s="9">
        <v>13</v>
      </c>
      <c r="O430" s="33" t="s">
        <v>3001</v>
      </c>
      <c r="P430" s="61" t="str">
        <f t="shared" si="20"/>
        <v>POINT(-84.104119 34.40138)</v>
      </c>
      <c r="Q430" s="67">
        <v>34.401380000000003</v>
      </c>
      <c r="R430" s="67">
        <v>-84.104118999999997</v>
      </c>
    </row>
    <row r="431" spans="1:18" x14ac:dyDescent="0.25">
      <c r="A431" s="76" t="str">
        <f t="shared" si="18"/>
        <v>13087</v>
      </c>
      <c r="B431" s="76" t="str">
        <f t="shared" si="19"/>
        <v>13087</v>
      </c>
      <c r="C431" s="33">
        <v>13087</v>
      </c>
      <c r="D431" s="33" t="s">
        <v>3002</v>
      </c>
      <c r="E431" s="33" t="s">
        <v>916</v>
      </c>
      <c r="F431" s="33" t="s">
        <v>915</v>
      </c>
      <c r="G431" s="33" t="s">
        <v>3003</v>
      </c>
      <c r="H431" s="5" t="s">
        <v>1855</v>
      </c>
      <c r="I431" s="33">
        <v>490</v>
      </c>
      <c r="K431" s="9">
        <v>13</v>
      </c>
      <c r="O431" s="33" t="s">
        <v>3004</v>
      </c>
      <c r="P431" s="61" t="str">
        <f t="shared" si="20"/>
        <v>POINT(-84.57036 30.888345)</v>
      </c>
      <c r="Q431" s="67">
        <v>30.888345000000001</v>
      </c>
      <c r="R431" s="67">
        <v>-84.570359999999994</v>
      </c>
    </row>
    <row r="432" spans="1:18" x14ac:dyDescent="0.25">
      <c r="A432" s="76" t="str">
        <f t="shared" si="18"/>
        <v>13089</v>
      </c>
      <c r="B432" s="76" t="str">
        <f t="shared" si="19"/>
        <v>13089</v>
      </c>
      <c r="C432" s="33">
        <v>13089</v>
      </c>
      <c r="D432" s="33" t="s">
        <v>1926</v>
      </c>
      <c r="E432" s="33" t="s">
        <v>916</v>
      </c>
      <c r="F432" s="33" t="s">
        <v>915</v>
      </c>
      <c r="G432" s="33" t="s">
        <v>1927</v>
      </c>
      <c r="H432" s="5" t="s">
        <v>1855</v>
      </c>
      <c r="I432" s="33">
        <v>491</v>
      </c>
      <c r="K432" s="9">
        <v>13</v>
      </c>
      <c r="O432" s="33" t="s">
        <v>3005</v>
      </c>
      <c r="P432" s="61" t="str">
        <f t="shared" si="20"/>
        <v>POINT(-84.248029 33.789813)</v>
      </c>
      <c r="Q432" s="67">
        <v>33.789813000000002</v>
      </c>
      <c r="R432" s="67">
        <v>-84.248029000000002</v>
      </c>
    </row>
    <row r="433" spans="1:18" x14ac:dyDescent="0.25">
      <c r="A433" s="76" t="str">
        <f t="shared" si="18"/>
        <v>13091</v>
      </c>
      <c r="B433" s="76" t="str">
        <f t="shared" si="19"/>
        <v>13091</v>
      </c>
      <c r="C433" s="33">
        <v>13091</v>
      </c>
      <c r="D433" s="33" t="s">
        <v>3006</v>
      </c>
      <c r="E433" s="33" t="s">
        <v>916</v>
      </c>
      <c r="F433" s="33" t="s">
        <v>915</v>
      </c>
      <c r="G433" s="33" t="s">
        <v>3007</v>
      </c>
      <c r="H433" s="5" t="s">
        <v>1855</v>
      </c>
      <c r="I433" s="33">
        <v>492</v>
      </c>
      <c r="K433" s="9">
        <v>13</v>
      </c>
      <c r="O433" s="33" t="s">
        <v>3008</v>
      </c>
      <c r="P433" s="61" t="str">
        <f t="shared" si="20"/>
        <v>POINT(-83.175591 32.212815)</v>
      </c>
      <c r="Q433" s="67">
        <v>32.212814999999999</v>
      </c>
      <c r="R433" s="67">
        <v>-83.175590999999997</v>
      </c>
    </row>
    <row r="434" spans="1:18" x14ac:dyDescent="0.25">
      <c r="A434" s="76" t="str">
        <f t="shared" si="18"/>
        <v>13093</v>
      </c>
      <c r="B434" s="76" t="str">
        <f t="shared" si="19"/>
        <v>13093</v>
      </c>
      <c r="C434" s="33">
        <v>13093</v>
      </c>
      <c r="D434" s="33" t="s">
        <v>3009</v>
      </c>
      <c r="E434" s="33" t="s">
        <v>916</v>
      </c>
      <c r="F434" s="33" t="s">
        <v>915</v>
      </c>
      <c r="G434" s="33" t="s">
        <v>3010</v>
      </c>
      <c r="H434" s="5" t="s">
        <v>1855</v>
      </c>
      <c r="I434" s="33">
        <v>493</v>
      </c>
      <c r="K434" s="9">
        <v>13</v>
      </c>
      <c r="O434" s="33" t="s">
        <v>3011</v>
      </c>
      <c r="P434" s="61" t="str">
        <f t="shared" si="20"/>
        <v>POINT(-83.784195 32.16758)</v>
      </c>
      <c r="Q434" s="67">
        <v>32.167580000000001</v>
      </c>
      <c r="R434" s="67">
        <v>-83.784194999999997</v>
      </c>
    </row>
    <row r="435" spans="1:18" x14ac:dyDescent="0.25">
      <c r="A435" s="76" t="str">
        <f t="shared" si="18"/>
        <v>13095</v>
      </c>
      <c r="B435" s="76" t="str">
        <f t="shared" si="19"/>
        <v>13095</v>
      </c>
      <c r="C435" s="33">
        <v>13095</v>
      </c>
      <c r="D435" s="33" t="s">
        <v>3012</v>
      </c>
      <c r="E435" s="33" t="s">
        <v>916</v>
      </c>
      <c r="F435" s="33" t="s">
        <v>915</v>
      </c>
      <c r="G435" s="33" t="s">
        <v>3013</v>
      </c>
      <c r="H435" s="5" t="s">
        <v>1855</v>
      </c>
      <c r="I435" s="33">
        <v>494</v>
      </c>
      <c r="K435" s="9">
        <v>13</v>
      </c>
      <c r="O435" s="33" t="s">
        <v>3014</v>
      </c>
      <c r="P435" s="61" t="str">
        <f t="shared" si="20"/>
        <v>POINT(-84.167625 31.573426)</v>
      </c>
      <c r="Q435" s="67">
        <v>31.573426000000001</v>
      </c>
      <c r="R435" s="67">
        <v>-84.167625000000001</v>
      </c>
    </row>
    <row r="436" spans="1:18" x14ac:dyDescent="0.25">
      <c r="A436" s="76" t="str">
        <f t="shared" si="18"/>
        <v>13097</v>
      </c>
      <c r="B436" s="76" t="str">
        <f t="shared" si="19"/>
        <v>13097</v>
      </c>
      <c r="C436" s="33">
        <v>13097</v>
      </c>
      <c r="D436" s="33" t="s">
        <v>2578</v>
      </c>
      <c r="E436" s="33" t="s">
        <v>916</v>
      </c>
      <c r="F436" s="33" t="s">
        <v>915</v>
      </c>
      <c r="G436" s="33" t="s">
        <v>2579</v>
      </c>
      <c r="H436" s="5" t="s">
        <v>1855</v>
      </c>
      <c r="I436" s="33">
        <v>495</v>
      </c>
      <c r="K436" s="9">
        <v>13</v>
      </c>
      <c r="O436" s="33" t="s">
        <v>3015</v>
      </c>
      <c r="P436" s="61" t="str">
        <f t="shared" si="20"/>
        <v>POINT(-84.734644 33.724923)</v>
      </c>
      <c r="Q436" s="67">
        <v>33.724922999999997</v>
      </c>
      <c r="R436" s="67">
        <v>-84.734644000000003</v>
      </c>
    </row>
    <row r="437" spans="1:18" x14ac:dyDescent="0.25">
      <c r="A437" s="76" t="str">
        <f t="shared" si="18"/>
        <v>13099</v>
      </c>
      <c r="B437" s="76" t="str">
        <f t="shared" si="19"/>
        <v>13099</v>
      </c>
      <c r="C437" s="33">
        <v>13099</v>
      </c>
      <c r="D437" s="33" t="s">
        <v>3016</v>
      </c>
      <c r="E437" s="33" t="s">
        <v>916</v>
      </c>
      <c r="F437" s="33" t="s">
        <v>915</v>
      </c>
      <c r="G437" s="33" t="s">
        <v>3017</v>
      </c>
      <c r="H437" s="5" t="s">
        <v>1855</v>
      </c>
      <c r="I437" s="33">
        <v>496</v>
      </c>
      <c r="K437" s="9">
        <v>13</v>
      </c>
      <c r="O437" s="33" t="s">
        <v>3018</v>
      </c>
      <c r="P437" s="61" t="str">
        <f t="shared" si="20"/>
        <v>POINT(-84.916722 31.331726)</v>
      </c>
      <c r="Q437" s="67">
        <v>31.331726</v>
      </c>
      <c r="R437" s="67">
        <v>-84.916721999999993</v>
      </c>
    </row>
    <row r="438" spans="1:18" x14ac:dyDescent="0.25">
      <c r="A438" s="76" t="str">
        <f t="shared" si="18"/>
        <v>13101</v>
      </c>
      <c r="B438" s="76" t="str">
        <f t="shared" si="19"/>
        <v>13101</v>
      </c>
      <c r="C438" s="33">
        <v>13101</v>
      </c>
      <c r="D438" s="33" t="s">
        <v>3019</v>
      </c>
      <c r="E438" s="33" t="s">
        <v>916</v>
      </c>
      <c r="F438" s="33" t="s">
        <v>915</v>
      </c>
      <c r="G438" s="33" t="s">
        <v>3020</v>
      </c>
      <c r="H438" s="5" t="s">
        <v>1855</v>
      </c>
      <c r="I438" s="33">
        <v>497</v>
      </c>
      <c r="K438" s="9">
        <v>13</v>
      </c>
      <c r="O438" s="33" t="s">
        <v>3021</v>
      </c>
      <c r="P438" s="61" t="str">
        <f t="shared" si="20"/>
        <v>POINT(-83.057989 30.708629)</v>
      </c>
      <c r="Q438" s="67">
        <v>30.708628999999998</v>
      </c>
      <c r="R438" s="67">
        <v>-83.057989000000006</v>
      </c>
    </row>
    <row r="439" spans="1:18" x14ac:dyDescent="0.25">
      <c r="A439" s="76" t="str">
        <f t="shared" si="18"/>
        <v>13103</v>
      </c>
      <c r="B439" s="76" t="str">
        <f t="shared" si="19"/>
        <v>13103</v>
      </c>
      <c r="C439" s="33">
        <v>13103</v>
      </c>
      <c r="D439" s="33" t="s">
        <v>3022</v>
      </c>
      <c r="E439" s="33" t="s">
        <v>916</v>
      </c>
      <c r="F439" s="33" t="s">
        <v>915</v>
      </c>
      <c r="G439" s="33" t="s">
        <v>3023</v>
      </c>
      <c r="H439" s="5" t="s">
        <v>1855</v>
      </c>
      <c r="I439" s="33">
        <v>498</v>
      </c>
      <c r="K439" s="9">
        <v>13</v>
      </c>
      <c r="O439" s="33" t="s">
        <v>3024</v>
      </c>
      <c r="P439" s="61" t="str">
        <f t="shared" si="20"/>
        <v>POINT(-81.299511 32.291745)</v>
      </c>
      <c r="Q439" s="67">
        <v>32.291744999999999</v>
      </c>
      <c r="R439" s="67">
        <v>-81.299510999999995</v>
      </c>
    </row>
    <row r="440" spans="1:18" x14ac:dyDescent="0.25">
      <c r="A440" s="76" t="str">
        <f t="shared" si="18"/>
        <v>13105</v>
      </c>
      <c r="B440" s="76" t="str">
        <f t="shared" si="19"/>
        <v>13105</v>
      </c>
      <c r="C440" s="33">
        <v>13105</v>
      </c>
      <c r="D440" s="33" t="s">
        <v>2584</v>
      </c>
      <c r="E440" s="33" t="s">
        <v>916</v>
      </c>
      <c r="F440" s="33" t="s">
        <v>915</v>
      </c>
      <c r="G440" s="33" t="s">
        <v>2585</v>
      </c>
      <c r="H440" s="5" t="s">
        <v>1855</v>
      </c>
      <c r="I440" s="33">
        <v>499</v>
      </c>
      <c r="K440" s="9">
        <v>13</v>
      </c>
      <c r="O440" s="33" t="s">
        <v>3025</v>
      </c>
      <c r="P440" s="61" t="str">
        <f t="shared" si="20"/>
        <v>POINT(-82.879523 34.126521)</v>
      </c>
      <c r="Q440" s="67">
        <v>34.126520999999997</v>
      </c>
      <c r="R440" s="67">
        <v>-82.879523000000006</v>
      </c>
    </row>
    <row r="441" spans="1:18" x14ac:dyDescent="0.25">
      <c r="A441" s="76" t="str">
        <f t="shared" si="18"/>
        <v>13107</v>
      </c>
      <c r="B441" s="76" t="str">
        <f t="shared" si="19"/>
        <v>13107</v>
      </c>
      <c r="C441" s="33">
        <v>13107</v>
      </c>
      <c r="D441" s="33" t="s">
        <v>3026</v>
      </c>
      <c r="E441" s="33" t="s">
        <v>916</v>
      </c>
      <c r="F441" s="33" t="s">
        <v>915</v>
      </c>
      <c r="G441" s="33" t="s">
        <v>3027</v>
      </c>
      <c r="H441" s="5" t="s">
        <v>1855</v>
      </c>
      <c r="I441" s="33">
        <v>500</v>
      </c>
      <c r="K441" s="9">
        <v>13</v>
      </c>
      <c r="O441" s="33" t="s">
        <v>3028</v>
      </c>
      <c r="P441" s="61" t="str">
        <f t="shared" si="20"/>
        <v>POINT(-82.307952 32.58586)</v>
      </c>
      <c r="Q441" s="67">
        <v>32.585859999999997</v>
      </c>
      <c r="R441" s="67">
        <v>-82.307952</v>
      </c>
    </row>
    <row r="442" spans="1:18" x14ac:dyDescent="0.25">
      <c r="A442" s="76" t="str">
        <f t="shared" si="18"/>
        <v>13109</v>
      </c>
      <c r="B442" s="76" t="str">
        <f t="shared" si="19"/>
        <v>13109</v>
      </c>
      <c r="C442" s="33">
        <v>13109</v>
      </c>
      <c r="D442" s="33" t="s">
        <v>3029</v>
      </c>
      <c r="E442" s="33" t="s">
        <v>916</v>
      </c>
      <c r="F442" s="33" t="s">
        <v>915</v>
      </c>
      <c r="G442" s="33" t="s">
        <v>3030</v>
      </c>
      <c r="H442" s="5" t="s">
        <v>1855</v>
      </c>
      <c r="I442" s="33">
        <v>501</v>
      </c>
      <c r="K442" s="9">
        <v>13</v>
      </c>
      <c r="O442" s="33" t="s">
        <v>3031</v>
      </c>
      <c r="P442" s="61" t="str">
        <f t="shared" si="20"/>
        <v>POINT(-81.907367 32.169649)</v>
      </c>
      <c r="Q442" s="67">
        <v>32.169649</v>
      </c>
      <c r="R442" s="67">
        <v>-81.907366999999994</v>
      </c>
    </row>
    <row r="443" spans="1:18" x14ac:dyDescent="0.25">
      <c r="A443" s="76" t="str">
        <f t="shared" si="18"/>
        <v>13111</v>
      </c>
      <c r="B443" s="76" t="str">
        <f t="shared" si="19"/>
        <v>13111</v>
      </c>
      <c r="C443" s="33">
        <v>13111</v>
      </c>
      <c r="D443" s="33" t="s">
        <v>3032</v>
      </c>
      <c r="E443" s="33" t="s">
        <v>916</v>
      </c>
      <c r="F443" s="33" t="s">
        <v>915</v>
      </c>
      <c r="G443" s="33" t="s">
        <v>3033</v>
      </c>
      <c r="H443" s="5" t="s">
        <v>1855</v>
      </c>
      <c r="I443" s="33">
        <v>502</v>
      </c>
      <c r="K443" s="9">
        <v>13</v>
      </c>
      <c r="O443" s="33" t="s">
        <v>3034</v>
      </c>
      <c r="P443" s="61" t="str">
        <f t="shared" si="20"/>
        <v>POINT(-84.313402 34.901383)</v>
      </c>
      <c r="Q443" s="67">
        <v>34.901383000000003</v>
      </c>
      <c r="R443" s="67">
        <v>-84.313401999999996</v>
      </c>
    </row>
    <row r="444" spans="1:18" x14ac:dyDescent="0.25">
      <c r="A444" s="76" t="str">
        <f t="shared" si="18"/>
        <v>13113</v>
      </c>
      <c r="B444" s="76" t="str">
        <f t="shared" si="19"/>
        <v>13113</v>
      </c>
      <c r="C444" s="33">
        <v>13113</v>
      </c>
      <c r="D444" s="33" t="s">
        <v>1938</v>
      </c>
      <c r="E444" s="33" t="s">
        <v>916</v>
      </c>
      <c r="F444" s="33" t="s">
        <v>915</v>
      </c>
      <c r="G444" s="33" t="s">
        <v>1939</v>
      </c>
      <c r="H444" s="5" t="s">
        <v>1855</v>
      </c>
      <c r="I444" s="33">
        <v>503</v>
      </c>
      <c r="K444" s="9">
        <v>13</v>
      </c>
      <c r="O444" s="33" t="s">
        <v>3035</v>
      </c>
      <c r="P444" s="61" t="str">
        <f t="shared" si="20"/>
        <v>POINT(-84.512414 33.427941)</v>
      </c>
      <c r="Q444" s="67">
        <v>33.427940999999997</v>
      </c>
      <c r="R444" s="67">
        <v>-84.512414000000007</v>
      </c>
    </row>
    <row r="445" spans="1:18" x14ac:dyDescent="0.25">
      <c r="A445" s="76" t="str">
        <f t="shared" si="18"/>
        <v>13115</v>
      </c>
      <c r="B445" s="76" t="str">
        <f t="shared" si="19"/>
        <v>13115</v>
      </c>
      <c r="C445" s="33">
        <v>13115</v>
      </c>
      <c r="D445" s="33" t="s">
        <v>3036</v>
      </c>
      <c r="E445" s="33" t="s">
        <v>916</v>
      </c>
      <c r="F445" s="33" t="s">
        <v>915</v>
      </c>
      <c r="G445" s="33" t="s">
        <v>3037</v>
      </c>
      <c r="H445" s="5" t="s">
        <v>1855</v>
      </c>
      <c r="I445" s="33">
        <v>504</v>
      </c>
      <c r="K445" s="9">
        <v>13</v>
      </c>
      <c r="O445" s="33" t="s">
        <v>3038</v>
      </c>
      <c r="P445" s="61" t="str">
        <f t="shared" si="20"/>
        <v>POINT(-85.183164 34.255796)</v>
      </c>
      <c r="Q445" s="67">
        <v>34.255795999999997</v>
      </c>
      <c r="R445" s="67">
        <v>-85.183164000000005</v>
      </c>
    </row>
    <row r="446" spans="1:18" x14ac:dyDescent="0.25">
      <c r="A446" s="76" t="str">
        <f t="shared" si="18"/>
        <v>13117</v>
      </c>
      <c r="B446" s="76" t="str">
        <f t="shared" si="19"/>
        <v>13117</v>
      </c>
      <c r="C446" s="33">
        <v>13117</v>
      </c>
      <c r="D446" s="33" t="s">
        <v>3039</v>
      </c>
      <c r="E446" s="33" t="s">
        <v>916</v>
      </c>
      <c r="F446" s="33" t="s">
        <v>915</v>
      </c>
      <c r="G446" s="33" t="s">
        <v>3040</v>
      </c>
      <c r="H446" s="5" t="s">
        <v>1855</v>
      </c>
      <c r="I446" s="33">
        <v>505</v>
      </c>
      <c r="K446" s="9">
        <v>13</v>
      </c>
      <c r="O446" s="33" t="s">
        <v>3041</v>
      </c>
      <c r="P446" s="61" t="str">
        <f t="shared" si="20"/>
        <v>POINT(-84.144322 34.19492)</v>
      </c>
      <c r="Q446" s="67">
        <v>34.194920000000003</v>
      </c>
      <c r="R446" s="67">
        <v>-84.144322000000003</v>
      </c>
    </row>
    <row r="447" spans="1:18" x14ac:dyDescent="0.25">
      <c r="A447" s="76" t="str">
        <f t="shared" si="18"/>
        <v>13119</v>
      </c>
      <c r="B447" s="76" t="str">
        <f t="shared" si="19"/>
        <v>13119</v>
      </c>
      <c r="C447" s="33">
        <v>13119</v>
      </c>
      <c r="D447" s="33" t="s">
        <v>1941</v>
      </c>
      <c r="E447" s="33" t="s">
        <v>916</v>
      </c>
      <c r="F447" s="33" t="s">
        <v>915</v>
      </c>
      <c r="G447" s="33" t="s">
        <v>1942</v>
      </c>
      <c r="H447" s="5" t="s">
        <v>1855</v>
      </c>
      <c r="I447" s="33">
        <v>506</v>
      </c>
      <c r="K447" s="9">
        <v>13</v>
      </c>
      <c r="O447" s="33" t="s">
        <v>3042</v>
      </c>
      <c r="P447" s="61" t="str">
        <f t="shared" si="20"/>
        <v>POINT(-83.186079 34.377335)</v>
      </c>
      <c r="Q447" s="67">
        <v>34.377335000000002</v>
      </c>
      <c r="R447" s="67">
        <v>-83.186079000000007</v>
      </c>
    </row>
    <row r="448" spans="1:18" x14ac:dyDescent="0.25">
      <c r="A448" s="76" t="str">
        <f t="shared" si="18"/>
        <v>13121</v>
      </c>
      <c r="B448" s="76" t="str">
        <f t="shared" si="19"/>
        <v>13121</v>
      </c>
      <c r="C448" s="33">
        <v>13121</v>
      </c>
      <c r="D448" s="33" t="s">
        <v>2229</v>
      </c>
      <c r="E448" s="33" t="s">
        <v>916</v>
      </c>
      <c r="F448" s="33" t="s">
        <v>915</v>
      </c>
      <c r="G448" s="33" t="s">
        <v>2230</v>
      </c>
      <c r="H448" s="5" t="s">
        <v>1855</v>
      </c>
      <c r="I448" s="33">
        <v>507</v>
      </c>
      <c r="K448" s="9">
        <v>13</v>
      </c>
      <c r="O448" s="33" t="s">
        <v>3043</v>
      </c>
      <c r="P448" s="61" t="str">
        <f t="shared" si="20"/>
        <v>POINT(-84.393645 33.836086)</v>
      </c>
      <c r="Q448" s="67">
        <v>33.836086000000002</v>
      </c>
      <c r="R448" s="67">
        <v>-84.393645000000006</v>
      </c>
    </row>
    <row r="449" spans="1:18" x14ac:dyDescent="0.25">
      <c r="A449" s="76" t="str">
        <f t="shared" si="18"/>
        <v>13123</v>
      </c>
      <c r="B449" s="76" t="str">
        <f t="shared" si="19"/>
        <v>13123</v>
      </c>
      <c r="C449" s="33">
        <v>13123</v>
      </c>
      <c r="D449" s="33" t="s">
        <v>3044</v>
      </c>
      <c r="E449" s="33" t="s">
        <v>916</v>
      </c>
      <c r="F449" s="33" t="s">
        <v>915</v>
      </c>
      <c r="G449" s="33" t="s">
        <v>3045</v>
      </c>
      <c r="H449" s="5" t="s">
        <v>1855</v>
      </c>
      <c r="I449" s="33">
        <v>508</v>
      </c>
      <c r="K449" s="9">
        <v>13</v>
      </c>
      <c r="O449" s="33" t="s">
        <v>3046</v>
      </c>
      <c r="P449" s="61" t="str">
        <f t="shared" si="20"/>
        <v>POINT(-84.483646 34.677249)</v>
      </c>
      <c r="Q449" s="67">
        <v>34.677249000000003</v>
      </c>
      <c r="R449" s="67">
        <v>-84.483645999999993</v>
      </c>
    </row>
    <row r="450" spans="1:18" x14ac:dyDescent="0.25">
      <c r="A450" s="76" t="str">
        <f t="shared" si="18"/>
        <v>13125</v>
      </c>
      <c r="B450" s="76" t="str">
        <f t="shared" si="19"/>
        <v>13125</v>
      </c>
      <c r="C450" s="33">
        <v>13125</v>
      </c>
      <c r="D450" s="33" t="s">
        <v>3047</v>
      </c>
      <c r="E450" s="33" t="s">
        <v>916</v>
      </c>
      <c r="F450" s="33" t="s">
        <v>915</v>
      </c>
      <c r="G450" s="33" t="s">
        <v>3048</v>
      </c>
      <c r="H450" s="5" t="s">
        <v>1855</v>
      </c>
      <c r="I450" s="33">
        <v>509</v>
      </c>
      <c r="K450" s="9">
        <v>13</v>
      </c>
      <c r="O450" s="33" t="s">
        <v>3049</v>
      </c>
      <c r="P450" s="61" t="str">
        <f t="shared" si="20"/>
        <v>POINT(-82.609847 33.235927)</v>
      </c>
      <c r="Q450" s="67">
        <v>33.235926999999997</v>
      </c>
      <c r="R450" s="67">
        <v>-82.609847000000002</v>
      </c>
    </row>
    <row r="451" spans="1:18" x14ac:dyDescent="0.25">
      <c r="A451" s="76" t="str">
        <f t="shared" ref="A451:A514" si="21">K451&amp;RIGHT(C451,3)</f>
        <v>13127</v>
      </c>
      <c r="B451" s="76" t="str">
        <f t="shared" ref="B451:B514" si="22">TEXT(A451,"00000")</f>
        <v>13127</v>
      </c>
      <c r="C451" s="33">
        <v>13127</v>
      </c>
      <c r="D451" s="33" t="s">
        <v>3050</v>
      </c>
      <c r="E451" s="33" t="s">
        <v>916</v>
      </c>
      <c r="F451" s="33" t="s">
        <v>915</v>
      </c>
      <c r="G451" s="33" t="s">
        <v>3051</v>
      </c>
      <c r="H451" s="5" t="s">
        <v>1855</v>
      </c>
      <c r="I451" s="33">
        <v>510</v>
      </c>
      <c r="K451" s="9">
        <v>13</v>
      </c>
      <c r="O451" s="33" t="s">
        <v>3052</v>
      </c>
      <c r="P451" s="61" t="str">
        <f t="shared" ref="P451:P514" si="23">CONCATENATE("POINT","(",R451," ",Q451,")")</f>
        <v>POINT(-81.486488 31.202698)</v>
      </c>
      <c r="Q451" s="67">
        <v>31.202698000000002</v>
      </c>
      <c r="R451" s="67">
        <v>-81.486487999999994</v>
      </c>
    </row>
    <row r="452" spans="1:18" x14ac:dyDescent="0.25">
      <c r="A452" s="76" t="str">
        <f t="shared" si="21"/>
        <v>13129</v>
      </c>
      <c r="B452" s="76" t="str">
        <f t="shared" si="22"/>
        <v>13129</v>
      </c>
      <c r="C452" s="33">
        <v>13129</v>
      </c>
      <c r="D452" s="33" t="s">
        <v>3053</v>
      </c>
      <c r="E452" s="33" t="s">
        <v>916</v>
      </c>
      <c r="F452" s="33" t="s">
        <v>915</v>
      </c>
      <c r="G452" s="33" t="s">
        <v>3054</v>
      </c>
      <c r="H452" s="5" t="s">
        <v>1855</v>
      </c>
      <c r="I452" s="33">
        <v>511</v>
      </c>
      <c r="K452" s="9">
        <v>13</v>
      </c>
      <c r="O452" s="33" t="s">
        <v>3055</v>
      </c>
      <c r="P452" s="61" t="str">
        <f t="shared" si="23"/>
        <v>POINT(-84.908795 34.498326)</v>
      </c>
      <c r="Q452" s="67">
        <v>34.498325999999999</v>
      </c>
      <c r="R452" s="67">
        <v>-84.908794999999998</v>
      </c>
    </row>
    <row r="453" spans="1:18" x14ac:dyDescent="0.25">
      <c r="A453" s="76" t="str">
        <f t="shared" si="21"/>
        <v>13131</v>
      </c>
      <c r="B453" s="76" t="str">
        <f t="shared" si="22"/>
        <v>13131</v>
      </c>
      <c r="C453" s="33">
        <v>13131</v>
      </c>
      <c r="D453" s="33" t="s">
        <v>3056</v>
      </c>
      <c r="E453" s="33" t="s">
        <v>916</v>
      </c>
      <c r="F453" s="33" t="s">
        <v>915</v>
      </c>
      <c r="G453" s="33" t="s">
        <v>3057</v>
      </c>
      <c r="H453" s="5" t="s">
        <v>1855</v>
      </c>
      <c r="I453" s="33">
        <v>512</v>
      </c>
      <c r="K453" s="9">
        <v>13</v>
      </c>
      <c r="O453" s="33" t="s">
        <v>3058</v>
      </c>
      <c r="P453" s="61" t="str">
        <f t="shared" si="23"/>
        <v>POINT(-84.214288 30.882764)</v>
      </c>
      <c r="Q453" s="67">
        <v>30.882764000000002</v>
      </c>
      <c r="R453" s="67">
        <v>-84.214287999999996</v>
      </c>
    </row>
    <row r="454" spans="1:18" x14ac:dyDescent="0.25">
      <c r="A454" s="76" t="str">
        <f t="shared" si="21"/>
        <v>13133</v>
      </c>
      <c r="B454" s="76" t="str">
        <f t="shared" si="22"/>
        <v>13133</v>
      </c>
      <c r="C454" s="33">
        <v>13133</v>
      </c>
      <c r="D454" s="33" t="s">
        <v>1947</v>
      </c>
      <c r="E454" s="33" t="s">
        <v>916</v>
      </c>
      <c r="F454" s="33" t="s">
        <v>915</v>
      </c>
      <c r="G454" s="33" t="s">
        <v>1948</v>
      </c>
      <c r="H454" s="5" t="s">
        <v>1855</v>
      </c>
      <c r="I454" s="33">
        <v>513</v>
      </c>
      <c r="K454" s="9">
        <v>13</v>
      </c>
      <c r="O454" s="33" t="s">
        <v>3059</v>
      </c>
      <c r="P454" s="61" t="str">
        <f t="shared" si="23"/>
        <v>POINT(-83.166093 33.549876)</v>
      </c>
      <c r="Q454" s="67">
        <v>33.549875999999998</v>
      </c>
      <c r="R454" s="67">
        <v>-83.166093000000004</v>
      </c>
    </row>
    <row r="455" spans="1:18" x14ac:dyDescent="0.25">
      <c r="A455" s="76" t="str">
        <f t="shared" si="21"/>
        <v>13135</v>
      </c>
      <c r="B455" s="76" t="str">
        <f t="shared" si="22"/>
        <v>13135</v>
      </c>
      <c r="C455" s="33">
        <v>13135</v>
      </c>
      <c r="D455" s="33" t="s">
        <v>3060</v>
      </c>
      <c r="E455" s="33" t="s">
        <v>916</v>
      </c>
      <c r="F455" s="33" t="s">
        <v>915</v>
      </c>
      <c r="G455" s="33" t="s">
        <v>3061</v>
      </c>
      <c r="H455" s="5" t="s">
        <v>1855</v>
      </c>
      <c r="I455" s="33">
        <v>514</v>
      </c>
      <c r="K455" s="9">
        <v>13</v>
      </c>
      <c r="O455" s="33" t="s">
        <v>3062</v>
      </c>
      <c r="P455" s="61" t="str">
        <f t="shared" si="23"/>
        <v>POINT(-84.057963 33.951956)</v>
      </c>
      <c r="Q455" s="67">
        <v>33.951956000000003</v>
      </c>
      <c r="R455" s="67">
        <v>-84.057963000000001</v>
      </c>
    </row>
    <row r="456" spans="1:18" x14ac:dyDescent="0.25">
      <c r="A456" s="76" t="str">
        <f t="shared" si="21"/>
        <v>13137</v>
      </c>
      <c r="B456" s="76" t="str">
        <f t="shared" si="22"/>
        <v>13137</v>
      </c>
      <c r="C456" s="33">
        <v>13137</v>
      </c>
      <c r="D456" s="33" t="s">
        <v>3063</v>
      </c>
      <c r="E456" s="33" t="s">
        <v>916</v>
      </c>
      <c r="F456" s="33" t="s">
        <v>915</v>
      </c>
      <c r="G456" s="33" t="s">
        <v>3064</v>
      </c>
      <c r="H456" s="5" t="s">
        <v>1855</v>
      </c>
      <c r="I456" s="33">
        <v>515</v>
      </c>
      <c r="K456" s="9">
        <v>13</v>
      </c>
      <c r="O456" s="33" t="s">
        <v>3065</v>
      </c>
      <c r="P456" s="61" t="str">
        <f t="shared" si="23"/>
        <v>POINT(-83.541626 34.56516)</v>
      </c>
      <c r="Q456" s="67">
        <v>34.565159999999999</v>
      </c>
      <c r="R456" s="67">
        <v>-83.541625999999994</v>
      </c>
    </row>
    <row r="457" spans="1:18" x14ac:dyDescent="0.25">
      <c r="A457" s="76" t="str">
        <f t="shared" si="21"/>
        <v>13139</v>
      </c>
      <c r="B457" s="76" t="str">
        <f t="shared" si="22"/>
        <v>13139</v>
      </c>
      <c r="C457" s="33">
        <v>13139</v>
      </c>
      <c r="D457" s="33" t="s">
        <v>3066</v>
      </c>
      <c r="E457" s="33" t="s">
        <v>916</v>
      </c>
      <c r="F457" s="33" t="s">
        <v>915</v>
      </c>
      <c r="G457" s="33" t="s">
        <v>3067</v>
      </c>
      <c r="H457" s="5" t="s">
        <v>1855</v>
      </c>
      <c r="I457" s="33">
        <v>516</v>
      </c>
      <c r="K457" s="9">
        <v>13</v>
      </c>
      <c r="O457" s="33" t="s">
        <v>3068</v>
      </c>
      <c r="P457" s="61" t="str">
        <f t="shared" si="23"/>
        <v>POINT(-83.844712 34.275205)</v>
      </c>
      <c r="Q457" s="67">
        <v>34.275205</v>
      </c>
      <c r="R457" s="67">
        <v>-83.844712000000001</v>
      </c>
    </row>
    <row r="458" spans="1:18" x14ac:dyDescent="0.25">
      <c r="A458" s="76" t="str">
        <f t="shared" si="21"/>
        <v>13141</v>
      </c>
      <c r="B458" s="76" t="str">
        <f t="shared" si="22"/>
        <v>13141</v>
      </c>
      <c r="C458" s="33">
        <v>13141</v>
      </c>
      <c r="D458" s="33" t="s">
        <v>3069</v>
      </c>
      <c r="E458" s="33" t="s">
        <v>916</v>
      </c>
      <c r="F458" s="33" t="s">
        <v>915</v>
      </c>
      <c r="G458" s="33" t="s">
        <v>3070</v>
      </c>
      <c r="H458" s="5" t="s">
        <v>1855</v>
      </c>
      <c r="I458" s="33">
        <v>517</v>
      </c>
      <c r="K458" s="9">
        <v>13</v>
      </c>
      <c r="O458" s="33" t="s">
        <v>3071</v>
      </c>
      <c r="P458" s="61" t="str">
        <f t="shared" si="23"/>
        <v>POINT(-83.002047 33.255825)</v>
      </c>
      <c r="Q458" s="67">
        <v>33.255825000000002</v>
      </c>
      <c r="R458" s="67">
        <v>-83.002047000000005</v>
      </c>
    </row>
    <row r="459" spans="1:18" x14ac:dyDescent="0.25">
      <c r="A459" s="76" t="str">
        <f t="shared" si="21"/>
        <v>13143</v>
      </c>
      <c r="B459" s="76" t="str">
        <f t="shared" si="22"/>
        <v>13143</v>
      </c>
      <c r="C459" s="33">
        <v>13143</v>
      </c>
      <c r="D459" s="33" t="s">
        <v>3072</v>
      </c>
      <c r="E459" s="33" t="s">
        <v>916</v>
      </c>
      <c r="F459" s="33" t="s">
        <v>915</v>
      </c>
      <c r="G459" s="33" t="s">
        <v>3073</v>
      </c>
      <c r="H459" s="5" t="s">
        <v>1855</v>
      </c>
      <c r="I459" s="33">
        <v>518</v>
      </c>
      <c r="K459" s="9">
        <v>13</v>
      </c>
      <c r="O459" s="33" t="s">
        <v>3074</v>
      </c>
      <c r="P459" s="61" t="str">
        <f t="shared" si="23"/>
        <v>POINT(-85.18547 33.76192)</v>
      </c>
      <c r="Q459" s="67">
        <v>33.761920000000003</v>
      </c>
      <c r="R459" s="67">
        <v>-85.185469999999995</v>
      </c>
    </row>
    <row r="460" spans="1:18" x14ac:dyDescent="0.25">
      <c r="A460" s="76" t="str">
        <f t="shared" si="21"/>
        <v>13145</v>
      </c>
      <c r="B460" s="76" t="str">
        <f t="shared" si="22"/>
        <v>13145</v>
      </c>
      <c r="C460" s="33">
        <v>13145</v>
      </c>
      <c r="D460" s="33" t="s">
        <v>3075</v>
      </c>
      <c r="E460" s="33" t="s">
        <v>916</v>
      </c>
      <c r="F460" s="33" t="s">
        <v>915</v>
      </c>
      <c r="G460" s="33" t="s">
        <v>3076</v>
      </c>
      <c r="H460" s="5" t="s">
        <v>1855</v>
      </c>
      <c r="I460" s="33">
        <v>519</v>
      </c>
      <c r="K460" s="9">
        <v>13</v>
      </c>
      <c r="O460" s="33" t="s">
        <v>3077</v>
      </c>
      <c r="P460" s="61" t="str">
        <f t="shared" si="23"/>
        <v>POINT(-84.895034 32.699933)</v>
      </c>
      <c r="Q460" s="67">
        <v>32.699933000000001</v>
      </c>
      <c r="R460" s="67">
        <v>-84.895033999999995</v>
      </c>
    </row>
    <row r="461" spans="1:18" x14ac:dyDescent="0.25">
      <c r="A461" s="76" t="str">
        <f t="shared" si="21"/>
        <v>13147</v>
      </c>
      <c r="B461" s="76" t="str">
        <f t="shared" si="22"/>
        <v>13147</v>
      </c>
      <c r="C461" s="33">
        <v>13147</v>
      </c>
      <c r="D461" s="33" t="s">
        <v>3078</v>
      </c>
      <c r="E461" s="33" t="s">
        <v>916</v>
      </c>
      <c r="F461" s="33" t="s">
        <v>915</v>
      </c>
      <c r="G461" s="33" t="s">
        <v>3079</v>
      </c>
      <c r="H461" s="5" t="s">
        <v>1855</v>
      </c>
      <c r="I461" s="33">
        <v>520</v>
      </c>
      <c r="K461" s="9">
        <v>13</v>
      </c>
      <c r="O461" s="33" t="s">
        <v>3080</v>
      </c>
      <c r="P461" s="61" t="str">
        <f t="shared" si="23"/>
        <v>POINT(-82.964953 34.355413)</v>
      </c>
      <c r="Q461" s="67">
        <v>34.355412999999999</v>
      </c>
      <c r="R461" s="67">
        <v>-82.964952999999994</v>
      </c>
    </row>
    <row r="462" spans="1:18" x14ac:dyDescent="0.25">
      <c r="A462" s="76" t="str">
        <f t="shared" si="21"/>
        <v>13149</v>
      </c>
      <c r="B462" s="76" t="str">
        <f t="shared" si="22"/>
        <v>13149</v>
      </c>
      <c r="C462" s="33">
        <v>13149</v>
      </c>
      <c r="D462" s="33" t="s">
        <v>3081</v>
      </c>
      <c r="E462" s="33" t="s">
        <v>916</v>
      </c>
      <c r="F462" s="33" t="s">
        <v>915</v>
      </c>
      <c r="G462" s="33" t="s">
        <v>3082</v>
      </c>
      <c r="H462" s="5" t="s">
        <v>1855</v>
      </c>
      <c r="I462" s="33">
        <v>521</v>
      </c>
      <c r="K462" s="9">
        <v>13</v>
      </c>
      <c r="O462" s="33" t="s">
        <v>3083</v>
      </c>
      <c r="P462" s="61" t="str">
        <f t="shared" si="23"/>
        <v>POINT(-85.1134 33.309334)</v>
      </c>
      <c r="Q462" s="67">
        <v>33.309334</v>
      </c>
      <c r="R462" s="67">
        <v>-85.113399999999999</v>
      </c>
    </row>
    <row r="463" spans="1:18" x14ac:dyDescent="0.25">
      <c r="A463" s="76" t="str">
        <f t="shared" si="21"/>
        <v>13151</v>
      </c>
      <c r="B463" s="76" t="str">
        <f t="shared" si="22"/>
        <v>13151</v>
      </c>
      <c r="C463" s="33">
        <v>13151</v>
      </c>
      <c r="D463" s="33" t="s">
        <v>1953</v>
      </c>
      <c r="E463" s="33" t="s">
        <v>916</v>
      </c>
      <c r="F463" s="33" t="s">
        <v>915</v>
      </c>
      <c r="G463" s="33" t="s">
        <v>1954</v>
      </c>
      <c r="H463" s="5" t="s">
        <v>1855</v>
      </c>
      <c r="I463" s="33">
        <v>522</v>
      </c>
      <c r="K463" s="9">
        <v>13</v>
      </c>
      <c r="O463" s="33" t="s">
        <v>3084</v>
      </c>
      <c r="P463" s="61" t="str">
        <f t="shared" si="23"/>
        <v>POINT(-84.175416 33.475842)</v>
      </c>
      <c r="Q463" s="67">
        <v>33.475842</v>
      </c>
      <c r="R463" s="67">
        <v>-84.175415999999998</v>
      </c>
    </row>
    <row r="464" spans="1:18" x14ac:dyDescent="0.25">
      <c r="A464" s="76" t="str">
        <f t="shared" si="21"/>
        <v>13153</v>
      </c>
      <c r="B464" s="76" t="str">
        <f t="shared" si="22"/>
        <v>13153</v>
      </c>
      <c r="C464" s="33">
        <v>13153</v>
      </c>
      <c r="D464" s="33" t="s">
        <v>1956</v>
      </c>
      <c r="E464" s="33" t="s">
        <v>916</v>
      </c>
      <c r="F464" s="33" t="s">
        <v>915</v>
      </c>
      <c r="G464" s="33" t="s">
        <v>1957</v>
      </c>
      <c r="H464" s="5" t="s">
        <v>1855</v>
      </c>
      <c r="I464" s="33">
        <v>523</v>
      </c>
      <c r="K464" s="9">
        <v>13</v>
      </c>
      <c r="O464" s="33" t="s">
        <v>3085</v>
      </c>
      <c r="P464" s="61" t="str">
        <f t="shared" si="23"/>
        <v>POINT(-83.663357 32.571603)</v>
      </c>
      <c r="Q464" s="67">
        <v>32.571603000000003</v>
      </c>
      <c r="R464" s="67">
        <v>-83.663357000000005</v>
      </c>
    </row>
    <row r="465" spans="1:18" x14ac:dyDescent="0.25">
      <c r="A465" s="76" t="str">
        <f t="shared" si="21"/>
        <v>13155</v>
      </c>
      <c r="B465" s="76" t="str">
        <f t="shared" si="22"/>
        <v>13155</v>
      </c>
      <c r="C465" s="33">
        <v>13155</v>
      </c>
      <c r="D465" s="33" t="s">
        <v>3086</v>
      </c>
      <c r="E465" s="33" t="s">
        <v>916</v>
      </c>
      <c r="F465" s="33" t="s">
        <v>915</v>
      </c>
      <c r="G465" s="33" t="s">
        <v>3087</v>
      </c>
      <c r="H465" s="5" t="s">
        <v>1855</v>
      </c>
      <c r="I465" s="33">
        <v>524</v>
      </c>
      <c r="K465" s="9">
        <v>13</v>
      </c>
      <c r="O465" s="33" t="s">
        <v>3088</v>
      </c>
      <c r="P465" s="61" t="str">
        <f t="shared" si="23"/>
        <v>POINT(-83.280834 31.604647)</v>
      </c>
      <c r="Q465" s="67">
        <v>31.604647</v>
      </c>
      <c r="R465" s="67">
        <v>-83.280833999999999</v>
      </c>
    </row>
    <row r="466" spans="1:18" x14ac:dyDescent="0.25">
      <c r="A466" s="76" t="str">
        <f t="shared" si="21"/>
        <v>13157</v>
      </c>
      <c r="B466" s="76" t="str">
        <f t="shared" si="22"/>
        <v>13157</v>
      </c>
      <c r="C466" s="33">
        <v>13157</v>
      </c>
      <c r="D466" s="33" t="s">
        <v>1959</v>
      </c>
      <c r="E466" s="33" t="s">
        <v>916</v>
      </c>
      <c r="F466" s="33" t="s">
        <v>915</v>
      </c>
      <c r="G466" s="33" t="s">
        <v>1960</v>
      </c>
      <c r="H466" s="5" t="s">
        <v>1855</v>
      </c>
      <c r="I466" s="33">
        <v>525</v>
      </c>
      <c r="K466" s="9">
        <v>13</v>
      </c>
      <c r="O466" s="33" t="s">
        <v>3089</v>
      </c>
      <c r="P466" s="61" t="str">
        <f t="shared" si="23"/>
        <v>POINT(-83.584805 34.132059)</v>
      </c>
      <c r="Q466" s="67">
        <v>34.132058999999998</v>
      </c>
      <c r="R466" s="67">
        <v>-83.584805000000003</v>
      </c>
    </row>
    <row r="467" spans="1:18" x14ac:dyDescent="0.25">
      <c r="A467" s="76" t="str">
        <f t="shared" si="21"/>
        <v>13159</v>
      </c>
      <c r="B467" s="76" t="str">
        <f t="shared" si="22"/>
        <v>13159</v>
      </c>
      <c r="C467" s="33">
        <v>13159</v>
      </c>
      <c r="D467" s="33" t="s">
        <v>3090</v>
      </c>
      <c r="E467" s="33" t="s">
        <v>916</v>
      </c>
      <c r="F467" s="33" t="s">
        <v>915</v>
      </c>
      <c r="G467" s="33" t="s">
        <v>3091</v>
      </c>
      <c r="H467" s="5" t="s">
        <v>1855</v>
      </c>
      <c r="I467" s="33">
        <v>526</v>
      </c>
      <c r="K467" s="9">
        <v>13</v>
      </c>
      <c r="O467" s="33" t="s">
        <v>3092</v>
      </c>
      <c r="P467" s="61" t="str">
        <f t="shared" si="23"/>
        <v>POINT(-83.724341 33.356251)</v>
      </c>
      <c r="Q467" s="67">
        <v>33.356251</v>
      </c>
      <c r="R467" s="67">
        <v>-83.724340999999995</v>
      </c>
    </row>
    <row r="468" spans="1:18" x14ac:dyDescent="0.25">
      <c r="A468" s="76" t="str">
        <f t="shared" si="21"/>
        <v>13161</v>
      </c>
      <c r="B468" s="76" t="str">
        <f t="shared" si="22"/>
        <v>13161</v>
      </c>
      <c r="C468" s="33">
        <v>13161</v>
      </c>
      <c r="D468" s="33" t="s">
        <v>3093</v>
      </c>
      <c r="E468" s="33" t="s">
        <v>916</v>
      </c>
      <c r="F468" s="33" t="s">
        <v>915</v>
      </c>
      <c r="G468" s="33" t="s">
        <v>3094</v>
      </c>
      <c r="H468" s="5" t="s">
        <v>1855</v>
      </c>
      <c r="I468" s="33">
        <v>527</v>
      </c>
      <c r="K468" s="9">
        <v>13</v>
      </c>
      <c r="O468" s="33" t="s">
        <v>3095</v>
      </c>
      <c r="P468" s="61" t="str">
        <f t="shared" si="23"/>
        <v>POINT(-82.600696 31.848776)</v>
      </c>
      <c r="Q468" s="67">
        <v>31.848776000000001</v>
      </c>
      <c r="R468" s="67">
        <v>-82.600695999999999</v>
      </c>
    </row>
    <row r="469" spans="1:18" x14ac:dyDescent="0.25">
      <c r="A469" s="76" t="str">
        <f t="shared" si="21"/>
        <v>13163</v>
      </c>
      <c r="B469" s="76" t="str">
        <f t="shared" si="22"/>
        <v>13163</v>
      </c>
      <c r="C469" s="33">
        <v>13163</v>
      </c>
      <c r="D469" s="33" t="s">
        <v>1962</v>
      </c>
      <c r="E469" s="33" t="s">
        <v>916</v>
      </c>
      <c r="F469" s="33" t="s">
        <v>915</v>
      </c>
      <c r="G469" s="33" t="s">
        <v>1963</v>
      </c>
      <c r="H469" s="5" t="s">
        <v>1855</v>
      </c>
      <c r="I469" s="33">
        <v>528</v>
      </c>
      <c r="K469" s="9">
        <v>13</v>
      </c>
      <c r="O469" s="33" t="s">
        <v>3096</v>
      </c>
      <c r="P469" s="61" t="str">
        <f t="shared" si="23"/>
        <v>POINT(-82.407657 33.063551)</v>
      </c>
      <c r="Q469" s="67">
        <v>33.063550999999997</v>
      </c>
      <c r="R469" s="67">
        <v>-82.407657</v>
      </c>
    </row>
    <row r="470" spans="1:18" x14ac:dyDescent="0.25">
      <c r="A470" s="76" t="str">
        <f t="shared" si="21"/>
        <v>13165</v>
      </c>
      <c r="B470" s="76" t="str">
        <f t="shared" si="22"/>
        <v>13165</v>
      </c>
      <c r="C470" s="33">
        <v>13165</v>
      </c>
      <c r="D470" s="33" t="s">
        <v>3097</v>
      </c>
      <c r="E470" s="33" t="s">
        <v>916</v>
      </c>
      <c r="F470" s="33" t="s">
        <v>915</v>
      </c>
      <c r="G470" s="33" t="s">
        <v>3098</v>
      </c>
      <c r="H470" s="5" t="s">
        <v>1855</v>
      </c>
      <c r="I470" s="33">
        <v>529</v>
      </c>
      <c r="K470" s="9">
        <v>13</v>
      </c>
      <c r="O470" s="33" t="s">
        <v>3099</v>
      </c>
      <c r="P470" s="61" t="str">
        <f t="shared" si="23"/>
        <v>POINT(-81.950133 32.794618)</v>
      </c>
      <c r="Q470" s="67">
        <v>32.794618</v>
      </c>
      <c r="R470" s="67">
        <v>-81.950132999999994</v>
      </c>
    </row>
    <row r="471" spans="1:18" x14ac:dyDescent="0.25">
      <c r="A471" s="76" t="str">
        <f t="shared" si="21"/>
        <v>13167</v>
      </c>
      <c r="B471" s="76" t="str">
        <f t="shared" si="22"/>
        <v>13167</v>
      </c>
      <c r="C471" s="33">
        <v>13167</v>
      </c>
      <c r="D471" s="33" t="s">
        <v>2256</v>
      </c>
      <c r="E471" s="33" t="s">
        <v>916</v>
      </c>
      <c r="F471" s="33" t="s">
        <v>915</v>
      </c>
      <c r="G471" s="33" t="s">
        <v>2257</v>
      </c>
      <c r="H471" s="5" t="s">
        <v>1855</v>
      </c>
      <c r="I471" s="33">
        <v>530</v>
      </c>
      <c r="K471" s="9">
        <v>13</v>
      </c>
      <c r="O471" s="33" t="s">
        <v>3100</v>
      </c>
      <c r="P471" s="61" t="str">
        <f t="shared" si="23"/>
        <v>POINT(-82.679535 32.701199)</v>
      </c>
      <c r="Q471" s="67">
        <v>32.701199000000003</v>
      </c>
      <c r="R471" s="67">
        <v>-82.679535000000001</v>
      </c>
    </row>
    <row r="472" spans="1:18" x14ac:dyDescent="0.25">
      <c r="A472" s="76" t="str">
        <f t="shared" si="21"/>
        <v>13169</v>
      </c>
      <c r="B472" s="76" t="str">
        <f t="shared" si="22"/>
        <v>13169</v>
      </c>
      <c r="C472" s="33">
        <v>13169</v>
      </c>
      <c r="D472" s="33" t="s">
        <v>3101</v>
      </c>
      <c r="E472" s="33" t="s">
        <v>916</v>
      </c>
      <c r="F472" s="33" t="s">
        <v>915</v>
      </c>
      <c r="G472" s="33" t="s">
        <v>3102</v>
      </c>
      <c r="H472" s="5" t="s">
        <v>1855</v>
      </c>
      <c r="I472" s="33">
        <v>531</v>
      </c>
      <c r="K472" s="9">
        <v>13</v>
      </c>
      <c r="O472" s="33" t="s">
        <v>3103</v>
      </c>
      <c r="P472" s="61" t="str">
        <f t="shared" si="23"/>
        <v>POINT(-83.54514 32.962134)</v>
      </c>
      <c r="Q472" s="67">
        <v>32.962133999999999</v>
      </c>
      <c r="R472" s="67">
        <v>-83.545140000000004</v>
      </c>
    </row>
    <row r="473" spans="1:18" x14ac:dyDescent="0.25">
      <c r="A473" s="76" t="str">
        <f t="shared" si="21"/>
        <v>13171</v>
      </c>
      <c r="B473" s="76" t="str">
        <f t="shared" si="22"/>
        <v>13171</v>
      </c>
      <c r="C473" s="33">
        <v>13171</v>
      </c>
      <c r="D473" s="33" t="s">
        <v>1965</v>
      </c>
      <c r="E473" s="33" t="s">
        <v>916</v>
      </c>
      <c r="F473" s="33" t="s">
        <v>915</v>
      </c>
      <c r="G473" s="33" t="s">
        <v>1966</v>
      </c>
      <c r="H473" s="5" t="s">
        <v>1855</v>
      </c>
      <c r="I473" s="33">
        <v>532</v>
      </c>
      <c r="K473" s="9">
        <v>13</v>
      </c>
      <c r="O473" s="33" t="s">
        <v>3104</v>
      </c>
      <c r="P473" s="61" t="str">
        <f t="shared" si="23"/>
        <v>POINT(-84.1544 33.08002)</v>
      </c>
      <c r="Q473" s="67">
        <v>33.080019999999998</v>
      </c>
      <c r="R473" s="67">
        <v>-84.154399999999995</v>
      </c>
    </row>
    <row r="474" spans="1:18" x14ac:dyDescent="0.25">
      <c r="A474" s="76" t="str">
        <f t="shared" si="21"/>
        <v>13173</v>
      </c>
      <c r="B474" s="76" t="str">
        <f t="shared" si="22"/>
        <v>13173</v>
      </c>
      <c r="C474" s="33">
        <v>13173</v>
      </c>
      <c r="D474" s="33" t="s">
        <v>3105</v>
      </c>
      <c r="E474" s="33" t="s">
        <v>916</v>
      </c>
      <c r="F474" s="33" t="s">
        <v>915</v>
      </c>
      <c r="G474" s="33" t="s">
        <v>3106</v>
      </c>
      <c r="H474" s="5" t="s">
        <v>1855</v>
      </c>
      <c r="I474" s="33">
        <v>533</v>
      </c>
      <c r="K474" s="9">
        <v>13</v>
      </c>
      <c r="O474" s="33" t="s">
        <v>3107</v>
      </c>
      <c r="P474" s="61" t="str">
        <f t="shared" si="23"/>
        <v>POINT(-83.090886 31.035393)</v>
      </c>
      <c r="Q474" s="67">
        <v>31.035392999999999</v>
      </c>
      <c r="R474" s="67">
        <v>-83.090885999999998</v>
      </c>
    </row>
    <row r="475" spans="1:18" x14ac:dyDescent="0.25">
      <c r="A475" s="76" t="str">
        <f t="shared" si="21"/>
        <v>13175</v>
      </c>
      <c r="B475" s="76" t="str">
        <f t="shared" si="22"/>
        <v>13175</v>
      </c>
      <c r="C475" s="33">
        <v>13175</v>
      </c>
      <c r="D475" s="33" t="s">
        <v>3108</v>
      </c>
      <c r="E475" s="33" t="s">
        <v>916</v>
      </c>
      <c r="F475" s="33" t="s">
        <v>915</v>
      </c>
      <c r="G475" s="33" t="s">
        <v>3109</v>
      </c>
      <c r="H475" s="5" t="s">
        <v>1855</v>
      </c>
      <c r="I475" s="33">
        <v>534</v>
      </c>
      <c r="K475" s="9">
        <v>13</v>
      </c>
      <c r="O475" s="33" t="s">
        <v>3110</v>
      </c>
      <c r="P475" s="61" t="str">
        <f t="shared" si="23"/>
        <v>POINT(-82.926131 32.516487)</v>
      </c>
      <c r="Q475" s="67">
        <v>32.516486999999998</v>
      </c>
      <c r="R475" s="67">
        <v>-82.926130999999998</v>
      </c>
    </row>
    <row r="476" spans="1:18" x14ac:dyDescent="0.25">
      <c r="A476" s="76" t="str">
        <f t="shared" si="21"/>
        <v>13177</v>
      </c>
      <c r="B476" s="76" t="str">
        <f t="shared" si="22"/>
        <v>13177</v>
      </c>
      <c r="C476" s="33">
        <v>13177</v>
      </c>
      <c r="D476" s="33" t="s">
        <v>1974</v>
      </c>
      <c r="E476" s="33" t="s">
        <v>916</v>
      </c>
      <c r="F476" s="33" t="s">
        <v>915</v>
      </c>
      <c r="G476" s="33" t="s">
        <v>1975</v>
      </c>
      <c r="H476" s="5" t="s">
        <v>1855</v>
      </c>
      <c r="I476" s="33">
        <v>535</v>
      </c>
      <c r="K476" s="9">
        <v>13</v>
      </c>
      <c r="O476" s="33" t="s">
        <v>3111</v>
      </c>
      <c r="P476" s="61" t="str">
        <f t="shared" si="23"/>
        <v>POINT(-84.173396 31.681194)</v>
      </c>
      <c r="Q476" s="67">
        <v>31.681194000000001</v>
      </c>
      <c r="R476" s="67">
        <v>-84.173395999999997</v>
      </c>
    </row>
    <row r="477" spans="1:18" x14ac:dyDescent="0.25">
      <c r="A477" s="76" t="str">
        <f t="shared" si="21"/>
        <v>13179</v>
      </c>
      <c r="B477" s="76" t="str">
        <f t="shared" si="22"/>
        <v>13179</v>
      </c>
      <c r="C477" s="33">
        <v>13179</v>
      </c>
      <c r="D477" s="33" t="s">
        <v>2824</v>
      </c>
      <c r="E477" s="33" t="s">
        <v>916</v>
      </c>
      <c r="F477" s="33" t="s">
        <v>915</v>
      </c>
      <c r="G477" s="33" t="s">
        <v>2825</v>
      </c>
      <c r="H477" s="5" t="s">
        <v>1855</v>
      </c>
      <c r="I477" s="33">
        <v>536</v>
      </c>
      <c r="K477" s="9">
        <v>13</v>
      </c>
      <c r="O477" s="33" t="s">
        <v>3112</v>
      </c>
      <c r="P477" s="61" t="str">
        <f t="shared" si="23"/>
        <v>POINT(-81.578482 31.827766)</v>
      </c>
      <c r="Q477" s="67">
        <v>31.827766</v>
      </c>
      <c r="R477" s="67">
        <v>-81.578481999999994</v>
      </c>
    </row>
    <row r="478" spans="1:18" x14ac:dyDescent="0.25">
      <c r="A478" s="76" t="str">
        <f t="shared" si="21"/>
        <v>13181</v>
      </c>
      <c r="B478" s="76" t="str">
        <f t="shared" si="22"/>
        <v>13181</v>
      </c>
      <c r="C478" s="33">
        <v>13181</v>
      </c>
      <c r="D478" s="33" t="s">
        <v>2264</v>
      </c>
      <c r="E478" s="33" t="s">
        <v>916</v>
      </c>
      <c r="F478" s="33" t="s">
        <v>915</v>
      </c>
      <c r="G478" s="33" t="s">
        <v>2265</v>
      </c>
      <c r="H478" s="5" t="s">
        <v>1855</v>
      </c>
      <c r="I478" s="33">
        <v>537</v>
      </c>
      <c r="K478" s="9">
        <v>13</v>
      </c>
      <c r="O478" s="33" t="s">
        <v>3113</v>
      </c>
      <c r="P478" s="61" t="str">
        <f t="shared" si="23"/>
        <v>POINT(-82.44638 33.781126)</v>
      </c>
      <c r="Q478" s="67">
        <v>33.781126</v>
      </c>
      <c r="R478" s="67">
        <v>-82.446380000000005</v>
      </c>
    </row>
    <row r="479" spans="1:18" x14ac:dyDescent="0.25">
      <c r="A479" s="76" t="str">
        <f t="shared" si="21"/>
        <v>13183</v>
      </c>
      <c r="B479" s="76" t="str">
        <f t="shared" si="22"/>
        <v>13183</v>
      </c>
      <c r="C479" s="33">
        <v>13183</v>
      </c>
      <c r="D479" s="33" t="s">
        <v>3114</v>
      </c>
      <c r="E479" s="33" t="s">
        <v>916</v>
      </c>
      <c r="F479" s="33" t="s">
        <v>915</v>
      </c>
      <c r="G479" s="33" t="s">
        <v>3115</v>
      </c>
      <c r="H479" s="5" t="s">
        <v>1855</v>
      </c>
      <c r="I479" s="33">
        <v>538</v>
      </c>
      <c r="K479" s="9">
        <v>13</v>
      </c>
      <c r="O479" s="33" t="s">
        <v>3116</v>
      </c>
      <c r="P479" s="61" t="str">
        <f t="shared" si="23"/>
        <v>POINT(-81.733663 31.778807)</v>
      </c>
      <c r="Q479" s="67">
        <v>31.778807</v>
      </c>
      <c r="R479" s="67">
        <v>-81.733663000000007</v>
      </c>
    </row>
    <row r="480" spans="1:18" x14ac:dyDescent="0.25">
      <c r="A480" s="76" t="str">
        <f t="shared" si="21"/>
        <v>13185</v>
      </c>
      <c r="B480" s="76" t="str">
        <f t="shared" si="22"/>
        <v>13185</v>
      </c>
      <c r="C480" s="33">
        <v>13185</v>
      </c>
      <c r="D480" s="33" t="s">
        <v>1980</v>
      </c>
      <c r="E480" s="33" t="s">
        <v>916</v>
      </c>
      <c r="F480" s="33" t="s">
        <v>915</v>
      </c>
      <c r="G480" s="33" t="s">
        <v>1981</v>
      </c>
      <c r="H480" s="5" t="s">
        <v>1855</v>
      </c>
      <c r="I480" s="33">
        <v>539</v>
      </c>
      <c r="K480" s="9">
        <v>13</v>
      </c>
      <c r="O480" s="33" t="s">
        <v>3117</v>
      </c>
      <c r="P480" s="61" t="str">
        <f t="shared" si="23"/>
        <v>POINT(-83.280221 30.857006)</v>
      </c>
      <c r="Q480" s="67">
        <v>30.857005999999998</v>
      </c>
      <c r="R480" s="67">
        <v>-83.280220999999997</v>
      </c>
    </row>
    <row r="481" spans="1:18" x14ac:dyDescent="0.25">
      <c r="A481" s="76" t="str">
        <f t="shared" si="21"/>
        <v>13187</v>
      </c>
      <c r="B481" s="76" t="str">
        <f t="shared" si="22"/>
        <v>13187</v>
      </c>
      <c r="C481" s="33">
        <v>13187</v>
      </c>
      <c r="D481" s="33" t="s">
        <v>3118</v>
      </c>
      <c r="E481" s="33" t="s">
        <v>916</v>
      </c>
      <c r="F481" s="33" t="s">
        <v>915</v>
      </c>
      <c r="G481" s="33" t="s">
        <v>3119</v>
      </c>
      <c r="H481" s="5" t="s">
        <v>1855</v>
      </c>
      <c r="I481" s="33">
        <v>540</v>
      </c>
      <c r="K481" s="9">
        <v>13</v>
      </c>
      <c r="O481" s="33" t="s">
        <v>3120</v>
      </c>
      <c r="P481" s="61" t="str">
        <f t="shared" si="23"/>
        <v>POINT(-83.986879 34.524951)</v>
      </c>
      <c r="Q481" s="67">
        <v>34.524951000000001</v>
      </c>
      <c r="R481" s="67">
        <v>-83.986879000000002</v>
      </c>
    </row>
    <row r="482" spans="1:18" x14ac:dyDescent="0.25">
      <c r="A482" s="76" t="str">
        <f t="shared" si="21"/>
        <v>13189</v>
      </c>
      <c r="B482" s="76" t="str">
        <f t="shared" si="22"/>
        <v>13189</v>
      </c>
      <c r="C482" s="33">
        <v>13189</v>
      </c>
      <c r="D482" s="33" t="s">
        <v>3121</v>
      </c>
      <c r="E482" s="33" t="s">
        <v>916</v>
      </c>
      <c r="F482" s="33" t="s">
        <v>915</v>
      </c>
      <c r="G482" s="33" t="s">
        <v>3122</v>
      </c>
      <c r="H482" s="5" t="s">
        <v>1855</v>
      </c>
      <c r="I482" s="33">
        <v>541</v>
      </c>
      <c r="K482" s="9">
        <v>13</v>
      </c>
      <c r="O482" s="33" t="s">
        <v>3123</v>
      </c>
      <c r="P482" s="61" t="str">
        <f t="shared" si="23"/>
        <v>POINT(-82.469866 33.459617)</v>
      </c>
      <c r="Q482" s="67">
        <v>33.459617000000001</v>
      </c>
      <c r="R482" s="67">
        <v>-82.469865999999996</v>
      </c>
    </row>
    <row r="483" spans="1:18" x14ac:dyDescent="0.25">
      <c r="A483" s="76" t="str">
        <f t="shared" si="21"/>
        <v>13191</v>
      </c>
      <c r="B483" s="76" t="str">
        <f t="shared" si="22"/>
        <v>13191</v>
      </c>
      <c r="C483" s="33">
        <v>13191</v>
      </c>
      <c r="D483" s="33" t="s">
        <v>3124</v>
      </c>
      <c r="E483" s="33" t="s">
        <v>916</v>
      </c>
      <c r="F483" s="33" t="s">
        <v>915</v>
      </c>
      <c r="G483" s="33" t="s">
        <v>3125</v>
      </c>
      <c r="H483" s="5" t="s">
        <v>1855</v>
      </c>
      <c r="I483" s="33">
        <v>542</v>
      </c>
      <c r="K483" s="9">
        <v>13</v>
      </c>
      <c r="O483" s="33" t="s">
        <v>3126</v>
      </c>
      <c r="P483" s="61" t="str">
        <f t="shared" si="23"/>
        <v>POINT(-81.407579 31.47526)</v>
      </c>
      <c r="Q483" s="67">
        <v>31.475259999999999</v>
      </c>
      <c r="R483" s="67">
        <v>-81.407578999999998</v>
      </c>
    </row>
    <row r="484" spans="1:18" x14ac:dyDescent="0.25">
      <c r="A484" s="76" t="str">
        <f t="shared" si="21"/>
        <v>13193</v>
      </c>
      <c r="B484" s="76" t="str">
        <f t="shared" si="22"/>
        <v>13193</v>
      </c>
      <c r="C484" s="33">
        <v>13193</v>
      </c>
      <c r="D484" s="33" t="s">
        <v>1983</v>
      </c>
      <c r="E484" s="33" t="s">
        <v>916</v>
      </c>
      <c r="F484" s="33" t="s">
        <v>915</v>
      </c>
      <c r="G484" s="33" t="s">
        <v>1984</v>
      </c>
      <c r="H484" s="5" t="s">
        <v>1855</v>
      </c>
      <c r="I484" s="33">
        <v>543</v>
      </c>
      <c r="K484" s="9">
        <v>13</v>
      </c>
      <c r="O484" s="33" t="s">
        <v>3127</v>
      </c>
      <c r="P484" s="61" t="str">
        <f t="shared" si="23"/>
        <v>POINT(-84.038814 32.325042)</v>
      </c>
      <c r="Q484" s="67">
        <v>32.325042000000003</v>
      </c>
      <c r="R484" s="67">
        <v>-84.038814000000002</v>
      </c>
    </row>
    <row r="485" spans="1:18" x14ac:dyDescent="0.25">
      <c r="A485" s="76" t="str">
        <f t="shared" si="21"/>
        <v>13195</v>
      </c>
      <c r="B485" s="76" t="str">
        <f t="shared" si="22"/>
        <v>13195</v>
      </c>
      <c r="C485" s="33">
        <v>13195</v>
      </c>
      <c r="D485" s="33" t="s">
        <v>1986</v>
      </c>
      <c r="E485" s="33" t="s">
        <v>916</v>
      </c>
      <c r="F485" s="33" t="s">
        <v>915</v>
      </c>
      <c r="G485" s="33" t="s">
        <v>1987</v>
      </c>
      <c r="H485" s="5" t="s">
        <v>1855</v>
      </c>
      <c r="I485" s="33">
        <v>544</v>
      </c>
      <c r="K485" s="9">
        <v>13</v>
      </c>
      <c r="O485" s="33" t="s">
        <v>3128</v>
      </c>
      <c r="P485" s="61" t="str">
        <f t="shared" si="23"/>
        <v>POINT(-83.24068 34.104614)</v>
      </c>
      <c r="Q485" s="67">
        <v>34.104613999999998</v>
      </c>
      <c r="R485" s="67">
        <v>-83.240679999999998</v>
      </c>
    </row>
    <row r="486" spans="1:18" x14ac:dyDescent="0.25">
      <c r="A486" s="76" t="str">
        <f t="shared" si="21"/>
        <v>13197</v>
      </c>
      <c r="B486" s="76" t="str">
        <f t="shared" si="22"/>
        <v>13197</v>
      </c>
      <c r="C486" s="33">
        <v>13197</v>
      </c>
      <c r="D486" s="33" t="s">
        <v>1992</v>
      </c>
      <c r="E486" s="33" t="s">
        <v>916</v>
      </c>
      <c r="F486" s="33" t="s">
        <v>915</v>
      </c>
      <c r="G486" s="33" t="s">
        <v>1993</v>
      </c>
      <c r="H486" s="5" t="s">
        <v>1855</v>
      </c>
      <c r="I486" s="33">
        <v>545</v>
      </c>
      <c r="K486" s="9">
        <v>13</v>
      </c>
      <c r="O486" s="33" t="s">
        <v>3129</v>
      </c>
      <c r="P486" s="61" t="str">
        <f t="shared" si="23"/>
        <v>POINT(-84.523557 32.380907)</v>
      </c>
      <c r="Q486" s="67">
        <v>32.380907000000001</v>
      </c>
      <c r="R486" s="67">
        <v>-84.523556999999997</v>
      </c>
    </row>
    <row r="487" spans="1:18" x14ac:dyDescent="0.25">
      <c r="A487" s="76" t="str">
        <f t="shared" si="21"/>
        <v>13199</v>
      </c>
      <c r="B487" s="76" t="str">
        <f t="shared" si="22"/>
        <v>13199</v>
      </c>
      <c r="C487" s="33">
        <v>13199</v>
      </c>
      <c r="D487" s="33" t="s">
        <v>3130</v>
      </c>
      <c r="E487" s="33" t="s">
        <v>916</v>
      </c>
      <c r="F487" s="33" t="s">
        <v>915</v>
      </c>
      <c r="G487" s="33" t="s">
        <v>3131</v>
      </c>
      <c r="H487" s="5" t="s">
        <v>1855</v>
      </c>
      <c r="I487" s="33">
        <v>546</v>
      </c>
      <c r="K487" s="9">
        <v>13</v>
      </c>
      <c r="O487" s="33" t="s">
        <v>3132</v>
      </c>
      <c r="P487" s="61" t="str">
        <f t="shared" si="23"/>
        <v>POINT(-84.672846 33.008863)</v>
      </c>
      <c r="Q487" s="67">
        <v>33.008862999999998</v>
      </c>
      <c r="R487" s="67">
        <v>-84.672846000000007</v>
      </c>
    </row>
    <row r="488" spans="1:18" x14ac:dyDescent="0.25">
      <c r="A488" s="76" t="str">
        <f t="shared" si="21"/>
        <v>13201</v>
      </c>
      <c r="B488" s="76" t="str">
        <f t="shared" si="22"/>
        <v>13201</v>
      </c>
      <c r="C488" s="33">
        <v>13201</v>
      </c>
      <c r="D488" s="33" t="s">
        <v>2278</v>
      </c>
      <c r="E488" s="33" t="s">
        <v>916</v>
      </c>
      <c r="F488" s="33" t="s">
        <v>915</v>
      </c>
      <c r="G488" s="33" t="s">
        <v>2279</v>
      </c>
      <c r="H488" s="5" t="s">
        <v>1855</v>
      </c>
      <c r="I488" s="33">
        <v>547</v>
      </c>
      <c r="K488" s="9">
        <v>13</v>
      </c>
      <c r="O488" s="33" t="s">
        <v>3133</v>
      </c>
      <c r="P488" s="61" t="str">
        <f t="shared" si="23"/>
        <v>POINT(-84.737198 31.159722)</v>
      </c>
      <c r="Q488" s="67">
        <v>31.159721999999999</v>
      </c>
      <c r="R488" s="67">
        <v>-84.737198000000006</v>
      </c>
    </row>
    <row r="489" spans="1:18" x14ac:dyDescent="0.25">
      <c r="A489" s="76" t="str">
        <f t="shared" si="21"/>
        <v>13205</v>
      </c>
      <c r="B489" s="76" t="str">
        <f t="shared" si="22"/>
        <v>13205</v>
      </c>
      <c r="C489" s="33">
        <v>13205</v>
      </c>
      <c r="D489" s="33" t="s">
        <v>3134</v>
      </c>
      <c r="E489" s="33" t="s">
        <v>916</v>
      </c>
      <c r="F489" s="33" t="s">
        <v>915</v>
      </c>
      <c r="G489" s="33" t="s">
        <v>3135</v>
      </c>
      <c r="H489" s="5" t="s">
        <v>1855</v>
      </c>
      <c r="I489" s="33">
        <v>548</v>
      </c>
      <c r="K489" s="9">
        <v>13</v>
      </c>
      <c r="O489" s="33" t="s">
        <v>3136</v>
      </c>
      <c r="P489" s="61" t="str">
        <f t="shared" si="23"/>
        <v>POINT(-84.172094 31.216853)</v>
      </c>
      <c r="Q489" s="67">
        <v>31.216853</v>
      </c>
      <c r="R489" s="67">
        <v>-84.172094000000001</v>
      </c>
    </row>
    <row r="490" spans="1:18" x14ac:dyDescent="0.25">
      <c r="A490" s="76" t="str">
        <f t="shared" si="21"/>
        <v>13207</v>
      </c>
      <c r="B490" s="76" t="str">
        <f t="shared" si="22"/>
        <v>13207</v>
      </c>
      <c r="C490" s="33">
        <v>13207</v>
      </c>
      <c r="D490" s="33" t="s">
        <v>2001</v>
      </c>
      <c r="E490" s="33" t="s">
        <v>916</v>
      </c>
      <c r="F490" s="33" t="s">
        <v>915</v>
      </c>
      <c r="G490" s="33" t="s">
        <v>2002</v>
      </c>
      <c r="H490" s="5" t="s">
        <v>1855</v>
      </c>
      <c r="I490" s="33">
        <v>549</v>
      </c>
      <c r="K490" s="9">
        <v>13</v>
      </c>
      <c r="O490" s="33" t="s">
        <v>3137</v>
      </c>
      <c r="P490" s="61" t="str">
        <f t="shared" si="23"/>
        <v>POINT(-83.906823 33.038194)</v>
      </c>
      <c r="Q490" s="67">
        <v>33.038193999999997</v>
      </c>
      <c r="R490" s="67">
        <v>-83.906823000000003</v>
      </c>
    </row>
    <row r="491" spans="1:18" x14ac:dyDescent="0.25">
      <c r="A491" s="76" t="str">
        <f t="shared" si="21"/>
        <v>13209</v>
      </c>
      <c r="B491" s="76" t="str">
        <f t="shared" si="22"/>
        <v>13209</v>
      </c>
      <c r="C491" s="33">
        <v>13209</v>
      </c>
      <c r="D491" s="33" t="s">
        <v>2004</v>
      </c>
      <c r="E491" s="33" t="s">
        <v>916</v>
      </c>
      <c r="F491" s="33" t="s">
        <v>915</v>
      </c>
      <c r="G491" s="33" t="s">
        <v>2005</v>
      </c>
      <c r="H491" s="5" t="s">
        <v>1855</v>
      </c>
      <c r="I491" s="33">
        <v>550</v>
      </c>
      <c r="K491" s="9">
        <v>13</v>
      </c>
      <c r="O491" s="33" t="s">
        <v>3138</v>
      </c>
      <c r="P491" s="61" t="str">
        <f t="shared" si="23"/>
        <v>POINT(-82.533261 32.167319)</v>
      </c>
      <c r="Q491" s="67">
        <v>32.167318999999999</v>
      </c>
      <c r="R491" s="67">
        <v>-82.533260999999996</v>
      </c>
    </row>
    <row r="492" spans="1:18" x14ac:dyDescent="0.25">
      <c r="A492" s="76" t="str">
        <f t="shared" si="21"/>
        <v>13211</v>
      </c>
      <c r="B492" s="76" t="str">
        <f t="shared" si="22"/>
        <v>13211</v>
      </c>
      <c r="C492" s="33">
        <v>13211</v>
      </c>
      <c r="D492" s="33" t="s">
        <v>2007</v>
      </c>
      <c r="E492" s="33" t="s">
        <v>916</v>
      </c>
      <c r="F492" s="33" t="s">
        <v>915</v>
      </c>
      <c r="G492" s="33" t="s">
        <v>2008</v>
      </c>
      <c r="H492" s="5" t="s">
        <v>1855</v>
      </c>
      <c r="I492" s="33">
        <v>551</v>
      </c>
      <c r="K492" s="9">
        <v>13</v>
      </c>
      <c r="O492" s="33" t="s">
        <v>3139</v>
      </c>
      <c r="P492" s="61" t="str">
        <f t="shared" si="23"/>
        <v>POINT(-83.485957 33.600243)</v>
      </c>
      <c r="Q492" s="67">
        <v>33.600242999999999</v>
      </c>
      <c r="R492" s="67">
        <v>-83.485956999999999</v>
      </c>
    </row>
    <row r="493" spans="1:18" x14ac:dyDescent="0.25">
      <c r="A493" s="76" t="str">
        <f t="shared" si="21"/>
        <v>13213</v>
      </c>
      <c r="B493" s="76" t="str">
        <f t="shared" si="22"/>
        <v>13213</v>
      </c>
      <c r="C493" s="33">
        <v>13213</v>
      </c>
      <c r="D493" s="33" t="s">
        <v>3140</v>
      </c>
      <c r="E493" s="33" t="s">
        <v>916</v>
      </c>
      <c r="F493" s="33" t="s">
        <v>915</v>
      </c>
      <c r="G493" s="33" t="s">
        <v>3141</v>
      </c>
      <c r="H493" s="5" t="s">
        <v>1855</v>
      </c>
      <c r="I493" s="33">
        <v>552</v>
      </c>
      <c r="K493" s="9">
        <v>13</v>
      </c>
      <c r="O493" s="33" t="s">
        <v>3142</v>
      </c>
      <c r="P493" s="61" t="str">
        <f t="shared" si="23"/>
        <v>POINT(-84.792066 34.782329)</v>
      </c>
      <c r="Q493" s="67">
        <v>34.782328999999997</v>
      </c>
      <c r="R493" s="67">
        <v>-84.792066000000005</v>
      </c>
    </row>
    <row r="494" spans="1:18" x14ac:dyDescent="0.25">
      <c r="A494" s="76" t="str">
        <f t="shared" si="21"/>
        <v>13215</v>
      </c>
      <c r="B494" s="76" t="str">
        <f t="shared" si="22"/>
        <v>13215</v>
      </c>
      <c r="C494" s="33">
        <v>13215</v>
      </c>
      <c r="D494" s="33" t="s">
        <v>3143</v>
      </c>
      <c r="E494" s="33" t="s">
        <v>916</v>
      </c>
      <c r="F494" s="33" t="s">
        <v>915</v>
      </c>
      <c r="G494" s="33" t="s">
        <v>3144</v>
      </c>
      <c r="H494" s="5" t="s">
        <v>1855</v>
      </c>
      <c r="I494" s="33">
        <v>553</v>
      </c>
      <c r="K494" s="9">
        <v>13</v>
      </c>
      <c r="O494" s="33" t="s">
        <v>3145</v>
      </c>
      <c r="P494" s="61" t="str">
        <f t="shared" si="23"/>
        <v>POINT(-84.930634 32.492289)</v>
      </c>
      <c r="Q494" s="67">
        <v>32.492289</v>
      </c>
      <c r="R494" s="67">
        <v>-84.930633999999998</v>
      </c>
    </row>
    <row r="495" spans="1:18" x14ac:dyDescent="0.25">
      <c r="A495" s="76" t="str">
        <f t="shared" si="21"/>
        <v>13217</v>
      </c>
      <c r="B495" s="76" t="str">
        <f t="shared" si="22"/>
        <v>13217</v>
      </c>
      <c r="C495" s="33">
        <v>13217</v>
      </c>
      <c r="D495" s="33" t="s">
        <v>2287</v>
      </c>
      <c r="E495" s="33" t="s">
        <v>916</v>
      </c>
      <c r="F495" s="33" t="s">
        <v>915</v>
      </c>
      <c r="G495" s="33" t="s">
        <v>2288</v>
      </c>
      <c r="H495" s="5" t="s">
        <v>1855</v>
      </c>
      <c r="I495" s="33">
        <v>554</v>
      </c>
      <c r="K495" s="9">
        <v>13</v>
      </c>
      <c r="O495" s="33" t="s">
        <v>3146</v>
      </c>
      <c r="P495" s="61" t="str">
        <f t="shared" si="23"/>
        <v>POINT(-83.896609 33.56952)</v>
      </c>
      <c r="Q495" s="67">
        <v>33.569519999999997</v>
      </c>
      <c r="R495" s="67">
        <v>-83.896608999999998</v>
      </c>
    </row>
    <row r="496" spans="1:18" x14ac:dyDescent="0.25">
      <c r="A496" s="76" t="str">
        <f t="shared" si="21"/>
        <v>13219</v>
      </c>
      <c r="B496" s="76" t="str">
        <f t="shared" si="22"/>
        <v>13219</v>
      </c>
      <c r="C496" s="33">
        <v>13219</v>
      </c>
      <c r="D496" s="33" t="s">
        <v>3147</v>
      </c>
      <c r="E496" s="33" t="s">
        <v>916</v>
      </c>
      <c r="F496" s="33" t="s">
        <v>915</v>
      </c>
      <c r="G496" s="33" t="s">
        <v>3148</v>
      </c>
      <c r="H496" s="5" t="s">
        <v>1855</v>
      </c>
      <c r="I496" s="33">
        <v>555</v>
      </c>
      <c r="K496" s="9">
        <v>13</v>
      </c>
      <c r="O496" s="33" t="s">
        <v>3149</v>
      </c>
      <c r="P496" s="61" t="str">
        <f t="shared" si="23"/>
        <v>POINT(-83.457946 33.875278)</v>
      </c>
      <c r="Q496" s="67">
        <v>33.875278000000002</v>
      </c>
      <c r="R496" s="67">
        <v>-83.457946000000007</v>
      </c>
    </row>
    <row r="497" spans="1:18" x14ac:dyDescent="0.25">
      <c r="A497" s="76" t="str">
        <f t="shared" si="21"/>
        <v>13221</v>
      </c>
      <c r="B497" s="76" t="str">
        <f t="shared" si="22"/>
        <v>13221</v>
      </c>
      <c r="C497" s="33">
        <v>13221</v>
      </c>
      <c r="D497" s="33" t="s">
        <v>3150</v>
      </c>
      <c r="E497" s="33" t="s">
        <v>916</v>
      </c>
      <c r="F497" s="33" t="s">
        <v>915</v>
      </c>
      <c r="G497" s="33" t="s">
        <v>3151</v>
      </c>
      <c r="H497" s="5" t="s">
        <v>1855</v>
      </c>
      <c r="I497" s="33">
        <v>556</v>
      </c>
      <c r="K497" s="9">
        <v>13</v>
      </c>
      <c r="O497" s="33" t="s">
        <v>3152</v>
      </c>
      <c r="P497" s="61" t="str">
        <f t="shared" si="23"/>
        <v>POINT(-83.14492 33.916594)</v>
      </c>
      <c r="Q497" s="67">
        <v>33.916594000000003</v>
      </c>
      <c r="R497" s="67">
        <v>-83.144919999999999</v>
      </c>
    </row>
    <row r="498" spans="1:18" x14ac:dyDescent="0.25">
      <c r="A498" s="76" t="str">
        <f t="shared" si="21"/>
        <v>13223</v>
      </c>
      <c r="B498" s="76" t="str">
        <f t="shared" si="22"/>
        <v>13223</v>
      </c>
      <c r="C498" s="33">
        <v>13223</v>
      </c>
      <c r="D498" s="33" t="s">
        <v>3153</v>
      </c>
      <c r="E498" s="33" t="s">
        <v>916</v>
      </c>
      <c r="F498" s="33" t="s">
        <v>915</v>
      </c>
      <c r="G498" s="33" t="s">
        <v>3154</v>
      </c>
      <c r="H498" s="5" t="s">
        <v>1855</v>
      </c>
      <c r="I498" s="33">
        <v>557</v>
      </c>
      <c r="K498" s="9">
        <v>13</v>
      </c>
      <c r="O498" s="33" t="s">
        <v>3155</v>
      </c>
      <c r="P498" s="61" t="str">
        <f t="shared" si="23"/>
        <v>POINT(-84.816609 33.905688)</v>
      </c>
      <c r="Q498" s="67">
        <v>33.905687999999998</v>
      </c>
      <c r="R498" s="67">
        <v>-84.816609</v>
      </c>
    </row>
    <row r="499" spans="1:18" x14ac:dyDescent="0.25">
      <c r="A499" s="76" t="str">
        <f t="shared" si="21"/>
        <v>13225</v>
      </c>
      <c r="B499" s="76" t="str">
        <f t="shared" si="22"/>
        <v>13225</v>
      </c>
      <c r="C499" s="33">
        <v>13225</v>
      </c>
      <c r="D499" s="33" t="s">
        <v>3156</v>
      </c>
      <c r="E499" s="33" t="s">
        <v>916</v>
      </c>
      <c r="F499" s="33" t="s">
        <v>915</v>
      </c>
      <c r="G499" s="33" t="s">
        <v>3157</v>
      </c>
      <c r="H499" s="5" t="s">
        <v>1855</v>
      </c>
      <c r="I499" s="33">
        <v>558</v>
      </c>
      <c r="K499" s="9">
        <v>13</v>
      </c>
      <c r="O499" s="33" t="s">
        <v>3158</v>
      </c>
      <c r="P499" s="61" t="str">
        <f t="shared" si="23"/>
        <v>POINT(-83.82958 32.584826)</v>
      </c>
      <c r="Q499" s="67">
        <v>32.584826</v>
      </c>
      <c r="R499" s="67">
        <v>-83.829580000000007</v>
      </c>
    </row>
    <row r="500" spans="1:18" x14ac:dyDescent="0.25">
      <c r="A500" s="76" t="str">
        <f t="shared" si="21"/>
        <v>13227</v>
      </c>
      <c r="B500" s="76" t="str">
        <f t="shared" si="22"/>
        <v>13227</v>
      </c>
      <c r="C500" s="33">
        <v>13227</v>
      </c>
      <c r="D500" s="33" t="s">
        <v>2013</v>
      </c>
      <c r="E500" s="33" t="s">
        <v>916</v>
      </c>
      <c r="F500" s="33" t="s">
        <v>915</v>
      </c>
      <c r="G500" s="33" t="s">
        <v>2014</v>
      </c>
      <c r="H500" s="5" t="s">
        <v>1855</v>
      </c>
      <c r="I500" s="33">
        <v>559</v>
      </c>
      <c r="K500" s="9">
        <v>13</v>
      </c>
      <c r="O500" s="33" t="s">
        <v>3159</v>
      </c>
      <c r="P500" s="61" t="str">
        <f t="shared" si="23"/>
        <v>POINT(-84.442301 34.455892)</v>
      </c>
      <c r="Q500" s="67">
        <v>34.455891999999999</v>
      </c>
      <c r="R500" s="67">
        <v>-84.442301</v>
      </c>
    </row>
    <row r="501" spans="1:18" x14ac:dyDescent="0.25">
      <c r="A501" s="76" t="str">
        <f t="shared" si="21"/>
        <v>13229</v>
      </c>
      <c r="B501" s="76" t="str">
        <f t="shared" si="22"/>
        <v>13229</v>
      </c>
      <c r="C501" s="33">
        <v>13229</v>
      </c>
      <c r="D501" s="33" t="s">
        <v>3160</v>
      </c>
      <c r="E501" s="33" t="s">
        <v>916</v>
      </c>
      <c r="F501" s="33" t="s">
        <v>915</v>
      </c>
      <c r="G501" s="33" t="s">
        <v>3161</v>
      </c>
      <c r="H501" s="5" t="s">
        <v>1855</v>
      </c>
      <c r="I501" s="33">
        <v>560</v>
      </c>
      <c r="K501" s="9">
        <v>13</v>
      </c>
      <c r="O501" s="33" t="s">
        <v>3162</v>
      </c>
      <c r="P501" s="61" t="str">
        <f t="shared" si="23"/>
        <v>POINT(-82.240429 31.314668)</v>
      </c>
      <c r="Q501" s="67">
        <v>31.314668000000001</v>
      </c>
      <c r="R501" s="67">
        <v>-82.240429000000006</v>
      </c>
    </row>
    <row r="502" spans="1:18" x14ac:dyDescent="0.25">
      <c r="A502" s="76" t="str">
        <f t="shared" si="21"/>
        <v>13231</v>
      </c>
      <c r="B502" s="76" t="str">
        <f t="shared" si="22"/>
        <v>13231</v>
      </c>
      <c r="C502" s="33">
        <v>13231</v>
      </c>
      <c r="D502" s="33" t="s">
        <v>2016</v>
      </c>
      <c r="E502" s="33" t="s">
        <v>916</v>
      </c>
      <c r="F502" s="33" t="s">
        <v>915</v>
      </c>
      <c r="G502" s="33" t="s">
        <v>2017</v>
      </c>
      <c r="H502" s="5" t="s">
        <v>1855</v>
      </c>
      <c r="I502" s="33">
        <v>561</v>
      </c>
      <c r="K502" s="9">
        <v>13</v>
      </c>
      <c r="O502" s="33" t="s">
        <v>3163</v>
      </c>
      <c r="P502" s="61" t="str">
        <f t="shared" si="23"/>
        <v>POINT(-84.366796 33.103227)</v>
      </c>
      <c r="Q502" s="67">
        <v>33.103226999999997</v>
      </c>
      <c r="R502" s="67">
        <v>-84.366795999999994</v>
      </c>
    </row>
    <row r="503" spans="1:18" x14ac:dyDescent="0.25">
      <c r="A503" s="76" t="str">
        <f t="shared" si="21"/>
        <v>13233</v>
      </c>
      <c r="B503" s="76" t="str">
        <f t="shared" si="22"/>
        <v>13233</v>
      </c>
      <c r="C503" s="33">
        <v>13233</v>
      </c>
      <c r="D503" s="33" t="s">
        <v>2301</v>
      </c>
      <c r="E503" s="33" t="s">
        <v>916</v>
      </c>
      <c r="F503" s="33" t="s">
        <v>915</v>
      </c>
      <c r="G503" s="33" t="s">
        <v>2302</v>
      </c>
      <c r="H503" s="5" t="s">
        <v>1855</v>
      </c>
      <c r="I503" s="33">
        <v>562</v>
      </c>
      <c r="K503" s="9">
        <v>13</v>
      </c>
      <c r="O503" s="33" t="s">
        <v>3164</v>
      </c>
      <c r="P503" s="61" t="str">
        <f t="shared" si="23"/>
        <v>POINT(-85.176771 34.010878)</v>
      </c>
      <c r="Q503" s="67">
        <v>34.010877999999998</v>
      </c>
      <c r="R503" s="67">
        <v>-85.176771000000002</v>
      </c>
    </row>
    <row r="504" spans="1:18" x14ac:dyDescent="0.25">
      <c r="A504" s="76" t="str">
        <f t="shared" si="21"/>
        <v>13235</v>
      </c>
      <c r="B504" s="76" t="str">
        <f t="shared" si="22"/>
        <v>13235</v>
      </c>
      <c r="C504" s="33">
        <v>13235</v>
      </c>
      <c r="D504" s="33" t="s">
        <v>2310</v>
      </c>
      <c r="E504" s="33" t="s">
        <v>916</v>
      </c>
      <c r="F504" s="33" t="s">
        <v>915</v>
      </c>
      <c r="G504" s="33" t="s">
        <v>2311</v>
      </c>
      <c r="H504" s="5" t="s">
        <v>1855</v>
      </c>
      <c r="I504" s="33">
        <v>563</v>
      </c>
      <c r="K504" s="9">
        <v>13</v>
      </c>
      <c r="O504" s="33" t="s">
        <v>3165</v>
      </c>
      <c r="P504" s="61" t="str">
        <f t="shared" si="23"/>
        <v>POINT(-83.480342 32.275344)</v>
      </c>
      <c r="Q504" s="67">
        <v>32.275343999999997</v>
      </c>
      <c r="R504" s="67">
        <v>-83.480341999999993</v>
      </c>
    </row>
    <row r="505" spans="1:18" x14ac:dyDescent="0.25">
      <c r="A505" s="76" t="str">
        <f t="shared" si="21"/>
        <v>13237</v>
      </c>
      <c r="B505" s="76" t="str">
        <f t="shared" si="22"/>
        <v>13237</v>
      </c>
      <c r="C505" s="33">
        <v>13237</v>
      </c>
      <c r="D505" s="33" t="s">
        <v>2862</v>
      </c>
      <c r="E505" s="33" t="s">
        <v>916</v>
      </c>
      <c r="F505" s="33" t="s">
        <v>915</v>
      </c>
      <c r="G505" s="33" t="s">
        <v>2863</v>
      </c>
      <c r="H505" s="5" t="s">
        <v>1855</v>
      </c>
      <c r="I505" s="33">
        <v>564</v>
      </c>
      <c r="K505" s="9">
        <v>13</v>
      </c>
      <c r="O505" s="33" t="s">
        <v>3166</v>
      </c>
      <c r="P505" s="61" t="str">
        <f t="shared" si="23"/>
        <v>POINT(-83.339663 33.317059)</v>
      </c>
      <c r="Q505" s="67">
        <v>33.317059</v>
      </c>
      <c r="R505" s="67">
        <v>-83.339663000000002</v>
      </c>
    </row>
    <row r="506" spans="1:18" x14ac:dyDescent="0.25">
      <c r="A506" s="76" t="str">
        <f t="shared" si="21"/>
        <v>13239</v>
      </c>
      <c r="B506" s="76" t="str">
        <f t="shared" si="22"/>
        <v>13239</v>
      </c>
      <c r="C506" s="33">
        <v>13239</v>
      </c>
      <c r="D506" s="33" t="s">
        <v>3167</v>
      </c>
      <c r="E506" s="33" t="s">
        <v>916</v>
      </c>
      <c r="F506" s="33" t="s">
        <v>915</v>
      </c>
      <c r="G506" s="33" t="s">
        <v>3168</v>
      </c>
      <c r="H506" s="5" t="s">
        <v>1855</v>
      </c>
      <c r="I506" s="33">
        <v>565</v>
      </c>
      <c r="K506" s="9">
        <v>13</v>
      </c>
      <c r="O506" s="33" t="s">
        <v>3169</v>
      </c>
      <c r="P506" s="61" t="str">
        <f t="shared" si="23"/>
        <v>POINT(-85.077727 31.859377)</v>
      </c>
      <c r="Q506" s="67">
        <v>31.859376999999999</v>
      </c>
      <c r="R506" s="67">
        <v>-85.077726999999996</v>
      </c>
    </row>
    <row r="507" spans="1:18" x14ac:dyDescent="0.25">
      <c r="A507" s="76" t="str">
        <f t="shared" si="21"/>
        <v>13241</v>
      </c>
      <c r="B507" s="76" t="str">
        <f t="shared" si="22"/>
        <v>13241</v>
      </c>
      <c r="C507" s="33">
        <v>13241</v>
      </c>
      <c r="D507" s="33" t="s">
        <v>3170</v>
      </c>
      <c r="E507" s="33" t="s">
        <v>916</v>
      </c>
      <c r="F507" s="33" t="s">
        <v>915</v>
      </c>
      <c r="G507" s="33" t="s">
        <v>3171</v>
      </c>
      <c r="H507" s="5" t="s">
        <v>1855</v>
      </c>
      <c r="I507" s="33">
        <v>566</v>
      </c>
      <c r="K507" s="9">
        <v>13</v>
      </c>
      <c r="O507" s="33" t="s">
        <v>3172</v>
      </c>
      <c r="P507" s="61" t="str">
        <f t="shared" si="23"/>
        <v>POINT(-83.407223 34.87903)</v>
      </c>
      <c r="Q507" s="67">
        <v>34.87903</v>
      </c>
      <c r="R507" s="67">
        <v>-83.407223000000002</v>
      </c>
    </row>
    <row r="508" spans="1:18" x14ac:dyDescent="0.25">
      <c r="A508" s="76" t="str">
        <f t="shared" si="21"/>
        <v>13243</v>
      </c>
      <c r="B508" s="76" t="str">
        <f t="shared" si="22"/>
        <v>13243</v>
      </c>
      <c r="C508" s="33">
        <v>13243</v>
      </c>
      <c r="D508" s="33" t="s">
        <v>2019</v>
      </c>
      <c r="E508" s="33" t="s">
        <v>916</v>
      </c>
      <c r="F508" s="33" t="s">
        <v>915</v>
      </c>
      <c r="G508" s="33" t="s">
        <v>2020</v>
      </c>
      <c r="H508" s="5" t="s">
        <v>1855</v>
      </c>
      <c r="I508" s="33">
        <v>567</v>
      </c>
      <c r="K508" s="9">
        <v>13</v>
      </c>
      <c r="O508" s="33" t="s">
        <v>3173</v>
      </c>
      <c r="P508" s="61" t="str">
        <f t="shared" si="23"/>
        <v>POINT(-84.758026 31.760403)</v>
      </c>
      <c r="Q508" s="67">
        <v>31.760403</v>
      </c>
      <c r="R508" s="67">
        <v>-84.758026000000001</v>
      </c>
    </row>
    <row r="509" spans="1:18" x14ac:dyDescent="0.25">
      <c r="A509" s="76" t="str">
        <f t="shared" si="21"/>
        <v>13245</v>
      </c>
      <c r="B509" s="76" t="str">
        <f t="shared" si="22"/>
        <v>13245</v>
      </c>
      <c r="C509" s="33">
        <v>13245</v>
      </c>
      <c r="D509" s="33" t="s">
        <v>3174</v>
      </c>
      <c r="E509" s="33" t="s">
        <v>916</v>
      </c>
      <c r="F509" s="33" t="s">
        <v>915</v>
      </c>
      <c r="G509" s="33" t="s">
        <v>3175</v>
      </c>
      <c r="H509" s="5" t="s">
        <v>1855</v>
      </c>
      <c r="I509" s="33">
        <v>568</v>
      </c>
      <c r="K509" s="9">
        <v>13</v>
      </c>
      <c r="O509" s="33" t="s">
        <v>3176</v>
      </c>
      <c r="P509" s="61" t="str">
        <f t="shared" si="23"/>
        <v>POINT(-82.049444 33.426859)</v>
      </c>
      <c r="Q509" s="67">
        <v>33.426859</v>
      </c>
      <c r="R509" s="67">
        <v>-82.049443999999994</v>
      </c>
    </row>
    <row r="510" spans="1:18" x14ac:dyDescent="0.25">
      <c r="A510" s="76" t="str">
        <f t="shared" si="21"/>
        <v>13247</v>
      </c>
      <c r="B510" s="76" t="str">
        <f t="shared" si="22"/>
        <v>13247</v>
      </c>
      <c r="C510" s="33">
        <v>13247</v>
      </c>
      <c r="D510" s="33" t="s">
        <v>3177</v>
      </c>
      <c r="E510" s="33" t="s">
        <v>916</v>
      </c>
      <c r="F510" s="33" t="s">
        <v>915</v>
      </c>
      <c r="G510" s="33" t="s">
        <v>3178</v>
      </c>
      <c r="H510" s="5" t="s">
        <v>1855</v>
      </c>
      <c r="I510" s="33">
        <v>569</v>
      </c>
      <c r="K510" s="9">
        <v>13</v>
      </c>
      <c r="O510" s="33" t="s">
        <v>3179</v>
      </c>
      <c r="P510" s="61" t="str">
        <f t="shared" si="23"/>
        <v>POINT(-84.020894 33.642043)</v>
      </c>
      <c r="Q510" s="67">
        <v>33.642043000000001</v>
      </c>
      <c r="R510" s="67">
        <v>-84.020893999999998</v>
      </c>
    </row>
    <row r="511" spans="1:18" x14ac:dyDescent="0.25">
      <c r="A511" s="76" t="str">
        <f t="shared" si="21"/>
        <v>13249</v>
      </c>
      <c r="B511" s="76" t="str">
        <f t="shared" si="22"/>
        <v>13249</v>
      </c>
      <c r="C511" s="33">
        <v>13249</v>
      </c>
      <c r="D511" s="33" t="s">
        <v>3180</v>
      </c>
      <c r="E511" s="33" t="s">
        <v>916</v>
      </c>
      <c r="F511" s="33" t="s">
        <v>915</v>
      </c>
      <c r="G511" s="33" t="s">
        <v>3181</v>
      </c>
      <c r="H511" s="5" t="s">
        <v>1855</v>
      </c>
      <c r="I511" s="33">
        <v>570</v>
      </c>
      <c r="K511" s="9">
        <v>13</v>
      </c>
      <c r="O511" s="33" t="s">
        <v>3182</v>
      </c>
      <c r="P511" s="61" t="str">
        <f t="shared" si="23"/>
        <v>POINT(-84.306781 32.241549)</v>
      </c>
      <c r="Q511" s="67">
        <v>32.241548999999999</v>
      </c>
      <c r="R511" s="67">
        <v>-84.306781000000001</v>
      </c>
    </row>
    <row r="512" spans="1:18" x14ac:dyDescent="0.25">
      <c r="A512" s="76" t="str">
        <f t="shared" si="21"/>
        <v>13251</v>
      </c>
      <c r="B512" s="76" t="str">
        <f t="shared" si="22"/>
        <v>13251</v>
      </c>
      <c r="C512" s="33">
        <v>13251</v>
      </c>
      <c r="D512" s="33" t="s">
        <v>3183</v>
      </c>
      <c r="E512" s="33" t="s">
        <v>916</v>
      </c>
      <c r="F512" s="33" t="s">
        <v>915</v>
      </c>
      <c r="G512" s="33" t="s">
        <v>3184</v>
      </c>
      <c r="H512" s="5" t="s">
        <v>1855</v>
      </c>
      <c r="I512" s="33">
        <v>571</v>
      </c>
      <c r="K512" s="9">
        <v>13</v>
      </c>
      <c r="O512" s="33" t="s">
        <v>3185</v>
      </c>
      <c r="P512" s="61" t="str">
        <f t="shared" si="23"/>
        <v>POINT(-81.627328 32.722842)</v>
      </c>
      <c r="Q512" s="67">
        <v>32.722842</v>
      </c>
      <c r="R512" s="67">
        <v>-81.627328000000006</v>
      </c>
    </row>
    <row r="513" spans="1:18" x14ac:dyDescent="0.25">
      <c r="A513" s="76" t="str">
        <f t="shared" si="21"/>
        <v>13253</v>
      </c>
      <c r="B513" s="76" t="str">
        <f t="shared" si="22"/>
        <v>13253</v>
      </c>
      <c r="C513" s="33">
        <v>13253</v>
      </c>
      <c r="D513" s="33" t="s">
        <v>2877</v>
      </c>
      <c r="E513" s="33" t="s">
        <v>916</v>
      </c>
      <c r="F513" s="33" t="s">
        <v>915</v>
      </c>
      <c r="G513" s="33" t="s">
        <v>2878</v>
      </c>
      <c r="H513" s="5" t="s">
        <v>1855</v>
      </c>
      <c r="I513" s="33">
        <v>572</v>
      </c>
      <c r="K513" s="9">
        <v>13</v>
      </c>
      <c r="O513" s="33" t="s">
        <v>3186</v>
      </c>
      <c r="P513" s="61" t="str">
        <f t="shared" si="23"/>
        <v>POINT(-84.868027 30.972496)</v>
      </c>
      <c r="Q513" s="67">
        <v>30.972496</v>
      </c>
      <c r="R513" s="67">
        <v>-84.868026999999998</v>
      </c>
    </row>
    <row r="514" spans="1:18" x14ac:dyDescent="0.25">
      <c r="A514" s="76" t="str">
        <f t="shared" si="21"/>
        <v>13255</v>
      </c>
      <c r="B514" s="76" t="str">
        <f t="shared" si="22"/>
        <v>13255</v>
      </c>
      <c r="C514" s="33">
        <v>13255</v>
      </c>
      <c r="D514" s="33" t="s">
        <v>3187</v>
      </c>
      <c r="E514" s="33" t="s">
        <v>916</v>
      </c>
      <c r="F514" s="33" t="s">
        <v>915</v>
      </c>
      <c r="G514" s="33" t="s">
        <v>3188</v>
      </c>
      <c r="H514" s="5" t="s">
        <v>1855</v>
      </c>
      <c r="I514" s="33">
        <v>573</v>
      </c>
      <c r="K514" s="9">
        <v>13</v>
      </c>
      <c r="O514" s="33" t="s">
        <v>3189</v>
      </c>
      <c r="P514" s="61" t="str">
        <f t="shared" si="23"/>
        <v>POINT(-84.273339 33.258051)</v>
      </c>
      <c r="Q514" s="67">
        <v>33.258051000000002</v>
      </c>
      <c r="R514" s="67">
        <v>-84.273339000000007</v>
      </c>
    </row>
    <row r="515" spans="1:18" x14ac:dyDescent="0.25">
      <c r="A515" s="76" t="str">
        <f t="shared" ref="A515:A578" si="24">K515&amp;RIGHT(C515,3)</f>
        <v>13257</v>
      </c>
      <c r="B515" s="76" t="str">
        <f t="shared" ref="B515:B578" si="25">TEXT(A515,"00000")</f>
        <v>13257</v>
      </c>
      <c r="C515" s="33">
        <v>13257</v>
      </c>
      <c r="D515" s="33" t="s">
        <v>3190</v>
      </c>
      <c r="E515" s="33" t="s">
        <v>916</v>
      </c>
      <c r="F515" s="33" t="s">
        <v>915</v>
      </c>
      <c r="G515" s="33" t="s">
        <v>3191</v>
      </c>
      <c r="H515" s="5" t="s">
        <v>1855</v>
      </c>
      <c r="I515" s="33">
        <v>574</v>
      </c>
      <c r="K515" s="9">
        <v>13</v>
      </c>
      <c r="O515" s="33" t="s">
        <v>3192</v>
      </c>
      <c r="P515" s="61" t="str">
        <f t="shared" ref="P515:P578" si="26">CONCATENATE("POINT","(",R515," ",Q515,")")</f>
        <v>POINT(-83.288681 34.556904)</v>
      </c>
      <c r="Q515" s="67">
        <v>34.556904000000003</v>
      </c>
      <c r="R515" s="67">
        <v>-83.288680999999997</v>
      </c>
    </row>
    <row r="516" spans="1:18" x14ac:dyDescent="0.25">
      <c r="A516" s="76" t="str">
        <f t="shared" si="24"/>
        <v>13259</v>
      </c>
      <c r="B516" s="76" t="str">
        <f t="shared" si="25"/>
        <v>13259</v>
      </c>
      <c r="C516" s="33">
        <v>13259</v>
      </c>
      <c r="D516" s="33" t="s">
        <v>3193</v>
      </c>
      <c r="E516" s="33" t="s">
        <v>916</v>
      </c>
      <c r="F516" s="33" t="s">
        <v>915</v>
      </c>
      <c r="G516" s="33" t="s">
        <v>3194</v>
      </c>
      <c r="H516" s="5" t="s">
        <v>1855</v>
      </c>
      <c r="I516" s="33">
        <v>575</v>
      </c>
      <c r="K516" s="9">
        <v>13</v>
      </c>
      <c r="O516" s="33" t="s">
        <v>3195</v>
      </c>
      <c r="P516" s="61" t="str">
        <f t="shared" si="26"/>
        <v>POINT(-84.764519 32.069335)</v>
      </c>
      <c r="Q516" s="67">
        <v>32.069335000000002</v>
      </c>
      <c r="R516" s="67">
        <v>-84.764519000000007</v>
      </c>
    </row>
    <row r="517" spans="1:18" x14ac:dyDescent="0.25">
      <c r="A517" s="76" t="str">
        <f t="shared" si="24"/>
        <v>13261</v>
      </c>
      <c r="B517" s="76" t="str">
        <f t="shared" si="25"/>
        <v>13261</v>
      </c>
      <c r="C517" s="33">
        <v>13261</v>
      </c>
      <c r="D517" s="33" t="s">
        <v>2031</v>
      </c>
      <c r="E517" s="33" t="s">
        <v>916</v>
      </c>
      <c r="F517" s="33" t="s">
        <v>915</v>
      </c>
      <c r="G517" s="33" t="s">
        <v>2032</v>
      </c>
      <c r="H517" s="5" t="s">
        <v>1855</v>
      </c>
      <c r="I517" s="33">
        <v>576</v>
      </c>
      <c r="K517" s="9">
        <v>13</v>
      </c>
      <c r="O517" s="33" t="s">
        <v>3196</v>
      </c>
      <c r="P517" s="61" t="str">
        <f t="shared" si="26"/>
        <v>POINT(-84.221818 32.059981)</v>
      </c>
      <c r="Q517" s="67">
        <v>32.059981000000001</v>
      </c>
      <c r="R517" s="67">
        <v>-84.221817999999999</v>
      </c>
    </row>
    <row r="518" spans="1:18" x14ac:dyDescent="0.25">
      <c r="A518" s="76" t="str">
        <f t="shared" si="24"/>
        <v>13263</v>
      </c>
      <c r="B518" s="76" t="str">
        <f t="shared" si="25"/>
        <v>13263</v>
      </c>
      <c r="C518" s="33">
        <v>13263</v>
      </c>
      <c r="D518" s="33" t="s">
        <v>3197</v>
      </c>
      <c r="E518" s="33" t="s">
        <v>916</v>
      </c>
      <c r="F518" s="33" t="s">
        <v>915</v>
      </c>
      <c r="G518" s="33" t="s">
        <v>3198</v>
      </c>
      <c r="H518" s="5" t="s">
        <v>1855</v>
      </c>
      <c r="I518" s="33">
        <v>577</v>
      </c>
      <c r="K518" s="9">
        <v>13</v>
      </c>
      <c r="O518" s="33" t="s">
        <v>3199</v>
      </c>
      <c r="P518" s="61" t="str">
        <f t="shared" si="26"/>
        <v>POINT(-84.582116 32.703124)</v>
      </c>
      <c r="Q518" s="67">
        <v>32.703124000000003</v>
      </c>
      <c r="R518" s="67">
        <v>-84.582115999999999</v>
      </c>
    </row>
    <row r="519" spans="1:18" x14ac:dyDescent="0.25">
      <c r="A519" s="76" t="str">
        <f t="shared" si="24"/>
        <v>13265</v>
      </c>
      <c r="B519" s="76" t="str">
        <f t="shared" si="25"/>
        <v>13265</v>
      </c>
      <c r="C519" s="33">
        <v>13265</v>
      </c>
      <c r="D519" s="33" t="s">
        <v>3200</v>
      </c>
      <c r="E519" s="33" t="s">
        <v>916</v>
      </c>
      <c r="F519" s="33" t="s">
        <v>915</v>
      </c>
      <c r="G519" s="33" t="s">
        <v>3201</v>
      </c>
      <c r="H519" s="5" t="s">
        <v>1855</v>
      </c>
      <c r="I519" s="33">
        <v>578</v>
      </c>
      <c r="K519" s="9">
        <v>13</v>
      </c>
      <c r="O519" s="33" t="s">
        <v>3202</v>
      </c>
      <c r="P519" s="61" t="str">
        <f t="shared" si="26"/>
        <v>POINT(-82.88576 33.5688)</v>
      </c>
      <c r="Q519" s="67">
        <v>33.568800000000003</v>
      </c>
      <c r="R519" s="67">
        <v>-82.885760000000005</v>
      </c>
    </row>
    <row r="520" spans="1:18" x14ac:dyDescent="0.25">
      <c r="A520" s="76" t="str">
        <f t="shared" si="24"/>
        <v>13267</v>
      </c>
      <c r="B520" s="76" t="str">
        <f t="shared" si="25"/>
        <v>13267</v>
      </c>
      <c r="C520" s="33">
        <v>13267</v>
      </c>
      <c r="D520" s="33" t="s">
        <v>3203</v>
      </c>
      <c r="E520" s="33" t="s">
        <v>916</v>
      </c>
      <c r="F520" s="33" t="s">
        <v>915</v>
      </c>
      <c r="G520" s="33" t="s">
        <v>3204</v>
      </c>
      <c r="H520" s="5" t="s">
        <v>1855</v>
      </c>
      <c r="I520" s="33">
        <v>579</v>
      </c>
      <c r="K520" s="9">
        <v>13</v>
      </c>
      <c r="O520" s="33" t="s">
        <v>3205</v>
      </c>
      <c r="P520" s="61" t="str">
        <f t="shared" si="26"/>
        <v>POINT(-82.052217 32.043908)</v>
      </c>
      <c r="Q520" s="67">
        <v>32.043908000000002</v>
      </c>
      <c r="R520" s="67">
        <v>-82.052216999999999</v>
      </c>
    </row>
    <row r="521" spans="1:18" x14ac:dyDescent="0.25">
      <c r="A521" s="76" t="str">
        <f t="shared" si="24"/>
        <v>13269</v>
      </c>
      <c r="B521" s="76" t="str">
        <f t="shared" si="25"/>
        <v>13269</v>
      </c>
      <c r="C521" s="33">
        <v>13269</v>
      </c>
      <c r="D521" s="33" t="s">
        <v>2884</v>
      </c>
      <c r="E521" s="33" t="s">
        <v>916</v>
      </c>
      <c r="F521" s="33" t="s">
        <v>915</v>
      </c>
      <c r="G521" s="33" t="s">
        <v>2885</v>
      </c>
      <c r="H521" s="5" t="s">
        <v>1855</v>
      </c>
      <c r="I521" s="33">
        <v>580</v>
      </c>
      <c r="K521" s="9">
        <v>13</v>
      </c>
      <c r="O521" s="33" t="s">
        <v>3206</v>
      </c>
      <c r="P521" s="61" t="str">
        <f t="shared" si="26"/>
        <v>POINT(-84.215083 32.560542)</v>
      </c>
      <c r="Q521" s="67">
        <v>32.560541999999998</v>
      </c>
      <c r="R521" s="67">
        <v>-84.215083000000007</v>
      </c>
    </row>
    <row r="522" spans="1:18" x14ac:dyDescent="0.25">
      <c r="A522" s="76" t="str">
        <f t="shared" si="24"/>
        <v>13271</v>
      </c>
      <c r="B522" s="76" t="str">
        <f t="shared" si="25"/>
        <v>13271</v>
      </c>
      <c r="C522" s="33">
        <v>13271</v>
      </c>
      <c r="D522" s="33" t="s">
        <v>3207</v>
      </c>
      <c r="E522" s="33" t="s">
        <v>916</v>
      </c>
      <c r="F522" s="33" t="s">
        <v>915</v>
      </c>
      <c r="G522" s="33" t="s">
        <v>3208</v>
      </c>
      <c r="H522" s="5" t="s">
        <v>1855</v>
      </c>
      <c r="I522" s="33">
        <v>581</v>
      </c>
      <c r="K522" s="9">
        <v>13</v>
      </c>
      <c r="O522" s="33" t="s">
        <v>3209</v>
      </c>
      <c r="P522" s="61" t="str">
        <f t="shared" si="26"/>
        <v>POINT(-82.892471 32.01562)</v>
      </c>
      <c r="Q522" s="67">
        <v>32.015619999999998</v>
      </c>
      <c r="R522" s="67">
        <v>-82.892471</v>
      </c>
    </row>
    <row r="523" spans="1:18" x14ac:dyDescent="0.25">
      <c r="A523" s="76" t="str">
        <f t="shared" si="24"/>
        <v>13273</v>
      </c>
      <c r="B523" s="76" t="str">
        <f t="shared" si="25"/>
        <v>13273</v>
      </c>
      <c r="C523" s="33">
        <v>13273</v>
      </c>
      <c r="D523" s="33" t="s">
        <v>3210</v>
      </c>
      <c r="E523" s="33" t="s">
        <v>916</v>
      </c>
      <c r="F523" s="33" t="s">
        <v>915</v>
      </c>
      <c r="G523" s="33" t="s">
        <v>3211</v>
      </c>
      <c r="H523" s="5" t="s">
        <v>1855</v>
      </c>
      <c r="I523" s="33">
        <v>582</v>
      </c>
      <c r="K523" s="9">
        <v>13</v>
      </c>
      <c r="O523" s="33" t="s">
        <v>3212</v>
      </c>
      <c r="P523" s="61" t="str">
        <f t="shared" si="26"/>
        <v>POINT(-84.42886 31.772157)</v>
      </c>
      <c r="Q523" s="67">
        <v>31.772157</v>
      </c>
      <c r="R523" s="67">
        <v>-84.42886</v>
      </c>
    </row>
    <row r="524" spans="1:18" x14ac:dyDescent="0.25">
      <c r="A524" s="76" t="str">
        <f t="shared" si="24"/>
        <v>13275</v>
      </c>
      <c r="B524" s="76" t="str">
        <f t="shared" si="25"/>
        <v>13275</v>
      </c>
      <c r="C524" s="33">
        <v>13275</v>
      </c>
      <c r="D524" s="33" t="s">
        <v>3213</v>
      </c>
      <c r="E524" s="33" t="s">
        <v>916</v>
      </c>
      <c r="F524" s="33" t="s">
        <v>915</v>
      </c>
      <c r="G524" s="33" t="s">
        <v>3214</v>
      </c>
      <c r="H524" s="5" t="s">
        <v>1855</v>
      </c>
      <c r="I524" s="33">
        <v>583</v>
      </c>
      <c r="K524" s="9">
        <v>13</v>
      </c>
      <c r="O524" s="33" t="s">
        <v>3215</v>
      </c>
      <c r="P524" s="61" t="str">
        <f t="shared" si="26"/>
        <v>POINT(-83.948411 30.868962)</v>
      </c>
      <c r="Q524" s="67">
        <v>30.868962</v>
      </c>
      <c r="R524" s="67">
        <v>-83.948410999999993</v>
      </c>
    </row>
    <row r="525" spans="1:18" x14ac:dyDescent="0.25">
      <c r="A525" s="76" t="str">
        <f t="shared" si="24"/>
        <v>13277</v>
      </c>
      <c r="B525" s="76" t="str">
        <f t="shared" si="25"/>
        <v>13277</v>
      </c>
      <c r="C525" s="33">
        <v>13277</v>
      </c>
      <c r="D525" s="33" t="s">
        <v>3216</v>
      </c>
      <c r="E525" s="33" t="s">
        <v>916</v>
      </c>
      <c r="F525" s="33" t="s">
        <v>915</v>
      </c>
      <c r="G525" s="33" t="s">
        <v>3217</v>
      </c>
      <c r="H525" s="5" t="s">
        <v>1855</v>
      </c>
      <c r="I525" s="33">
        <v>584</v>
      </c>
      <c r="K525" s="9">
        <v>13</v>
      </c>
      <c r="O525" s="33" t="s">
        <v>3218</v>
      </c>
      <c r="P525" s="61" t="str">
        <f t="shared" si="26"/>
        <v>POINT(-83.515048 31.454362)</v>
      </c>
      <c r="Q525" s="67">
        <v>31.454362</v>
      </c>
      <c r="R525" s="67">
        <v>-83.515047999999993</v>
      </c>
    </row>
    <row r="526" spans="1:18" x14ac:dyDescent="0.25">
      <c r="A526" s="76" t="str">
        <f t="shared" si="24"/>
        <v>13279</v>
      </c>
      <c r="B526" s="76" t="str">
        <f t="shared" si="25"/>
        <v>13279</v>
      </c>
      <c r="C526" s="33">
        <v>13279</v>
      </c>
      <c r="D526" s="33" t="s">
        <v>3219</v>
      </c>
      <c r="E526" s="33" t="s">
        <v>916</v>
      </c>
      <c r="F526" s="33" t="s">
        <v>915</v>
      </c>
      <c r="G526" s="33" t="s">
        <v>3220</v>
      </c>
      <c r="H526" s="5" t="s">
        <v>1855</v>
      </c>
      <c r="I526" s="33">
        <v>585</v>
      </c>
      <c r="K526" s="9">
        <v>13</v>
      </c>
      <c r="O526" s="33" t="s">
        <v>3221</v>
      </c>
      <c r="P526" s="61" t="str">
        <f t="shared" si="26"/>
        <v>POINT(-82.367022 32.183936)</v>
      </c>
      <c r="Q526" s="67">
        <v>32.183936000000003</v>
      </c>
      <c r="R526" s="67">
        <v>-82.367022000000006</v>
      </c>
    </row>
    <row r="527" spans="1:18" x14ac:dyDescent="0.25">
      <c r="A527" s="76" t="str">
        <f t="shared" si="24"/>
        <v>13281</v>
      </c>
      <c r="B527" s="76" t="str">
        <f t="shared" si="25"/>
        <v>13281</v>
      </c>
      <c r="C527" s="33">
        <v>13281</v>
      </c>
      <c r="D527" s="33" t="s">
        <v>3222</v>
      </c>
      <c r="E527" s="33" t="s">
        <v>916</v>
      </c>
      <c r="F527" s="33" t="s">
        <v>915</v>
      </c>
      <c r="G527" s="33" t="s">
        <v>3223</v>
      </c>
      <c r="H527" s="5" t="s">
        <v>1855</v>
      </c>
      <c r="I527" s="33">
        <v>586</v>
      </c>
      <c r="K527" s="9">
        <v>13</v>
      </c>
      <c r="O527" s="33" t="s">
        <v>3224</v>
      </c>
      <c r="P527" s="61" t="str">
        <f t="shared" si="26"/>
        <v>POINT(-83.782961 34.938692)</v>
      </c>
      <c r="Q527" s="67">
        <v>34.938692000000003</v>
      </c>
      <c r="R527" s="67">
        <v>-83.782961</v>
      </c>
    </row>
    <row r="528" spans="1:18" x14ac:dyDescent="0.25">
      <c r="A528" s="76" t="str">
        <f t="shared" si="24"/>
        <v>13283</v>
      </c>
      <c r="B528" s="76" t="str">
        <f t="shared" si="25"/>
        <v>13283</v>
      </c>
      <c r="C528" s="33">
        <v>13283</v>
      </c>
      <c r="D528" s="33" t="s">
        <v>3225</v>
      </c>
      <c r="E528" s="33" t="s">
        <v>916</v>
      </c>
      <c r="F528" s="33" t="s">
        <v>915</v>
      </c>
      <c r="G528" s="33" t="s">
        <v>3226</v>
      </c>
      <c r="H528" s="5" t="s">
        <v>1855</v>
      </c>
      <c r="I528" s="33">
        <v>587</v>
      </c>
      <c r="K528" s="9">
        <v>13</v>
      </c>
      <c r="O528" s="33" t="s">
        <v>3227</v>
      </c>
      <c r="P528" s="61" t="str">
        <f t="shared" si="26"/>
        <v>POINT(-82.589718 32.387047)</v>
      </c>
      <c r="Q528" s="67">
        <v>32.387047000000003</v>
      </c>
      <c r="R528" s="67">
        <v>-82.589718000000005</v>
      </c>
    </row>
    <row r="529" spans="1:18" x14ac:dyDescent="0.25">
      <c r="A529" s="76" t="str">
        <f t="shared" si="24"/>
        <v>13285</v>
      </c>
      <c r="B529" s="76" t="str">
        <f t="shared" si="25"/>
        <v>13285</v>
      </c>
      <c r="C529" s="33">
        <v>13285</v>
      </c>
      <c r="D529" s="33" t="s">
        <v>3228</v>
      </c>
      <c r="E529" s="33" t="s">
        <v>916</v>
      </c>
      <c r="F529" s="33" t="s">
        <v>915</v>
      </c>
      <c r="G529" s="33" t="s">
        <v>3229</v>
      </c>
      <c r="H529" s="5" t="s">
        <v>1855</v>
      </c>
      <c r="I529" s="33">
        <v>588</v>
      </c>
      <c r="K529" s="9">
        <v>13</v>
      </c>
      <c r="O529" s="33" t="s">
        <v>3230</v>
      </c>
      <c r="P529" s="61" t="str">
        <f t="shared" si="26"/>
        <v>POINT(-85.031746 33.036737)</v>
      </c>
      <c r="Q529" s="67">
        <v>33.036737000000002</v>
      </c>
      <c r="R529" s="67">
        <v>-85.031745999999998</v>
      </c>
    </row>
    <row r="530" spans="1:18" x14ac:dyDescent="0.25">
      <c r="A530" s="76" t="str">
        <f t="shared" si="24"/>
        <v>13287</v>
      </c>
      <c r="B530" s="76" t="str">
        <f t="shared" si="25"/>
        <v>13287</v>
      </c>
      <c r="C530" s="33">
        <v>13287</v>
      </c>
      <c r="D530" s="33" t="s">
        <v>3231</v>
      </c>
      <c r="E530" s="33" t="s">
        <v>916</v>
      </c>
      <c r="F530" s="33" t="s">
        <v>915</v>
      </c>
      <c r="G530" s="33" t="s">
        <v>3232</v>
      </c>
      <c r="H530" s="5" t="s">
        <v>1855</v>
      </c>
      <c r="I530" s="33">
        <v>589</v>
      </c>
      <c r="K530" s="9">
        <v>13</v>
      </c>
      <c r="O530" s="33" t="s">
        <v>3233</v>
      </c>
      <c r="P530" s="61" t="str">
        <f t="shared" si="26"/>
        <v>POINT(-83.636891 31.700824)</v>
      </c>
      <c r="Q530" s="67">
        <v>31.700824000000001</v>
      </c>
      <c r="R530" s="67">
        <v>-83.636891000000006</v>
      </c>
    </row>
    <row r="531" spans="1:18" x14ac:dyDescent="0.25">
      <c r="A531" s="76" t="str">
        <f t="shared" si="24"/>
        <v>13289</v>
      </c>
      <c r="B531" s="76" t="str">
        <f t="shared" si="25"/>
        <v>13289</v>
      </c>
      <c r="C531" s="33">
        <v>13289</v>
      </c>
      <c r="D531" s="33" t="s">
        <v>3234</v>
      </c>
      <c r="E531" s="33" t="s">
        <v>916</v>
      </c>
      <c r="F531" s="33" t="s">
        <v>915</v>
      </c>
      <c r="G531" s="33" t="s">
        <v>3235</v>
      </c>
      <c r="H531" s="5" t="s">
        <v>1855</v>
      </c>
      <c r="I531" s="33">
        <v>590</v>
      </c>
      <c r="K531" s="9">
        <v>13</v>
      </c>
      <c r="O531" s="33" t="s">
        <v>3236</v>
      </c>
      <c r="P531" s="61" t="str">
        <f t="shared" si="26"/>
        <v>POINT(-83.416286 32.703662)</v>
      </c>
      <c r="Q531" s="67">
        <v>32.703662000000001</v>
      </c>
      <c r="R531" s="67">
        <v>-83.416285999999999</v>
      </c>
    </row>
    <row r="532" spans="1:18" x14ac:dyDescent="0.25">
      <c r="A532" s="76" t="str">
        <f t="shared" si="24"/>
        <v>13291</v>
      </c>
      <c r="B532" s="76" t="str">
        <f t="shared" si="25"/>
        <v>13291</v>
      </c>
      <c r="C532" s="33">
        <v>13291</v>
      </c>
      <c r="D532" s="33" t="s">
        <v>2338</v>
      </c>
      <c r="E532" s="33" t="s">
        <v>916</v>
      </c>
      <c r="F532" s="33" t="s">
        <v>915</v>
      </c>
      <c r="G532" s="33" t="s">
        <v>2339</v>
      </c>
      <c r="H532" s="5" t="s">
        <v>1855</v>
      </c>
      <c r="I532" s="33">
        <v>591</v>
      </c>
      <c r="K532" s="9">
        <v>13</v>
      </c>
      <c r="O532" s="33" t="s">
        <v>3237</v>
      </c>
      <c r="P532" s="61" t="str">
        <f t="shared" si="26"/>
        <v>POINT(-84.002286 34.874243)</v>
      </c>
      <c r="Q532" s="67">
        <v>34.874243</v>
      </c>
      <c r="R532" s="67">
        <v>-84.002285999999998</v>
      </c>
    </row>
    <row r="533" spans="1:18" x14ac:dyDescent="0.25">
      <c r="A533" s="76" t="str">
        <f t="shared" si="24"/>
        <v>13293</v>
      </c>
      <c r="B533" s="76" t="str">
        <f t="shared" si="25"/>
        <v>13293</v>
      </c>
      <c r="C533" s="33">
        <v>13293</v>
      </c>
      <c r="D533" s="33" t="s">
        <v>3238</v>
      </c>
      <c r="E533" s="33" t="s">
        <v>916</v>
      </c>
      <c r="F533" s="33" t="s">
        <v>915</v>
      </c>
      <c r="G533" s="33" t="s">
        <v>3239</v>
      </c>
      <c r="H533" s="5" t="s">
        <v>1855</v>
      </c>
      <c r="I533" s="33">
        <v>592</v>
      </c>
      <c r="K533" s="9">
        <v>13</v>
      </c>
      <c r="O533" s="33" t="s">
        <v>3240</v>
      </c>
      <c r="P533" s="61" t="str">
        <f t="shared" si="26"/>
        <v>POINT(-84.324382 32.907469)</v>
      </c>
      <c r="Q533" s="67">
        <v>32.907468999999999</v>
      </c>
      <c r="R533" s="67">
        <v>-84.324382</v>
      </c>
    </row>
    <row r="534" spans="1:18" x14ac:dyDescent="0.25">
      <c r="A534" s="76" t="str">
        <f t="shared" si="24"/>
        <v>13295</v>
      </c>
      <c r="B534" s="76" t="str">
        <f t="shared" si="25"/>
        <v>13295</v>
      </c>
      <c r="C534" s="33">
        <v>13295</v>
      </c>
      <c r="D534" s="33" t="s">
        <v>2043</v>
      </c>
      <c r="E534" s="33" t="s">
        <v>916</v>
      </c>
      <c r="F534" s="33" t="s">
        <v>915</v>
      </c>
      <c r="G534" s="33" t="s">
        <v>2044</v>
      </c>
      <c r="H534" s="5" t="s">
        <v>1855</v>
      </c>
      <c r="I534" s="33">
        <v>593</v>
      </c>
      <c r="K534" s="9">
        <v>13</v>
      </c>
      <c r="O534" s="33" t="s">
        <v>3241</v>
      </c>
      <c r="P534" s="61" t="str">
        <f t="shared" si="26"/>
        <v>POINT(-85.293376 34.83654)</v>
      </c>
      <c r="Q534" s="67">
        <v>34.836539999999999</v>
      </c>
      <c r="R534" s="67">
        <v>-85.293375999999995</v>
      </c>
    </row>
    <row r="535" spans="1:18" x14ac:dyDescent="0.25">
      <c r="A535" s="76" t="str">
        <f t="shared" si="24"/>
        <v>13297</v>
      </c>
      <c r="B535" s="76" t="str">
        <f t="shared" si="25"/>
        <v>13297</v>
      </c>
      <c r="C535" s="33">
        <v>13297</v>
      </c>
      <c r="D535" s="33" t="s">
        <v>2894</v>
      </c>
      <c r="E535" s="33" t="s">
        <v>916</v>
      </c>
      <c r="F535" s="33" t="s">
        <v>915</v>
      </c>
      <c r="G535" s="33" t="s">
        <v>2895</v>
      </c>
      <c r="H535" s="5" t="s">
        <v>1855</v>
      </c>
      <c r="I535" s="33">
        <v>594</v>
      </c>
      <c r="K535" s="9">
        <v>13</v>
      </c>
      <c r="O535" s="33" t="s">
        <v>3242</v>
      </c>
      <c r="P535" s="61" t="str">
        <f t="shared" si="26"/>
        <v>POINT(-83.784266 33.795381)</v>
      </c>
      <c r="Q535" s="67">
        <v>33.795380999999999</v>
      </c>
      <c r="R535" s="67">
        <v>-83.784266000000002</v>
      </c>
    </row>
    <row r="536" spans="1:18" x14ac:dyDescent="0.25">
      <c r="A536" s="76" t="str">
        <f t="shared" si="24"/>
        <v>13299</v>
      </c>
      <c r="B536" s="76" t="str">
        <f t="shared" si="25"/>
        <v>13299</v>
      </c>
      <c r="C536" s="33">
        <v>13299</v>
      </c>
      <c r="D536" s="33" t="s">
        <v>3243</v>
      </c>
      <c r="E536" s="33" t="s">
        <v>916</v>
      </c>
      <c r="F536" s="33" t="s">
        <v>915</v>
      </c>
      <c r="G536" s="33" t="s">
        <v>3244</v>
      </c>
      <c r="H536" s="5" t="s">
        <v>1855</v>
      </c>
      <c r="I536" s="33">
        <v>595</v>
      </c>
      <c r="K536" s="9">
        <v>13</v>
      </c>
      <c r="O536" s="33" t="s">
        <v>3245</v>
      </c>
      <c r="P536" s="61" t="str">
        <f t="shared" si="26"/>
        <v>POINT(-82.383943 31.22682)</v>
      </c>
      <c r="Q536" s="67">
        <v>31.22682</v>
      </c>
      <c r="R536" s="67">
        <v>-82.383943000000002</v>
      </c>
    </row>
    <row r="537" spans="1:18" x14ac:dyDescent="0.25">
      <c r="A537" s="76" t="str">
        <f t="shared" si="24"/>
        <v>13301</v>
      </c>
      <c r="B537" s="76" t="str">
        <f t="shared" si="25"/>
        <v>13301</v>
      </c>
      <c r="C537" s="33">
        <v>13301</v>
      </c>
      <c r="D537" s="33" t="s">
        <v>3246</v>
      </c>
      <c r="E537" s="33" t="s">
        <v>916</v>
      </c>
      <c r="F537" s="33" t="s">
        <v>915</v>
      </c>
      <c r="G537" s="33" t="s">
        <v>3247</v>
      </c>
      <c r="H537" s="5" t="s">
        <v>1855</v>
      </c>
      <c r="I537" s="33">
        <v>596</v>
      </c>
      <c r="K537" s="9">
        <v>13</v>
      </c>
      <c r="O537" s="33" t="s">
        <v>3248</v>
      </c>
      <c r="P537" s="61" t="str">
        <f t="shared" si="26"/>
        <v>POINT(-82.662844 33.407596)</v>
      </c>
      <c r="Q537" s="67">
        <v>33.407595999999998</v>
      </c>
      <c r="R537" s="67">
        <v>-82.662844000000007</v>
      </c>
    </row>
    <row r="538" spans="1:18" x14ac:dyDescent="0.25">
      <c r="A538" s="76" t="str">
        <f t="shared" si="24"/>
        <v>13303</v>
      </c>
      <c r="B538" s="76" t="str">
        <f t="shared" si="25"/>
        <v>13303</v>
      </c>
      <c r="C538" s="33">
        <v>13303</v>
      </c>
      <c r="D538" s="33" t="s">
        <v>2046</v>
      </c>
      <c r="E538" s="33" t="s">
        <v>916</v>
      </c>
      <c r="F538" s="33" t="s">
        <v>915</v>
      </c>
      <c r="G538" s="33" t="s">
        <v>1026</v>
      </c>
      <c r="H538" s="5" t="s">
        <v>1855</v>
      </c>
      <c r="I538" s="33">
        <v>597</v>
      </c>
      <c r="K538" s="9">
        <v>13</v>
      </c>
      <c r="O538" s="33" t="s">
        <v>3249</v>
      </c>
      <c r="P538" s="61" t="str">
        <f t="shared" si="26"/>
        <v>POINT(-82.773406 32.962029)</v>
      </c>
      <c r="Q538" s="67">
        <v>32.962029000000001</v>
      </c>
      <c r="R538" s="67">
        <v>-82.773405999999994</v>
      </c>
    </row>
    <row r="539" spans="1:18" x14ac:dyDescent="0.25">
      <c r="A539" s="76" t="str">
        <f t="shared" si="24"/>
        <v>13305</v>
      </c>
      <c r="B539" s="76" t="str">
        <f t="shared" si="25"/>
        <v>13305</v>
      </c>
      <c r="C539" s="33">
        <v>13305</v>
      </c>
      <c r="D539" s="33" t="s">
        <v>3250</v>
      </c>
      <c r="E539" s="33" t="s">
        <v>916</v>
      </c>
      <c r="F539" s="33" t="s">
        <v>915</v>
      </c>
      <c r="G539" s="33" t="s">
        <v>3251</v>
      </c>
      <c r="H539" s="5" t="s">
        <v>1855</v>
      </c>
      <c r="I539" s="33">
        <v>598</v>
      </c>
      <c r="K539" s="9">
        <v>13</v>
      </c>
      <c r="O539" s="33" t="s">
        <v>3252</v>
      </c>
      <c r="P539" s="61" t="str">
        <f t="shared" si="26"/>
        <v>POINT(-81.919105 31.611857)</v>
      </c>
      <c r="Q539" s="67">
        <v>31.611857000000001</v>
      </c>
      <c r="R539" s="67">
        <v>-81.919105000000002</v>
      </c>
    </row>
    <row r="540" spans="1:18" x14ac:dyDescent="0.25">
      <c r="A540" s="76" t="str">
        <f t="shared" si="24"/>
        <v>13307</v>
      </c>
      <c r="B540" s="76" t="str">
        <f t="shared" si="25"/>
        <v>13307</v>
      </c>
      <c r="C540" s="33">
        <v>13307</v>
      </c>
      <c r="D540" s="33" t="s">
        <v>3253</v>
      </c>
      <c r="E540" s="33" t="s">
        <v>916</v>
      </c>
      <c r="F540" s="33" t="s">
        <v>915</v>
      </c>
      <c r="G540" s="33" t="s">
        <v>3254</v>
      </c>
      <c r="H540" s="5" t="s">
        <v>1855</v>
      </c>
      <c r="I540" s="33">
        <v>599</v>
      </c>
      <c r="K540" s="9">
        <v>13</v>
      </c>
      <c r="O540" s="33" t="s">
        <v>3255</v>
      </c>
      <c r="P540" s="61" t="str">
        <f t="shared" si="26"/>
        <v>POINT(-84.560657 32.049343)</v>
      </c>
      <c r="Q540" s="67">
        <v>32.049343</v>
      </c>
      <c r="R540" s="67">
        <v>-84.560657000000006</v>
      </c>
    </row>
    <row r="541" spans="1:18" x14ac:dyDescent="0.25">
      <c r="A541" s="76" t="str">
        <f t="shared" si="24"/>
        <v>13309</v>
      </c>
      <c r="B541" s="76" t="str">
        <f t="shared" si="25"/>
        <v>13309</v>
      </c>
      <c r="C541" s="33">
        <v>13309</v>
      </c>
      <c r="D541" s="33" t="s">
        <v>3256</v>
      </c>
      <c r="E541" s="33" t="s">
        <v>916</v>
      </c>
      <c r="F541" s="33" t="s">
        <v>915</v>
      </c>
      <c r="G541" s="33" t="s">
        <v>3257</v>
      </c>
      <c r="H541" s="5" t="s">
        <v>1855</v>
      </c>
      <c r="I541" s="33">
        <v>600</v>
      </c>
      <c r="K541" s="9">
        <v>13</v>
      </c>
      <c r="O541" s="33" t="s">
        <v>3258</v>
      </c>
      <c r="P541" s="61" t="str">
        <f t="shared" si="26"/>
        <v>POINT(-82.751307 32.146558)</v>
      </c>
      <c r="Q541" s="67">
        <v>32.146557999999999</v>
      </c>
      <c r="R541" s="67">
        <v>-82.751306999999997</v>
      </c>
    </row>
    <row r="542" spans="1:18" x14ac:dyDescent="0.25">
      <c r="A542" s="76" t="str">
        <f t="shared" si="24"/>
        <v>13311</v>
      </c>
      <c r="B542" s="76" t="str">
        <f t="shared" si="25"/>
        <v>13311</v>
      </c>
      <c r="C542" s="33">
        <v>13311</v>
      </c>
      <c r="D542" s="33" t="s">
        <v>2345</v>
      </c>
      <c r="E542" s="33" t="s">
        <v>916</v>
      </c>
      <c r="F542" s="33" t="s">
        <v>915</v>
      </c>
      <c r="G542" s="33" t="s">
        <v>2346</v>
      </c>
      <c r="H542" s="5" t="s">
        <v>1855</v>
      </c>
      <c r="I542" s="33">
        <v>601</v>
      </c>
      <c r="K542" s="9">
        <v>13</v>
      </c>
      <c r="O542" s="33" t="s">
        <v>3259</v>
      </c>
      <c r="P542" s="61" t="str">
        <f t="shared" si="26"/>
        <v>POINT(-83.744309 34.601048)</v>
      </c>
      <c r="Q542" s="67">
        <v>34.601047999999999</v>
      </c>
      <c r="R542" s="67">
        <v>-83.744309000000001</v>
      </c>
    </row>
    <row r="543" spans="1:18" x14ac:dyDescent="0.25">
      <c r="A543" s="76" t="str">
        <f t="shared" si="24"/>
        <v>13313</v>
      </c>
      <c r="B543" s="76" t="str">
        <f t="shared" si="25"/>
        <v>13313</v>
      </c>
      <c r="C543" s="33">
        <v>13313</v>
      </c>
      <c r="D543" s="33" t="s">
        <v>3260</v>
      </c>
      <c r="E543" s="33" t="s">
        <v>916</v>
      </c>
      <c r="F543" s="33" t="s">
        <v>915</v>
      </c>
      <c r="G543" s="33" t="s">
        <v>3261</v>
      </c>
      <c r="H543" s="5" t="s">
        <v>1855</v>
      </c>
      <c r="I543" s="33">
        <v>602</v>
      </c>
      <c r="K543" s="9">
        <v>13</v>
      </c>
      <c r="O543" s="33" t="s">
        <v>3262</v>
      </c>
      <c r="P543" s="61" t="str">
        <f t="shared" si="26"/>
        <v>POINT(-84.965686 34.792742)</v>
      </c>
      <c r="Q543" s="67">
        <v>34.792741999999997</v>
      </c>
      <c r="R543" s="67">
        <v>-84.965686000000005</v>
      </c>
    </row>
    <row r="544" spans="1:18" x14ac:dyDescent="0.25">
      <c r="A544" s="76" t="str">
        <f t="shared" si="24"/>
        <v>13315</v>
      </c>
      <c r="B544" s="76" t="str">
        <f t="shared" si="25"/>
        <v>13315</v>
      </c>
      <c r="C544" s="33">
        <v>13315</v>
      </c>
      <c r="D544" s="33" t="s">
        <v>2048</v>
      </c>
      <c r="E544" s="33" t="s">
        <v>916</v>
      </c>
      <c r="F544" s="33" t="s">
        <v>915</v>
      </c>
      <c r="G544" s="33" t="s">
        <v>2049</v>
      </c>
      <c r="H544" s="5" t="s">
        <v>1855</v>
      </c>
      <c r="I544" s="33">
        <v>603</v>
      </c>
      <c r="K544" s="9">
        <v>13</v>
      </c>
      <c r="O544" s="33" t="s">
        <v>3263</v>
      </c>
      <c r="P544" s="61" t="str">
        <f t="shared" si="26"/>
        <v>POINT(-83.405657 31.975167)</v>
      </c>
      <c r="Q544" s="67">
        <v>31.975166999999999</v>
      </c>
      <c r="R544" s="67">
        <v>-83.405657000000005</v>
      </c>
    </row>
    <row r="545" spans="1:18" x14ac:dyDescent="0.25">
      <c r="A545" s="76" t="str">
        <f t="shared" si="24"/>
        <v>13317</v>
      </c>
      <c r="B545" s="76" t="str">
        <f t="shared" si="25"/>
        <v>13317</v>
      </c>
      <c r="C545" s="33">
        <v>13317</v>
      </c>
      <c r="D545" s="33" t="s">
        <v>3264</v>
      </c>
      <c r="E545" s="33" t="s">
        <v>916</v>
      </c>
      <c r="F545" s="33" t="s">
        <v>915</v>
      </c>
      <c r="G545" s="33" t="s">
        <v>3265</v>
      </c>
      <c r="H545" s="5" t="s">
        <v>1855</v>
      </c>
      <c r="I545" s="33">
        <v>604</v>
      </c>
      <c r="K545" s="9">
        <v>13</v>
      </c>
      <c r="O545" s="33" t="s">
        <v>3266</v>
      </c>
      <c r="P545" s="61" t="str">
        <f t="shared" si="26"/>
        <v>POINT(-82.753524 33.755364)</v>
      </c>
      <c r="Q545" s="67">
        <v>33.755364</v>
      </c>
      <c r="R545" s="67">
        <v>-82.753523999999999</v>
      </c>
    </row>
    <row r="546" spans="1:18" x14ac:dyDescent="0.25">
      <c r="A546" s="76" t="str">
        <f t="shared" si="24"/>
        <v>13319</v>
      </c>
      <c r="B546" s="76" t="str">
        <f t="shared" si="25"/>
        <v>13319</v>
      </c>
      <c r="C546" s="33">
        <v>13319</v>
      </c>
      <c r="D546" s="33" t="s">
        <v>3267</v>
      </c>
      <c r="E546" s="33" t="s">
        <v>916</v>
      </c>
      <c r="F546" s="33" t="s">
        <v>915</v>
      </c>
      <c r="G546" s="33" t="s">
        <v>3268</v>
      </c>
      <c r="H546" s="5" t="s">
        <v>1855</v>
      </c>
      <c r="I546" s="33">
        <v>605</v>
      </c>
      <c r="K546" s="9">
        <v>13</v>
      </c>
      <c r="O546" s="33" t="s">
        <v>3269</v>
      </c>
      <c r="P546" s="61" t="str">
        <f t="shared" si="26"/>
        <v>POINT(-83.239491 32.8443)</v>
      </c>
      <c r="Q546" s="67">
        <v>32.844299999999997</v>
      </c>
      <c r="R546" s="67">
        <v>-83.239491000000001</v>
      </c>
    </row>
    <row r="547" spans="1:18" x14ac:dyDescent="0.25">
      <c r="A547" s="76" t="str">
        <f t="shared" si="24"/>
        <v>13321</v>
      </c>
      <c r="B547" s="76" t="str">
        <f t="shared" si="25"/>
        <v>13321</v>
      </c>
      <c r="C547" s="33">
        <v>13321</v>
      </c>
      <c r="D547" s="33" t="s">
        <v>3270</v>
      </c>
      <c r="E547" s="33" t="s">
        <v>916</v>
      </c>
      <c r="F547" s="33" t="s">
        <v>915</v>
      </c>
      <c r="G547" s="33" t="s">
        <v>3271</v>
      </c>
      <c r="H547" s="5" t="s">
        <v>1855</v>
      </c>
      <c r="I547" s="33">
        <v>606</v>
      </c>
      <c r="K547" s="9">
        <v>13</v>
      </c>
      <c r="O547" s="33" t="s">
        <v>3272</v>
      </c>
      <c r="P547" s="61" t="str">
        <f t="shared" si="26"/>
        <v>POINT(-83.861186 31.535712)</v>
      </c>
      <c r="Q547" s="67">
        <v>31.535712</v>
      </c>
      <c r="R547" s="67">
        <v>-83.861186000000004</v>
      </c>
    </row>
    <row r="548" spans="1:18" x14ac:dyDescent="0.25">
      <c r="A548" s="76" t="str">
        <f t="shared" si="24"/>
        <v>15001</v>
      </c>
      <c r="B548" s="76" t="str">
        <f t="shared" si="25"/>
        <v>15001</v>
      </c>
      <c r="C548" s="33">
        <v>15001</v>
      </c>
      <c r="D548" s="33" t="s">
        <v>3273</v>
      </c>
      <c r="E548" s="33" t="s">
        <v>919</v>
      </c>
      <c r="F548" s="33" t="s">
        <v>918</v>
      </c>
      <c r="G548" s="33" t="s">
        <v>918</v>
      </c>
      <c r="H548" s="5" t="s">
        <v>1855</v>
      </c>
      <c r="I548" s="33">
        <v>607</v>
      </c>
      <c r="K548" s="9">
        <v>15</v>
      </c>
      <c r="O548" s="33" t="s">
        <v>3274</v>
      </c>
      <c r="P548" s="61" t="str">
        <f t="shared" si="26"/>
        <v>POINT(-155.421895 19.672837)</v>
      </c>
      <c r="Q548" s="67">
        <v>19.672837000000001</v>
      </c>
      <c r="R548" s="67">
        <v>-155.42189500000001</v>
      </c>
    </row>
    <row r="549" spans="1:18" x14ac:dyDescent="0.25">
      <c r="A549" s="76" t="str">
        <f t="shared" si="24"/>
        <v>15003</v>
      </c>
      <c r="B549" s="76" t="str">
        <f t="shared" si="25"/>
        <v>15003</v>
      </c>
      <c r="C549" s="33">
        <v>15003</v>
      </c>
      <c r="D549" s="33" t="s">
        <v>3275</v>
      </c>
      <c r="E549" s="33" t="s">
        <v>919</v>
      </c>
      <c r="F549" s="33" t="s">
        <v>918</v>
      </c>
      <c r="G549" s="33" t="s">
        <v>3276</v>
      </c>
      <c r="H549" s="5" t="s">
        <v>1855</v>
      </c>
      <c r="I549" s="33">
        <v>608</v>
      </c>
      <c r="K549" s="9">
        <v>15</v>
      </c>
      <c r="O549" s="33" t="s">
        <v>3277</v>
      </c>
      <c r="P549" s="61" t="str">
        <f t="shared" si="26"/>
        <v>POINT(-157.913673 21.372464)</v>
      </c>
      <c r="Q549" s="67">
        <v>21.372464000000001</v>
      </c>
      <c r="R549" s="67">
        <v>-157.91367299999999</v>
      </c>
    </row>
    <row r="550" spans="1:18" x14ac:dyDescent="0.25">
      <c r="A550" s="76" t="str">
        <f t="shared" si="24"/>
        <v>15005</v>
      </c>
      <c r="B550" s="76" t="str">
        <f t="shared" si="25"/>
        <v>15005</v>
      </c>
      <c r="C550" s="33">
        <v>15005</v>
      </c>
      <c r="D550" s="33" t="s">
        <v>3278</v>
      </c>
      <c r="E550" s="33" t="s">
        <v>919</v>
      </c>
      <c r="F550" s="33" t="s">
        <v>918</v>
      </c>
      <c r="G550" s="33" t="s">
        <v>3279</v>
      </c>
      <c r="H550" s="5" t="s">
        <v>1855</v>
      </c>
      <c r="I550" s="33">
        <v>609</v>
      </c>
      <c r="K550" s="9">
        <v>15</v>
      </c>
      <c r="O550" s="33" t="s">
        <v>3280</v>
      </c>
      <c r="P550" s="61" t="str">
        <f t="shared" si="26"/>
        <v>POINT(-156.979972 21.188495)</v>
      </c>
      <c r="Q550" s="67">
        <v>21.188495</v>
      </c>
      <c r="R550" s="67">
        <v>-156.979972</v>
      </c>
    </row>
    <row r="551" spans="1:18" x14ac:dyDescent="0.25">
      <c r="A551" s="76" t="str">
        <f t="shared" si="24"/>
        <v>15007</v>
      </c>
      <c r="B551" s="76" t="str">
        <f t="shared" si="25"/>
        <v>15007</v>
      </c>
      <c r="C551" s="33">
        <v>15007</v>
      </c>
      <c r="D551" s="33" t="s">
        <v>3281</v>
      </c>
      <c r="E551" s="33" t="s">
        <v>919</v>
      </c>
      <c r="F551" s="33" t="s">
        <v>918</v>
      </c>
      <c r="G551" s="33" t="s">
        <v>3282</v>
      </c>
      <c r="H551" s="5" t="s">
        <v>1855</v>
      </c>
      <c r="I551" s="33">
        <v>610</v>
      </c>
      <c r="K551" s="9">
        <v>15</v>
      </c>
      <c r="O551" s="33" t="s">
        <v>3283</v>
      </c>
      <c r="P551" s="61" t="str">
        <f t="shared" si="26"/>
        <v>POINT(-159.442112 22.021022)</v>
      </c>
      <c r="Q551" s="67">
        <v>22.021021999999999</v>
      </c>
      <c r="R551" s="67">
        <v>-159.44211200000001</v>
      </c>
    </row>
    <row r="552" spans="1:18" x14ac:dyDescent="0.25">
      <c r="A552" s="76" t="str">
        <f t="shared" si="24"/>
        <v>15009</v>
      </c>
      <c r="B552" s="76" t="str">
        <f t="shared" si="25"/>
        <v>15009</v>
      </c>
      <c r="C552" s="33">
        <v>15009</v>
      </c>
      <c r="D552" s="33" t="s">
        <v>3284</v>
      </c>
      <c r="E552" s="33" t="s">
        <v>919</v>
      </c>
      <c r="F552" s="33" t="s">
        <v>918</v>
      </c>
      <c r="G552" s="33" t="s">
        <v>3285</v>
      </c>
      <c r="H552" s="5" t="s">
        <v>1855</v>
      </c>
      <c r="I552" s="33">
        <v>611</v>
      </c>
      <c r="K552" s="9">
        <v>15</v>
      </c>
      <c r="O552" s="33" t="s">
        <v>3286</v>
      </c>
      <c r="P552" s="61" t="str">
        <f t="shared" si="26"/>
        <v>POINT(-156.493816 20.863747)</v>
      </c>
      <c r="Q552" s="67">
        <v>20.863747</v>
      </c>
      <c r="R552" s="67">
        <v>-156.49381600000001</v>
      </c>
    </row>
    <row r="553" spans="1:18" x14ac:dyDescent="0.25">
      <c r="A553" s="76" t="str">
        <f t="shared" si="24"/>
        <v>16001</v>
      </c>
      <c r="B553" s="76" t="str">
        <f t="shared" si="25"/>
        <v>16001</v>
      </c>
      <c r="C553" s="33">
        <v>16001</v>
      </c>
      <c r="D553" s="33" t="s">
        <v>3287</v>
      </c>
      <c r="E553" s="33" t="s">
        <v>922</v>
      </c>
      <c r="F553" s="33" t="s">
        <v>921</v>
      </c>
      <c r="G553" s="33" t="s">
        <v>3288</v>
      </c>
      <c r="H553" s="5" t="s">
        <v>1855</v>
      </c>
      <c r="I553" s="33">
        <v>612</v>
      </c>
      <c r="K553" s="9">
        <v>16</v>
      </c>
      <c r="O553" s="33" t="s">
        <v>3289</v>
      </c>
      <c r="P553" s="61" t="str">
        <f t="shared" si="26"/>
        <v>POINT(-116.304409 43.611186)</v>
      </c>
      <c r="Q553" s="67">
        <v>43.611185999999996</v>
      </c>
      <c r="R553" s="67">
        <v>-116.30440900000001</v>
      </c>
    </row>
    <row r="554" spans="1:18" x14ac:dyDescent="0.25">
      <c r="A554" s="76" t="str">
        <f t="shared" si="24"/>
        <v>16003</v>
      </c>
      <c r="B554" s="76" t="str">
        <f t="shared" si="25"/>
        <v>16003</v>
      </c>
      <c r="C554" s="33">
        <v>16003</v>
      </c>
      <c r="D554" s="33" t="s">
        <v>2524</v>
      </c>
      <c r="E554" s="33" t="s">
        <v>922</v>
      </c>
      <c r="F554" s="33" t="s">
        <v>921</v>
      </c>
      <c r="G554" s="33" t="s">
        <v>2525</v>
      </c>
      <c r="H554" s="5" t="s">
        <v>1855</v>
      </c>
      <c r="I554" s="33">
        <v>613</v>
      </c>
      <c r="K554" s="9">
        <v>16</v>
      </c>
      <c r="O554" s="33" t="s">
        <v>3290</v>
      </c>
      <c r="P554" s="61" t="str">
        <f t="shared" si="26"/>
        <v>POINT(-116.375947 44.848619)</v>
      </c>
      <c r="Q554" s="67">
        <v>44.848618999999999</v>
      </c>
      <c r="R554" s="67">
        <v>-116.375947</v>
      </c>
    </row>
    <row r="555" spans="1:18" x14ac:dyDescent="0.25">
      <c r="A555" s="76" t="str">
        <f t="shared" si="24"/>
        <v>16005</v>
      </c>
      <c r="B555" s="76" t="str">
        <f t="shared" si="25"/>
        <v>16005</v>
      </c>
      <c r="C555" s="33">
        <v>16005</v>
      </c>
      <c r="D555" s="33" t="s">
        <v>3291</v>
      </c>
      <c r="E555" s="33" t="s">
        <v>922</v>
      </c>
      <c r="F555" s="33" t="s">
        <v>921</v>
      </c>
      <c r="G555" s="33" t="s">
        <v>3292</v>
      </c>
      <c r="H555" s="5" t="s">
        <v>1855</v>
      </c>
      <c r="I555" s="33">
        <v>614</v>
      </c>
      <c r="K555" s="9">
        <v>16</v>
      </c>
      <c r="O555" s="33" t="s">
        <v>3293</v>
      </c>
      <c r="P555" s="61" t="str">
        <f t="shared" si="26"/>
        <v>POINT(-112.423672 42.869212)</v>
      </c>
      <c r="Q555" s="67">
        <v>42.869211999999997</v>
      </c>
      <c r="R555" s="67">
        <v>-112.423672</v>
      </c>
    </row>
    <row r="556" spans="1:18" x14ac:dyDescent="0.25">
      <c r="A556" s="76" t="str">
        <f t="shared" si="24"/>
        <v>16007</v>
      </c>
      <c r="B556" s="76" t="str">
        <f t="shared" si="25"/>
        <v>16007</v>
      </c>
      <c r="C556" s="33">
        <v>16007</v>
      </c>
      <c r="D556" s="33" t="s">
        <v>3294</v>
      </c>
      <c r="E556" s="33" t="s">
        <v>922</v>
      </c>
      <c r="F556" s="33" t="s">
        <v>921</v>
      </c>
      <c r="G556" s="33" t="s">
        <v>3295</v>
      </c>
      <c r="H556" s="5" t="s">
        <v>1855</v>
      </c>
      <c r="I556" s="33">
        <v>615</v>
      </c>
      <c r="K556" s="9">
        <v>16</v>
      </c>
      <c r="O556" s="33" t="s">
        <v>3296</v>
      </c>
      <c r="P556" s="61" t="str">
        <f t="shared" si="26"/>
        <v>POINT(-111.341632 42.306336)</v>
      </c>
      <c r="Q556" s="67">
        <v>42.306336000000002</v>
      </c>
      <c r="R556" s="67">
        <v>-111.341632</v>
      </c>
    </row>
    <row r="557" spans="1:18" x14ac:dyDescent="0.25">
      <c r="A557" s="76" t="str">
        <f t="shared" si="24"/>
        <v>16009</v>
      </c>
      <c r="B557" s="76" t="str">
        <f t="shared" si="25"/>
        <v>16009</v>
      </c>
      <c r="C557" s="33">
        <v>16009</v>
      </c>
      <c r="D557" s="33" t="s">
        <v>3297</v>
      </c>
      <c r="E557" s="33" t="s">
        <v>922</v>
      </c>
      <c r="F557" s="33" t="s">
        <v>921</v>
      </c>
      <c r="G557" s="33" t="s">
        <v>3298</v>
      </c>
      <c r="H557" s="5" t="s">
        <v>1855</v>
      </c>
      <c r="I557" s="33">
        <v>616</v>
      </c>
      <c r="K557" s="9">
        <v>16</v>
      </c>
      <c r="O557" s="33" t="s">
        <v>3299</v>
      </c>
      <c r="P557" s="61" t="str">
        <f t="shared" si="26"/>
        <v>POINT(-116.639736 47.271692)</v>
      </c>
      <c r="Q557" s="67">
        <v>47.271692000000002</v>
      </c>
      <c r="R557" s="67">
        <v>-116.639736</v>
      </c>
    </row>
    <row r="558" spans="1:18" x14ac:dyDescent="0.25">
      <c r="A558" s="76" t="str">
        <f t="shared" si="24"/>
        <v>16011</v>
      </c>
      <c r="B558" s="76" t="str">
        <f t="shared" si="25"/>
        <v>16011</v>
      </c>
      <c r="C558" s="33">
        <v>16011</v>
      </c>
      <c r="D558" s="33" t="s">
        <v>3300</v>
      </c>
      <c r="E558" s="33" t="s">
        <v>922</v>
      </c>
      <c r="F558" s="33" t="s">
        <v>921</v>
      </c>
      <c r="G558" s="33" t="s">
        <v>3301</v>
      </c>
      <c r="H558" s="5" t="s">
        <v>1855</v>
      </c>
      <c r="I558" s="33">
        <v>617</v>
      </c>
      <c r="K558" s="9">
        <v>16</v>
      </c>
      <c r="O558" s="33" t="s">
        <v>3302</v>
      </c>
      <c r="P558" s="61" t="str">
        <f t="shared" si="26"/>
        <v>POINT(-112.355721 43.217372)</v>
      </c>
      <c r="Q558" s="67">
        <v>43.217371999999997</v>
      </c>
      <c r="R558" s="67">
        <v>-112.355721</v>
      </c>
    </row>
    <row r="559" spans="1:18" x14ac:dyDescent="0.25">
      <c r="A559" s="76" t="str">
        <f t="shared" si="24"/>
        <v>16013</v>
      </c>
      <c r="B559" s="76" t="str">
        <f t="shared" si="25"/>
        <v>16013</v>
      </c>
      <c r="C559" s="33">
        <v>16013</v>
      </c>
      <c r="D559" s="33" t="s">
        <v>3303</v>
      </c>
      <c r="E559" s="33" t="s">
        <v>922</v>
      </c>
      <c r="F559" s="33" t="s">
        <v>921</v>
      </c>
      <c r="G559" s="33" t="s">
        <v>3304</v>
      </c>
      <c r="H559" s="5" t="s">
        <v>1855</v>
      </c>
      <c r="I559" s="33">
        <v>618</v>
      </c>
      <c r="K559" s="9">
        <v>16</v>
      </c>
      <c r="O559" s="33" t="s">
        <v>3305</v>
      </c>
      <c r="P559" s="61" t="str">
        <f t="shared" si="26"/>
        <v>POINT(-114.294277 43.541366)</v>
      </c>
      <c r="Q559" s="67">
        <v>43.541365999999996</v>
      </c>
      <c r="R559" s="67">
        <v>-114.29427699999999</v>
      </c>
    </row>
    <row r="560" spans="1:18" x14ac:dyDescent="0.25">
      <c r="A560" s="76" t="str">
        <f t="shared" si="24"/>
        <v>16015</v>
      </c>
      <c r="B560" s="76" t="str">
        <f t="shared" si="25"/>
        <v>16015</v>
      </c>
      <c r="C560" s="33">
        <v>16015</v>
      </c>
      <c r="D560" s="33" t="s">
        <v>3306</v>
      </c>
      <c r="E560" s="33" t="s">
        <v>922</v>
      </c>
      <c r="F560" s="33" t="s">
        <v>921</v>
      </c>
      <c r="G560" s="33" t="s">
        <v>3307</v>
      </c>
      <c r="H560" s="5" t="s">
        <v>1855</v>
      </c>
      <c r="I560" s="33">
        <v>619</v>
      </c>
      <c r="K560" s="9">
        <v>16</v>
      </c>
      <c r="O560" s="33" t="s">
        <v>3308</v>
      </c>
      <c r="P560" s="61" t="str">
        <f t="shared" si="26"/>
        <v>POINT(-115.993695 43.899702)</v>
      </c>
      <c r="Q560" s="67">
        <v>43.899701999999998</v>
      </c>
      <c r="R560" s="67">
        <v>-115.993695</v>
      </c>
    </row>
    <row r="561" spans="1:18" x14ac:dyDescent="0.25">
      <c r="A561" s="76" t="str">
        <f t="shared" si="24"/>
        <v>16017</v>
      </c>
      <c r="B561" s="76" t="str">
        <f t="shared" si="25"/>
        <v>16017</v>
      </c>
      <c r="C561" s="33">
        <v>16017</v>
      </c>
      <c r="D561" s="33" t="s">
        <v>3309</v>
      </c>
      <c r="E561" s="33" t="s">
        <v>922</v>
      </c>
      <c r="F561" s="33" t="s">
        <v>921</v>
      </c>
      <c r="G561" s="33" t="s">
        <v>3310</v>
      </c>
      <c r="H561" s="5" t="s">
        <v>1855</v>
      </c>
      <c r="I561" s="33">
        <v>620</v>
      </c>
      <c r="K561" s="9">
        <v>16</v>
      </c>
      <c r="O561" s="33" t="s">
        <v>3311</v>
      </c>
      <c r="P561" s="61" t="str">
        <f t="shared" si="26"/>
        <v>POINT(-116.630982 48.235649)</v>
      </c>
      <c r="Q561" s="67">
        <v>48.235649000000002</v>
      </c>
      <c r="R561" s="67">
        <v>-116.630982</v>
      </c>
    </row>
    <row r="562" spans="1:18" x14ac:dyDescent="0.25">
      <c r="A562" s="76" t="str">
        <f t="shared" si="24"/>
        <v>16019</v>
      </c>
      <c r="B562" s="76" t="str">
        <f t="shared" si="25"/>
        <v>16019</v>
      </c>
      <c r="C562" s="33">
        <v>16019</v>
      </c>
      <c r="D562" s="33" t="s">
        <v>3312</v>
      </c>
      <c r="E562" s="33" t="s">
        <v>922</v>
      </c>
      <c r="F562" s="33" t="s">
        <v>921</v>
      </c>
      <c r="G562" s="33" t="s">
        <v>3313</v>
      </c>
      <c r="H562" s="5" t="s">
        <v>1855</v>
      </c>
      <c r="I562" s="33">
        <v>621</v>
      </c>
      <c r="K562" s="9">
        <v>16</v>
      </c>
      <c r="O562" s="33" t="s">
        <v>3314</v>
      </c>
      <c r="P562" s="61" t="str">
        <f t="shared" si="26"/>
        <v>POINT(-111.997623 43.494876)</v>
      </c>
      <c r="Q562" s="67">
        <v>43.494875999999998</v>
      </c>
      <c r="R562" s="67">
        <v>-111.997623</v>
      </c>
    </row>
    <row r="563" spans="1:18" x14ac:dyDescent="0.25">
      <c r="A563" s="76" t="str">
        <f t="shared" si="24"/>
        <v>16021</v>
      </c>
      <c r="B563" s="76" t="str">
        <f t="shared" si="25"/>
        <v>16021</v>
      </c>
      <c r="C563" s="33">
        <v>16021</v>
      </c>
      <c r="D563" s="33" t="s">
        <v>3315</v>
      </c>
      <c r="E563" s="33" t="s">
        <v>922</v>
      </c>
      <c r="F563" s="33" t="s">
        <v>921</v>
      </c>
      <c r="G563" s="33" t="s">
        <v>3316</v>
      </c>
      <c r="H563" s="5" t="s">
        <v>1855</v>
      </c>
      <c r="I563" s="33">
        <v>622</v>
      </c>
      <c r="K563" s="9">
        <v>16</v>
      </c>
      <c r="O563" s="33" t="s">
        <v>3317</v>
      </c>
      <c r="P563" s="61" t="str">
        <f t="shared" si="26"/>
        <v>POINT(-116.302851 48.705964)</v>
      </c>
      <c r="Q563" s="67">
        <v>48.705964000000002</v>
      </c>
      <c r="R563" s="67">
        <v>-116.302851</v>
      </c>
    </row>
    <row r="564" spans="1:18" x14ac:dyDescent="0.25">
      <c r="A564" s="76" t="str">
        <f t="shared" si="24"/>
        <v>16023</v>
      </c>
      <c r="B564" s="76" t="str">
        <f t="shared" si="25"/>
        <v>16023</v>
      </c>
      <c r="C564" s="33">
        <v>16023</v>
      </c>
      <c r="D564" s="33" t="s">
        <v>2363</v>
      </c>
      <c r="E564" s="33" t="s">
        <v>922</v>
      </c>
      <c r="F564" s="33" t="s">
        <v>921</v>
      </c>
      <c r="G564" s="33" t="s">
        <v>2364</v>
      </c>
      <c r="H564" s="5" t="s">
        <v>1855</v>
      </c>
      <c r="I564" s="33">
        <v>623</v>
      </c>
      <c r="K564" s="9">
        <v>16</v>
      </c>
      <c r="O564" s="33" t="s">
        <v>3318</v>
      </c>
      <c r="P564" s="61" t="str">
        <f t="shared" si="26"/>
        <v>POINT(-113.294562 43.699097)</v>
      </c>
      <c r="Q564" s="67">
        <v>43.699097000000002</v>
      </c>
      <c r="R564" s="67">
        <v>-113.294562</v>
      </c>
    </row>
    <row r="565" spans="1:18" x14ac:dyDescent="0.25">
      <c r="A565" s="76" t="str">
        <f t="shared" si="24"/>
        <v>16025</v>
      </c>
      <c r="B565" s="76" t="str">
        <f t="shared" si="25"/>
        <v>16025</v>
      </c>
      <c r="C565" s="33">
        <v>16025</v>
      </c>
      <c r="D565" s="33" t="s">
        <v>3319</v>
      </c>
      <c r="E565" s="33" t="s">
        <v>922</v>
      </c>
      <c r="F565" s="33" t="s">
        <v>921</v>
      </c>
      <c r="G565" s="33" t="s">
        <v>3320</v>
      </c>
      <c r="H565" s="5" t="s">
        <v>1855</v>
      </c>
      <c r="I565" s="33">
        <v>624</v>
      </c>
      <c r="K565" s="9">
        <v>16</v>
      </c>
      <c r="O565" s="33" t="s">
        <v>3321</v>
      </c>
      <c r="P565" s="61" t="str">
        <f t="shared" si="26"/>
        <v>POINT(-114.756451 43.350524)</v>
      </c>
      <c r="Q565" s="67">
        <v>43.350524</v>
      </c>
      <c r="R565" s="67">
        <v>-114.756451</v>
      </c>
    </row>
    <row r="566" spans="1:18" x14ac:dyDescent="0.25">
      <c r="A566" s="76" t="str">
        <f t="shared" si="24"/>
        <v>16027</v>
      </c>
      <c r="B566" s="76" t="str">
        <f t="shared" si="25"/>
        <v>16027</v>
      </c>
      <c r="C566" s="33">
        <v>16027</v>
      </c>
      <c r="D566" s="33" t="s">
        <v>3322</v>
      </c>
      <c r="E566" s="33" t="s">
        <v>922</v>
      </c>
      <c r="F566" s="33" t="s">
        <v>921</v>
      </c>
      <c r="G566" s="33" t="s">
        <v>3323</v>
      </c>
      <c r="H566" s="5" t="s">
        <v>1855</v>
      </c>
      <c r="I566" s="33">
        <v>625</v>
      </c>
      <c r="K566" s="9">
        <v>16</v>
      </c>
      <c r="O566" s="33" t="s">
        <v>3324</v>
      </c>
      <c r="P566" s="61" t="str">
        <f t="shared" si="26"/>
        <v>POINT(-116.627276 43.611438)</v>
      </c>
      <c r="Q566" s="67">
        <v>43.611438</v>
      </c>
      <c r="R566" s="67">
        <v>-116.62727599999999</v>
      </c>
    </row>
    <row r="567" spans="1:18" x14ac:dyDescent="0.25">
      <c r="A567" s="76" t="str">
        <f t="shared" si="24"/>
        <v>16029</v>
      </c>
      <c r="B567" s="76" t="str">
        <f t="shared" si="25"/>
        <v>16029</v>
      </c>
      <c r="C567" s="33">
        <v>16029</v>
      </c>
      <c r="D567" s="33" t="s">
        <v>3325</v>
      </c>
      <c r="E567" s="33" t="s">
        <v>922</v>
      </c>
      <c r="F567" s="33" t="s">
        <v>921</v>
      </c>
      <c r="G567" s="33" t="s">
        <v>3326</v>
      </c>
      <c r="H567" s="5" t="s">
        <v>1855</v>
      </c>
      <c r="I567" s="33">
        <v>626</v>
      </c>
      <c r="K567" s="9">
        <v>16</v>
      </c>
      <c r="O567" s="33" t="s">
        <v>3327</v>
      </c>
      <c r="P567" s="61" t="str">
        <f t="shared" si="26"/>
        <v>POINT(-111.656063 42.643778)</v>
      </c>
      <c r="Q567" s="67">
        <v>42.643777999999998</v>
      </c>
      <c r="R567" s="67">
        <v>-111.656063</v>
      </c>
    </row>
    <row r="568" spans="1:18" x14ac:dyDescent="0.25">
      <c r="A568" s="76" t="str">
        <f t="shared" si="24"/>
        <v>16031</v>
      </c>
      <c r="B568" s="76" t="str">
        <f t="shared" si="25"/>
        <v>16031</v>
      </c>
      <c r="C568" s="33">
        <v>16031</v>
      </c>
      <c r="D568" s="33" t="s">
        <v>3328</v>
      </c>
      <c r="E568" s="33" t="s">
        <v>922</v>
      </c>
      <c r="F568" s="33" t="s">
        <v>921</v>
      </c>
      <c r="G568" s="33" t="s">
        <v>3329</v>
      </c>
      <c r="H568" s="5" t="s">
        <v>1855</v>
      </c>
      <c r="I568" s="33">
        <v>627</v>
      </c>
      <c r="K568" s="9">
        <v>16</v>
      </c>
      <c r="O568" s="33" t="s">
        <v>3330</v>
      </c>
      <c r="P568" s="61" t="str">
        <f t="shared" si="26"/>
        <v>POINT(-113.741833 42.482791)</v>
      </c>
      <c r="Q568" s="67">
        <v>42.482790999999999</v>
      </c>
      <c r="R568" s="67">
        <v>-113.741833</v>
      </c>
    </row>
    <row r="569" spans="1:18" x14ac:dyDescent="0.25">
      <c r="A569" s="76" t="str">
        <f t="shared" si="24"/>
        <v>16033</v>
      </c>
      <c r="B569" s="76" t="str">
        <f t="shared" si="25"/>
        <v>16033</v>
      </c>
      <c r="C569" s="33">
        <v>16033</v>
      </c>
      <c r="D569" s="33" t="s">
        <v>2192</v>
      </c>
      <c r="E569" s="33" t="s">
        <v>922</v>
      </c>
      <c r="F569" s="33" t="s">
        <v>921</v>
      </c>
      <c r="G569" s="33" t="s">
        <v>2193</v>
      </c>
      <c r="H569" s="5" t="s">
        <v>1855</v>
      </c>
      <c r="I569" s="33">
        <v>628</v>
      </c>
      <c r="K569" s="9">
        <v>16</v>
      </c>
      <c r="O569" s="33" t="s">
        <v>3331</v>
      </c>
      <c r="P569" s="61" t="str">
        <f t="shared" si="26"/>
        <v>POINT(-112.278608 44.185815)</v>
      </c>
      <c r="Q569" s="67">
        <v>44.185814999999998</v>
      </c>
      <c r="R569" s="67">
        <v>-112.27860800000001</v>
      </c>
    </row>
    <row r="570" spans="1:18" x14ac:dyDescent="0.25">
      <c r="A570" s="76" t="str">
        <f t="shared" si="24"/>
        <v>16035</v>
      </c>
      <c r="B570" s="76" t="str">
        <f t="shared" si="25"/>
        <v>16035</v>
      </c>
      <c r="C570" s="33">
        <v>16035</v>
      </c>
      <c r="D570" s="33" t="s">
        <v>3332</v>
      </c>
      <c r="E570" s="33" t="s">
        <v>922</v>
      </c>
      <c r="F570" s="33" t="s">
        <v>921</v>
      </c>
      <c r="G570" s="33" t="s">
        <v>3333</v>
      </c>
      <c r="H570" s="5" t="s">
        <v>1855</v>
      </c>
      <c r="I570" s="33">
        <v>629</v>
      </c>
      <c r="K570" s="9">
        <v>16</v>
      </c>
      <c r="O570" s="33" t="s">
        <v>3334</v>
      </c>
      <c r="P570" s="61" t="str">
        <f t="shared" si="26"/>
        <v>POINT(-116.185221 46.48524)</v>
      </c>
      <c r="Q570" s="67">
        <v>46.485239999999997</v>
      </c>
      <c r="R570" s="67">
        <v>-116.185221</v>
      </c>
    </row>
    <row r="571" spans="1:18" x14ac:dyDescent="0.25">
      <c r="A571" s="76" t="str">
        <f t="shared" si="24"/>
        <v>16037</v>
      </c>
      <c r="B571" s="76" t="str">
        <f t="shared" si="25"/>
        <v>16037</v>
      </c>
      <c r="C571" s="33">
        <v>16037</v>
      </c>
      <c r="D571" s="33" t="s">
        <v>2566</v>
      </c>
      <c r="E571" s="33" t="s">
        <v>922</v>
      </c>
      <c r="F571" s="33" t="s">
        <v>921</v>
      </c>
      <c r="G571" s="33" t="s">
        <v>2567</v>
      </c>
      <c r="H571" s="5" t="s">
        <v>1855</v>
      </c>
      <c r="I571" s="33">
        <v>630</v>
      </c>
      <c r="K571" s="9">
        <v>16</v>
      </c>
      <c r="O571" s="33" t="s">
        <v>3335</v>
      </c>
      <c r="P571" s="61" t="str">
        <f t="shared" si="26"/>
        <v>POINT(-114.048035 44.285168)</v>
      </c>
      <c r="Q571" s="67">
        <v>44.285167999999999</v>
      </c>
      <c r="R571" s="67">
        <v>-114.048035</v>
      </c>
    </row>
    <row r="572" spans="1:18" x14ac:dyDescent="0.25">
      <c r="A572" s="76" t="str">
        <f t="shared" si="24"/>
        <v>16039</v>
      </c>
      <c r="B572" s="76" t="str">
        <f t="shared" si="25"/>
        <v>16039</v>
      </c>
      <c r="C572" s="33">
        <v>16039</v>
      </c>
      <c r="D572" s="33" t="s">
        <v>1929</v>
      </c>
      <c r="E572" s="33" t="s">
        <v>922</v>
      </c>
      <c r="F572" s="33" t="s">
        <v>921</v>
      </c>
      <c r="G572" s="33" t="s">
        <v>1930</v>
      </c>
      <c r="H572" s="5" t="s">
        <v>1855</v>
      </c>
      <c r="I572" s="33">
        <v>631</v>
      </c>
      <c r="K572" s="9">
        <v>16</v>
      </c>
      <c r="O572" s="33" t="s">
        <v>3336</v>
      </c>
      <c r="P572" s="61" t="str">
        <f t="shared" si="26"/>
        <v>POINT(-115.684407 43.11532)</v>
      </c>
      <c r="Q572" s="67">
        <v>43.115319999999997</v>
      </c>
      <c r="R572" s="67">
        <v>-115.68440699999999</v>
      </c>
    </row>
    <row r="573" spans="1:18" x14ac:dyDescent="0.25">
      <c r="A573" s="76" t="str">
        <f t="shared" si="24"/>
        <v>16041</v>
      </c>
      <c r="B573" s="76" t="str">
        <f t="shared" si="25"/>
        <v>16041</v>
      </c>
      <c r="C573" s="33">
        <v>16041</v>
      </c>
      <c r="D573" s="33" t="s">
        <v>1941</v>
      </c>
      <c r="E573" s="33" t="s">
        <v>922</v>
      </c>
      <c r="F573" s="33" t="s">
        <v>921</v>
      </c>
      <c r="G573" s="33" t="s">
        <v>1942</v>
      </c>
      <c r="H573" s="5" t="s">
        <v>1855</v>
      </c>
      <c r="I573" s="33">
        <v>632</v>
      </c>
      <c r="K573" s="9">
        <v>16</v>
      </c>
      <c r="O573" s="33" t="s">
        <v>3337</v>
      </c>
      <c r="P573" s="61" t="str">
        <f t="shared" si="26"/>
        <v>POINT(-111.872202 42.0993)</v>
      </c>
      <c r="Q573" s="67">
        <v>42.099299999999999</v>
      </c>
      <c r="R573" s="67">
        <v>-111.872202</v>
      </c>
    </row>
    <row r="574" spans="1:18" x14ac:dyDescent="0.25">
      <c r="A574" s="76" t="str">
        <f t="shared" si="24"/>
        <v>16043</v>
      </c>
      <c r="B574" s="76" t="str">
        <f t="shared" si="25"/>
        <v>16043</v>
      </c>
      <c r="C574" s="33">
        <v>16043</v>
      </c>
      <c r="D574" s="33" t="s">
        <v>2590</v>
      </c>
      <c r="E574" s="33" t="s">
        <v>922</v>
      </c>
      <c r="F574" s="33" t="s">
        <v>921</v>
      </c>
      <c r="G574" s="33" t="s">
        <v>2591</v>
      </c>
      <c r="H574" s="5" t="s">
        <v>1855</v>
      </c>
      <c r="I574" s="33">
        <v>633</v>
      </c>
      <c r="K574" s="9">
        <v>16</v>
      </c>
      <c r="O574" s="33" t="s">
        <v>3338</v>
      </c>
      <c r="P574" s="61" t="str">
        <f t="shared" si="26"/>
        <v>POINT(-111.615464 44.014844)</v>
      </c>
      <c r="Q574" s="67">
        <v>44.014843999999997</v>
      </c>
      <c r="R574" s="67">
        <v>-111.615464</v>
      </c>
    </row>
    <row r="575" spans="1:18" x14ac:dyDescent="0.25">
      <c r="A575" s="76" t="str">
        <f t="shared" si="24"/>
        <v>16045</v>
      </c>
      <c r="B575" s="76" t="str">
        <f t="shared" si="25"/>
        <v>16045</v>
      </c>
      <c r="C575" s="33">
        <v>16045</v>
      </c>
      <c r="D575" s="33" t="s">
        <v>3339</v>
      </c>
      <c r="E575" s="33" t="s">
        <v>922</v>
      </c>
      <c r="F575" s="33" t="s">
        <v>921</v>
      </c>
      <c r="G575" s="33" t="s">
        <v>3340</v>
      </c>
      <c r="H575" s="5" t="s">
        <v>1855</v>
      </c>
      <c r="I575" s="33">
        <v>634</v>
      </c>
      <c r="K575" s="9">
        <v>16</v>
      </c>
      <c r="O575" s="33" t="s">
        <v>3341</v>
      </c>
      <c r="P575" s="61" t="str">
        <f t="shared" si="26"/>
        <v>POINT(-116.506739 43.884323)</v>
      </c>
      <c r="Q575" s="67">
        <v>43.884323000000002</v>
      </c>
      <c r="R575" s="67">
        <v>-116.506739</v>
      </c>
    </row>
    <row r="576" spans="1:18" x14ac:dyDescent="0.25">
      <c r="A576" s="76" t="str">
        <f t="shared" si="24"/>
        <v>16047</v>
      </c>
      <c r="B576" s="76" t="str">
        <f t="shared" si="25"/>
        <v>16047</v>
      </c>
      <c r="C576" s="33">
        <v>16047</v>
      </c>
      <c r="D576" s="33" t="s">
        <v>3342</v>
      </c>
      <c r="E576" s="33" t="s">
        <v>922</v>
      </c>
      <c r="F576" s="33" t="s">
        <v>921</v>
      </c>
      <c r="G576" s="33" t="s">
        <v>3343</v>
      </c>
      <c r="H576" s="5" t="s">
        <v>1855</v>
      </c>
      <c r="I576" s="33">
        <v>635</v>
      </c>
      <c r="K576" s="9">
        <v>16</v>
      </c>
      <c r="O576" s="33" t="s">
        <v>3344</v>
      </c>
      <c r="P576" s="61" t="str">
        <f t="shared" si="26"/>
        <v>POINT(-114.751067 42.852717)</v>
      </c>
      <c r="Q576" s="67">
        <v>42.852716999999998</v>
      </c>
      <c r="R576" s="67">
        <v>-114.75106700000001</v>
      </c>
    </row>
    <row r="577" spans="1:18" x14ac:dyDescent="0.25">
      <c r="A577" s="76" t="str">
        <f t="shared" si="24"/>
        <v>16049</v>
      </c>
      <c r="B577" s="76" t="str">
        <f t="shared" si="25"/>
        <v>16049</v>
      </c>
      <c r="C577" s="33">
        <v>16049</v>
      </c>
      <c r="D577" s="33" t="s">
        <v>3345</v>
      </c>
      <c r="E577" s="33" t="s">
        <v>922</v>
      </c>
      <c r="F577" s="33" t="s">
        <v>921</v>
      </c>
      <c r="G577" s="33" t="s">
        <v>921</v>
      </c>
      <c r="H577" s="5" t="s">
        <v>1855</v>
      </c>
      <c r="I577" s="33">
        <v>636</v>
      </c>
      <c r="K577" s="9">
        <v>16</v>
      </c>
      <c r="O577" s="33" t="s">
        <v>3346</v>
      </c>
      <c r="P577" s="61" t="str">
        <f t="shared" si="26"/>
        <v>POINT(-116.106566 45.974127)</v>
      </c>
      <c r="Q577" s="67">
        <v>45.974127000000003</v>
      </c>
      <c r="R577" s="67">
        <v>-116.106566</v>
      </c>
    </row>
    <row r="578" spans="1:18" x14ac:dyDescent="0.25">
      <c r="A578" s="76" t="str">
        <f t="shared" si="24"/>
        <v>16051</v>
      </c>
      <c r="B578" s="76" t="str">
        <f t="shared" si="25"/>
        <v>16051</v>
      </c>
      <c r="C578" s="33">
        <v>16051</v>
      </c>
      <c r="D578" s="33" t="s">
        <v>1962</v>
      </c>
      <c r="E578" s="33" t="s">
        <v>922</v>
      </c>
      <c r="F578" s="33" t="s">
        <v>921</v>
      </c>
      <c r="G578" s="33" t="s">
        <v>1963</v>
      </c>
      <c r="H578" s="5" t="s">
        <v>1855</v>
      </c>
      <c r="I578" s="33">
        <v>637</v>
      </c>
      <c r="K578" s="9">
        <v>16</v>
      </c>
      <c r="O578" s="33" t="s">
        <v>3347</v>
      </c>
      <c r="P578" s="61" t="str">
        <f t="shared" si="26"/>
        <v>POINT(-111.969394 43.691123)</v>
      </c>
      <c r="Q578" s="67">
        <v>43.691122999999997</v>
      </c>
      <c r="R578" s="67">
        <v>-111.96939399999999</v>
      </c>
    </row>
    <row r="579" spans="1:18" x14ac:dyDescent="0.25">
      <c r="A579" s="76" t="str">
        <f t="shared" ref="A579:A642" si="27">K579&amp;RIGHT(C579,3)</f>
        <v>16053</v>
      </c>
      <c r="B579" s="76" t="str">
        <f t="shared" ref="B579:B642" si="28">TEXT(A579,"00000")</f>
        <v>16053</v>
      </c>
      <c r="C579" s="33">
        <v>16053</v>
      </c>
      <c r="D579" s="33" t="s">
        <v>3348</v>
      </c>
      <c r="E579" s="33" t="s">
        <v>922</v>
      </c>
      <c r="F579" s="33" t="s">
        <v>921</v>
      </c>
      <c r="G579" s="33" t="s">
        <v>3349</v>
      </c>
      <c r="H579" s="5" t="s">
        <v>1855</v>
      </c>
      <c r="I579" s="33">
        <v>638</v>
      </c>
      <c r="K579" s="9">
        <v>16</v>
      </c>
      <c r="O579" s="33" t="s">
        <v>3350</v>
      </c>
      <c r="P579" s="61" t="str">
        <f t="shared" ref="P579:P642" si="29">CONCATENATE("POINT","(",R579," ",Q579,")")</f>
        <v>POINT(-114.462669 42.698447)</v>
      </c>
      <c r="Q579" s="67">
        <v>42.698447000000002</v>
      </c>
      <c r="R579" s="67">
        <v>-114.46266900000001</v>
      </c>
    </row>
    <row r="580" spans="1:18" x14ac:dyDescent="0.25">
      <c r="A580" s="76" t="str">
        <f t="shared" si="27"/>
        <v>16055</v>
      </c>
      <c r="B580" s="76" t="str">
        <f t="shared" si="28"/>
        <v>16055</v>
      </c>
      <c r="C580" s="33">
        <v>16055</v>
      </c>
      <c r="D580" s="33" t="s">
        <v>3351</v>
      </c>
      <c r="E580" s="33" t="s">
        <v>922</v>
      </c>
      <c r="F580" s="33" t="s">
        <v>921</v>
      </c>
      <c r="G580" s="33" t="s">
        <v>3352</v>
      </c>
      <c r="H580" s="5" t="s">
        <v>1855</v>
      </c>
      <c r="I580" s="33">
        <v>639</v>
      </c>
      <c r="K580" s="9">
        <v>16</v>
      </c>
      <c r="O580" s="33" t="s">
        <v>3353</v>
      </c>
      <c r="P580" s="61" t="str">
        <f t="shared" si="29"/>
        <v>POINT(-116.832581 47.73713)</v>
      </c>
      <c r="Q580" s="67">
        <v>47.737130000000001</v>
      </c>
      <c r="R580" s="67">
        <v>-116.832581</v>
      </c>
    </row>
    <row r="581" spans="1:18" x14ac:dyDescent="0.25">
      <c r="A581" s="76" t="str">
        <f t="shared" si="27"/>
        <v>16057</v>
      </c>
      <c r="B581" s="76" t="str">
        <f t="shared" si="28"/>
        <v>16057</v>
      </c>
      <c r="C581" s="33">
        <v>16057</v>
      </c>
      <c r="D581" s="33" t="s">
        <v>3354</v>
      </c>
      <c r="E581" s="33" t="s">
        <v>922</v>
      </c>
      <c r="F581" s="33" t="s">
        <v>921</v>
      </c>
      <c r="G581" s="33" t="s">
        <v>3355</v>
      </c>
      <c r="H581" s="5" t="s">
        <v>1855</v>
      </c>
      <c r="I581" s="33">
        <v>640</v>
      </c>
      <c r="K581" s="9">
        <v>16</v>
      </c>
      <c r="O581" s="33" t="s">
        <v>3356</v>
      </c>
      <c r="P581" s="61" t="str">
        <f t="shared" si="29"/>
        <v>POINT(-116.934434 46.742968)</v>
      </c>
      <c r="Q581" s="67">
        <v>46.742967999999998</v>
      </c>
      <c r="R581" s="67">
        <v>-116.934434</v>
      </c>
    </row>
    <row r="582" spans="1:18" x14ac:dyDescent="0.25">
      <c r="A582" s="76" t="str">
        <f t="shared" si="27"/>
        <v>16059</v>
      </c>
      <c r="B582" s="76" t="str">
        <f t="shared" si="28"/>
        <v>16059</v>
      </c>
      <c r="C582" s="33">
        <v>16059</v>
      </c>
      <c r="D582" s="33" t="s">
        <v>3357</v>
      </c>
      <c r="E582" s="33" t="s">
        <v>922</v>
      </c>
      <c r="F582" s="33" t="s">
        <v>921</v>
      </c>
      <c r="G582" s="33" t="s">
        <v>3358</v>
      </c>
      <c r="H582" s="5" t="s">
        <v>1855</v>
      </c>
      <c r="I582" s="33">
        <v>641</v>
      </c>
      <c r="K582" s="9">
        <v>16</v>
      </c>
      <c r="O582" s="33" t="s">
        <v>3359</v>
      </c>
      <c r="P582" s="61" t="str">
        <f t="shared" si="29"/>
        <v>POINT(-113.86153 45.127412)</v>
      </c>
      <c r="Q582" s="67">
        <v>45.127412</v>
      </c>
      <c r="R582" s="67">
        <v>-113.86153</v>
      </c>
    </row>
    <row r="583" spans="1:18" x14ac:dyDescent="0.25">
      <c r="A583" s="76" t="str">
        <f t="shared" si="27"/>
        <v>16061</v>
      </c>
      <c r="B583" s="76" t="str">
        <f t="shared" si="28"/>
        <v>16061</v>
      </c>
      <c r="C583" s="33">
        <v>16061</v>
      </c>
      <c r="D583" s="33" t="s">
        <v>3360</v>
      </c>
      <c r="E583" s="33" t="s">
        <v>922</v>
      </c>
      <c r="F583" s="33" t="s">
        <v>921</v>
      </c>
      <c r="G583" s="33" t="s">
        <v>3361</v>
      </c>
      <c r="H583" s="5" t="s">
        <v>1855</v>
      </c>
      <c r="I583" s="33">
        <v>642</v>
      </c>
      <c r="K583" s="9">
        <v>16</v>
      </c>
      <c r="O583" s="33" t="s">
        <v>3362</v>
      </c>
      <c r="P583" s="61" t="str">
        <f t="shared" si="29"/>
        <v>POINT(-116.25739 46.238066)</v>
      </c>
      <c r="Q583" s="67">
        <v>46.238066000000003</v>
      </c>
      <c r="R583" s="67">
        <v>-116.25739</v>
      </c>
    </row>
    <row r="584" spans="1:18" x14ac:dyDescent="0.25">
      <c r="A584" s="76" t="str">
        <f t="shared" si="27"/>
        <v>16063</v>
      </c>
      <c r="B584" s="76" t="str">
        <f t="shared" si="28"/>
        <v>16063</v>
      </c>
      <c r="C584" s="33">
        <v>16063</v>
      </c>
      <c r="D584" s="33" t="s">
        <v>2264</v>
      </c>
      <c r="E584" s="33" t="s">
        <v>922</v>
      </c>
      <c r="F584" s="33" t="s">
        <v>921</v>
      </c>
      <c r="G584" s="33" t="s">
        <v>2265</v>
      </c>
      <c r="H584" s="5" t="s">
        <v>1855</v>
      </c>
      <c r="I584" s="33">
        <v>643</v>
      </c>
      <c r="K584" s="9">
        <v>16</v>
      </c>
      <c r="O584" s="33" t="s">
        <v>3363</v>
      </c>
      <c r="P584" s="61" t="str">
        <f t="shared" si="29"/>
        <v>POINT(-114.326069 42.973467)</v>
      </c>
      <c r="Q584" s="67">
        <v>42.973466999999999</v>
      </c>
      <c r="R584" s="67">
        <v>-114.326069</v>
      </c>
    </row>
    <row r="585" spans="1:18" x14ac:dyDescent="0.25">
      <c r="A585" s="76" t="str">
        <f t="shared" si="27"/>
        <v>16065</v>
      </c>
      <c r="B585" s="76" t="str">
        <f t="shared" si="28"/>
        <v>16065</v>
      </c>
      <c r="C585" s="33">
        <v>16065</v>
      </c>
      <c r="D585" s="33" t="s">
        <v>1986</v>
      </c>
      <c r="E585" s="33" t="s">
        <v>922</v>
      </c>
      <c r="F585" s="33" t="s">
        <v>921</v>
      </c>
      <c r="G585" s="33" t="s">
        <v>1987</v>
      </c>
      <c r="H585" s="5" t="s">
        <v>1855</v>
      </c>
      <c r="I585" s="33">
        <v>644</v>
      </c>
      <c r="K585" s="9">
        <v>16</v>
      </c>
      <c r="O585" s="33" t="s">
        <v>3364</v>
      </c>
      <c r="P585" s="61" t="str">
        <f t="shared" si="29"/>
        <v>POINT(-111.794073 43.819114)</v>
      </c>
      <c r="Q585" s="67">
        <v>43.819113999999999</v>
      </c>
      <c r="R585" s="67">
        <v>-111.794073</v>
      </c>
    </row>
    <row r="586" spans="1:18" x14ac:dyDescent="0.25">
      <c r="A586" s="76" t="str">
        <f t="shared" si="27"/>
        <v>16067</v>
      </c>
      <c r="B586" s="76" t="str">
        <f t="shared" si="28"/>
        <v>16067</v>
      </c>
      <c r="C586" s="33">
        <v>16067</v>
      </c>
      <c r="D586" s="33" t="s">
        <v>3365</v>
      </c>
      <c r="E586" s="33" t="s">
        <v>922</v>
      </c>
      <c r="F586" s="33" t="s">
        <v>921</v>
      </c>
      <c r="G586" s="33" t="s">
        <v>3366</v>
      </c>
      <c r="H586" s="5" t="s">
        <v>1855</v>
      </c>
      <c r="I586" s="33">
        <v>645</v>
      </c>
      <c r="K586" s="9">
        <v>16</v>
      </c>
      <c r="O586" s="33" t="s">
        <v>3367</v>
      </c>
      <c r="P586" s="61" t="str">
        <f t="shared" si="29"/>
        <v>POINT(-113.712227 42.613266)</v>
      </c>
      <c r="Q586" s="67">
        <v>42.613266000000003</v>
      </c>
      <c r="R586" s="67">
        <v>-113.712227</v>
      </c>
    </row>
    <row r="587" spans="1:18" x14ac:dyDescent="0.25">
      <c r="A587" s="76" t="str">
        <f t="shared" si="27"/>
        <v>16069</v>
      </c>
      <c r="B587" s="76" t="str">
        <f t="shared" si="28"/>
        <v>16069</v>
      </c>
      <c r="C587" s="33">
        <v>16069</v>
      </c>
      <c r="D587" s="33" t="s">
        <v>3368</v>
      </c>
      <c r="E587" s="33" t="s">
        <v>922</v>
      </c>
      <c r="F587" s="33" t="s">
        <v>921</v>
      </c>
      <c r="G587" s="33" t="s">
        <v>3369</v>
      </c>
      <c r="H587" s="5" t="s">
        <v>1855</v>
      </c>
      <c r="I587" s="33">
        <v>646</v>
      </c>
      <c r="K587" s="9">
        <v>16</v>
      </c>
      <c r="O587" s="33" t="s">
        <v>3370</v>
      </c>
      <c r="P587" s="61" t="str">
        <f t="shared" si="29"/>
        <v>POINT(-116.950462 46.394126)</v>
      </c>
      <c r="Q587" s="67">
        <v>46.394126</v>
      </c>
      <c r="R587" s="67">
        <v>-116.950462</v>
      </c>
    </row>
    <row r="588" spans="1:18" x14ac:dyDescent="0.25">
      <c r="A588" s="76" t="str">
        <f t="shared" si="27"/>
        <v>16071</v>
      </c>
      <c r="B588" s="76" t="str">
        <f t="shared" si="28"/>
        <v>16071</v>
      </c>
      <c r="C588" s="33">
        <v>16071</v>
      </c>
      <c r="D588" s="33" t="s">
        <v>3371</v>
      </c>
      <c r="E588" s="33" t="s">
        <v>922</v>
      </c>
      <c r="F588" s="33" t="s">
        <v>921</v>
      </c>
      <c r="G588" s="33" t="s">
        <v>3372</v>
      </c>
      <c r="H588" s="5" t="s">
        <v>1855</v>
      </c>
      <c r="I588" s="33">
        <v>647</v>
      </c>
      <c r="K588" s="9">
        <v>16</v>
      </c>
      <c r="O588" s="33" t="s">
        <v>3373</v>
      </c>
      <c r="P588" s="61" t="str">
        <f t="shared" si="29"/>
        <v>POINT(-112.301274 42.181568)</v>
      </c>
      <c r="Q588" s="67">
        <v>42.181567999999999</v>
      </c>
      <c r="R588" s="67">
        <v>-112.30127400000001</v>
      </c>
    </row>
    <row r="589" spans="1:18" x14ac:dyDescent="0.25">
      <c r="A589" s="76" t="str">
        <f t="shared" si="27"/>
        <v>16073</v>
      </c>
      <c r="B589" s="76" t="str">
        <f t="shared" si="28"/>
        <v>16073</v>
      </c>
      <c r="C589" s="33">
        <v>16073</v>
      </c>
      <c r="D589" s="33" t="s">
        <v>3374</v>
      </c>
      <c r="E589" s="33" t="s">
        <v>922</v>
      </c>
      <c r="F589" s="33" t="s">
        <v>921</v>
      </c>
      <c r="G589" s="33" t="s">
        <v>3375</v>
      </c>
      <c r="H589" s="5" t="s">
        <v>1855</v>
      </c>
      <c r="I589" s="33">
        <v>648</v>
      </c>
      <c r="K589" s="9">
        <v>16</v>
      </c>
      <c r="O589" s="33" t="s">
        <v>3376</v>
      </c>
      <c r="P589" s="61" t="str">
        <f t="shared" si="29"/>
        <v>POINT(-116.681558 43.376748)</v>
      </c>
      <c r="Q589" s="67">
        <v>43.376747999999999</v>
      </c>
      <c r="R589" s="67">
        <v>-116.681558</v>
      </c>
    </row>
    <row r="590" spans="1:18" x14ac:dyDescent="0.25">
      <c r="A590" s="76" t="str">
        <f t="shared" si="27"/>
        <v>16075</v>
      </c>
      <c r="B590" s="76" t="str">
        <f t="shared" si="28"/>
        <v>16075</v>
      </c>
      <c r="C590" s="33">
        <v>16075</v>
      </c>
      <c r="D590" s="33" t="s">
        <v>3377</v>
      </c>
      <c r="E590" s="33" t="s">
        <v>922</v>
      </c>
      <c r="F590" s="33" t="s">
        <v>921</v>
      </c>
      <c r="G590" s="33" t="s">
        <v>3378</v>
      </c>
      <c r="H590" s="5" t="s">
        <v>1855</v>
      </c>
      <c r="I590" s="33">
        <v>649</v>
      </c>
      <c r="K590" s="9">
        <v>16</v>
      </c>
      <c r="O590" s="33" t="s">
        <v>3379</v>
      </c>
      <c r="P590" s="61" t="str">
        <f t="shared" si="29"/>
        <v>POINT(-116.894281 44.020334)</v>
      </c>
      <c r="Q590" s="67">
        <v>44.020333999999998</v>
      </c>
      <c r="R590" s="67">
        <v>-116.89428100000001</v>
      </c>
    </row>
    <row r="591" spans="1:18" x14ac:dyDescent="0.25">
      <c r="A591" s="76" t="str">
        <f t="shared" si="27"/>
        <v>16077</v>
      </c>
      <c r="B591" s="76" t="str">
        <f t="shared" si="28"/>
        <v>16077</v>
      </c>
      <c r="C591" s="33">
        <v>16077</v>
      </c>
      <c r="D591" s="33" t="s">
        <v>3380</v>
      </c>
      <c r="E591" s="33" t="s">
        <v>922</v>
      </c>
      <c r="F591" s="33" t="s">
        <v>921</v>
      </c>
      <c r="G591" s="33" t="s">
        <v>3381</v>
      </c>
      <c r="H591" s="5" t="s">
        <v>1855</v>
      </c>
      <c r="I591" s="33">
        <v>650</v>
      </c>
      <c r="K591" s="9">
        <v>16</v>
      </c>
      <c r="O591" s="33" t="s">
        <v>3382</v>
      </c>
      <c r="P591" s="61" t="str">
        <f t="shared" si="29"/>
        <v>POINT(-112.829004 42.775001)</v>
      </c>
      <c r="Q591" s="67">
        <v>42.775001000000003</v>
      </c>
      <c r="R591" s="67">
        <v>-112.829004</v>
      </c>
    </row>
    <row r="592" spans="1:18" x14ac:dyDescent="0.25">
      <c r="A592" s="76" t="str">
        <f t="shared" si="27"/>
        <v>16079</v>
      </c>
      <c r="B592" s="76" t="str">
        <f t="shared" si="28"/>
        <v>16079</v>
      </c>
      <c r="C592" s="33">
        <v>16079</v>
      </c>
      <c r="D592" s="33" t="s">
        <v>3383</v>
      </c>
      <c r="E592" s="33" t="s">
        <v>922</v>
      </c>
      <c r="F592" s="33" t="s">
        <v>921</v>
      </c>
      <c r="G592" s="33" t="s">
        <v>3384</v>
      </c>
      <c r="H592" s="5" t="s">
        <v>1855</v>
      </c>
      <c r="I592" s="33">
        <v>651</v>
      </c>
      <c r="K592" s="9">
        <v>16</v>
      </c>
      <c r="O592" s="33" t="s">
        <v>3385</v>
      </c>
      <c r="P592" s="61" t="str">
        <f t="shared" si="29"/>
        <v>POINT(-116.085925 47.514637)</v>
      </c>
      <c r="Q592" s="67">
        <v>47.514637</v>
      </c>
      <c r="R592" s="67">
        <v>-116.085925</v>
      </c>
    </row>
    <row r="593" spans="1:18" x14ac:dyDescent="0.25">
      <c r="A593" s="76" t="str">
        <f t="shared" si="27"/>
        <v>16081</v>
      </c>
      <c r="B593" s="76" t="str">
        <f t="shared" si="28"/>
        <v>16081</v>
      </c>
      <c r="C593" s="33">
        <v>16081</v>
      </c>
      <c r="D593" s="33" t="s">
        <v>3386</v>
      </c>
      <c r="E593" s="33" t="s">
        <v>922</v>
      </c>
      <c r="F593" s="33" t="s">
        <v>921</v>
      </c>
      <c r="G593" s="33" t="s">
        <v>3387</v>
      </c>
      <c r="H593" s="5" t="s">
        <v>1855</v>
      </c>
      <c r="I593" s="33">
        <v>652</v>
      </c>
      <c r="K593" s="9">
        <v>16</v>
      </c>
      <c r="O593" s="33" t="s">
        <v>3388</v>
      </c>
      <c r="P593" s="61" t="str">
        <f t="shared" si="29"/>
        <v>POINT(-111.125546 43.692977)</v>
      </c>
      <c r="Q593" s="67">
        <v>43.692976999999999</v>
      </c>
      <c r="R593" s="67">
        <v>-111.125546</v>
      </c>
    </row>
    <row r="594" spans="1:18" x14ac:dyDescent="0.25">
      <c r="A594" s="76" t="str">
        <f t="shared" si="27"/>
        <v>16083</v>
      </c>
      <c r="B594" s="76" t="str">
        <f t="shared" si="28"/>
        <v>16083</v>
      </c>
      <c r="C594" s="33">
        <v>16083</v>
      </c>
      <c r="D594" s="33" t="s">
        <v>3389</v>
      </c>
      <c r="E594" s="33" t="s">
        <v>922</v>
      </c>
      <c r="F594" s="33" t="s">
        <v>921</v>
      </c>
      <c r="G594" s="33" t="s">
        <v>3390</v>
      </c>
      <c r="H594" s="5" t="s">
        <v>1855</v>
      </c>
      <c r="I594" s="33">
        <v>653</v>
      </c>
      <c r="K594" s="9">
        <v>16</v>
      </c>
      <c r="O594" s="33" t="s">
        <v>3391</v>
      </c>
      <c r="P594" s="61" t="str">
        <f t="shared" si="29"/>
        <v>POINT(-114.504002 42.558563)</v>
      </c>
      <c r="Q594" s="67">
        <v>42.558562999999999</v>
      </c>
      <c r="R594" s="67">
        <v>-114.504002</v>
      </c>
    </row>
    <row r="595" spans="1:18" x14ac:dyDescent="0.25">
      <c r="A595" s="76" t="str">
        <f t="shared" si="27"/>
        <v>16085</v>
      </c>
      <c r="B595" s="76" t="str">
        <f t="shared" si="28"/>
        <v>16085</v>
      </c>
      <c r="C595" s="33">
        <v>16085</v>
      </c>
      <c r="D595" s="33" t="s">
        <v>3392</v>
      </c>
      <c r="E595" s="33" t="s">
        <v>922</v>
      </c>
      <c r="F595" s="33" t="s">
        <v>921</v>
      </c>
      <c r="G595" s="33" t="s">
        <v>3393</v>
      </c>
      <c r="H595" s="5" t="s">
        <v>1855</v>
      </c>
      <c r="I595" s="33">
        <v>654</v>
      </c>
      <c r="K595" s="9">
        <v>16</v>
      </c>
      <c r="O595" s="33" t="s">
        <v>3394</v>
      </c>
      <c r="P595" s="61" t="str">
        <f t="shared" si="29"/>
        <v>POINT(-116.073719 44.758677)</v>
      </c>
      <c r="Q595" s="67">
        <v>44.758676999999999</v>
      </c>
      <c r="R595" s="67">
        <v>-116.073719</v>
      </c>
    </row>
    <row r="596" spans="1:18" x14ac:dyDescent="0.25">
      <c r="A596" s="76" t="str">
        <f t="shared" si="27"/>
        <v>16087</v>
      </c>
      <c r="B596" s="76" t="str">
        <f t="shared" si="28"/>
        <v>16087</v>
      </c>
      <c r="C596" s="33">
        <v>16087</v>
      </c>
      <c r="D596" s="33" t="s">
        <v>2046</v>
      </c>
      <c r="E596" s="33" t="s">
        <v>922</v>
      </c>
      <c r="F596" s="33" t="s">
        <v>921</v>
      </c>
      <c r="G596" s="33" t="s">
        <v>1026</v>
      </c>
      <c r="H596" s="5" t="s">
        <v>1855</v>
      </c>
      <c r="I596" s="33">
        <v>655</v>
      </c>
      <c r="K596" s="9">
        <v>16</v>
      </c>
      <c r="O596" s="33" t="s">
        <v>3395</v>
      </c>
      <c r="P596" s="61" t="str">
        <f t="shared" si="29"/>
        <v>POINT(-116.919922 44.297898)</v>
      </c>
      <c r="Q596" s="67">
        <v>44.297898000000004</v>
      </c>
      <c r="R596" s="67">
        <v>-116.919922</v>
      </c>
    </row>
    <row r="597" spans="1:18" x14ac:dyDescent="0.25">
      <c r="A597" s="76" t="str">
        <f t="shared" si="27"/>
        <v>17001</v>
      </c>
      <c r="B597" s="76" t="str">
        <f t="shared" si="28"/>
        <v>17001</v>
      </c>
      <c r="C597" s="33">
        <v>17001</v>
      </c>
      <c r="D597" s="33" t="s">
        <v>2524</v>
      </c>
      <c r="E597" s="33" t="s">
        <v>925</v>
      </c>
      <c r="F597" s="33" t="s">
        <v>924</v>
      </c>
      <c r="G597" s="33" t="s">
        <v>2525</v>
      </c>
      <c r="H597" s="5" t="s">
        <v>1855</v>
      </c>
      <c r="I597" s="33">
        <v>656</v>
      </c>
      <c r="K597" s="9">
        <v>17</v>
      </c>
      <c r="O597" s="33" t="s">
        <v>3396</v>
      </c>
      <c r="P597" s="61" t="str">
        <f t="shared" si="29"/>
        <v>POINT(-91.328948 39.943826)</v>
      </c>
      <c r="Q597" s="67">
        <v>39.943826000000001</v>
      </c>
      <c r="R597" s="67">
        <v>-91.328947999999997</v>
      </c>
    </row>
    <row r="598" spans="1:18" x14ac:dyDescent="0.25">
      <c r="A598" s="76" t="str">
        <f t="shared" si="27"/>
        <v>17003</v>
      </c>
      <c r="B598" s="76" t="str">
        <f t="shared" si="28"/>
        <v>17003</v>
      </c>
      <c r="C598" s="33">
        <v>17003</v>
      </c>
      <c r="D598" s="33" t="s">
        <v>3397</v>
      </c>
      <c r="E598" s="33" t="s">
        <v>925</v>
      </c>
      <c r="F598" s="33" t="s">
        <v>924</v>
      </c>
      <c r="G598" s="33" t="s">
        <v>3398</v>
      </c>
      <c r="H598" s="5" t="s">
        <v>1855</v>
      </c>
      <c r="I598" s="33">
        <v>657</v>
      </c>
      <c r="K598" s="9">
        <v>17</v>
      </c>
      <c r="O598" s="33" t="s">
        <v>3399</v>
      </c>
      <c r="P598" s="61" t="str">
        <f t="shared" si="29"/>
        <v>POINT(-89.289666 37.149251)</v>
      </c>
      <c r="Q598" s="67">
        <v>37.149251</v>
      </c>
      <c r="R598" s="67">
        <v>-89.289665999999997</v>
      </c>
    </row>
    <row r="599" spans="1:18" x14ac:dyDescent="0.25">
      <c r="A599" s="76" t="str">
        <f t="shared" si="27"/>
        <v>17005</v>
      </c>
      <c r="B599" s="76" t="str">
        <f t="shared" si="28"/>
        <v>17005</v>
      </c>
      <c r="C599" s="33">
        <v>17005</v>
      </c>
      <c r="D599" s="33" t="s">
        <v>3400</v>
      </c>
      <c r="E599" s="33" t="s">
        <v>925</v>
      </c>
      <c r="F599" s="33" t="s">
        <v>924</v>
      </c>
      <c r="G599" s="33" t="s">
        <v>3401</v>
      </c>
      <c r="H599" s="5" t="s">
        <v>1855</v>
      </c>
      <c r="I599" s="33">
        <v>658</v>
      </c>
      <c r="K599" s="9">
        <v>17</v>
      </c>
      <c r="O599" s="33" t="s">
        <v>3402</v>
      </c>
      <c r="P599" s="61" t="str">
        <f t="shared" si="29"/>
        <v>POINT(-89.432819 38.884622)</v>
      </c>
      <c r="Q599" s="67">
        <v>38.884622</v>
      </c>
      <c r="R599" s="67">
        <v>-89.432818999999995</v>
      </c>
    </row>
    <row r="600" spans="1:18" x14ac:dyDescent="0.25">
      <c r="A600" s="76" t="str">
        <f t="shared" si="27"/>
        <v>17007</v>
      </c>
      <c r="B600" s="76" t="str">
        <f t="shared" si="28"/>
        <v>17007</v>
      </c>
      <c r="C600" s="33">
        <v>17007</v>
      </c>
      <c r="D600" s="33" t="s">
        <v>2179</v>
      </c>
      <c r="E600" s="33" t="s">
        <v>925</v>
      </c>
      <c r="F600" s="33" t="s">
        <v>924</v>
      </c>
      <c r="G600" s="33" t="s">
        <v>2180</v>
      </c>
      <c r="H600" s="5" t="s">
        <v>1855</v>
      </c>
      <c r="I600" s="33">
        <v>659</v>
      </c>
      <c r="K600" s="9">
        <v>17</v>
      </c>
      <c r="O600" s="33" t="s">
        <v>3403</v>
      </c>
      <c r="P600" s="61" t="str">
        <f t="shared" si="29"/>
        <v>POINT(-88.851989 42.293981)</v>
      </c>
      <c r="Q600" s="67">
        <v>42.293981000000002</v>
      </c>
      <c r="R600" s="67">
        <v>-88.851989000000003</v>
      </c>
    </row>
    <row r="601" spans="1:18" x14ac:dyDescent="0.25">
      <c r="A601" s="76" t="str">
        <f t="shared" si="27"/>
        <v>17009</v>
      </c>
      <c r="B601" s="76" t="str">
        <f t="shared" si="28"/>
        <v>17009</v>
      </c>
      <c r="C601" s="33">
        <v>17009</v>
      </c>
      <c r="D601" s="33" t="s">
        <v>3404</v>
      </c>
      <c r="E601" s="33" t="s">
        <v>925</v>
      </c>
      <c r="F601" s="33" t="s">
        <v>924</v>
      </c>
      <c r="G601" s="33" t="s">
        <v>3405</v>
      </c>
      <c r="H601" s="5" t="s">
        <v>1855</v>
      </c>
      <c r="I601" s="33">
        <v>660</v>
      </c>
      <c r="K601" s="9">
        <v>17</v>
      </c>
      <c r="O601" s="33" t="s">
        <v>3406</v>
      </c>
      <c r="P601" s="61" t="str">
        <f t="shared" si="29"/>
        <v>POINT(-90.746466 39.964815)</v>
      </c>
      <c r="Q601" s="67">
        <v>39.964815000000002</v>
      </c>
      <c r="R601" s="67">
        <v>-90.746465999999998</v>
      </c>
    </row>
    <row r="602" spans="1:18" x14ac:dyDescent="0.25">
      <c r="A602" s="76" t="str">
        <f t="shared" si="27"/>
        <v>17011</v>
      </c>
      <c r="B602" s="76" t="str">
        <f t="shared" si="28"/>
        <v>17011</v>
      </c>
      <c r="C602" s="33">
        <v>17011</v>
      </c>
      <c r="D602" s="33" t="s">
        <v>3407</v>
      </c>
      <c r="E602" s="33" t="s">
        <v>925</v>
      </c>
      <c r="F602" s="33" t="s">
        <v>924</v>
      </c>
      <c r="G602" s="33" t="s">
        <v>3408</v>
      </c>
      <c r="H602" s="5" t="s">
        <v>1855</v>
      </c>
      <c r="I602" s="33">
        <v>661</v>
      </c>
      <c r="K602" s="9">
        <v>17</v>
      </c>
      <c r="O602" s="33" t="s">
        <v>3409</v>
      </c>
      <c r="P602" s="61" t="str">
        <f t="shared" si="29"/>
        <v>POINT(-89.42378 41.382964)</v>
      </c>
      <c r="Q602" s="67">
        <v>41.382964000000001</v>
      </c>
      <c r="R602" s="67">
        <v>-89.423779999999994</v>
      </c>
    </row>
    <row r="603" spans="1:18" x14ac:dyDescent="0.25">
      <c r="A603" s="76" t="str">
        <f t="shared" si="27"/>
        <v>17013</v>
      </c>
      <c r="B603" s="76" t="str">
        <f t="shared" si="28"/>
        <v>17013</v>
      </c>
      <c r="C603" s="33">
        <v>17013</v>
      </c>
      <c r="D603" s="33" t="s">
        <v>1875</v>
      </c>
      <c r="E603" s="33" t="s">
        <v>925</v>
      </c>
      <c r="F603" s="33" t="s">
        <v>924</v>
      </c>
      <c r="G603" s="33" t="s">
        <v>1876</v>
      </c>
      <c r="H603" s="5" t="s">
        <v>1855</v>
      </c>
      <c r="I603" s="33">
        <v>662</v>
      </c>
      <c r="K603" s="9">
        <v>17</v>
      </c>
      <c r="O603" s="33" t="s">
        <v>3410</v>
      </c>
      <c r="P603" s="61" t="str">
        <f t="shared" si="29"/>
        <v>POINT(-90.63801 39.12353)</v>
      </c>
      <c r="Q603" s="67">
        <v>39.123530000000002</v>
      </c>
      <c r="R603" s="67">
        <v>-90.638009999999994</v>
      </c>
    </row>
    <row r="604" spans="1:18" x14ac:dyDescent="0.25">
      <c r="A604" s="76" t="str">
        <f t="shared" si="27"/>
        <v>17015</v>
      </c>
      <c r="B604" s="76" t="str">
        <f t="shared" si="28"/>
        <v>17015</v>
      </c>
      <c r="C604" s="33">
        <v>17015</v>
      </c>
      <c r="D604" s="33" t="s">
        <v>2186</v>
      </c>
      <c r="E604" s="33" t="s">
        <v>925</v>
      </c>
      <c r="F604" s="33" t="s">
        <v>924</v>
      </c>
      <c r="G604" s="33" t="s">
        <v>2187</v>
      </c>
      <c r="H604" s="5" t="s">
        <v>1855</v>
      </c>
      <c r="I604" s="33">
        <v>663</v>
      </c>
      <c r="K604" s="9">
        <v>17</v>
      </c>
      <c r="O604" s="33" t="s">
        <v>3411</v>
      </c>
      <c r="P604" s="61" t="str">
        <f t="shared" si="29"/>
        <v>POINT(-89.963255 42.071879)</v>
      </c>
      <c r="Q604" s="67">
        <v>42.071879000000003</v>
      </c>
      <c r="R604" s="67">
        <v>-89.963255000000004</v>
      </c>
    </row>
    <row r="605" spans="1:18" x14ac:dyDescent="0.25">
      <c r="A605" s="76" t="str">
        <f t="shared" si="27"/>
        <v>17017</v>
      </c>
      <c r="B605" s="76" t="str">
        <f t="shared" si="28"/>
        <v>17017</v>
      </c>
      <c r="C605" s="33">
        <v>17017</v>
      </c>
      <c r="D605" s="33" t="s">
        <v>3412</v>
      </c>
      <c r="E605" s="33" t="s">
        <v>925</v>
      </c>
      <c r="F605" s="33" t="s">
        <v>924</v>
      </c>
      <c r="G605" s="33" t="s">
        <v>3413</v>
      </c>
      <c r="H605" s="5" t="s">
        <v>1855</v>
      </c>
      <c r="I605" s="33">
        <v>664</v>
      </c>
      <c r="K605" s="9">
        <v>17</v>
      </c>
      <c r="O605" s="33" t="s">
        <v>3414</v>
      </c>
      <c r="P605" s="61" t="str">
        <f t="shared" si="29"/>
        <v>POINT(-90.319209 39.979866)</v>
      </c>
      <c r="Q605" s="67">
        <v>39.979866000000001</v>
      </c>
      <c r="R605" s="67">
        <v>-90.319209000000001</v>
      </c>
    </row>
    <row r="606" spans="1:18" x14ac:dyDescent="0.25">
      <c r="A606" s="76" t="str">
        <f t="shared" si="27"/>
        <v>17019</v>
      </c>
      <c r="B606" s="76" t="str">
        <f t="shared" si="28"/>
        <v>17019</v>
      </c>
      <c r="C606" s="33">
        <v>17019</v>
      </c>
      <c r="D606" s="33" t="s">
        <v>3415</v>
      </c>
      <c r="E606" s="33" t="s">
        <v>925</v>
      </c>
      <c r="F606" s="33" t="s">
        <v>924</v>
      </c>
      <c r="G606" s="33" t="s">
        <v>3416</v>
      </c>
      <c r="H606" s="5" t="s">
        <v>1855</v>
      </c>
      <c r="I606" s="33">
        <v>665</v>
      </c>
      <c r="K606" s="9">
        <v>17</v>
      </c>
      <c r="O606" s="33" t="s">
        <v>3417</v>
      </c>
      <c r="P606" s="61" t="str">
        <f t="shared" si="29"/>
        <v>POINT(-88.233083 40.128073)</v>
      </c>
      <c r="Q606" s="67">
        <v>40.128073000000001</v>
      </c>
      <c r="R606" s="67">
        <v>-88.233082999999993</v>
      </c>
    </row>
    <row r="607" spans="1:18" x14ac:dyDescent="0.25">
      <c r="A607" s="76" t="str">
        <f t="shared" si="27"/>
        <v>17021</v>
      </c>
      <c r="B607" s="76" t="str">
        <f t="shared" si="28"/>
        <v>17021</v>
      </c>
      <c r="C607" s="33">
        <v>17021</v>
      </c>
      <c r="D607" s="33" t="s">
        <v>3418</v>
      </c>
      <c r="E607" s="33" t="s">
        <v>925</v>
      </c>
      <c r="F607" s="33" t="s">
        <v>924</v>
      </c>
      <c r="G607" s="33" t="s">
        <v>3419</v>
      </c>
      <c r="H607" s="5" t="s">
        <v>1855</v>
      </c>
      <c r="I607" s="33">
        <v>666</v>
      </c>
      <c r="K607" s="9">
        <v>17</v>
      </c>
      <c r="O607" s="33" t="s">
        <v>3420</v>
      </c>
      <c r="P607" s="61" t="str">
        <f t="shared" si="29"/>
        <v>POINT(-89.254627 39.525298)</v>
      </c>
      <c r="Q607" s="67">
        <v>39.525297999999999</v>
      </c>
      <c r="R607" s="67">
        <v>-89.254626999999999</v>
      </c>
    </row>
    <row r="608" spans="1:18" x14ac:dyDescent="0.25">
      <c r="A608" s="76" t="str">
        <f t="shared" si="27"/>
        <v>17023</v>
      </c>
      <c r="B608" s="76" t="str">
        <f t="shared" si="28"/>
        <v>17023</v>
      </c>
      <c r="C608" s="33">
        <v>17023</v>
      </c>
      <c r="D608" s="33" t="s">
        <v>2192</v>
      </c>
      <c r="E608" s="33" t="s">
        <v>925</v>
      </c>
      <c r="F608" s="33" t="s">
        <v>924</v>
      </c>
      <c r="G608" s="33" t="s">
        <v>2193</v>
      </c>
      <c r="H608" s="5" t="s">
        <v>1855</v>
      </c>
      <c r="I608" s="33">
        <v>667</v>
      </c>
      <c r="K608" s="9">
        <v>17</v>
      </c>
      <c r="O608" s="33" t="s">
        <v>3421</v>
      </c>
      <c r="P608" s="61" t="str">
        <f t="shared" si="29"/>
        <v>POINT(-87.800246 39.351007)</v>
      </c>
      <c r="Q608" s="67">
        <v>39.351007000000003</v>
      </c>
      <c r="R608" s="67">
        <v>-87.800246000000001</v>
      </c>
    </row>
    <row r="609" spans="1:18" x14ac:dyDescent="0.25">
      <c r="A609" s="76" t="str">
        <f t="shared" si="27"/>
        <v>17025</v>
      </c>
      <c r="B609" s="76" t="str">
        <f t="shared" si="28"/>
        <v>17025</v>
      </c>
      <c r="C609" s="33">
        <v>17025</v>
      </c>
      <c r="D609" s="33" t="s">
        <v>1893</v>
      </c>
      <c r="E609" s="33" t="s">
        <v>925</v>
      </c>
      <c r="F609" s="33" t="s">
        <v>924</v>
      </c>
      <c r="G609" s="33" t="s">
        <v>1894</v>
      </c>
      <c r="H609" s="5" t="s">
        <v>1855</v>
      </c>
      <c r="I609" s="33">
        <v>668</v>
      </c>
      <c r="K609" s="9">
        <v>17</v>
      </c>
      <c r="O609" s="33" t="s">
        <v>3422</v>
      </c>
      <c r="P609" s="61" t="str">
        <f t="shared" si="29"/>
        <v>POINT(-88.490134 38.716132)</v>
      </c>
      <c r="Q609" s="67">
        <v>38.716132000000002</v>
      </c>
      <c r="R609" s="67">
        <v>-88.490133999999998</v>
      </c>
    </row>
    <row r="610" spans="1:18" x14ac:dyDescent="0.25">
      <c r="A610" s="76" t="str">
        <f t="shared" si="27"/>
        <v>17027</v>
      </c>
      <c r="B610" s="76" t="str">
        <f t="shared" si="28"/>
        <v>17027</v>
      </c>
      <c r="C610" s="33">
        <v>17027</v>
      </c>
      <c r="D610" s="33" t="s">
        <v>3423</v>
      </c>
      <c r="E610" s="33" t="s">
        <v>925</v>
      </c>
      <c r="F610" s="33" t="s">
        <v>924</v>
      </c>
      <c r="G610" s="33" t="s">
        <v>3424</v>
      </c>
      <c r="H610" s="5" t="s">
        <v>1855</v>
      </c>
      <c r="I610" s="33">
        <v>669</v>
      </c>
      <c r="K610" s="9">
        <v>17</v>
      </c>
      <c r="O610" s="33" t="s">
        <v>3425</v>
      </c>
      <c r="P610" s="61" t="str">
        <f t="shared" si="29"/>
        <v>POINT(-89.472099 38.587753)</v>
      </c>
      <c r="Q610" s="67">
        <v>38.587752999999999</v>
      </c>
      <c r="R610" s="67">
        <v>-89.472099</v>
      </c>
    </row>
    <row r="611" spans="1:18" x14ac:dyDescent="0.25">
      <c r="A611" s="76" t="str">
        <f t="shared" si="27"/>
        <v>17029</v>
      </c>
      <c r="B611" s="76" t="str">
        <f t="shared" si="28"/>
        <v>17029</v>
      </c>
      <c r="C611" s="33">
        <v>17029</v>
      </c>
      <c r="D611" s="33" t="s">
        <v>3426</v>
      </c>
      <c r="E611" s="33" t="s">
        <v>925</v>
      </c>
      <c r="F611" s="33" t="s">
        <v>924</v>
      </c>
      <c r="G611" s="33" t="s">
        <v>3427</v>
      </c>
      <c r="H611" s="5" t="s">
        <v>1855</v>
      </c>
      <c r="I611" s="33">
        <v>670</v>
      </c>
      <c r="K611" s="9">
        <v>17</v>
      </c>
      <c r="O611" s="33" t="s">
        <v>3428</v>
      </c>
      <c r="P611" s="61" t="str">
        <f t="shared" si="29"/>
        <v>POINT(-88.258277 39.487297)</v>
      </c>
      <c r="Q611" s="67">
        <v>39.487296999999998</v>
      </c>
      <c r="R611" s="67">
        <v>-88.258277000000007</v>
      </c>
    </row>
    <row r="612" spans="1:18" x14ac:dyDescent="0.25">
      <c r="A612" s="76" t="str">
        <f t="shared" si="27"/>
        <v>17031</v>
      </c>
      <c r="B612" s="76" t="str">
        <f t="shared" si="28"/>
        <v>17031</v>
      </c>
      <c r="C612" s="33">
        <v>17031</v>
      </c>
      <c r="D612" s="33" t="s">
        <v>2986</v>
      </c>
      <c r="E612" s="33" t="s">
        <v>925</v>
      </c>
      <c r="F612" s="33" t="s">
        <v>924</v>
      </c>
      <c r="G612" s="33" t="s">
        <v>2987</v>
      </c>
      <c r="H612" s="5" t="s">
        <v>1855</v>
      </c>
      <c r="I612" s="33">
        <v>671</v>
      </c>
      <c r="K612" s="9">
        <v>17</v>
      </c>
      <c r="O612" s="33" t="s">
        <v>3429</v>
      </c>
      <c r="P612" s="61" t="str">
        <f t="shared" si="29"/>
        <v>POINT(-87.757714 41.865937)</v>
      </c>
      <c r="Q612" s="67">
        <v>41.865937000000002</v>
      </c>
      <c r="R612" s="67">
        <v>-87.757714000000007</v>
      </c>
    </row>
    <row r="613" spans="1:18" x14ac:dyDescent="0.25">
      <c r="A613" s="76" t="str">
        <f t="shared" si="27"/>
        <v>17033</v>
      </c>
      <c r="B613" s="76" t="str">
        <f t="shared" si="28"/>
        <v>17033</v>
      </c>
      <c r="C613" s="33">
        <v>17033</v>
      </c>
      <c r="D613" s="33" t="s">
        <v>2209</v>
      </c>
      <c r="E613" s="33" t="s">
        <v>925</v>
      </c>
      <c r="F613" s="33" t="s">
        <v>924</v>
      </c>
      <c r="G613" s="33" t="s">
        <v>2210</v>
      </c>
      <c r="H613" s="5" t="s">
        <v>1855</v>
      </c>
      <c r="I613" s="33">
        <v>672</v>
      </c>
      <c r="K613" s="9">
        <v>17</v>
      </c>
      <c r="O613" s="33" t="s">
        <v>3430</v>
      </c>
      <c r="P613" s="61" t="str">
        <f t="shared" si="29"/>
        <v>POINT(-87.748024 39.00569)</v>
      </c>
      <c r="Q613" s="67">
        <v>39.005690000000001</v>
      </c>
      <c r="R613" s="67">
        <v>-87.748024000000001</v>
      </c>
    </row>
    <row r="614" spans="1:18" x14ac:dyDescent="0.25">
      <c r="A614" s="76" t="str">
        <f t="shared" si="27"/>
        <v>17035</v>
      </c>
      <c r="B614" s="76" t="str">
        <f t="shared" si="28"/>
        <v>17035</v>
      </c>
      <c r="C614" s="33">
        <v>17035</v>
      </c>
      <c r="D614" s="33" t="s">
        <v>3431</v>
      </c>
      <c r="E614" s="33" t="s">
        <v>925</v>
      </c>
      <c r="F614" s="33" t="s">
        <v>924</v>
      </c>
      <c r="G614" s="33" t="s">
        <v>3432</v>
      </c>
      <c r="H614" s="5" t="s">
        <v>1855</v>
      </c>
      <c r="I614" s="33">
        <v>673</v>
      </c>
      <c r="K614" s="9">
        <v>17</v>
      </c>
      <c r="O614" s="33" t="s">
        <v>3433</v>
      </c>
      <c r="P614" s="61" t="str">
        <f t="shared" si="29"/>
        <v>POINT(-88.280887 39.275965)</v>
      </c>
      <c r="Q614" s="67">
        <v>39.275964999999999</v>
      </c>
      <c r="R614" s="67">
        <v>-88.280887000000007</v>
      </c>
    </row>
    <row r="615" spans="1:18" x14ac:dyDescent="0.25">
      <c r="A615" s="76" t="str">
        <f t="shared" si="27"/>
        <v>17037</v>
      </c>
      <c r="B615" s="76" t="str">
        <f t="shared" si="28"/>
        <v>17037</v>
      </c>
      <c r="C615" s="33">
        <v>17037</v>
      </c>
      <c r="D615" s="33" t="s">
        <v>1926</v>
      </c>
      <c r="E615" s="33" t="s">
        <v>925</v>
      </c>
      <c r="F615" s="33" t="s">
        <v>924</v>
      </c>
      <c r="G615" s="33" t="s">
        <v>1927</v>
      </c>
      <c r="H615" s="5" t="s">
        <v>1855</v>
      </c>
      <c r="I615" s="33">
        <v>674</v>
      </c>
      <c r="K615" s="9">
        <v>17</v>
      </c>
      <c r="O615" s="33" t="s">
        <v>3434</v>
      </c>
      <c r="P615" s="61" t="str">
        <f t="shared" si="29"/>
        <v>POINT(-88.72946 41.927172)</v>
      </c>
      <c r="Q615" s="67">
        <v>41.927171999999999</v>
      </c>
      <c r="R615" s="67">
        <v>-88.729460000000003</v>
      </c>
    </row>
    <row r="616" spans="1:18" x14ac:dyDescent="0.25">
      <c r="A616" s="76" t="str">
        <f t="shared" si="27"/>
        <v>17039</v>
      </c>
      <c r="B616" s="76" t="str">
        <f t="shared" si="28"/>
        <v>17039</v>
      </c>
      <c r="C616" s="33">
        <v>17039</v>
      </c>
      <c r="D616" s="33" t="s">
        <v>3435</v>
      </c>
      <c r="E616" s="33" t="s">
        <v>925</v>
      </c>
      <c r="F616" s="33" t="s">
        <v>924</v>
      </c>
      <c r="G616" s="33" t="s">
        <v>3436</v>
      </c>
      <c r="H616" s="5" t="s">
        <v>1855</v>
      </c>
      <c r="I616" s="33">
        <v>675</v>
      </c>
      <c r="K616" s="9">
        <v>17</v>
      </c>
      <c r="O616" s="33" t="s">
        <v>3437</v>
      </c>
      <c r="P616" s="61" t="str">
        <f t="shared" si="29"/>
        <v>POINT(-88.908946 40.171701)</v>
      </c>
      <c r="Q616" s="67">
        <v>40.171700999999999</v>
      </c>
      <c r="R616" s="67">
        <v>-88.908946</v>
      </c>
    </row>
    <row r="617" spans="1:18" x14ac:dyDescent="0.25">
      <c r="A617" s="76" t="str">
        <f t="shared" si="27"/>
        <v>17041</v>
      </c>
      <c r="B617" s="76" t="str">
        <f t="shared" si="28"/>
        <v>17041</v>
      </c>
      <c r="C617" s="33">
        <v>17041</v>
      </c>
      <c r="D617" s="33" t="s">
        <v>2578</v>
      </c>
      <c r="E617" s="33" t="s">
        <v>925</v>
      </c>
      <c r="F617" s="33" t="s">
        <v>924</v>
      </c>
      <c r="G617" s="33" t="s">
        <v>2579</v>
      </c>
      <c r="H617" s="5" t="s">
        <v>1855</v>
      </c>
      <c r="I617" s="33">
        <v>676</v>
      </c>
      <c r="K617" s="9">
        <v>17</v>
      </c>
      <c r="O617" s="33" t="s">
        <v>3438</v>
      </c>
      <c r="P617" s="61" t="str">
        <f t="shared" si="29"/>
        <v>POINT(-88.279794 39.766826)</v>
      </c>
      <c r="Q617" s="67">
        <v>39.766826000000002</v>
      </c>
      <c r="R617" s="67">
        <v>-88.279793999999995</v>
      </c>
    </row>
    <row r="618" spans="1:18" x14ac:dyDescent="0.25">
      <c r="A618" s="76" t="str">
        <f t="shared" si="27"/>
        <v>17043</v>
      </c>
      <c r="B618" s="76" t="str">
        <f t="shared" si="28"/>
        <v>17043</v>
      </c>
      <c r="C618" s="33">
        <v>17043</v>
      </c>
      <c r="D618" s="33" t="s">
        <v>3439</v>
      </c>
      <c r="E618" s="33" t="s">
        <v>925</v>
      </c>
      <c r="F618" s="33" t="s">
        <v>924</v>
      </c>
      <c r="G618" s="33" t="s">
        <v>3440</v>
      </c>
      <c r="H618" s="5" t="s">
        <v>1855</v>
      </c>
      <c r="I618" s="33">
        <v>677</v>
      </c>
      <c r="K618" s="9">
        <v>17</v>
      </c>
      <c r="O618" s="33" t="s">
        <v>3441</v>
      </c>
      <c r="P618" s="61" t="str">
        <f t="shared" si="29"/>
        <v>POINT(-88.071617 41.849815)</v>
      </c>
      <c r="Q618" s="67">
        <v>41.849815</v>
      </c>
      <c r="R618" s="67">
        <v>-88.071617000000003</v>
      </c>
    </row>
    <row r="619" spans="1:18" x14ac:dyDescent="0.25">
      <c r="A619" s="76" t="str">
        <f t="shared" si="27"/>
        <v>17045</v>
      </c>
      <c r="B619" s="76" t="str">
        <f t="shared" si="28"/>
        <v>17045</v>
      </c>
      <c r="C619" s="33">
        <v>17045</v>
      </c>
      <c r="D619" s="33" t="s">
        <v>3442</v>
      </c>
      <c r="E619" s="33" t="s">
        <v>925</v>
      </c>
      <c r="F619" s="33" t="s">
        <v>924</v>
      </c>
      <c r="G619" s="33" t="s">
        <v>3443</v>
      </c>
      <c r="H619" s="5" t="s">
        <v>1855</v>
      </c>
      <c r="I619" s="33">
        <v>678</v>
      </c>
      <c r="K619" s="9">
        <v>17</v>
      </c>
      <c r="O619" s="33" t="s">
        <v>3444</v>
      </c>
      <c r="P619" s="61" t="str">
        <f t="shared" si="29"/>
        <v>POINT(-87.71537 39.635942)</v>
      </c>
      <c r="Q619" s="67">
        <v>39.635942</v>
      </c>
      <c r="R619" s="67">
        <v>-87.715369999999993</v>
      </c>
    </row>
    <row r="620" spans="1:18" x14ac:dyDescent="0.25">
      <c r="A620" s="76" t="str">
        <f t="shared" si="27"/>
        <v>17047</v>
      </c>
      <c r="B620" s="76" t="str">
        <f t="shared" si="28"/>
        <v>17047</v>
      </c>
      <c r="C620" s="33">
        <v>17047</v>
      </c>
      <c r="D620" s="33" t="s">
        <v>3445</v>
      </c>
      <c r="E620" s="33" t="s">
        <v>925</v>
      </c>
      <c r="F620" s="33" t="s">
        <v>924</v>
      </c>
      <c r="G620" s="33" t="s">
        <v>3446</v>
      </c>
      <c r="H620" s="5" t="s">
        <v>1855</v>
      </c>
      <c r="I620" s="33">
        <v>679</v>
      </c>
      <c r="K620" s="9">
        <v>17</v>
      </c>
      <c r="O620" s="33" t="s">
        <v>3447</v>
      </c>
      <c r="P620" s="61" t="str">
        <f t="shared" si="29"/>
        <v>POINT(-88.04063 38.402493)</v>
      </c>
      <c r="Q620" s="67">
        <v>38.402493</v>
      </c>
      <c r="R620" s="67">
        <v>-88.040629999999993</v>
      </c>
    </row>
    <row r="621" spans="1:18" x14ac:dyDescent="0.25">
      <c r="A621" s="76" t="str">
        <f t="shared" si="27"/>
        <v>17049</v>
      </c>
      <c r="B621" s="76" t="str">
        <f t="shared" si="28"/>
        <v>17049</v>
      </c>
      <c r="C621" s="33">
        <v>17049</v>
      </c>
      <c r="D621" s="33" t="s">
        <v>3022</v>
      </c>
      <c r="E621" s="33" t="s">
        <v>925</v>
      </c>
      <c r="F621" s="33" t="s">
        <v>924</v>
      </c>
      <c r="G621" s="33" t="s">
        <v>3023</v>
      </c>
      <c r="H621" s="5" t="s">
        <v>1855</v>
      </c>
      <c r="I621" s="33">
        <v>680</v>
      </c>
      <c r="K621" s="9">
        <v>17</v>
      </c>
      <c r="O621" s="33" t="s">
        <v>3448</v>
      </c>
      <c r="P621" s="61" t="str">
        <f t="shared" si="29"/>
        <v>POINT(-88.576033 39.094723)</v>
      </c>
      <c r="Q621" s="67">
        <v>39.094723000000002</v>
      </c>
      <c r="R621" s="67">
        <v>-88.576032999999995</v>
      </c>
    </row>
    <row r="622" spans="1:18" x14ac:dyDescent="0.25">
      <c r="A622" s="76" t="str">
        <f t="shared" si="27"/>
        <v>17051</v>
      </c>
      <c r="B622" s="76" t="str">
        <f t="shared" si="28"/>
        <v>17051</v>
      </c>
      <c r="C622" s="33">
        <v>17051</v>
      </c>
      <c r="D622" s="33" t="s">
        <v>1938</v>
      </c>
      <c r="E622" s="33" t="s">
        <v>925</v>
      </c>
      <c r="F622" s="33" t="s">
        <v>924</v>
      </c>
      <c r="G622" s="33" t="s">
        <v>1939</v>
      </c>
      <c r="H622" s="5" t="s">
        <v>1855</v>
      </c>
      <c r="I622" s="33">
        <v>681</v>
      </c>
      <c r="K622" s="9">
        <v>17</v>
      </c>
      <c r="O622" s="33" t="s">
        <v>3449</v>
      </c>
      <c r="P622" s="61" t="str">
        <f t="shared" si="29"/>
        <v>POINT(-89.033295 38.997829)</v>
      </c>
      <c r="Q622" s="67">
        <v>38.997829000000003</v>
      </c>
      <c r="R622" s="67">
        <v>-89.033294999999995</v>
      </c>
    </row>
    <row r="623" spans="1:18" x14ac:dyDescent="0.25">
      <c r="A623" s="76" t="str">
        <f t="shared" si="27"/>
        <v>17053</v>
      </c>
      <c r="B623" s="76" t="str">
        <f t="shared" si="28"/>
        <v>17053</v>
      </c>
      <c r="C623" s="33">
        <v>17053</v>
      </c>
      <c r="D623" s="33" t="s">
        <v>3450</v>
      </c>
      <c r="E623" s="33" t="s">
        <v>925</v>
      </c>
      <c r="F623" s="33" t="s">
        <v>924</v>
      </c>
      <c r="G623" s="33" t="s">
        <v>3451</v>
      </c>
      <c r="H623" s="5" t="s">
        <v>1855</v>
      </c>
      <c r="I623" s="33">
        <v>682</v>
      </c>
      <c r="K623" s="9">
        <v>17</v>
      </c>
      <c r="O623" s="33" t="s">
        <v>3452</v>
      </c>
      <c r="P623" s="61" t="str">
        <f t="shared" si="29"/>
        <v>POINT(-88.217453 40.527422)</v>
      </c>
      <c r="Q623" s="67">
        <v>40.527422000000001</v>
      </c>
      <c r="R623" s="67">
        <v>-88.217453000000006</v>
      </c>
    </row>
    <row r="624" spans="1:18" x14ac:dyDescent="0.25">
      <c r="A624" s="76" t="str">
        <f t="shared" si="27"/>
        <v>17055</v>
      </c>
      <c r="B624" s="76" t="str">
        <f t="shared" si="28"/>
        <v>17055</v>
      </c>
      <c r="C624" s="33">
        <v>17055</v>
      </c>
      <c r="D624" s="33" t="s">
        <v>1941</v>
      </c>
      <c r="E624" s="33" t="s">
        <v>925</v>
      </c>
      <c r="F624" s="33" t="s">
        <v>924</v>
      </c>
      <c r="G624" s="33" t="s">
        <v>1942</v>
      </c>
      <c r="H624" s="5" t="s">
        <v>1855</v>
      </c>
      <c r="I624" s="33">
        <v>683</v>
      </c>
      <c r="K624" s="9">
        <v>17</v>
      </c>
      <c r="O624" s="33" t="s">
        <v>3453</v>
      </c>
      <c r="P624" s="61" t="str">
        <f t="shared" si="29"/>
        <v>POINT(-88.953316 37.962135)</v>
      </c>
      <c r="Q624" s="67">
        <v>37.962135000000004</v>
      </c>
      <c r="R624" s="67">
        <v>-88.953316000000001</v>
      </c>
    </row>
    <row r="625" spans="1:18" x14ac:dyDescent="0.25">
      <c r="A625" s="76" t="str">
        <f t="shared" si="27"/>
        <v>17057</v>
      </c>
      <c r="B625" s="76" t="str">
        <f t="shared" si="28"/>
        <v>17057</v>
      </c>
      <c r="C625" s="33">
        <v>17057</v>
      </c>
      <c r="D625" s="33" t="s">
        <v>2229</v>
      </c>
      <c r="E625" s="33" t="s">
        <v>925</v>
      </c>
      <c r="F625" s="33" t="s">
        <v>924</v>
      </c>
      <c r="G625" s="33" t="s">
        <v>2230</v>
      </c>
      <c r="H625" s="5" t="s">
        <v>1855</v>
      </c>
      <c r="I625" s="33">
        <v>684</v>
      </c>
      <c r="K625" s="9">
        <v>17</v>
      </c>
      <c r="O625" s="33" t="s">
        <v>3454</v>
      </c>
      <c r="P625" s="61" t="str">
        <f t="shared" si="29"/>
        <v>POINT(-90.119357 40.521963)</v>
      </c>
      <c r="Q625" s="67">
        <v>40.521963</v>
      </c>
      <c r="R625" s="67">
        <v>-90.119356999999994</v>
      </c>
    </row>
    <row r="626" spans="1:18" x14ac:dyDescent="0.25">
      <c r="A626" s="76" t="str">
        <f t="shared" si="27"/>
        <v>17059</v>
      </c>
      <c r="B626" s="76" t="str">
        <f t="shared" si="28"/>
        <v>17059</v>
      </c>
      <c r="C626" s="33">
        <v>17059</v>
      </c>
      <c r="D626" s="33" t="s">
        <v>3455</v>
      </c>
      <c r="E626" s="33" t="s">
        <v>925</v>
      </c>
      <c r="F626" s="33" t="s">
        <v>924</v>
      </c>
      <c r="G626" s="33" t="s">
        <v>3456</v>
      </c>
      <c r="H626" s="5" t="s">
        <v>1855</v>
      </c>
      <c r="I626" s="33">
        <v>685</v>
      </c>
      <c r="K626" s="9">
        <v>17</v>
      </c>
      <c r="O626" s="33" t="s">
        <v>3457</v>
      </c>
      <c r="P626" s="61" t="str">
        <f t="shared" si="29"/>
        <v>POINT(-88.238563 37.770001)</v>
      </c>
      <c r="Q626" s="67">
        <v>37.770001000000001</v>
      </c>
      <c r="R626" s="67">
        <v>-88.238562999999999</v>
      </c>
    </row>
    <row r="627" spans="1:18" x14ac:dyDescent="0.25">
      <c r="A627" s="76" t="str">
        <f t="shared" si="27"/>
        <v>17061</v>
      </c>
      <c r="B627" s="76" t="str">
        <f t="shared" si="28"/>
        <v>17061</v>
      </c>
      <c r="C627" s="33">
        <v>17061</v>
      </c>
      <c r="D627" s="33" t="s">
        <v>1947</v>
      </c>
      <c r="E627" s="33" t="s">
        <v>925</v>
      </c>
      <c r="F627" s="33" t="s">
        <v>924</v>
      </c>
      <c r="G627" s="33" t="s">
        <v>1948</v>
      </c>
      <c r="H627" s="5" t="s">
        <v>1855</v>
      </c>
      <c r="I627" s="33">
        <v>686</v>
      </c>
      <c r="K627" s="9">
        <v>17</v>
      </c>
      <c r="O627" s="33" t="s">
        <v>3458</v>
      </c>
      <c r="P627" s="61" t="str">
        <f t="shared" si="29"/>
        <v>POINT(-90.373465 39.37224)</v>
      </c>
      <c r="Q627" s="67">
        <v>39.372239999999998</v>
      </c>
      <c r="R627" s="67">
        <v>-90.373464999999996</v>
      </c>
    </row>
    <row r="628" spans="1:18" x14ac:dyDescent="0.25">
      <c r="A628" s="76" t="str">
        <f t="shared" si="27"/>
        <v>17063</v>
      </c>
      <c r="B628" s="76" t="str">
        <f t="shared" si="28"/>
        <v>17063</v>
      </c>
      <c r="C628" s="33">
        <v>17063</v>
      </c>
      <c r="D628" s="33" t="s">
        <v>3459</v>
      </c>
      <c r="E628" s="33" t="s">
        <v>925</v>
      </c>
      <c r="F628" s="33" t="s">
        <v>924</v>
      </c>
      <c r="G628" s="33" t="s">
        <v>3460</v>
      </c>
      <c r="H628" s="5" t="s">
        <v>1855</v>
      </c>
      <c r="I628" s="33">
        <v>687</v>
      </c>
      <c r="K628" s="9">
        <v>17</v>
      </c>
      <c r="O628" s="33" t="s">
        <v>3461</v>
      </c>
      <c r="P628" s="61" t="str">
        <f t="shared" si="29"/>
        <v>POINT(-88.347437 41.345274)</v>
      </c>
      <c r="Q628" s="67">
        <v>41.345274000000003</v>
      </c>
      <c r="R628" s="67">
        <v>-88.347436999999999</v>
      </c>
    </row>
    <row r="629" spans="1:18" x14ac:dyDescent="0.25">
      <c r="A629" s="76" t="str">
        <f t="shared" si="27"/>
        <v>17065</v>
      </c>
      <c r="B629" s="76" t="str">
        <f t="shared" si="28"/>
        <v>17065</v>
      </c>
      <c r="C629" s="33">
        <v>17065</v>
      </c>
      <c r="D629" s="33" t="s">
        <v>2789</v>
      </c>
      <c r="E629" s="33" t="s">
        <v>925</v>
      </c>
      <c r="F629" s="33" t="s">
        <v>924</v>
      </c>
      <c r="G629" s="33" t="s">
        <v>2790</v>
      </c>
      <c r="H629" s="5" t="s">
        <v>1855</v>
      </c>
      <c r="I629" s="33">
        <v>688</v>
      </c>
      <c r="K629" s="9">
        <v>17</v>
      </c>
      <c r="O629" s="33" t="s">
        <v>3462</v>
      </c>
      <c r="P629" s="61" t="str">
        <f t="shared" si="29"/>
        <v>POINT(-88.557747 38.092156)</v>
      </c>
      <c r="Q629" s="67">
        <v>38.092156000000003</v>
      </c>
      <c r="R629" s="67">
        <v>-88.557747000000006</v>
      </c>
    </row>
    <row r="630" spans="1:18" x14ac:dyDescent="0.25">
      <c r="A630" s="76" t="str">
        <f t="shared" si="27"/>
        <v>17067</v>
      </c>
      <c r="B630" s="76" t="str">
        <f t="shared" si="28"/>
        <v>17067</v>
      </c>
      <c r="C630" s="33">
        <v>17067</v>
      </c>
      <c r="D630" s="33" t="s">
        <v>3069</v>
      </c>
      <c r="E630" s="33" t="s">
        <v>925</v>
      </c>
      <c r="F630" s="33" t="s">
        <v>924</v>
      </c>
      <c r="G630" s="33" t="s">
        <v>3070</v>
      </c>
      <c r="H630" s="5" t="s">
        <v>1855</v>
      </c>
      <c r="I630" s="33">
        <v>689</v>
      </c>
      <c r="K630" s="9">
        <v>17</v>
      </c>
      <c r="O630" s="33" t="s">
        <v>3463</v>
      </c>
      <c r="P630" s="61" t="str">
        <f t="shared" si="29"/>
        <v>POINT(-91.203133 40.425725)</v>
      </c>
      <c r="Q630" s="67">
        <v>40.425725</v>
      </c>
      <c r="R630" s="67">
        <v>-91.203132999999994</v>
      </c>
    </row>
    <row r="631" spans="1:18" x14ac:dyDescent="0.25">
      <c r="A631" s="76" t="str">
        <f t="shared" si="27"/>
        <v>17069</v>
      </c>
      <c r="B631" s="76" t="str">
        <f t="shared" si="28"/>
        <v>17069</v>
      </c>
      <c r="C631" s="33">
        <v>17069</v>
      </c>
      <c r="D631" s="33" t="s">
        <v>3464</v>
      </c>
      <c r="E631" s="33" t="s">
        <v>925</v>
      </c>
      <c r="F631" s="33" t="s">
        <v>924</v>
      </c>
      <c r="G631" s="33" t="s">
        <v>3465</v>
      </c>
      <c r="H631" s="5" t="s">
        <v>1855</v>
      </c>
      <c r="I631" s="33">
        <v>690</v>
      </c>
      <c r="K631" s="9">
        <v>17</v>
      </c>
      <c r="O631" s="33" t="s">
        <v>3466</v>
      </c>
      <c r="P631" s="61" t="str">
        <f t="shared" si="29"/>
        <v>POINT(-88.290573 37.478453)</v>
      </c>
      <c r="Q631" s="67">
        <v>37.478453000000002</v>
      </c>
      <c r="R631" s="67">
        <v>-88.290572999999995</v>
      </c>
    </row>
    <row r="632" spans="1:18" x14ac:dyDescent="0.25">
      <c r="A632" s="76" t="str">
        <f t="shared" si="27"/>
        <v>17071</v>
      </c>
      <c r="B632" s="76" t="str">
        <f t="shared" si="28"/>
        <v>17071</v>
      </c>
      <c r="C632" s="33">
        <v>17071</v>
      </c>
      <c r="D632" s="33" t="s">
        <v>3467</v>
      </c>
      <c r="E632" s="33" t="s">
        <v>925</v>
      </c>
      <c r="F632" s="33" t="s">
        <v>924</v>
      </c>
      <c r="G632" s="33" t="s">
        <v>3468</v>
      </c>
      <c r="H632" s="5" t="s">
        <v>1855</v>
      </c>
      <c r="I632" s="33">
        <v>691</v>
      </c>
      <c r="K632" s="9">
        <v>17</v>
      </c>
      <c r="O632" s="33" t="s">
        <v>3469</v>
      </c>
      <c r="P632" s="61" t="str">
        <f t="shared" si="29"/>
        <v>POINT(-90.9448 40.828841)</v>
      </c>
      <c r="Q632" s="67">
        <v>40.828840999999997</v>
      </c>
      <c r="R632" s="67">
        <v>-90.944800000000001</v>
      </c>
    </row>
    <row r="633" spans="1:18" x14ac:dyDescent="0.25">
      <c r="A633" s="76" t="str">
        <f t="shared" si="27"/>
        <v>17073</v>
      </c>
      <c r="B633" s="76" t="str">
        <f t="shared" si="28"/>
        <v>17073</v>
      </c>
      <c r="C633" s="33">
        <v>17073</v>
      </c>
      <c r="D633" s="33" t="s">
        <v>1953</v>
      </c>
      <c r="E633" s="33" t="s">
        <v>925</v>
      </c>
      <c r="F633" s="33" t="s">
        <v>924</v>
      </c>
      <c r="G633" s="33" t="s">
        <v>1954</v>
      </c>
      <c r="H633" s="5" t="s">
        <v>1855</v>
      </c>
      <c r="I633" s="33">
        <v>692</v>
      </c>
      <c r="K633" s="9">
        <v>17</v>
      </c>
      <c r="O633" s="33" t="s">
        <v>3470</v>
      </c>
      <c r="P633" s="61" t="str">
        <f t="shared" si="29"/>
        <v>POINT(-90.134757 41.348782)</v>
      </c>
      <c r="Q633" s="67">
        <v>41.348782</v>
      </c>
      <c r="R633" s="67">
        <v>-90.134756999999993</v>
      </c>
    </row>
    <row r="634" spans="1:18" x14ac:dyDescent="0.25">
      <c r="A634" s="76" t="str">
        <f t="shared" si="27"/>
        <v>17075</v>
      </c>
      <c r="B634" s="76" t="str">
        <f t="shared" si="28"/>
        <v>17075</v>
      </c>
      <c r="C634" s="33">
        <v>17075</v>
      </c>
      <c r="D634" s="33" t="s">
        <v>3471</v>
      </c>
      <c r="E634" s="33" t="s">
        <v>925</v>
      </c>
      <c r="F634" s="33" t="s">
        <v>924</v>
      </c>
      <c r="G634" s="33" t="s">
        <v>3472</v>
      </c>
      <c r="H634" s="5" t="s">
        <v>1855</v>
      </c>
      <c r="I634" s="33">
        <v>693</v>
      </c>
      <c r="K634" s="9">
        <v>17</v>
      </c>
      <c r="O634" s="33" t="s">
        <v>3473</v>
      </c>
      <c r="P634" s="61" t="str">
        <f t="shared" si="29"/>
        <v>POINT(-87.834391 40.763597)</v>
      </c>
      <c r="Q634" s="67">
        <v>40.763596999999997</v>
      </c>
      <c r="R634" s="67">
        <v>-87.834390999999997</v>
      </c>
    </row>
    <row r="635" spans="1:18" x14ac:dyDescent="0.25">
      <c r="A635" s="76" t="str">
        <f t="shared" si="27"/>
        <v>17077</v>
      </c>
      <c r="B635" s="76" t="str">
        <f t="shared" si="28"/>
        <v>17077</v>
      </c>
      <c r="C635" s="33">
        <v>17077</v>
      </c>
      <c r="D635" s="33" t="s">
        <v>1959</v>
      </c>
      <c r="E635" s="33" t="s">
        <v>925</v>
      </c>
      <c r="F635" s="33" t="s">
        <v>924</v>
      </c>
      <c r="G635" s="33" t="s">
        <v>1960</v>
      </c>
      <c r="H635" s="5" t="s">
        <v>1855</v>
      </c>
      <c r="I635" s="33">
        <v>694</v>
      </c>
      <c r="K635" s="9">
        <v>17</v>
      </c>
      <c r="O635" s="33" t="s">
        <v>3474</v>
      </c>
      <c r="P635" s="61" t="str">
        <f t="shared" si="29"/>
        <v>POINT(-89.274031 37.747793)</v>
      </c>
      <c r="Q635" s="67">
        <v>37.747793000000001</v>
      </c>
      <c r="R635" s="67">
        <v>-89.274030999999994</v>
      </c>
    </row>
    <row r="636" spans="1:18" x14ac:dyDescent="0.25">
      <c r="A636" s="76" t="str">
        <f t="shared" si="27"/>
        <v>17079</v>
      </c>
      <c r="B636" s="76" t="str">
        <f t="shared" si="28"/>
        <v>17079</v>
      </c>
      <c r="C636" s="33">
        <v>17079</v>
      </c>
      <c r="D636" s="33" t="s">
        <v>3090</v>
      </c>
      <c r="E636" s="33" t="s">
        <v>925</v>
      </c>
      <c r="F636" s="33" t="s">
        <v>924</v>
      </c>
      <c r="G636" s="33" t="s">
        <v>3091</v>
      </c>
      <c r="H636" s="5" t="s">
        <v>1855</v>
      </c>
      <c r="I636" s="33">
        <v>695</v>
      </c>
      <c r="K636" s="9">
        <v>17</v>
      </c>
      <c r="O636" s="33" t="s">
        <v>3475</v>
      </c>
      <c r="P636" s="61" t="str">
        <f t="shared" si="29"/>
        <v>POINT(-88.159885 39.003765)</v>
      </c>
      <c r="Q636" s="67">
        <v>39.003765000000001</v>
      </c>
      <c r="R636" s="67">
        <v>-88.159885000000003</v>
      </c>
    </row>
    <row r="637" spans="1:18" x14ac:dyDescent="0.25">
      <c r="A637" s="76" t="str">
        <f t="shared" si="27"/>
        <v>17081</v>
      </c>
      <c r="B637" s="76" t="str">
        <f t="shared" si="28"/>
        <v>17081</v>
      </c>
      <c r="C637" s="33">
        <v>17081</v>
      </c>
      <c r="D637" s="33" t="s">
        <v>1962</v>
      </c>
      <c r="E637" s="33" t="s">
        <v>925</v>
      </c>
      <c r="F637" s="33" t="s">
        <v>924</v>
      </c>
      <c r="G637" s="33" t="s">
        <v>1963</v>
      </c>
      <c r="H637" s="5" t="s">
        <v>1855</v>
      </c>
      <c r="I637" s="33">
        <v>696</v>
      </c>
      <c r="K637" s="9">
        <v>17</v>
      </c>
      <c r="O637" s="33" t="s">
        <v>3476</v>
      </c>
      <c r="P637" s="61" t="str">
        <f t="shared" si="29"/>
        <v>POINT(-88.910808 38.308488)</v>
      </c>
      <c r="Q637" s="67">
        <v>38.308487999999997</v>
      </c>
      <c r="R637" s="67">
        <v>-88.910808000000003</v>
      </c>
    </row>
    <row r="638" spans="1:18" x14ac:dyDescent="0.25">
      <c r="A638" s="76" t="str">
        <f t="shared" si="27"/>
        <v>17083</v>
      </c>
      <c r="B638" s="76" t="str">
        <f t="shared" si="28"/>
        <v>17083</v>
      </c>
      <c r="C638" s="33">
        <v>17083</v>
      </c>
      <c r="D638" s="33" t="s">
        <v>3477</v>
      </c>
      <c r="E638" s="33" t="s">
        <v>925</v>
      </c>
      <c r="F638" s="33" t="s">
        <v>924</v>
      </c>
      <c r="G638" s="33" t="s">
        <v>3478</v>
      </c>
      <c r="H638" s="5" t="s">
        <v>1855</v>
      </c>
      <c r="I638" s="33">
        <v>697</v>
      </c>
      <c r="K638" s="9">
        <v>17</v>
      </c>
      <c r="O638" s="33" t="s">
        <v>3479</v>
      </c>
      <c r="P638" s="61" t="str">
        <f t="shared" si="29"/>
        <v>POINT(-90.32042 39.072862)</v>
      </c>
      <c r="Q638" s="67">
        <v>39.072862000000001</v>
      </c>
      <c r="R638" s="67">
        <v>-90.320419999999999</v>
      </c>
    </row>
    <row r="639" spans="1:18" x14ac:dyDescent="0.25">
      <c r="A639" s="76" t="str">
        <f t="shared" si="27"/>
        <v>17085</v>
      </c>
      <c r="B639" s="76" t="str">
        <f t="shared" si="28"/>
        <v>17085</v>
      </c>
      <c r="C639" s="33">
        <v>17085</v>
      </c>
      <c r="D639" s="33" t="s">
        <v>3480</v>
      </c>
      <c r="E639" s="33" t="s">
        <v>925</v>
      </c>
      <c r="F639" s="33" t="s">
        <v>924</v>
      </c>
      <c r="G639" s="33" t="s">
        <v>3481</v>
      </c>
      <c r="H639" s="5" t="s">
        <v>1855</v>
      </c>
      <c r="I639" s="33">
        <v>698</v>
      </c>
      <c r="K639" s="9">
        <v>17</v>
      </c>
      <c r="O639" s="33" t="s">
        <v>3482</v>
      </c>
      <c r="P639" s="61" t="str">
        <f t="shared" si="29"/>
        <v>POINT(-90.305944 42.411324)</v>
      </c>
      <c r="Q639" s="67">
        <v>42.411324</v>
      </c>
      <c r="R639" s="67">
        <v>-90.305943999999997</v>
      </c>
    </row>
    <row r="640" spans="1:18" x14ac:dyDescent="0.25">
      <c r="A640" s="76" t="str">
        <f t="shared" si="27"/>
        <v>17087</v>
      </c>
      <c r="B640" s="76" t="str">
        <f t="shared" si="28"/>
        <v>17087</v>
      </c>
      <c r="C640" s="33">
        <v>17087</v>
      </c>
      <c r="D640" s="33" t="s">
        <v>2256</v>
      </c>
      <c r="E640" s="33" t="s">
        <v>925</v>
      </c>
      <c r="F640" s="33" t="s">
        <v>924</v>
      </c>
      <c r="G640" s="33" t="s">
        <v>2257</v>
      </c>
      <c r="H640" s="5" t="s">
        <v>1855</v>
      </c>
      <c r="I640" s="33">
        <v>699</v>
      </c>
      <c r="K640" s="9">
        <v>17</v>
      </c>
      <c r="O640" s="33" t="s">
        <v>3483</v>
      </c>
      <c r="P640" s="61" t="str">
        <f t="shared" si="29"/>
        <v>POINT(-88.882358 37.474558)</v>
      </c>
      <c r="Q640" s="67">
        <v>37.474558000000002</v>
      </c>
      <c r="R640" s="67">
        <v>-88.882357999999996</v>
      </c>
    </row>
    <row r="641" spans="1:18" x14ac:dyDescent="0.25">
      <c r="A641" s="76" t="str">
        <f t="shared" si="27"/>
        <v>17089</v>
      </c>
      <c r="B641" s="76" t="str">
        <f t="shared" si="28"/>
        <v>17089</v>
      </c>
      <c r="C641" s="33">
        <v>17089</v>
      </c>
      <c r="D641" s="33" t="s">
        <v>3484</v>
      </c>
      <c r="E641" s="33" t="s">
        <v>925</v>
      </c>
      <c r="F641" s="33" t="s">
        <v>924</v>
      </c>
      <c r="G641" s="33" t="s">
        <v>3485</v>
      </c>
      <c r="H641" s="5" t="s">
        <v>1855</v>
      </c>
      <c r="I641" s="33">
        <v>700</v>
      </c>
      <c r="K641" s="9">
        <v>17</v>
      </c>
      <c r="O641" s="33" t="s">
        <v>3486</v>
      </c>
      <c r="P641" s="61" t="str">
        <f t="shared" si="29"/>
        <v>POINT(-88.331264 41.918111)</v>
      </c>
      <c r="Q641" s="67">
        <v>41.918111000000003</v>
      </c>
      <c r="R641" s="67">
        <v>-88.331264000000004</v>
      </c>
    </row>
    <row r="642" spans="1:18" x14ac:dyDescent="0.25">
      <c r="A642" s="76" t="str">
        <f t="shared" si="27"/>
        <v>17091</v>
      </c>
      <c r="B642" s="76" t="str">
        <f t="shared" si="28"/>
        <v>17091</v>
      </c>
      <c r="C642" s="33">
        <v>17091</v>
      </c>
      <c r="D642" s="33" t="s">
        <v>3487</v>
      </c>
      <c r="E642" s="33" t="s">
        <v>925</v>
      </c>
      <c r="F642" s="33" t="s">
        <v>924</v>
      </c>
      <c r="G642" s="33" t="s">
        <v>3488</v>
      </c>
      <c r="H642" s="5" t="s">
        <v>1855</v>
      </c>
      <c r="I642" s="33">
        <v>701</v>
      </c>
      <c r="K642" s="9">
        <v>17</v>
      </c>
      <c r="O642" s="33" t="s">
        <v>3489</v>
      </c>
      <c r="P642" s="61" t="str">
        <f t="shared" si="29"/>
        <v>POINT(-87.850867 41.148582)</v>
      </c>
      <c r="Q642" s="67">
        <v>41.148581999999998</v>
      </c>
      <c r="R642" s="67">
        <v>-87.850866999999994</v>
      </c>
    </row>
    <row r="643" spans="1:18" x14ac:dyDescent="0.25">
      <c r="A643" s="76" t="str">
        <f t="shared" ref="A643:A706" si="30">K643&amp;RIGHT(C643,3)</f>
        <v>17093</v>
      </c>
      <c r="B643" s="76" t="str">
        <f t="shared" ref="B643:B706" si="31">TEXT(A643,"00000")</f>
        <v>17093</v>
      </c>
      <c r="C643" s="33">
        <v>17093</v>
      </c>
      <c r="D643" s="33" t="s">
        <v>3490</v>
      </c>
      <c r="E643" s="33" t="s">
        <v>925</v>
      </c>
      <c r="F643" s="33" t="s">
        <v>924</v>
      </c>
      <c r="G643" s="33" t="s">
        <v>3491</v>
      </c>
      <c r="H643" s="5" t="s">
        <v>1855</v>
      </c>
      <c r="I643" s="33">
        <v>702</v>
      </c>
      <c r="K643" s="9">
        <v>17</v>
      </c>
      <c r="O643" s="33" t="s">
        <v>3492</v>
      </c>
      <c r="P643" s="61" t="str">
        <f t="shared" ref="P643:P706" si="32">CONCATENATE("POINT","(",R643," ",Q643,")")</f>
        <v>POINT(-88.379066 41.663724)</v>
      </c>
      <c r="Q643" s="67">
        <v>41.663724000000002</v>
      </c>
      <c r="R643" s="67">
        <v>-88.379065999999995</v>
      </c>
    </row>
    <row r="644" spans="1:18" x14ac:dyDescent="0.25">
      <c r="A644" s="76" t="str">
        <f t="shared" si="30"/>
        <v>17095</v>
      </c>
      <c r="B644" s="76" t="str">
        <f t="shared" si="31"/>
        <v>17095</v>
      </c>
      <c r="C644" s="33">
        <v>17095</v>
      </c>
      <c r="D644" s="33" t="s">
        <v>3493</v>
      </c>
      <c r="E644" s="33" t="s">
        <v>925</v>
      </c>
      <c r="F644" s="33" t="s">
        <v>924</v>
      </c>
      <c r="G644" s="33" t="s">
        <v>3494</v>
      </c>
      <c r="H644" s="5" t="s">
        <v>1855</v>
      </c>
      <c r="I644" s="33">
        <v>703</v>
      </c>
      <c r="K644" s="9">
        <v>17</v>
      </c>
      <c r="O644" s="33" t="s">
        <v>3495</v>
      </c>
      <c r="P644" s="61" t="str">
        <f t="shared" si="32"/>
        <v>POINT(-90.328601 40.937032)</v>
      </c>
      <c r="Q644" s="67">
        <v>40.937032000000002</v>
      </c>
      <c r="R644" s="67">
        <v>-90.328601000000006</v>
      </c>
    </row>
    <row r="645" spans="1:18" x14ac:dyDescent="0.25">
      <c r="A645" s="76" t="str">
        <f t="shared" si="30"/>
        <v>17097</v>
      </c>
      <c r="B645" s="76" t="str">
        <f t="shared" si="31"/>
        <v>17097</v>
      </c>
      <c r="C645" s="33">
        <v>17097</v>
      </c>
      <c r="D645" s="33" t="s">
        <v>2402</v>
      </c>
      <c r="E645" s="33" t="s">
        <v>925</v>
      </c>
      <c r="F645" s="33" t="s">
        <v>924</v>
      </c>
      <c r="G645" s="33" t="s">
        <v>2403</v>
      </c>
      <c r="H645" s="5" t="s">
        <v>1855</v>
      </c>
      <c r="I645" s="33">
        <v>704</v>
      </c>
      <c r="K645" s="9">
        <v>17</v>
      </c>
      <c r="O645" s="33" t="s">
        <v>3496</v>
      </c>
      <c r="P645" s="61" t="str">
        <f t="shared" si="32"/>
        <v>POINT(-87.969458 42.313072)</v>
      </c>
      <c r="Q645" s="67">
        <v>42.313071999999998</v>
      </c>
      <c r="R645" s="67">
        <v>-87.969458000000003</v>
      </c>
    </row>
    <row r="646" spans="1:18" x14ac:dyDescent="0.25">
      <c r="A646" s="76" t="str">
        <f t="shared" si="30"/>
        <v>17099</v>
      </c>
      <c r="B646" s="76" t="str">
        <f t="shared" si="31"/>
        <v>17099</v>
      </c>
      <c r="C646" s="33">
        <v>17099</v>
      </c>
      <c r="D646" s="33" t="s">
        <v>3497</v>
      </c>
      <c r="E646" s="33" t="s">
        <v>925</v>
      </c>
      <c r="F646" s="33" t="s">
        <v>924</v>
      </c>
      <c r="G646" s="33" t="s">
        <v>3498</v>
      </c>
      <c r="H646" s="5" t="s">
        <v>1855</v>
      </c>
      <c r="I646" s="33">
        <v>705</v>
      </c>
      <c r="K646" s="9">
        <v>17</v>
      </c>
      <c r="O646" s="33" t="s">
        <v>3499</v>
      </c>
      <c r="P646" s="61" t="str">
        <f t="shared" si="32"/>
        <v>POINT(-88.895997 41.350798)</v>
      </c>
      <c r="Q646" s="67">
        <v>41.350797999999998</v>
      </c>
      <c r="R646" s="67">
        <v>-88.895996999999994</v>
      </c>
    </row>
    <row r="647" spans="1:18" x14ac:dyDescent="0.25">
      <c r="A647" s="76" t="str">
        <f t="shared" si="30"/>
        <v>17101</v>
      </c>
      <c r="B647" s="76" t="str">
        <f t="shared" si="31"/>
        <v>17101</v>
      </c>
      <c r="C647" s="33">
        <v>17101</v>
      </c>
      <c r="D647" s="33" t="s">
        <v>1971</v>
      </c>
      <c r="E647" s="33" t="s">
        <v>925</v>
      </c>
      <c r="F647" s="33" t="s">
        <v>924</v>
      </c>
      <c r="G647" s="33" t="s">
        <v>1972</v>
      </c>
      <c r="H647" s="5" t="s">
        <v>1855</v>
      </c>
      <c r="I647" s="33">
        <v>706</v>
      </c>
      <c r="K647" s="9">
        <v>17</v>
      </c>
      <c r="O647" s="33" t="s">
        <v>3500</v>
      </c>
      <c r="P647" s="61" t="str">
        <f t="shared" si="32"/>
        <v>POINT(-87.748328 38.718291)</v>
      </c>
      <c r="Q647" s="67">
        <v>38.718291000000001</v>
      </c>
      <c r="R647" s="67">
        <v>-87.748328000000001</v>
      </c>
    </row>
    <row r="648" spans="1:18" x14ac:dyDescent="0.25">
      <c r="A648" s="76" t="str">
        <f t="shared" si="30"/>
        <v>17103</v>
      </c>
      <c r="B648" s="76" t="str">
        <f t="shared" si="31"/>
        <v>17103</v>
      </c>
      <c r="C648" s="33">
        <v>17103</v>
      </c>
      <c r="D648" s="33" t="s">
        <v>1974</v>
      </c>
      <c r="E648" s="33" t="s">
        <v>925</v>
      </c>
      <c r="F648" s="33" t="s">
        <v>924</v>
      </c>
      <c r="G648" s="33" t="s">
        <v>1975</v>
      </c>
      <c r="H648" s="5" t="s">
        <v>1855</v>
      </c>
      <c r="I648" s="33">
        <v>707</v>
      </c>
      <c r="K648" s="9">
        <v>17</v>
      </c>
      <c r="O648" s="33" t="s">
        <v>3501</v>
      </c>
      <c r="P648" s="61" t="str">
        <f t="shared" si="32"/>
        <v>POINT(-89.398207 41.810242)</v>
      </c>
      <c r="Q648" s="67">
        <v>41.810242000000002</v>
      </c>
      <c r="R648" s="67">
        <v>-89.398206999999999</v>
      </c>
    </row>
    <row r="649" spans="1:18" x14ac:dyDescent="0.25">
      <c r="A649" s="76" t="str">
        <f t="shared" si="30"/>
        <v>17105</v>
      </c>
      <c r="B649" s="76" t="str">
        <f t="shared" si="31"/>
        <v>17105</v>
      </c>
      <c r="C649" s="33">
        <v>17105</v>
      </c>
      <c r="D649" s="33" t="s">
        <v>3502</v>
      </c>
      <c r="E649" s="33" t="s">
        <v>925</v>
      </c>
      <c r="F649" s="33" t="s">
        <v>924</v>
      </c>
      <c r="G649" s="33" t="s">
        <v>3503</v>
      </c>
      <c r="H649" s="5" t="s">
        <v>1855</v>
      </c>
      <c r="I649" s="33">
        <v>708</v>
      </c>
      <c r="K649" s="9">
        <v>17</v>
      </c>
      <c r="O649" s="33" t="s">
        <v>3504</v>
      </c>
      <c r="P649" s="61" t="str">
        <f t="shared" si="32"/>
        <v>POINT(-88.573187 40.907044)</v>
      </c>
      <c r="Q649" s="67">
        <v>40.907043999999999</v>
      </c>
      <c r="R649" s="67">
        <v>-88.573187000000004</v>
      </c>
    </row>
    <row r="650" spans="1:18" x14ac:dyDescent="0.25">
      <c r="A650" s="76" t="str">
        <f t="shared" si="30"/>
        <v>17107</v>
      </c>
      <c r="B650" s="76" t="str">
        <f t="shared" si="31"/>
        <v>17107</v>
      </c>
      <c r="C650" s="33">
        <v>17107</v>
      </c>
      <c r="D650" s="33" t="s">
        <v>2270</v>
      </c>
      <c r="E650" s="33" t="s">
        <v>925</v>
      </c>
      <c r="F650" s="33" t="s">
        <v>924</v>
      </c>
      <c r="G650" s="33" t="s">
        <v>2271</v>
      </c>
      <c r="H650" s="5" t="s">
        <v>1855</v>
      </c>
      <c r="I650" s="33">
        <v>709</v>
      </c>
      <c r="K650" s="9">
        <v>17</v>
      </c>
      <c r="O650" s="33" t="s">
        <v>3505</v>
      </c>
      <c r="P650" s="61" t="str">
        <f t="shared" si="32"/>
        <v>POINT(-89.361505 40.140775)</v>
      </c>
      <c r="Q650" s="67">
        <v>40.140774999999998</v>
      </c>
      <c r="R650" s="67">
        <v>-89.361504999999994</v>
      </c>
    </row>
    <row r="651" spans="1:18" x14ac:dyDescent="0.25">
      <c r="A651" s="76" t="str">
        <f t="shared" si="30"/>
        <v>17109</v>
      </c>
      <c r="B651" s="76" t="str">
        <f t="shared" si="31"/>
        <v>17109</v>
      </c>
      <c r="C651" s="33">
        <v>17109</v>
      </c>
      <c r="D651" s="33" t="s">
        <v>3506</v>
      </c>
      <c r="E651" s="33" t="s">
        <v>925</v>
      </c>
      <c r="F651" s="33" t="s">
        <v>924</v>
      </c>
      <c r="G651" s="33" t="s">
        <v>3507</v>
      </c>
      <c r="H651" s="5" t="s">
        <v>1855</v>
      </c>
      <c r="I651" s="33">
        <v>710</v>
      </c>
      <c r="K651" s="9">
        <v>17</v>
      </c>
      <c r="O651" s="33" t="s">
        <v>3508</v>
      </c>
      <c r="P651" s="61" t="str">
        <f t="shared" si="32"/>
        <v>POINT(-90.669344 40.469472)</v>
      </c>
      <c r="Q651" s="67">
        <v>40.469472000000003</v>
      </c>
      <c r="R651" s="67">
        <v>-90.669343999999995</v>
      </c>
    </row>
    <row r="652" spans="1:18" x14ac:dyDescent="0.25">
      <c r="A652" s="76" t="str">
        <f t="shared" si="30"/>
        <v>17111</v>
      </c>
      <c r="B652" s="76" t="str">
        <f t="shared" si="31"/>
        <v>17111</v>
      </c>
      <c r="C652" s="33">
        <v>17111</v>
      </c>
      <c r="D652" s="33" t="s">
        <v>3509</v>
      </c>
      <c r="E652" s="33" t="s">
        <v>925</v>
      </c>
      <c r="F652" s="33" t="s">
        <v>924</v>
      </c>
      <c r="G652" s="33" t="s">
        <v>3510</v>
      </c>
      <c r="H652" s="5" t="s">
        <v>1855</v>
      </c>
      <c r="I652" s="33">
        <v>711</v>
      </c>
      <c r="K652" s="9">
        <v>17</v>
      </c>
      <c r="O652" s="33" t="s">
        <v>3511</v>
      </c>
      <c r="P652" s="61" t="str">
        <f t="shared" si="32"/>
        <v>POINT(-88.34988 42.271472)</v>
      </c>
      <c r="Q652" s="67">
        <v>42.271472000000003</v>
      </c>
      <c r="R652" s="67">
        <v>-88.349879999999999</v>
      </c>
    </row>
    <row r="653" spans="1:18" x14ac:dyDescent="0.25">
      <c r="A653" s="76" t="str">
        <f t="shared" si="30"/>
        <v>17113</v>
      </c>
      <c r="B653" s="76" t="str">
        <f t="shared" si="31"/>
        <v>17113</v>
      </c>
      <c r="C653" s="33">
        <v>17113</v>
      </c>
      <c r="D653" s="33" t="s">
        <v>3512</v>
      </c>
      <c r="E653" s="33" t="s">
        <v>925</v>
      </c>
      <c r="F653" s="33" t="s">
        <v>924</v>
      </c>
      <c r="G653" s="33" t="s">
        <v>3513</v>
      </c>
      <c r="H653" s="5" t="s">
        <v>1855</v>
      </c>
      <c r="I653" s="33">
        <v>712</v>
      </c>
      <c r="K653" s="9">
        <v>17</v>
      </c>
      <c r="O653" s="33" t="s">
        <v>3514</v>
      </c>
      <c r="P653" s="61" t="str">
        <f t="shared" si="32"/>
        <v>POINT(-88.954977 40.494123)</v>
      </c>
      <c r="Q653" s="67">
        <v>40.494123000000002</v>
      </c>
      <c r="R653" s="67">
        <v>-88.954977</v>
      </c>
    </row>
    <row r="654" spans="1:18" x14ac:dyDescent="0.25">
      <c r="A654" s="76" t="str">
        <f t="shared" si="30"/>
        <v>17115</v>
      </c>
      <c r="B654" s="76" t="str">
        <f t="shared" si="31"/>
        <v>17115</v>
      </c>
      <c r="C654" s="33">
        <v>17115</v>
      </c>
      <c r="D654" s="33" t="s">
        <v>1983</v>
      </c>
      <c r="E654" s="33" t="s">
        <v>925</v>
      </c>
      <c r="F654" s="33" t="s">
        <v>924</v>
      </c>
      <c r="G654" s="33" t="s">
        <v>1984</v>
      </c>
      <c r="H654" s="5" t="s">
        <v>1855</v>
      </c>
      <c r="I654" s="33">
        <v>713</v>
      </c>
      <c r="K654" s="9">
        <v>17</v>
      </c>
      <c r="O654" s="33" t="s">
        <v>3515</v>
      </c>
      <c r="P654" s="61" t="str">
        <f t="shared" si="32"/>
        <v>POINT(-88.947076 39.851176)</v>
      </c>
      <c r="Q654" s="67">
        <v>39.851176000000002</v>
      </c>
      <c r="R654" s="67">
        <v>-88.947075999999996</v>
      </c>
    </row>
    <row r="655" spans="1:18" x14ac:dyDescent="0.25">
      <c r="A655" s="76" t="str">
        <f t="shared" si="30"/>
        <v>17117</v>
      </c>
      <c r="B655" s="76" t="str">
        <f t="shared" si="31"/>
        <v>17117</v>
      </c>
      <c r="C655" s="33">
        <v>17117</v>
      </c>
      <c r="D655" s="33" t="s">
        <v>3516</v>
      </c>
      <c r="E655" s="33" t="s">
        <v>925</v>
      </c>
      <c r="F655" s="33" t="s">
        <v>924</v>
      </c>
      <c r="G655" s="33" t="s">
        <v>3517</v>
      </c>
      <c r="H655" s="5" t="s">
        <v>1855</v>
      </c>
      <c r="I655" s="33">
        <v>714</v>
      </c>
      <c r="K655" s="9">
        <v>17</v>
      </c>
      <c r="O655" s="33" t="s">
        <v>3518</v>
      </c>
      <c r="P655" s="61" t="str">
        <f t="shared" si="32"/>
        <v>POINT(-89.877035 39.19403)</v>
      </c>
      <c r="Q655" s="67">
        <v>39.194029999999998</v>
      </c>
      <c r="R655" s="67">
        <v>-89.877035000000006</v>
      </c>
    </row>
    <row r="656" spans="1:18" x14ac:dyDescent="0.25">
      <c r="A656" s="76" t="str">
        <f t="shared" si="30"/>
        <v>17119</v>
      </c>
      <c r="B656" s="76" t="str">
        <f t="shared" si="31"/>
        <v>17119</v>
      </c>
      <c r="C656" s="33">
        <v>17119</v>
      </c>
      <c r="D656" s="33" t="s">
        <v>1986</v>
      </c>
      <c r="E656" s="33" t="s">
        <v>925</v>
      </c>
      <c r="F656" s="33" t="s">
        <v>924</v>
      </c>
      <c r="G656" s="33" t="s">
        <v>1987</v>
      </c>
      <c r="H656" s="5" t="s">
        <v>1855</v>
      </c>
      <c r="I656" s="33">
        <v>715</v>
      </c>
      <c r="K656" s="9">
        <v>17</v>
      </c>
      <c r="O656" s="33" t="s">
        <v>3519</v>
      </c>
      <c r="P656" s="61" t="str">
        <f t="shared" si="32"/>
        <v>POINT(-90.018097 38.801396)</v>
      </c>
      <c r="Q656" s="67">
        <v>38.801395999999997</v>
      </c>
      <c r="R656" s="67">
        <v>-90.018096999999997</v>
      </c>
    </row>
    <row r="657" spans="1:18" x14ac:dyDescent="0.25">
      <c r="A657" s="76" t="str">
        <f t="shared" si="30"/>
        <v>17121</v>
      </c>
      <c r="B657" s="76" t="str">
        <f t="shared" si="31"/>
        <v>17121</v>
      </c>
      <c r="C657" s="33">
        <v>17121</v>
      </c>
      <c r="D657" s="33" t="s">
        <v>1992</v>
      </c>
      <c r="E657" s="33" t="s">
        <v>925</v>
      </c>
      <c r="F657" s="33" t="s">
        <v>924</v>
      </c>
      <c r="G657" s="33" t="s">
        <v>1993</v>
      </c>
      <c r="H657" s="5" t="s">
        <v>1855</v>
      </c>
      <c r="I657" s="33">
        <v>716</v>
      </c>
      <c r="K657" s="9">
        <v>17</v>
      </c>
      <c r="O657" s="33" t="s">
        <v>3520</v>
      </c>
      <c r="P657" s="61" t="str">
        <f t="shared" si="32"/>
        <v>POINT(-89.016967 38.59071)</v>
      </c>
      <c r="Q657" s="67">
        <v>38.590710000000001</v>
      </c>
      <c r="R657" s="67">
        <v>-89.016966999999994</v>
      </c>
    </row>
    <row r="658" spans="1:18" x14ac:dyDescent="0.25">
      <c r="A658" s="76" t="str">
        <f t="shared" si="30"/>
        <v>17123</v>
      </c>
      <c r="B658" s="76" t="str">
        <f t="shared" si="31"/>
        <v>17123</v>
      </c>
      <c r="C658" s="33">
        <v>17123</v>
      </c>
      <c r="D658" s="33" t="s">
        <v>1995</v>
      </c>
      <c r="E658" s="33" t="s">
        <v>925</v>
      </c>
      <c r="F658" s="33" t="s">
        <v>924</v>
      </c>
      <c r="G658" s="33" t="s">
        <v>1996</v>
      </c>
      <c r="H658" s="5" t="s">
        <v>1855</v>
      </c>
      <c r="I658" s="33">
        <v>717</v>
      </c>
      <c r="K658" s="9">
        <v>17</v>
      </c>
      <c r="O658" s="33" t="s">
        <v>3521</v>
      </c>
      <c r="P658" s="61" t="str">
        <f t="shared" si="32"/>
        <v>POINT(-89.315638 41.043034)</v>
      </c>
      <c r="Q658" s="67">
        <v>41.043033999999999</v>
      </c>
      <c r="R658" s="67">
        <v>-89.315638000000007</v>
      </c>
    </row>
    <row r="659" spans="1:18" x14ac:dyDescent="0.25">
      <c r="A659" s="76" t="str">
        <f t="shared" si="30"/>
        <v>17125</v>
      </c>
      <c r="B659" s="76" t="str">
        <f t="shared" si="31"/>
        <v>17125</v>
      </c>
      <c r="C659" s="33">
        <v>17125</v>
      </c>
      <c r="D659" s="33" t="s">
        <v>3522</v>
      </c>
      <c r="E659" s="33" t="s">
        <v>925</v>
      </c>
      <c r="F659" s="33" t="s">
        <v>924</v>
      </c>
      <c r="G659" s="33" t="s">
        <v>3523</v>
      </c>
      <c r="H659" s="5" t="s">
        <v>1855</v>
      </c>
      <c r="I659" s="33">
        <v>718</v>
      </c>
      <c r="K659" s="9">
        <v>17</v>
      </c>
      <c r="O659" s="33" t="s">
        <v>3524</v>
      </c>
      <c r="P659" s="61" t="str">
        <f t="shared" si="32"/>
        <v>POINT(-89.898924 40.286475)</v>
      </c>
      <c r="Q659" s="67">
        <v>40.286475000000003</v>
      </c>
      <c r="R659" s="67">
        <v>-89.898923999999994</v>
      </c>
    </row>
    <row r="660" spans="1:18" x14ac:dyDescent="0.25">
      <c r="A660" s="76" t="str">
        <f t="shared" si="30"/>
        <v>17127</v>
      </c>
      <c r="B660" s="76" t="str">
        <f t="shared" si="31"/>
        <v>17127</v>
      </c>
      <c r="C660" s="33">
        <v>17127</v>
      </c>
      <c r="D660" s="33" t="s">
        <v>3525</v>
      </c>
      <c r="E660" s="33" t="s">
        <v>925</v>
      </c>
      <c r="F660" s="33" t="s">
        <v>924</v>
      </c>
      <c r="G660" s="33" t="s">
        <v>3526</v>
      </c>
      <c r="H660" s="5" t="s">
        <v>1855</v>
      </c>
      <c r="I660" s="33">
        <v>719</v>
      </c>
      <c r="K660" s="9">
        <v>17</v>
      </c>
      <c r="O660" s="33" t="s">
        <v>3527</v>
      </c>
      <c r="P660" s="61" t="str">
        <f t="shared" si="32"/>
        <v>POINT(-88.714109 37.178592)</v>
      </c>
      <c r="Q660" s="67">
        <v>37.178592000000002</v>
      </c>
      <c r="R660" s="67">
        <v>-88.714108999999993</v>
      </c>
    </row>
    <row r="661" spans="1:18" x14ac:dyDescent="0.25">
      <c r="A661" s="76" t="str">
        <f t="shared" si="30"/>
        <v>17129</v>
      </c>
      <c r="B661" s="76" t="str">
        <f t="shared" si="31"/>
        <v>17129</v>
      </c>
      <c r="C661" s="33">
        <v>17129</v>
      </c>
      <c r="D661" s="33" t="s">
        <v>3528</v>
      </c>
      <c r="E661" s="33" t="s">
        <v>925</v>
      </c>
      <c r="F661" s="33" t="s">
        <v>924</v>
      </c>
      <c r="G661" s="33" t="s">
        <v>3529</v>
      </c>
      <c r="H661" s="5" t="s">
        <v>1855</v>
      </c>
      <c r="I661" s="33">
        <v>720</v>
      </c>
      <c r="K661" s="9">
        <v>17</v>
      </c>
      <c r="O661" s="33" t="s">
        <v>3530</v>
      </c>
      <c r="P661" s="61" t="str">
        <f t="shared" si="32"/>
        <v>POINT(-89.799507 39.99726)</v>
      </c>
      <c r="Q661" s="67">
        <v>39.997259999999997</v>
      </c>
      <c r="R661" s="67">
        <v>-89.799507000000006</v>
      </c>
    </row>
    <row r="662" spans="1:18" x14ac:dyDescent="0.25">
      <c r="A662" s="76" t="str">
        <f t="shared" si="30"/>
        <v>17131</v>
      </c>
      <c r="B662" s="76" t="str">
        <f t="shared" si="31"/>
        <v>17131</v>
      </c>
      <c r="C662" s="33">
        <v>17131</v>
      </c>
      <c r="D662" s="33" t="s">
        <v>3531</v>
      </c>
      <c r="E662" s="33" t="s">
        <v>925</v>
      </c>
      <c r="F662" s="33" t="s">
        <v>924</v>
      </c>
      <c r="G662" s="33" t="s">
        <v>3532</v>
      </c>
      <c r="H662" s="5" t="s">
        <v>1855</v>
      </c>
      <c r="I662" s="33">
        <v>721</v>
      </c>
      <c r="K662" s="9">
        <v>17</v>
      </c>
      <c r="O662" s="33" t="s">
        <v>3533</v>
      </c>
      <c r="P662" s="61" t="str">
        <f t="shared" si="32"/>
        <v>POINT(-90.687167 41.214043)</v>
      </c>
      <c r="Q662" s="67">
        <v>41.214042999999997</v>
      </c>
      <c r="R662" s="67">
        <v>-90.687167000000002</v>
      </c>
    </row>
    <row r="663" spans="1:18" x14ac:dyDescent="0.25">
      <c r="A663" s="76" t="str">
        <f t="shared" si="30"/>
        <v>17133</v>
      </c>
      <c r="B663" s="76" t="str">
        <f t="shared" si="31"/>
        <v>17133</v>
      </c>
      <c r="C663" s="33">
        <v>17133</v>
      </c>
      <c r="D663" s="33" t="s">
        <v>2001</v>
      </c>
      <c r="E663" s="33" t="s">
        <v>925</v>
      </c>
      <c r="F663" s="33" t="s">
        <v>924</v>
      </c>
      <c r="G663" s="33" t="s">
        <v>2002</v>
      </c>
      <c r="H663" s="5" t="s">
        <v>1855</v>
      </c>
      <c r="I663" s="33">
        <v>722</v>
      </c>
      <c r="K663" s="9">
        <v>17</v>
      </c>
      <c r="O663" s="33" t="s">
        <v>3534</v>
      </c>
      <c r="P663" s="61" t="str">
        <f t="shared" si="32"/>
        <v>POINT(-90.171163 38.358529)</v>
      </c>
      <c r="Q663" s="67">
        <v>38.358528999999997</v>
      </c>
      <c r="R663" s="67">
        <v>-90.171163000000007</v>
      </c>
    </row>
    <row r="664" spans="1:18" x14ac:dyDescent="0.25">
      <c r="A664" s="76" t="str">
        <f t="shared" si="30"/>
        <v>17135</v>
      </c>
      <c r="B664" s="76" t="str">
        <f t="shared" si="31"/>
        <v>17135</v>
      </c>
      <c r="C664" s="33">
        <v>17135</v>
      </c>
      <c r="D664" s="33" t="s">
        <v>2004</v>
      </c>
      <c r="E664" s="33" t="s">
        <v>925</v>
      </c>
      <c r="F664" s="33" t="s">
        <v>924</v>
      </c>
      <c r="G664" s="33" t="s">
        <v>2005</v>
      </c>
      <c r="H664" s="5" t="s">
        <v>1855</v>
      </c>
      <c r="I664" s="33">
        <v>723</v>
      </c>
      <c r="K664" s="9">
        <v>17</v>
      </c>
      <c r="O664" s="33" t="s">
        <v>3535</v>
      </c>
      <c r="P664" s="61" t="str">
        <f t="shared" si="32"/>
        <v>POINT(-89.505319 39.198961)</v>
      </c>
      <c r="Q664" s="67">
        <v>39.198960999999997</v>
      </c>
      <c r="R664" s="67">
        <v>-89.505319</v>
      </c>
    </row>
    <row r="665" spans="1:18" x14ac:dyDescent="0.25">
      <c r="A665" s="76" t="str">
        <f t="shared" si="30"/>
        <v>17137</v>
      </c>
      <c r="B665" s="76" t="str">
        <f t="shared" si="31"/>
        <v>17137</v>
      </c>
      <c r="C665" s="33">
        <v>17137</v>
      </c>
      <c r="D665" s="33" t="s">
        <v>2007</v>
      </c>
      <c r="E665" s="33" t="s">
        <v>925</v>
      </c>
      <c r="F665" s="33" t="s">
        <v>924</v>
      </c>
      <c r="G665" s="33" t="s">
        <v>2008</v>
      </c>
      <c r="H665" s="5" t="s">
        <v>1855</v>
      </c>
      <c r="I665" s="33">
        <v>724</v>
      </c>
      <c r="K665" s="9">
        <v>17</v>
      </c>
      <c r="O665" s="33" t="s">
        <v>3536</v>
      </c>
      <c r="P665" s="61" t="str">
        <f t="shared" si="32"/>
        <v>POINT(-90.231161 39.718155)</v>
      </c>
      <c r="Q665" s="67">
        <v>39.718155000000003</v>
      </c>
      <c r="R665" s="67">
        <v>-90.231161</v>
      </c>
    </row>
    <row r="666" spans="1:18" x14ac:dyDescent="0.25">
      <c r="A666" s="76" t="str">
        <f t="shared" si="30"/>
        <v>17139</v>
      </c>
      <c r="B666" s="76" t="str">
        <f t="shared" si="31"/>
        <v>17139</v>
      </c>
      <c r="C666" s="33">
        <v>17139</v>
      </c>
      <c r="D666" s="33" t="s">
        <v>3537</v>
      </c>
      <c r="E666" s="33" t="s">
        <v>925</v>
      </c>
      <c r="F666" s="33" t="s">
        <v>924</v>
      </c>
      <c r="G666" s="33" t="s">
        <v>3538</v>
      </c>
      <c r="H666" s="5" t="s">
        <v>1855</v>
      </c>
      <c r="I666" s="33">
        <v>725</v>
      </c>
      <c r="K666" s="9">
        <v>17</v>
      </c>
      <c r="O666" s="33" t="s">
        <v>3539</v>
      </c>
      <c r="P666" s="61" t="str">
        <f t="shared" si="32"/>
        <v>POINT(-88.614419 39.631979)</v>
      </c>
      <c r="Q666" s="67">
        <v>39.631979000000001</v>
      </c>
      <c r="R666" s="67">
        <v>-88.614418999999998</v>
      </c>
    </row>
    <row r="667" spans="1:18" x14ac:dyDescent="0.25">
      <c r="A667" s="76" t="str">
        <f t="shared" si="30"/>
        <v>17141</v>
      </c>
      <c r="B667" s="76" t="str">
        <f t="shared" si="31"/>
        <v>17141</v>
      </c>
      <c r="C667" s="33">
        <v>17141</v>
      </c>
      <c r="D667" s="33" t="s">
        <v>3540</v>
      </c>
      <c r="E667" s="33" t="s">
        <v>925</v>
      </c>
      <c r="F667" s="33" t="s">
        <v>924</v>
      </c>
      <c r="G667" s="33" t="s">
        <v>3541</v>
      </c>
      <c r="H667" s="5" t="s">
        <v>1855</v>
      </c>
      <c r="I667" s="33">
        <v>726</v>
      </c>
      <c r="K667" s="9">
        <v>17</v>
      </c>
      <c r="O667" s="33" t="s">
        <v>3542</v>
      </c>
      <c r="P667" s="61" t="str">
        <f t="shared" si="32"/>
        <v>POINT(-89.256098 42.028653)</v>
      </c>
      <c r="Q667" s="67">
        <v>42.028652999999998</v>
      </c>
      <c r="R667" s="67">
        <v>-89.256097999999994</v>
      </c>
    </row>
    <row r="668" spans="1:18" x14ac:dyDescent="0.25">
      <c r="A668" s="76" t="str">
        <f t="shared" si="30"/>
        <v>17143</v>
      </c>
      <c r="B668" s="76" t="str">
        <f t="shared" si="31"/>
        <v>17143</v>
      </c>
      <c r="C668" s="33">
        <v>17143</v>
      </c>
      <c r="D668" s="33" t="s">
        <v>3543</v>
      </c>
      <c r="E668" s="33" t="s">
        <v>925</v>
      </c>
      <c r="F668" s="33" t="s">
        <v>924</v>
      </c>
      <c r="G668" s="33" t="s">
        <v>3544</v>
      </c>
      <c r="H668" s="5" t="s">
        <v>1855</v>
      </c>
      <c r="I668" s="33">
        <v>727</v>
      </c>
      <c r="K668" s="9">
        <v>17</v>
      </c>
      <c r="O668" s="33" t="s">
        <v>3545</v>
      </c>
      <c r="P668" s="61" t="str">
        <f t="shared" si="32"/>
        <v>POINT(-89.638993 40.742915)</v>
      </c>
      <c r="Q668" s="67">
        <v>40.742915000000004</v>
      </c>
      <c r="R668" s="67">
        <v>-89.638992999999999</v>
      </c>
    </row>
    <row r="669" spans="1:18" x14ac:dyDescent="0.25">
      <c r="A669" s="76" t="str">
        <f t="shared" si="30"/>
        <v>17145</v>
      </c>
      <c r="B669" s="76" t="str">
        <f t="shared" si="31"/>
        <v>17145</v>
      </c>
      <c r="C669" s="33">
        <v>17145</v>
      </c>
      <c r="D669" s="33" t="s">
        <v>2010</v>
      </c>
      <c r="E669" s="33" t="s">
        <v>925</v>
      </c>
      <c r="F669" s="33" t="s">
        <v>924</v>
      </c>
      <c r="G669" s="33" t="s">
        <v>2011</v>
      </c>
      <c r="H669" s="5" t="s">
        <v>1855</v>
      </c>
      <c r="I669" s="33">
        <v>728</v>
      </c>
      <c r="K669" s="9">
        <v>17</v>
      </c>
      <c r="O669" s="33" t="s">
        <v>3546</v>
      </c>
      <c r="P669" s="61" t="str">
        <f t="shared" si="32"/>
        <v>POINT(-89.323862 38.058514)</v>
      </c>
      <c r="Q669" s="67">
        <v>38.058514000000002</v>
      </c>
      <c r="R669" s="67">
        <v>-89.323862000000005</v>
      </c>
    </row>
    <row r="670" spans="1:18" x14ac:dyDescent="0.25">
      <c r="A670" s="76" t="str">
        <f t="shared" si="30"/>
        <v>17147</v>
      </c>
      <c r="B670" s="76" t="str">
        <f t="shared" si="31"/>
        <v>17147</v>
      </c>
      <c r="C670" s="33">
        <v>17147</v>
      </c>
      <c r="D670" s="33" t="s">
        <v>3547</v>
      </c>
      <c r="E670" s="33" t="s">
        <v>925</v>
      </c>
      <c r="F670" s="33" t="s">
        <v>924</v>
      </c>
      <c r="G670" s="33" t="s">
        <v>3548</v>
      </c>
      <c r="H670" s="5" t="s">
        <v>1855</v>
      </c>
      <c r="I670" s="33">
        <v>729</v>
      </c>
      <c r="K670" s="9">
        <v>17</v>
      </c>
      <c r="O670" s="33" t="s">
        <v>3549</v>
      </c>
      <c r="P670" s="61" t="str">
        <f t="shared" si="32"/>
        <v>POINT(-88.581585 40.007008)</v>
      </c>
      <c r="Q670" s="67">
        <v>40.007007999999999</v>
      </c>
      <c r="R670" s="67">
        <v>-88.581585000000004</v>
      </c>
    </row>
    <row r="671" spans="1:18" x14ac:dyDescent="0.25">
      <c r="A671" s="76" t="str">
        <f t="shared" si="30"/>
        <v>17149</v>
      </c>
      <c r="B671" s="76" t="str">
        <f t="shared" si="31"/>
        <v>17149</v>
      </c>
      <c r="C671" s="33">
        <v>17149</v>
      </c>
      <c r="D671" s="33" t="s">
        <v>2016</v>
      </c>
      <c r="E671" s="33" t="s">
        <v>925</v>
      </c>
      <c r="F671" s="33" t="s">
        <v>924</v>
      </c>
      <c r="G671" s="33" t="s">
        <v>2017</v>
      </c>
      <c r="H671" s="5" t="s">
        <v>1855</v>
      </c>
      <c r="I671" s="33">
        <v>730</v>
      </c>
      <c r="K671" s="9">
        <v>17</v>
      </c>
      <c r="O671" s="33" t="s">
        <v>3550</v>
      </c>
      <c r="P671" s="61" t="str">
        <f t="shared" si="32"/>
        <v>POINT(-90.859127 39.621311)</v>
      </c>
      <c r="Q671" s="67">
        <v>39.621310999999999</v>
      </c>
      <c r="R671" s="67">
        <v>-90.859127000000001</v>
      </c>
    </row>
    <row r="672" spans="1:18" x14ac:dyDescent="0.25">
      <c r="A672" s="76" t="str">
        <f t="shared" si="30"/>
        <v>17151</v>
      </c>
      <c r="B672" s="76" t="str">
        <f t="shared" si="31"/>
        <v>17151</v>
      </c>
      <c r="C672" s="33">
        <v>17151</v>
      </c>
      <c r="D672" s="33" t="s">
        <v>2304</v>
      </c>
      <c r="E672" s="33" t="s">
        <v>925</v>
      </c>
      <c r="F672" s="33" t="s">
        <v>924</v>
      </c>
      <c r="G672" s="33" t="s">
        <v>2305</v>
      </c>
      <c r="H672" s="5" t="s">
        <v>1855</v>
      </c>
      <c r="I672" s="33">
        <v>731</v>
      </c>
      <c r="K672" s="9">
        <v>17</v>
      </c>
      <c r="O672" s="33" t="s">
        <v>3551</v>
      </c>
      <c r="P672" s="61" t="str">
        <f t="shared" si="32"/>
        <v>POINT(-88.54991 37.39893)</v>
      </c>
      <c r="Q672" s="67">
        <v>37.39893</v>
      </c>
      <c r="R672" s="67">
        <v>-88.549909999999997</v>
      </c>
    </row>
    <row r="673" spans="1:18" x14ac:dyDescent="0.25">
      <c r="A673" s="76" t="str">
        <f t="shared" si="30"/>
        <v>17153</v>
      </c>
      <c r="B673" s="76" t="str">
        <f t="shared" si="31"/>
        <v>17153</v>
      </c>
      <c r="C673" s="33">
        <v>17153</v>
      </c>
      <c r="D673" s="33" t="s">
        <v>2310</v>
      </c>
      <c r="E673" s="33" t="s">
        <v>925</v>
      </c>
      <c r="F673" s="33" t="s">
        <v>924</v>
      </c>
      <c r="G673" s="33" t="s">
        <v>2311</v>
      </c>
      <c r="H673" s="5" t="s">
        <v>1855</v>
      </c>
      <c r="I673" s="33">
        <v>732</v>
      </c>
      <c r="K673" s="9">
        <v>17</v>
      </c>
      <c r="O673" s="33" t="s">
        <v>3552</v>
      </c>
      <c r="P673" s="61" t="str">
        <f t="shared" si="32"/>
        <v>POINT(-89.13475 37.199543)</v>
      </c>
      <c r="Q673" s="67">
        <v>37.199542999999998</v>
      </c>
      <c r="R673" s="67">
        <v>-89.134749999999997</v>
      </c>
    </row>
    <row r="674" spans="1:18" x14ac:dyDescent="0.25">
      <c r="A674" s="76" t="str">
        <f t="shared" si="30"/>
        <v>17155</v>
      </c>
      <c r="B674" s="76" t="str">
        <f t="shared" si="31"/>
        <v>17155</v>
      </c>
      <c r="C674" s="33">
        <v>17155</v>
      </c>
      <c r="D674" s="33" t="s">
        <v>2862</v>
      </c>
      <c r="E674" s="33" t="s">
        <v>925</v>
      </c>
      <c r="F674" s="33" t="s">
        <v>924</v>
      </c>
      <c r="G674" s="33" t="s">
        <v>2863</v>
      </c>
      <c r="H674" s="5" t="s">
        <v>1855</v>
      </c>
      <c r="I674" s="33">
        <v>733</v>
      </c>
      <c r="K674" s="9">
        <v>17</v>
      </c>
      <c r="O674" s="33" t="s">
        <v>3553</v>
      </c>
      <c r="P674" s="61" t="str">
        <f t="shared" si="32"/>
        <v>POINT(-89.270945 41.229306)</v>
      </c>
      <c r="Q674" s="67">
        <v>41.229306000000001</v>
      </c>
      <c r="R674" s="67">
        <v>-89.270944999999998</v>
      </c>
    </row>
    <row r="675" spans="1:18" x14ac:dyDescent="0.25">
      <c r="A675" s="76" t="str">
        <f t="shared" si="30"/>
        <v>17157</v>
      </c>
      <c r="B675" s="76" t="str">
        <f t="shared" si="31"/>
        <v>17157</v>
      </c>
      <c r="C675" s="33">
        <v>17157</v>
      </c>
      <c r="D675" s="33" t="s">
        <v>2019</v>
      </c>
      <c r="E675" s="33" t="s">
        <v>925</v>
      </c>
      <c r="F675" s="33" t="s">
        <v>924</v>
      </c>
      <c r="G675" s="33" t="s">
        <v>2020</v>
      </c>
      <c r="H675" s="5" t="s">
        <v>1855</v>
      </c>
      <c r="I675" s="33">
        <v>734</v>
      </c>
      <c r="K675" s="9">
        <v>17</v>
      </c>
      <c r="O675" s="33" t="s">
        <v>3554</v>
      </c>
      <c r="P675" s="61" t="str">
        <f t="shared" si="32"/>
        <v>POINT(-89.809249 38.055541)</v>
      </c>
      <c r="Q675" s="67">
        <v>38.055540999999998</v>
      </c>
      <c r="R675" s="67">
        <v>-89.809248999999994</v>
      </c>
    </row>
    <row r="676" spans="1:18" x14ac:dyDescent="0.25">
      <c r="A676" s="76" t="str">
        <f t="shared" si="30"/>
        <v>17159</v>
      </c>
      <c r="B676" s="76" t="str">
        <f t="shared" si="31"/>
        <v>17159</v>
      </c>
      <c r="C676" s="33">
        <v>17159</v>
      </c>
      <c r="D676" s="33" t="s">
        <v>3555</v>
      </c>
      <c r="E676" s="33" t="s">
        <v>925</v>
      </c>
      <c r="F676" s="33" t="s">
        <v>924</v>
      </c>
      <c r="G676" s="33" t="s">
        <v>3556</v>
      </c>
      <c r="H676" s="5" t="s">
        <v>1855</v>
      </c>
      <c r="I676" s="33">
        <v>735</v>
      </c>
      <c r="K676" s="9">
        <v>17</v>
      </c>
      <c r="O676" s="33" t="s">
        <v>3557</v>
      </c>
      <c r="P676" s="61" t="str">
        <f t="shared" si="32"/>
        <v>POINT(-88.088315 38.725943)</v>
      </c>
      <c r="Q676" s="67">
        <v>38.725943000000001</v>
      </c>
      <c r="R676" s="67">
        <v>-88.088314999999994</v>
      </c>
    </row>
    <row r="677" spans="1:18" x14ac:dyDescent="0.25">
      <c r="A677" s="76" t="str">
        <f t="shared" si="30"/>
        <v>17161</v>
      </c>
      <c r="B677" s="76" t="str">
        <f t="shared" si="31"/>
        <v>17161</v>
      </c>
      <c r="C677" s="33">
        <v>17161</v>
      </c>
      <c r="D677" s="33" t="s">
        <v>3558</v>
      </c>
      <c r="E677" s="33" t="s">
        <v>925</v>
      </c>
      <c r="F677" s="33" t="s">
        <v>924</v>
      </c>
      <c r="G677" s="33" t="s">
        <v>3559</v>
      </c>
      <c r="H677" s="5" t="s">
        <v>1855</v>
      </c>
      <c r="I677" s="33">
        <v>736</v>
      </c>
      <c r="K677" s="9">
        <v>17</v>
      </c>
      <c r="O677" s="33" t="s">
        <v>3560</v>
      </c>
      <c r="P677" s="61" t="str">
        <f t="shared" si="32"/>
        <v>POINT(-90.504005 41.489142)</v>
      </c>
      <c r="Q677" s="67">
        <v>41.489142000000001</v>
      </c>
      <c r="R677" s="67">
        <v>-90.504005000000006</v>
      </c>
    </row>
    <row r="678" spans="1:18" x14ac:dyDescent="0.25">
      <c r="A678" s="76" t="str">
        <f t="shared" si="30"/>
        <v>17163</v>
      </c>
      <c r="B678" s="76" t="str">
        <f t="shared" si="31"/>
        <v>17163</v>
      </c>
      <c r="C678" s="33">
        <v>17163</v>
      </c>
      <c r="D678" s="33" t="s">
        <v>2025</v>
      </c>
      <c r="E678" s="33" t="s">
        <v>925</v>
      </c>
      <c r="F678" s="33" t="s">
        <v>924</v>
      </c>
      <c r="G678" s="33" t="s">
        <v>2026</v>
      </c>
      <c r="H678" s="5" t="s">
        <v>1855</v>
      </c>
      <c r="I678" s="33">
        <v>737</v>
      </c>
      <c r="K678" s="9">
        <v>17</v>
      </c>
      <c r="O678" s="33" t="s">
        <v>3561</v>
      </c>
      <c r="P678" s="61" t="str">
        <f t="shared" si="32"/>
        <v>POINT(-90.000674 38.550219)</v>
      </c>
      <c r="Q678" s="67">
        <v>38.550218999999998</v>
      </c>
      <c r="R678" s="67">
        <v>-90.000674000000004</v>
      </c>
    </row>
    <row r="679" spans="1:18" x14ac:dyDescent="0.25">
      <c r="A679" s="76" t="str">
        <f t="shared" si="30"/>
        <v>17165</v>
      </c>
      <c r="B679" s="76" t="str">
        <f t="shared" si="31"/>
        <v>17165</v>
      </c>
      <c r="C679" s="33">
        <v>17165</v>
      </c>
      <c r="D679" s="33" t="s">
        <v>2317</v>
      </c>
      <c r="E679" s="33" t="s">
        <v>925</v>
      </c>
      <c r="F679" s="33" t="s">
        <v>924</v>
      </c>
      <c r="G679" s="33" t="s">
        <v>2318</v>
      </c>
      <c r="H679" s="5" t="s">
        <v>1855</v>
      </c>
      <c r="I679" s="33">
        <v>738</v>
      </c>
      <c r="K679" s="9">
        <v>17</v>
      </c>
      <c r="O679" s="33" t="s">
        <v>3562</v>
      </c>
      <c r="P679" s="61" t="str">
        <f t="shared" si="32"/>
        <v>POINT(-88.536395 37.754786)</v>
      </c>
      <c r="Q679" s="67">
        <v>37.754786000000003</v>
      </c>
      <c r="R679" s="67">
        <v>-88.536394999999999</v>
      </c>
    </row>
    <row r="680" spans="1:18" x14ac:dyDescent="0.25">
      <c r="A680" s="76" t="str">
        <f t="shared" si="30"/>
        <v>17167</v>
      </c>
      <c r="B680" s="76" t="str">
        <f t="shared" si="31"/>
        <v>17167</v>
      </c>
      <c r="C680" s="33">
        <v>17167</v>
      </c>
      <c r="D680" s="33" t="s">
        <v>3563</v>
      </c>
      <c r="E680" s="33" t="s">
        <v>925</v>
      </c>
      <c r="F680" s="33" t="s">
        <v>924</v>
      </c>
      <c r="G680" s="33" t="s">
        <v>3564</v>
      </c>
      <c r="H680" s="5" t="s">
        <v>1855</v>
      </c>
      <c r="I680" s="33">
        <v>739</v>
      </c>
      <c r="K680" s="9">
        <v>17</v>
      </c>
      <c r="O680" s="33" t="s">
        <v>3565</v>
      </c>
      <c r="P680" s="61" t="str">
        <f t="shared" si="32"/>
        <v>POINT(-89.652867 39.772757)</v>
      </c>
      <c r="Q680" s="67">
        <v>39.772756999999999</v>
      </c>
      <c r="R680" s="67">
        <v>-89.652867000000001</v>
      </c>
    </row>
    <row r="681" spans="1:18" x14ac:dyDescent="0.25">
      <c r="A681" s="76" t="str">
        <f t="shared" si="30"/>
        <v>17169</v>
      </c>
      <c r="B681" s="76" t="str">
        <f t="shared" si="31"/>
        <v>17169</v>
      </c>
      <c r="C681" s="33">
        <v>17169</v>
      </c>
      <c r="D681" s="33" t="s">
        <v>3566</v>
      </c>
      <c r="E681" s="33" t="s">
        <v>925</v>
      </c>
      <c r="F681" s="33" t="s">
        <v>924</v>
      </c>
      <c r="G681" s="33" t="s">
        <v>3567</v>
      </c>
      <c r="H681" s="5" t="s">
        <v>1855</v>
      </c>
      <c r="I681" s="33">
        <v>740</v>
      </c>
      <c r="K681" s="9">
        <v>17</v>
      </c>
      <c r="O681" s="33" t="s">
        <v>3568</v>
      </c>
      <c r="P681" s="61" t="str">
        <f t="shared" si="32"/>
        <v>POINT(-90.568639 40.13118)</v>
      </c>
      <c r="Q681" s="67">
        <v>40.131180000000001</v>
      </c>
      <c r="R681" s="67">
        <v>-90.568639000000005</v>
      </c>
    </row>
    <row r="682" spans="1:18" x14ac:dyDescent="0.25">
      <c r="A682" s="76" t="str">
        <f t="shared" si="30"/>
        <v>17171</v>
      </c>
      <c r="B682" s="76" t="str">
        <f t="shared" si="31"/>
        <v>17171</v>
      </c>
      <c r="C682" s="33">
        <v>17171</v>
      </c>
      <c r="D682" s="33" t="s">
        <v>2320</v>
      </c>
      <c r="E682" s="33" t="s">
        <v>925</v>
      </c>
      <c r="F682" s="33" t="s">
        <v>924</v>
      </c>
      <c r="G682" s="33" t="s">
        <v>2321</v>
      </c>
      <c r="H682" s="5" t="s">
        <v>1855</v>
      </c>
      <c r="I682" s="33">
        <v>741</v>
      </c>
      <c r="K682" s="9">
        <v>17</v>
      </c>
      <c r="O682" s="33" t="s">
        <v>3569</v>
      </c>
      <c r="P682" s="61" t="str">
        <f t="shared" si="32"/>
        <v>POINT(-90.462754 39.645737)</v>
      </c>
      <c r="Q682" s="67">
        <v>39.645736999999997</v>
      </c>
      <c r="R682" s="67">
        <v>-90.462754000000004</v>
      </c>
    </row>
    <row r="683" spans="1:18" x14ac:dyDescent="0.25">
      <c r="A683" s="76" t="str">
        <f t="shared" si="30"/>
        <v>17173</v>
      </c>
      <c r="B683" s="76" t="str">
        <f t="shared" si="31"/>
        <v>17173</v>
      </c>
      <c r="C683" s="33">
        <v>17173</v>
      </c>
      <c r="D683" s="33" t="s">
        <v>2028</v>
      </c>
      <c r="E683" s="33" t="s">
        <v>925</v>
      </c>
      <c r="F683" s="33" t="s">
        <v>924</v>
      </c>
      <c r="G683" s="33" t="s">
        <v>2029</v>
      </c>
      <c r="H683" s="5" t="s">
        <v>1855</v>
      </c>
      <c r="I683" s="33">
        <v>742</v>
      </c>
      <c r="K683" s="9">
        <v>17</v>
      </c>
      <c r="O683" s="33" t="s">
        <v>3570</v>
      </c>
      <c r="P683" s="61" t="str">
        <f t="shared" si="32"/>
        <v>POINT(-88.802073 39.396539)</v>
      </c>
      <c r="Q683" s="67">
        <v>39.396538999999997</v>
      </c>
      <c r="R683" s="67">
        <v>-88.802072999999993</v>
      </c>
    </row>
    <row r="684" spans="1:18" x14ac:dyDescent="0.25">
      <c r="A684" s="76" t="str">
        <f t="shared" si="30"/>
        <v>17175</v>
      </c>
      <c r="B684" s="76" t="str">
        <f t="shared" si="31"/>
        <v>17175</v>
      </c>
      <c r="C684" s="33">
        <v>17175</v>
      </c>
      <c r="D684" s="33" t="s">
        <v>3571</v>
      </c>
      <c r="E684" s="33" t="s">
        <v>925</v>
      </c>
      <c r="F684" s="33" t="s">
        <v>924</v>
      </c>
      <c r="G684" s="33" t="s">
        <v>3572</v>
      </c>
      <c r="H684" s="5" t="s">
        <v>1855</v>
      </c>
      <c r="I684" s="33">
        <v>743</v>
      </c>
      <c r="K684" s="9">
        <v>17</v>
      </c>
      <c r="O684" s="33" t="s">
        <v>3573</v>
      </c>
      <c r="P684" s="61" t="str">
        <f t="shared" si="32"/>
        <v>POINT(-89.792451 41.098377)</v>
      </c>
      <c r="Q684" s="67">
        <v>41.098376999999999</v>
      </c>
      <c r="R684" s="67">
        <v>-89.792451</v>
      </c>
    </row>
    <row r="685" spans="1:18" x14ac:dyDescent="0.25">
      <c r="A685" s="76" t="str">
        <f t="shared" si="30"/>
        <v>17177</v>
      </c>
      <c r="B685" s="76" t="str">
        <f t="shared" si="31"/>
        <v>17177</v>
      </c>
      <c r="C685" s="33">
        <v>17177</v>
      </c>
      <c r="D685" s="33" t="s">
        <v>3574</v>
      </c>
      <c r="E685" s="33" t="s">
        <v>925</v>
      </c>
      <c r="F685" s="33" t="s">
        <v>924</v>
      </c>
      <c r="G685" s="33" t="s">
        <v>3575</v>
      </c>
      <c r="H685" s="5" t="s">
        <v>1855</v>
      </c>
      <c r="I685" s="33">
        <v>744</v>
      </c>
      <c r="K685" s="9">
        <v>17</v>
      </c>
      <c r="O685" s="33" t="s">
        <v>3576</v>
      </c>
      <c r="P685" s="61" t="str">
        <f t="shared" si="32"/>
        <v>POINT(-89.644541 42.324139)</v>
      </c>
      <c r="Q685" s="67">
        <v>42.324139000000002</v>
      </c>
      <c r="R685" s="67">
        <v>-89.644541000000004</v>
      </c>
    </row>
    <row r="686" spans="1:18" x14ac:dyDescent="0.25">
      <c r="A686" s="76" t="str">
        <f t="shared" si="30"/>
        <v>17179</v>
      </c>
      <c r="B686" s="76" t="str">
        <f t="shared" si="31"/>
        <v>17179</v>
      </c>
      <c r="C686" s="33">
        <v>17179</v>
      </c>
      <c r="D686" s="33" t="s">
        <v>3577</v>
      </c>
      <c r="E686" s="33" t="s">
        <v>925</v>
      </c>
      <c r="F686" s="33" t="s">
        <v>924</v>
      </c>
      <c r="G686" s="33" t="s">
        <v>3578</v>
      </c>
      <c r="H686" s="5" t="s">
        <v>1855</v>
      </c>
      <c r="I686" s="33">
        <v>745</v>
      </c>
      <c r="K686" s="9">
        <v>17</v>
      </c>
      <c r="O686" s="33" t="s">
        <v>3579</v>
      </c>
      <c r="P686" s="61" t="str">
        <f t="shared" si="32"/>
        <v>POINT(-89.534104 40.602899)</v>
      </c>
      <c r="Q686" s="67">
        <v>40.602899000000001</v>
      </c>
      <c r="R686" s="67">
        <v>-89.534103999999999</v>
      </c>
    </row>
    <row r="687" spans="1:18" x14ac:dyDescent="0.25">
      <c r="A687" s="76" t="str">
        <f t="shared" si="30"/>
        <v>17181</v>
      </c>
      <c r="B687" s="76" t="str">
        <f t="shared" si="31"/>
        <v>17181</v>
      </c>
      <c r="C687" s="33">
        <v>17181</v>
      </c>
      <c r="D687" s="33" t="s">
        <v>2338</v>
      </c>
      <c r="E687" s="33" t="s">
        <v>925</v>
      </c>
      <c r="F687" s="33" t="s">
        <v>924</v>
      </c>
      <c r="G687" s="33" t="s">
        <v>2339</v>
      </c>
      <c r="H687" s="5" t="s">
        <v>1855</v>
      </c>
      <c r="I687" s="33">
        <v>746</v>
      </c>
      <c r="K687" s="9">
        <v>17</v>
      </c>
      <c r="O687" s="33" t="s">
        <v>3580</v>
      </c>
      <c r="P687" s="61" t="str">
        <f t="shared" si="32"/>
        <v>POINT(-89.236505 37.46858)</v>
      </c>
      <c r="Q687" s="67">
        <v>37.468580000000003</v>
      </c>
      <c r="R687" s="67">
        <v>-89.236504999999994</v>
      </c>
    </row>
    <row r="688" spans="1:18" x14ac:dyDescent="0.25">
      <c r="A688" s="76" t="str">
        <f t="shared" si="30"/>
        <v>17183</v>
      </c>
      <c r="B688" s="76" t="str">
        <f t="shared" si="31"/>
        <v>17183</v>
      </c>
      <c r="C688" s="33">
        <v>17183</v>
      </c>
      <c r="D688" s="33" t="s">
        <v>3581</v>
      </c>
      <c r="E688" s="33" t="s">
        <v>925</v>
      </c>
      <c r="F688" s="33" t="s">
        <v>924</v>
      </c>
      <c r="G688" s="33" t="s">
        <v>3582</v>
      </c>
      <c r="H688" s="5" t="s">
        <v>1855</v>
      </c>
      <c r="I688" s="33">
        <v>747</v>
      </c>
      <c r="K688" s="9">
        <v>17</v>
      </c>
      <c r="O688" s="33" t="s">
        <v>3583</v>
      </c>
      <c r="P688" s="61" t="str">
        <f t="shared" si="32"/>
        <v>POINT(-87.654806 40.149683)</v>
      </c>
      <c r="Q688" s="67">
        <v>40.149683000000003</v>
      </c>
      <c r="R688" s="67">
        <v>-87.654805999999994</v>
      </c>
    </row>
    <row r="689" spans="1:18" x14ac:dyDescent="0.25">
      <c r="A689" s="76" t="str">
        <f t="shared" si="30"/>
        <v>17185</v>
      </c>
      <c r="B689" s="76" t="str">
        <f t="shared" si="31"/>
        <v>17185</v>
      </c>
      <c r="C689" s="33">
        <v>17185</v>
      </c>
      <c r="D689" s="33" t="s">
        <v>3584</v>
      </c>
      <c r="E689" s="33" t="s">
        <v>925</v>
      </c>
      <c r="F689" s="33" t="s">
        <v>924</v>
      </c>
      <c r="G689" s="33" t="s">
        <v>3585</v>
      </c>
      <c r="H689" s="5" t="s">
        <v>1855</v>
      </c>
      <c r="I689" s="33">
        <v>748</v>
      </c>
      <c r="K689" s="9">
        <v>17</v>
      </c>
      <c r="O689" s="33" t="s">
        <v>3586</v>
      </c>
      <c r="P689" s="61" t="str">
        <f t="shared" si="32"/>
        <v>POINT(-87.789625 38.431283)</v>
      </c>
      <c r="Q689" s="67">
        <v>38.431283000000001</v>
      </c>
      <c r="R689" s="67">
        <v>-87.789625000000001</v>
      </c>
    </row>
    <row r="690" spans="1:18" x14ac:dyDescent="0.25">
      <c r="A690" s="76" t="str">
        <f t="shared" si="30"/>
        <v>17187</v>
      </c>
      <c r="B690" s="76" t="str">
        <f t="shared" si="31"/>
        <v>17187</v>
      </c>
      <c r="C690" s="33">
        <v>17187</v>
      </c>
      <c r="D690" s="33" t="s">
        <v>3246</v>
      </c>
      <c r="E690" s="33" t="s">
        <v>925</v>
      </c>
      <c r="F690" s="33" t="s">
        <v>924</v>
      </c>
      <c r="G690" s="33" t="s">
        <v>3247</v>
      </c>
      <c r="H690" s="5" t="s">
        <v>1855</v>
      </c>
      <c r="I690" s="33">
        <v>749</v>
      </c>
      <c r="K690" s="9">
        <v>17</v>
      </c>
      <c r="O690" s="33" t="s">
        <v>3587</v>
      </c>
      <c r="P690" s="61" t="str">
        <f t="shared" si="32"/>
        <v>POINT(-90.636371 40.890638)</v>
      </c>
      <c r="Q690" s="67">
        <v>40.890638000000003</v>
      </c>
      <c r="R690" s="67">
        <v>-90.636370999999997</v>
      </c>
    </row>
    <row r="691" spans="1:18" x14ac:dyDescent="0.25">
      <c r="A691" s="76" t="str">
        <f t="shared" si="30"/>
        <v>17189</v>
      </c>
      <c r="B691" s="76" t="str">
        <f t="shared" si="31"/>
        <v>17189</v>
      </c>
      <c r="C691" s="33">
        <v>17189</v>
      </c>
      <c r="D691" s="33" t="s">
        <v>2046</v>
      </c>
      <c r="E691" s="33" t="s">
        <v>925</v>
      </c>
      <c r="F691" s="33" t="s">
        <v>924</v>
      </c>
      <c r="G691" s="33" t="s">
        <v>1026</v>
      </c>
      <c r="H691" s="5" t="s">
        <v>1855</v>
      </c>
      <c r="I691" s="33">
        <v>750</v>
      </c>
      <c r="K691" s="9">
        <v>17</v>
      </c>
      <c r="O691" s="33" t="s">
        <v>3588</v>
      </c>
      <c r="P691" s="61" t="str">
        <f t="shared" si="32"/>
        <v>POINT(-89.39393 38.359407)</v>
      </c>
      <c r="Q691" s="67">
        <v>38.359406999999997</v>
      </c>
      <c r="R691" s="67">
        <v>-89.393929999999997</v>
      </c>
    </row>
    <row r="692" spans="1:18" x14ac:dyDescent="0.25">
      <c r="A692" s="76" t="str">
        <f t="shared" si="30"/>
        <v>17191</v>
      </c>
      <c r="B692" s="76" t="str">
        <f t="shared" si="31"/>
        <v>17191</v>
      </c>
      <c r="C692" s="33">
        <v>17191</v>
      </c>
      <c r="D692" s="33" t="s">
        <v>3250</v>
      </c>
      <c r="E692" s="33" t="s">
        <v>925</v>
      </c>
      <c r="F692" s="33" t="s">
        <v>924</v>
      </c>
      <c r="G692" s="33" t="s">
        <v>3251</v>
      </c>
      <c r="H692" s="5" t="s">
        <v>1855</v>
      </c>
      <c r="I692" s="33">
        <v>751</v>
      </c>
      <c r="K692" s="9">
        <v>17</v>
      </c>
      <c r="O692" s="33" t="s">
        <v>3589</v>
      </c>
      <c r="P692" s="61" t="str">
        <f t="shared" si="32"/>
        <v>POINT(-88.422496 38.406869)</v>
      </c>
      <c r="Q692" s="67">
        <v>38.406869</v>
      </c>
      <c r="R692" s="67">
        <v>-88.422495999999995</v>
      </c>
    </row>
    <row r="693" spans="1:18" x14ac:dyDescent="0.25">
      <c r="A693" s="76" t="str">
        <f t="shared" si="30"/>
        <v>17193</v>
      </c>
      <c r="B693" s="76" t="str">
        <f t="shared" si="31"/>
        <v>17193</v>
      </c>
      <c r="C693" s="33">
        <v>17193</v>
      </c>
      <c r="D693" s="33" t="s">
        <v>2345</v>
      </c>
      <c r="E693" s="33" t="s">
        <v>925</v>
      </c>
      <c r="F693" s="33" t="s">
        <v>924</v>
      </c>
      <c r="G693" s="33" t="s">
        <v>2346</v>
      </c>
      <c r="H693" s="5" t="s">
        <v>1855</v>
      </c>
      <c r="I693" s="33">
        <v>752</v>
      </c>
      <c r="K693" s="9">
        <v>17</v>
      </c>
      <c r="O693" s="33" t="s">
        <v>3590</v>
      </c>
      <c r="P693" s="61" t="str">
        <f t="shared" si="32"/>
        <v>POINT(-88.192241 38.089959)</v>
      </c>
      <c r="Q693" s="67">
        <v>38.089959</v>
      </c>
      <c r="R693" s="67">
        <v>-88.192240999999996</v>
      </c>
    </row>
    <row r="694" spans="1:18" x14ac:dyDescent="0.25">
      <c r="A694" s="76" t="str">
        <f t="shared" si="30"/>
        <v>17195</v>
      </c>
      <c r="B694" s="76" t="str">
        <f t="shared" si="31"/>
        <v>17195</v>
      </c>
      <c r="C694" s="33">
        <v>17195</v>
      </c>
      <c r="D694" s="33" t="s">
        <v>3591</v>
      </c>
      <c r="E694" s="33" t="s">
        <v>925</v>
      </c>
      <c r="F694" s="33" t="s">
        <v>924</v>
      </c>
      <c r="G694" s="33" t="s">
        <v>3592</v>
      </c>
      <c r="H694" s="5" t="s">
        <v>1855</v>
      </c>
      <c r="I694" s="33">
        <v>753</v>
      </c>
      <c r="K694" s="9">
        <v>17</v>
      </c>
      <c r="O694" s="33" t="s">
        <v>3593</v>
      </c>
      <c r="P694" s="61" t="str">
        <f t="shared" si="32"/>
        <v>POINT(-89.823253 41.780798)</v>
      </c>
      <c r="Q694" s="67">
        <v>41.780797999999997</v>
      </c>
      <c r="R694" s="67">
        <v>-89.823252999999994</v>
      </c>
    </row>
    <row r="695" spans="1:18" x14ac:dyDescent="0.25">
      <c r="A695" s="76" t="str">
        <f t="shared" si="30"/>
        <v>17197</v>
      </c>
      <c r="B695" s="76" t="str">
        <f t="shared" si="31"/>
        <v>17197</v>
      </c>
      <c r="C695" s="33">
        <v>17197</v>
      </c>
      <c r="D695" s="33" t="s">
        <v>3594</v>
      </c>
      <c r="E695" s="33" t="s">
        <v>925</v>
      </c>
      <c r="F695" s="33" t="s">
        <v>924</v>
      </c>
      <c r="G695" s="33" t="s">
        <v>3595</v>
      </c>
      <c r="H695" s="5" t="s">
        <v>1855</v>
      </c>
      <c r="I695" s="33">
        <v>754</v>
      </c>
      <c r="K695" s="9">
        <v>17</v>
      </c>
      <c r="O695" s="33" t="s">
        <v>3596</v>
      </c>
      <c r="P695" s="61" t="str">
        <f t="shared" si="32"/>
        <v>POINT(-88.057232 41.565138)</v>
      </c>
      <c r="Q695" s="67">
        <v>41.565137999999997</v>
      </c>
      <c r="R695" s="67">
        <v>-88.057231999999999</v>
      </c>
    </row>
    <row r="696" spans="1:18" x14ac:dyDescent="0.25">
      <c r="A696" s="76" t="str">
        <f t="shared" si="30"/>
        <v>17199</v>
      </c>
      <c r="B696" s="76" t="str">
        <f t="shared" si="31"/>
        <v>17199</v>
      </c>
      <c r="C696" s="33">
        <v>17199</v>
      </c>
      <c r="D696" s="33" t="s">
        <v>3597</v>
      </c>
      <c r="E696" s="33" t="s">
        <v>925</v>
      </c>
      <c r="F696" s="33" t="s">
        <v>924</v>
      </c>
      <c r="G696" s="33" t="s">
        <v>3598</v>
      </c>
      <c r="H696" s="5" t="s">
        <v>1855</v>
      </c>
      <c r="I696" s="33">
        <v>755</v>
      </c>
      <c r="K696" s="9">
        <v>17</v>
      </c>
      <c r="O696" s="33" t="s">
        <v>3599</v>
      </c>
      <c r="P696" s="61" t="str">
        <f t="shared" si="32"/>
        <v>POINT(-88.974979 37.755675)</v>
      </c>
      <c r="Q696" s="67">
        <v>37.755674999999997</v>
      </c>
      <c r="R696" s="67">
        <v>-88.974979000000005</v>
      </c>
    </row>
    <row r="697" spans="1:18" x14ac:dyDescent="0.25">
      <c r="A697" s="76" t="str">
        <f t="shared" si="30"/>
        <v>17201</v>
      </c>
      <c r="B697" s="76" t="str">
        <f t="shared" si="31"/>
        <v>17201</v>
      </c>
      <c r="C697" s="33">
        <v>17201</v>
      </c>
      <c r="D697" s="33" t="s">
        <v>3600</v>
      </c>
      <c r="E697" s="33" t="s">
        <v>925</v>
      </c>
      <c r="F697" s="33" t="s">
        <v>924</v>
      </c>
      <c r="G697" s="33" t="s">
        <v>3601</v>
      </c>
      <c r="H697" s="5" t="s">
        <v>1855</v>
      </c>
      <c r="I697" s="33">
        <v>756</v>
      </c>
      <c r="K697" s="9">
        <v>17</v>
      </c>
      <c r="O697" s="33" t="s">
        <v>3602</v>
      </c>
      <c r="P697" s="61" t="str">
        <f t="shared" si="32"/>
        <v>POINT(-89.06224 42.307128)</v>
      </c>
      <c r="Q697" s="67">
        <v>42.307127999999999</v>
      </c>
      <c r="R697" s="67">
        <v>-89.062240000000003</v>
      </c>
    </row>
    <row r="698" spans="1:18" x14ac:dyDescent="0.25">
      <c r="A698" s="76" t="str">
        <f t="shared" si="30"/>
        <v>17203</v>
      </c>
      <c r="B698" s="76" t="str">
        <f t="shared" si="31"/>
        <v>17203</v>
      </c>
      <c r="C698" s="33">
        <v>17203</v>
      </c>
      <c r="D698" s="33" t="s">
        <v>3603</v>
      </c>
      <c r="E698" s="33" t="s">
        <v>925</v>
      </c>
      <c r="F698" s="33" t="s">
        <v>924</v>
      </c>
      <c r="G698" s="33" t="s">
        <v>3604</v>
      </c>
      <c r="H698" s="5" t="s">
        <v>1855</v>
      </c>
      <c r="I698" s="33">
        <v>757</v>
      </c>
      <c r="K698" s="9">
        <v>17</v>
      </c>
      <c r="O698" s="33" t="s">
        <v>3605</v>
      </c>
      <c r="P698" s="61" t="str">
        <f t="shared" si="32"/>
        <v>POINT(-89.29031 40.771239)</v>
      </c>
      <c r="Q698" s="67">
        <v>40.771239000000001</v>
      </c>
      <c r="R698" s="67">
        <v>-89.290310000000005</v>
      </c>
    </row>
    <row r="699" spans="1:18" x14ac:dyDescent="0.25">
      <c r="A699" s="76" t="str">
        <f t="shared" si="30"/>
        <v>18001</v>
      </c>
      <c r="B699" s="76" t="str">
        <f t="shared" si="31"/>
        <v>18001</v>
      </c>
      <c r="C699" s="33">
        <v>18001</v>
      </c>
      <c r="D699" s="33" t="s">
        <v>2524</v>
      </c>
      <c r="E699" s="33" t="s">
        <v>928</v>
      </c>
      <c r="F699" s="33" t="s">
        <v>927</v>
      </c>
      <c r="G699" s="33" t="s">
        <v>2525</v>
      </c>
      <c r="H699" s="5" t="s">
        <v>1855</v>
      </c>
      <c r="I699" s="33">
        <v>758</v>
      </c>
      <c r="K699" s="9">
        <v>18</v>
      </c>
      <c r="O699" s="33" t="s">
        <v>3606</v>
      </c>
      <c r="P699" s="61" t="str">
        <f t="shared" si="32"/>
        <v>POINT(-84.934317 40.753767)</v>
      </c>
      <c r="Q699" s="67">
        <v>40.753767000000003</v>
      </c>
      <c r="R699" s="67">
        <v>-84.934316999999993</v>
      </c>
    </row>
    <row r="700" spans="1:18" x14ac:dyDescent="0.25">
      <c r="A700" s="76" t="str">
        <f t="shared" si="30"/>
        <v>18003</v>
      </c>
      <c r="B700" s="76" t="str">
        <f t="shared" si="31"/>
        <v>18003</v>
      </c>
      <c r="C700" s="33">
        <v>18003</v>
      </c>
      <c r="D700" s="33" t="s">
        <v>3607</v>
      </c>
      <c r="E700" s="33" t="s">
        <v>928</v>
      </c>
      <c r="F700" s="33" t="s">
        <v>927</v>
      </c>
      <c r="G700" s="33" t="s">
        <v>3608</v>
      </c>
      <c r="H700" s="5" t="s">
        <v>1855</v>
      </c>
      <c r="I700" s="33">
        <v>759</v>
      </c>
      <c r="K700" s="9">
        <v>18</v>
      </c>
      <c r="O700" s="33" t="s">
        <v>3609</v>
      </c>
      <c r="P700" s="61" t="str">
        <f t="shared" si="32"/>
        <v>POINT(-85.122329 41.098642)</v>
      </c>
      <c r="Q700" s="67">
        <v>41.098641999999998</v>
      </c>
      <c r="R700" s="67">
        <v>-85.122328999999993</v>
      </c>
    </row>
    <row r="701" spans="1:18" x14ac:dyDescent="0.25">
      <c r="A701" s="76" t="str">
        <f t="shared" si="30"/>
        <v>18005</v>
      </c>
      <c r="B701" s="76" t="str">
        <f t="shared" si="31"/>
        <v>18005</v>
      </c>
      <c r="C701" s="33">
        <v>18005</v>
      </c>
      <c r="D701" s="33" t="s">
        <v>3610</v>
      </c>
      <c r="E701" s="33" t="s">
        <v>928</v>
      </c>
      <c r="F701" s="33" t="s">
        <v>927</v>
      </c>
      <c r="G701" s="33" t="s">
        <v>3611</v>
      </c>
      <c r="H701" s="5" t="s">
        <v>1855</v>
      </c>
      <c r="I701" s="33">
        <v>760</v>
      </c>
      <c r="K701" s="9">
        <v>18</v>
      </c>
      <c r="O701" s="33" t="s">
        <v>3612</v>
      </c>
      <c r="P701" s="61" t="str">
        <f t="shared" si="32"/>
        <v>POINT(-85.902794 39.216785)</v>
      </c>
      <c r="Q701" s="67">
        <v>39.216785000000002</v>
      </c>
      <c r="R701" s="67">
        <v>-85.902794</v>
      </c>
    </row>
    <row r="702" spans="1:18" x14ac:dyDescent="0.25">
      <c r="A702" s="76" t="str">
        <f t="shared" si="30"/>
        <v>18007</v>
      </c>
      <c r="B702" s="76" t="str">
        <f t="shared" si="31"/>
        <v>18007</v>
      </c>
      <c r="C702" s="33">
        <v>18007</v>
      </c>
      <c r="D702" s="33" t="s">
        <v>2176</v>
      </c>
      <c r="E702" s="33" t="s">
        <v>928</v>
      </c>
      <c r="F702" s="33" t="s">
        <v>927</v>
      </c>
      <c r="G702" s="33" t="s">
        <v>2177</v>
      </c>
      <c r="H702" s="5" t="s">
        <v>1855</v>
      </c>
      <c r="I702" s="33">
        <v>761</v>
      </c>
      <c r="K702" s="9">
        <v>18</v>
      </c>
      <c r="O702" s="33" t="s">
        <v>3613</v>
      </c>
      <c r="P702" s="61" t="str">
        <f t="shared" si="32"/>
        <v>POINT(-87.291433 40.575066)</v>
      </c>
      <c r="Q702" s="67">
        <v>40.575066</v>
      </c>
      <c r="R702" s="67">
        <v>-87.291432999999998</v>
      </c>
    </row>
    <row r="703" spans="1:18" x14ac:dyDescent="0.25">
      <c r="A703" s="76" t="str">
        <f t="shared" si="30"/>
        <v>18009</v>
      </c>
      <c r="B703" s="76" t="str">
        <f t="shared" si="31"/>
        <v>18009</v>
      </c>
      <c r="C703" s="33">
        <v>18009</v>
      </c>
      <c r="D703" s="33" t="s">
        <v>3614</v>
      </c>
      <c r="E703" s="33" t="s">
        <v>928</v>
      </c>
      <c r="F703" s="33" t="s">
        <v>927</v>
      </c>
      <c r="G703" s="33" t="s">
        <v>3615</v>
      </c>
      <c r="H703" s="5" t="s">
        <v>1855</v>
      </c>
      <c r="I703" s="33">
        <v>762</v>
      </c>
      <c r="K703" s="9">
        <v>18</v>
      </c>
      <c r="O703" s="33" t="s">
        <v>3616</v>
      </c>
      <c r="P703" s="61" t="str">
        <f t="shared" si="32"/>
        <v>POINT(-85.34419 40.469726)</v>
      </c>
      <c r="Q703" s="67">
        <v>40.469726000000001</v>
      </c>
      <c r="R703" s="67">
        <v>-85.344189999999998</v>
      </c>
    </row>
    <row r="704" spans="1:18" x14ac:dyDescent="0.25">
      <c r="A704" s="76" t="str">
        <f t="shared" si="30"/>
        <v>18011</v>
      </c>
      <c r="B704" s="76" t="str">
        <f t="shared" si="31"/>
        <v>18011</v>
      </c>
      <c r="C704" s="33">
        <v>18011</v>
      </c>
      <c r="D704" s="33" t="s">
        <v>2179</v>
      </c>
      <c r="E704" s="33" t="s">
        <v>928</v>
      </c>
      <c r="F704" s="33" t="s">
        <v>927</v>
      </c>
      <c r="G704" s="33" t="s">
        <v>2180</v>
      </c>
      <c r="H704" s="5" t="s">
        <v>1855</v>
      </c>
      <c r="I704" s="33">
        <v>763</v>
      </c>
      <c r="K704" s="9">
        <v>18</v>
      </c>
      <c r="O704" s="33" t="s">
        <v>3617</v>
      </c>
      <c r="P704" s="61" t="str">
        <f t="shared" si="32"/>
        <v>POINT(-86.398737 40.013009)</v>
      </c>
      <c r="Q704" s="67">
        <v>40.013008999999997</v>
      </c>
      <c r="R704" s="67">
        <v>-86.398736999999997</v>
      </c>
    </row>
    <row r="705" spans="1:18" x14ac:dyDescent="0.25">
      <c r="A705" s="76" t="str">
        <f t="shared" si="30"/>
        <v>18013</v>
      </c>
      <c r="B705" s="76" t="str">
        <f t="shared" si="31"/>
        <v>18013</v>
      </c>
      <c r="C705" s="33">
        <v>18013</v>
      </c>
      <c r="D705" s="33" t="s">
        <v>3404</v>
      </c>
      <c r="E705" s="33" t="s">
        <v>928</v>
      </c>
      <c r="F705" s="33" t="s">
        <v>927</v>
      </c>
      <c r="G705" s="33" t="s">
        <v>3405</v>
      </c>
      <c r="H705" s="5" t="s">
        <v>1855</v>
      </c>
      <c r="I705" s="33">
        <v>764</v>
      </c>
      <c r="K705" s="9">
        <v>18</v>
      </c>
      <c r="O705" s="33" t="s">
        <v>3618</v>
      </c>
      <c r="P705" s="61" t="str">
        <f t="shared" si="32"/>
        <v>POINT(-86.20969 39.236241)</v>
      </c>
      <c r="Q705" s="67">
        <v>39.236241</v>
      </c>
      <c r="R705" s="67">
        <v>-86.209689999999995</v>
      </c>
    </row>
    <row r="706" spans="1:18" x14ac:dyDescent="0.25">
      <c r="A706" s="76" t="str">
        <f t="shared" si="30"/>
        <v>18015</v>
      </c>
      <c r="B706" s="76" t="str">
        <f t="shared" si="31"/>
        <v>18015</v>
      </c>
      <c r="C706" s="33">
        <v>18015</v>
      </c>
      <c r="D706" s="33" t="s">
        <v>2186</v>
      </c>
      <c r="E706" s="33" t="s">
        <v>928</v>
      </c>
      <c r="F706" s="33" t="s">
        <v>927</v>
      </c>
      <c r="G706" s="33" t="s">
        <v>2187</v>
      </c>
      <c r="H706" s="5" t="s">
        <v>1855</v>
      </c>
      <c r="I706" s="33">
        <v>765</v>
      </c>
      <c r="K706" s="9">
        <v>18</v>
      </c>
      <c r="O706" s="33" t="s">
        <v>3619</v>
      </c>
      <c r="P706" s="61" t="str">
        <f t="shared" si="32"/>
        <v>POINT(-86.600098 40.578983)</v>
      </c>
      <c r="Q706" s="67">
        <v>40.578983000000001</v>
      </c>
      <c r="R706" s="67">
        <v>-86.600098000000003</v>
      </c>
    </row>
    <row r="707" spans="1:18" x14ac:dyDescent="0.25">
      <c r="A707" s="76" t="str">
        <f t="shared" ref="A707:A770" si="33">K707&amp;RIGHT(C707,3)</f>
        <v>18017</v>
      </c>
      <c r="B707" s="76" t="str">
        <f t="shared" ref="B707:B770" si="34">TEXT(A707,"00000")</f>
        <v>18017</v>
      </c>
      <c r="C707" s="33">
        <v>18017</v>
      </c>
      <c r="D707" s="33" t="s">
        <v>3412</v>
      </c>
      <c r="E707" s="33" t="s">
        <v>928</v>
      </c>
      <c r="F707" s="33" t="s">
        <v>927</v>
      </c>
      <c r="G707" s="33" t="s">
        <v>3413</v>
      </c>
      <c r="H707" s="5" t="s">
        <v>1855</v>
      </c>
      <c r="I707" s="33">
        <v>766</v>
      </c>
      <c r="K707" s="9">
        <v>18</v>
      </c>
      <c r="O707" s="33" t="s">
        <v>3620</v>
      </c>
      <c r="P707" s="61" t="str">
        <f t="shared" ref="P707:P770" si="35">CONCATENATE("POINT","(",R707," ",Q707,")")</f>
        <v>POINT(-86.339592 40.747104)</v>
      </c>
      <c r="Q707" s="67">
        <v>40.747104</v>
      </c>
      <c r="R707" s="67">
        <v>-86.339591999999996</v>
      </c>
    </row>
    <row r="708" spans="1:18" x14ac:dyDescent="0.25">
      <c r="A708" s="76" t="str">
        <f t="shared" si="33"/>
        <v>18019</v>
      </c>
      <c r="B708" s="76" t="str">
        <f t="shared" si="34"/>
        <v>18019</v>
      </c>
      <c r="C708" s="33">
        <v>18019</v>
      </c>
      <c r="D708" s="33" t="s">
        <v>2192</v>
      </c>
      <c r="E708" s="33" t="s">
        <v>928</v>
      </c>
      <c r="F708" s="33" t="s">
        <v>927</v>
      </c>
      <c r="G708" s="33" t="s">
        <v>2193</v>
      </c>
      <c r="H708" s="5" t="s">
        <v>1855</v>
      </c>
      <c r="I708" s="33">
        <v>767</v>
      </c>
      <c r="K708" s="9">
        <v>18</v>
      </c>
      <c r="O708" s="33" t="s">
        <v>3621</v>
      </c>
      <c r="P708" s="61" t="str">
        <f t="shared" si="35"/>
        <v>POINT(-85.732035 38.371546)</v>
      </c>
      <c r="Q708" s="67">
        <v>38.371546000000002</v>
      </c>
      <c r="R708" s="67">
        <v>-85.732034999999996</v>
      </c>
    </row>
    <row r="709" spans="1:18" x14ac:dyDescent="0.25">
      <c r="A709" s="76" t="str">
        <f t="shared" si="33"/>
        <v>18021</v>
      </c>
      <c r="B709" s="76" t="str">
        <f t="shared" si="34"/>
        <v>18021</v>
      </c>
      <c r="C709" s="33">
        <v>18021</v>
      </c>
      <c r="D709" s="33" t="s">
        <v>1893</v>
      </c>
      <c r="E709" s="33" t="s">
        <v>928</v>
      </c>
      <c r="F709" s="33" t="s">
        <v>927</v>
      </c>
      <c r="G709" s="33" t="s">
        <v>1894</v>
      </c>
      <c r="H709" s="5" t="s">
        <v>1855</v>
      </c>
      <c r="I709" s="33">
        <v>768</v>
      </c>
      <c r="K709" s="9">
        <v>18</v>
      </c>
      <c r="O709" s="33" t="s">
        <v>3622</v>
      </c>
      <c r="P709" s="61" t="str">
        <f t="shared" si="35"/>
        <v>POINT(-87.124217 39.469066)</v>
      </c>
      <c r="Q709" s="67">
        <v>39.469065999999998</v>
      </c>
      <c r="R709" s="67">
        <v>-87.124217000000002</v>
      </c>
    </row>
    <row r="710" spans="1:18" x14ac:dyDescent="0.25">
      <c r="A710" s="76" t="str">
        <f t="shared" si="33"/>
        <v>18023</v>
      </c>
      <c r="B710" s="76" t="str">
        <f t="shared" si="34"/>
        <v>18023</v>
      </c>
      <c r="C710" s="33">
        <v>18023</v>
      </c>
      <c r="D710" s="33" t="s">
        <v>3423</v>
      </c>
      <c r="E710" s="33" t="s">
        <v>928</v>
      </c>
      <c r="F710" s="33" t="s">
        <v>927</v>
      </c>
      <c r="G710" s="33" t="s">
        <v>3424</v>
      </c>
      <c r="H710" s="5" t="s">
        <v>1855</v>
      </c>
      <c r="I710" s="33">
        <v>769</v>
      </c>
      <c r="K710" s="9">
        <v>18</v>
      </c>
      <c r="O710" s="33" t="s">
        <v>3623</v>
      </c>
      <c r="P710" s="61" t="str">
        <f t="shared" si="35"/>
        <v>POINT(-86.512307 40.298201)</v>
      </c>
      <c r="Q710" s="67">
        <v>40.298200999999999</v>
      </c>
      <c r="R710" s="67">
        <v>-86.512307000000007</v>
      </c>
    </row>
    <row r="711" spans="1:18" x14ac:dyDescent="0.25">
      <c r="A711" s="76" t="str">
        <f t="shared" si="33"/>
        <v>18025</v>
      </c>
      <c r="B711" s="76" t="str">
        <f t="shared" si="34"/>
        <v>18025</v>
      </c>
      <c r="C711" s="33">
        <v>18025</v>
      </c>
      <c r="D711" s="33" t="s">
        <v>2209</v>
      </c>
      <c r="E711" s="33" t="s">
        <v>928</v>
      </c>
      <c r="F711" s="33" t="s">
        <v>927</v>
      </c>
      <c r="G711" s="33" t="s">
        <v>2210</v>
      </c>
      <c r="H711" s="5" t="s">
        <v>1855</v>
      </c>
      <c r="I711" s="33">
        <v>770</v>
      </c>
      <c r="K711" s="9">
        <v>18</v>
      </c>
      <c r="O711" s="33" t="s">
        <v>3624</v>
      </c>
      <c r="P711" s="61" t="str">
        <f t="shared" si="35"/>
        <v>POINT(-86.423444 38.313435)</v>
      </c>
      <c r="Q711" s="67">
        <v>38.313434999999998</v>
      </c>
      <c r="R711" s="67">
        <v>-86.423444000000003</v>
      </c>
    </row>
    <row r="712" spans="1:18" x14ac:dyDescent="0.25">
      <c r="A712" s="76" t="str">
        <f t="shared" si="33"/>
        <v>18027</v>
      </c>
      <c r="B712" s="76" t="str">
        <f t="shared" si="34"/>
        <v>18027</v>
      </c>
      <c r="C712" s="33">
        <v>18027</v>
      </c>
      <c r="D712" s="33" t="s">
        <v>3625</v>
      </c>
      <c r="E712" s="33" t="s">
        <v>928</v>
      </c>
      <c r="F712" s="33" t="s">
        <v>927</v>
      </c>
      <c r="G712" s="33" t="s">
        <v>3626</v>
      </c>
      <c r="H712" s="5" t="s">
        <v>1855</v>
      </c>
      <c r="I712" s="33">
        <v>771</v>
      </c>
      <c r="K712" s="9">
        <v>18</v>
      </c>
      <c r="O712" s="33" t="s">
        <v>3627</v>
      </c>
      <c r="P712" s="61" t="str">
        <f t="shared" si="35"/>
        <v>POINT(-87.098076 38.696963)</v>
      </c>
      <c r="Q712" s="67">
        <v>38.696962999999997</v>
      </c>
      <c r="R712" s="67">
        <v>-87.098076000000006</v>
      </c>
    </row>
    <row r="713" spans="1:18" x14ac:dyDescent="0.25">
      <c r="A713" s="76" t="str">
        <f t="shared" si="33"/>
        <v>18029</v>
      </c>
      <c r="B713" s="76" t="str">
        <f t="shared" si="34"/>
        <v>18029</v>
      </c>
      <c r="C713" s="33">
        <v>18029</v>
      </c>
      <c r="D713" s="33" t="s">
        <v>3628</v>
      </c>
      <c r="E713" s="33" t="s">
        <v>928</v>
      </c>
      <c r="F713" s="33" t="s">
        <v>927</v>
      </c>
      <c r="G713" s="33" t="s">
        <v>3629</v>
      </c>
      <c r="H713" s="5" t="s">
        <v>1855</v>
      </c>
      <c r="I713" s="33">
        <v>772</v>
      </c>
      <c r="K713" s="9">
        <v>18</v>
      </c>
      <c r="O713" s="33" t="s">
        <v>3630</v>
      </c>
      <c r="P713" s="61" t="str">
        <f t="shared" si="35"/>
        <v>POINT(-84.920935 39.14462)</v>
      </c>
      <c r="Q713" s="67">
        <v>39.144620000000003</v>
      </c>
      <c r="R713" s="67">
        <v>-84.920935</v>
      </c>
    </row>
    <row r="714" spans="1:18" x14ac:dyDescent="0.25">
      <c r="A714" s="76" t="str">
        <f t="shared" si="33"/>
        <v>18031</v>
      </c>
      <c r="B714" s="76" t="str">
        <f t="shared" si="34"/>
        <v>18031</v>
      </c>
      <c r="C714" s="33">
        <v>18031</v>
      </c>
      <c r="D714" s="33" t="s">
        <v>3002</v>
      </c>
      <c r="E714" s="33" t="s">
        <v>928</v>
      </c>
      <c r="F714" s="33" t="s">
        <v>927</v>
      </c>
      <c r="G714" s="33" t="s">
        <v>3003</v>
      </c>
      <c r="H714" s="5" t="s">
        <v>1855</v>
      </c>
      <c r="I714" s="33">
        <v>773</v>
      </c>
      <c r="K714" s="9">
        <v>18</v>
      </c>
      <c r="O714" s="33" t="s">
        <v>3631</v>
      </c>
      <c r="P714" s="61" t="str">
        <f t="shared" si="35"/>
        <v>POINT(-85.494211 39.319975)</v>
      </c>
      <c r="Q714" s="67">
        <v>39.319974999999999</v>
      </c>
      <c r="R714" s="67">
        <v>-85.494211000000007</v>
      </c>
    </row>
    <row r="715" spans="1:18" x14ac:dyDescent="0.25">
      <c r="A715" s="76" t="str">
        <f t="shared" si="33"/>
        <v>18033</v>
      </c>
      <c r="B715" s="76" t="str">
        <f t="shared" si="34"/>
        <v>18033</v>
      </c>
      <c r="C715" s="33">
        <v>18033</v>
      </c>
      <c r="D715" s="33" t="s">
        <v>1926</v>
      </c>
      <c r="E715" s="33" t="s">
        <v>928</v>
      </c>
      <c r="F715" s="33" t="s">
        <v>927</v>
      </c>
      <c r="G715" s="33" t="s">
        <v>1927</v>
      </c>
      <c r="H715" s="5" t="s">
        <v>1855</v>
      </c>
      <c r="I715" s="33">
        <v>774</v>
      </c>
      <c r="K715" s="9">
        <v>18</v>
      </c>
      <c r="O715" s="33" t="s">
        <v>3632</v>
      </c>
      <c r="P715" s="61" t="str">
        <f t="shared" si="35"/>
        <v>POINT(-85.034285 41.378214)</v>
      </c>
      <c r="Q715" s="67">
        <v>41.378214</v>
      </c>
      <c r="R715" s="67">
        <v>-85.034284999999997</v>
      </c>
    </row>
    <row r="716" spans="1:18" x14ac:dyDescent="0.25">
      <c r="A716" s="76" t="str">
        <f t="shared" si="33"/>
        <v>18035</v>
      </c>
      <c r="B716" s="76" t="str">
        <f t="shared" si="34"/>
        <v>18035</v>
      </c>
      <c r="C716" s="33">
        <v>18035</v>
      </c>
      <c r="D716" s="33" t="s">
        <v>3633</v>
      </c>
      <c r="E716" s="33" t="s">
        <v>928</v>
      </c>
      <c r="F716" s="33" t="s">
        <v>927</v>
      </c>
      <c r="G716" s="33" t="s">
        <v>906</v>
      </c>
      <c r="H716" s="5" t="s">
        <v>1855</v>
      </c>
      <c r="I716" s="33">
        <v>775</v>
      </c>
      <c r="K716" s="9">
        <v>18</v>
      </c>
      <c r="O716" s="33" t="s">
        <v>3634</v>
      </c>
      <c r="P716" s="61" t="str">
        <f t="shared" si="35"/>
        <v>POINT(-85.401962 40.20517)</v>
      </c>
      <c r="Q716" s="67">
        <v>40.205170000000003</v>
      </c>
      <c r="R716" s="67">
        <v>-85.401961999999997</v>
      </c>
    </row>
    <row r="717" spans="1:18" x14ac:dyDescent="0.25">
      <c r="A717" s="76" t="str">
        <f t="shared" si="33"/>
        <v>18037</v>
      </c>
      <c r="B717" s="76" t="str">
        <f t="shared" si="34"/>
        <v>18037</v>
      </c>
      <c r="C717" s="33">
        <v>18037</v>
      </c>
      <c r="D717" s="33" t="s">
        <v>3635</v>
      </c>
      <c r="E717" s="33" t="s">
        <v>928</v>
      </c>
      <c r="F717" s="33" t="s">
        <v>927</v>
      </c>
      <c r="G717" s="33" t="s">
        <v>3636</v>
      </c>
      <c r="H717" s="5" t="s">
        <v>1855</v>
      </c>
      <c r="I717" s="33">
        <v>776</v>
      </c>
      <c r="K717" s="9">
        <v>18</v>
      </c>
      <c r="O717" s="33" t="s">
        <v>3637</v>
      </c>
      <c r="P717" s="61" t="str">
        <f t="shared" si="35"/>
        <v>POINT(-86.914032 38.357067)</v>
      </c>
      <c r="Q717" s="67">
        <v>38.357067000000001</v>
      </c>
      <c r="R717" s="67">
        <v>-86.914032000000006</v>
      </c>
    </row>
    <row r="718" spans="1:18" x14ac:dyDescent="0.25">
      <c r="A718" s="76" t="str">
        <f t="shared" si="33"/>
        <v>18039</v>
      </c>
      <c r="B718" s="76" t="str">
        <f t="shared" si="34"/>
        <v>18039</v>
      </c>
      <c r="C718" s="33">
        <v>18039</v>
      </c>
      <c r="D718" s="33" t="s">
        <v>3638</v>
      </c>
      <c r="E718" s="33" t="s">
        <v>928</v>
      </c>
      <c r="F718" s="33" t="s">
        <v>927</v>
      </c>
      <c r="G718" s="33" t="s">
        <v>3639</v>
      </c>
      <c r="H718" s="5" t="s">
        <v>1855</v>
      </c>
      <c r="I718" s="33">
        <v>777</v>
      </c>
      <c r="K718" s="9">
        <v>18</v>
      </c>
      <c r="O718" s="33" t="s">
        <v>3640</v>
      </c>
      <c r="P718" s="61" t="str">
        <f t="shared" si="35"/>
        <v>POINT(-85.906728 41.637679)</v>
      </c>
      <c r="Q718" s="67">
        <v>41.637678999999999</v>
      </c>
      <c r="R718" s="67">
        <v>-85.906728000000001</v>
      </c>
    </row>
    <row r="719" spans="1:18" x14ac:dyDescent="0.25">
      <c r="A719" s="76" t="str">
        <f t="shared" si="33"/>
        <v>18041</v>
      </c>
      <c r="B719" s="76" t="str">
        <f t="shared" si="34"/>
        <v>18041</v>
      </c>
      <c r="C719" s="33">
        <v>18041</v>
      </c>
      <c r="D719" s="33" t="s">
        <v>1938</v>
      </c>
      <c r="E719" s="33" t="s">
        <v>928</v>
      </c>
      <c r="F719" s="33" t="s">
        <v>927</v>
      </c>
      <c r="G719" s="33" t="s">
        <v>1939</v>
      </c>
      <c r="H719" s="5" t="s">
        <v>1855</v>
      </c>
      <c r="I719" s="33">
        <v>778</v>
      </c>
      <c r="K719" s="9">
        <v>18</v>
      </c>
      <c r="O719" s="33" t="s">
        <v>3641</v>
      </c>
      <c r="P719" s="61" t="str">
        <f t="shared" si="35"/>
        <v>POINT(-85.147496 39.640791)</v>
      </c>
      <c r="Q719" s="67">
        <v>39.640791</v>
      </c>
      <c r="R719" s="67">
        <v>-85.147496000000004</v>
      </c>
    </row>
    <row r="720" spans="1:18" x14ac:dyDescent="0.25">
      <c r="A720" s="76" t="str">
        <f t="shared" si="33"/>
        <v>18043</v>
      </c>
      <c r="B720" s="76" t="str">
        <f t="shared" si="34"/>
        <v>18043</v>
      </c>
      <c r="C720" s="33">
        <v>18043</v>
      </c>
      <c r="D720" s="33" t="s">
        <v>3036</v>
      </c>
      <c r="E720" s="33" t="s">
        <v>928</v>
      </c>
      <c r="F720" s="33" t="s">
        <v>927</v>
      </c>
      <c r="G720" s="33" t="s">
        <v>3037</v>
      </c>
      <c r="H720" s="5" t="s">
        <v>1855</v>
      </c>
      <c r="I720" s="33">
        <v>779</v>
      </c>
      <c r="K720" s="9">
        <v>18</v>
      </c>
      <c r="O720" s="33" t="s">
        <v>3642</v>
      </c>
      <c r="P720" s="61" t="str">
        <f t="shared" si="35"/>
        <v>POINT(-85.855645 38.321514)</v>
      </c>
      <c r="Q720" s="67">
        <v>38.321514000000001</v>
      </c>
      <c r="R720" s="67">
        <v>-85.855644999999996</v>
      </c>
    </row>
    <row r="721" spans="1:18" x14ac:dyDescent="0.25">
      <c r="A721" s="76" t="str">
        <f t="shared" si="33"/>
        <v>18045</v>
      </c>
      <c r="B721" s="76" t="str">
        <f t="shared" si="34"/>
        <v>18045</v>
      </c>
      <c r="C721" s="33">
        <v>18045</v>
      </c>
      <c r="D721" s="33" t="s">
        <v>3643</v>
      </c>
      <c r="E721" s="33" t="s">
        <v>928</v>
      </c>
      <c r="F721" s="33" t="s">
        <v>927</v>
      </c>
      <c r="G721" s="33" t="s">
        <v>3644</v>
      </c>
      <c r="H721" s="5" t="s">
        <v>1855</v>
      </c>
      <c r="I721" s="33">
        <v>780</v>
      </c>
      <c r="K721" s="9">
        <v>18</v>
      </c>
      <c r="O721" s="33" t="s">
        <v>3645</v>
      </c>
      <c r="P721" s="61" t="str">
        <f t="shared" si="35"/>
        <v>POINT(-87.271946 40.152089)</v>
      </c>
      <c r="Q721" s="67">
        <v>40.152088999999997</v>
      </c>
      <c r="R721" s="67">
        <v>-87.271946</v>
      </c>
    </row>
    <row r="722" spans="1:18" x14ac:dyDescent="0.25">
      <c r="A722" s="76" t="str">
        <f t="shared" si="33"/>
        <v>18047</v>
      </c>
      <c r="B722" s="76" t="str">
        <f t="shared" si="34"/>
        <v>18047</v>
      </c>
      <c r="C722" s="33">
        <v>18047</v>
      </c>
      <c r="D722" s="33" t="s">
        <v>1941</v>
      </c>
      <c r="E722" s="33" t="s">
        <v>928</v>
      </c>
      <c r="F722" s="33" t="s">
        <v>927</v>
      </c>
      <c r="G722" s="33" t="s">
        <v>1942</v>
      </c>
      <c r="H722" s="5" t="s">
        <v>1855</v>
      </c>
      <c r="I722" s="33">
        <v>781</v>
      </c>
      <c r="K722" s="9">
        <v>18</v>
      </c>
      <c r="O722" s="33" t="s">
        <v>3646</v>
      </c>
      <c r="P722" s="61" t="str">
        <f t="shared" si="35"/>
        <v>POINT(-85.070265 39.401885)</v>
      </c>
      <c r="Q722" s="67">
        <v>39.401885</v>
      </c>
      <c r="R722" s="67">
        <v>-85.070265000000006</v>
      </c>
    </row>
    <row r="723" spans="1:18" x14ac:dyDescent="0.25">
      <c r="A723" s="76" t="str">
        <f t="shared" si="33"/>
        <v>18049</v>
      </c>
      <c r="B723" s="76" t="str">
        <f t="shared" si="34"/>
        <v>18049</v>
      </c>
      <c r="C723" s="33">
        <v>18049</v>
      </c>
      <c r="D723" s="33" t="s">
        <v>2229</v>
      </c>
      <c r="E723" s="33" t="s">
        <v>928</v>
      </c>
      <c r="F723" s="33" t="s">
        <v>927</v>
      </c>
      <c r="G723" s="33" t="s">
        <v>2230</v>
      </c>
      <c r="H723" s="5" t="s">
        <v>1855</v>
      </c>
      <c r="I723" s="33">
        <v>782</v>
      </c>
      <c r="K723" s="9">
        <v>18</v>
      </c>
      <c r="O723" s="33" t="s">
        <v>3647</v>
      </c>
      <c r="P723" s="61" t="str">
        <f t="shared" si="35"/>
        <v>POINT(-86.220078 41.059389)</v>
      </c>
      <c r="Q723" s="67">
        <v>41.059389000000003</v>
      </c>
      <c r="R723" s="67">
        <v>-86.220078000000001</v>
      </c>
    </row>
    <row r="724" spans="1:18" x14ac:dyDescent="0.25">
      <c r="A724" s="76" t="str">
        <f t="shared" si="33"/>
        <v>18051</v>
      </c>
      <c r="B724" s="76" t="str">
        <f t="shared" si="34"/>
        <v>18051</v>
      </c>
      <c r="C724" s="33">
        <v>18051</v>
      </c>
      <c r="D724" s="33" t="s">
        <v>3648</v>
      </c>
      <c r="E724" s="33" t="s">
        <v>928</v>
      </c>
      <c r="F724" s="33" t="s">
        <v>927</v>
      </c>
      <c r="G724" s="33" t="s">
        <v>3649</v>
      </c>
      <c r="H724" s="5" t="s">
        <v>1855</v>
      </c>
      <c r="I724" s="33">
        <v>783</v>
      </c>
      <c r="K724" s="9">
        <v>18</v>
      </c>
      <c r="O724" s="33" t="s">
        <v>3650</v>
      </c>
      <c r="P724" s="61" t="str">
        <f t="shared" si="35"/>
        <v>POINT(-87.546685 38.30918)</v>
      </c>
      <c r="Q724" s="67">
        <v>38.309179999999998</v>
      </c>
      <c r="R724" s="67">
        <v>-87.546684999999997</v>
      </c>
    </row>
    <row r="725" spans="1:18" x14ac:dyDescent="0.25">
      <c r="A725" s="76" t="str">
        <f t="shared" si="33"/>
        <v>18053</v>
      </c>
      <c r="B725" s="76" t="str">
        <f t="shared" si="34"/>
        <v>18053</v>
      </c>
      <c r="C725" s="33">
        <v>18053</v>
      </c>
      <c r="D725" s="33" t="s">
        <v>2235</v>
      </c>
      <c r="E725" s="33" t="s">
        <v>928</v>
      </c>
      <c r="F725" s="33" t="s">
        <v>927</v>
      </c>
      <c r="G725" s="33" t="s">
        <v>2236</v>
      </c>
      <c r="H725" s="5" t="s">
        <v>1855</v>
      </c>
      <c r="I725" s="33">
        <v>784</v>
      </c>
      <c r="K725" s="9">
        <v>18</v>
      </c>
      <c r="O725" s="33" t="s">
        <v>3651</v>
      </c>
      <c r="P725" s="61" t="str">
        <f t="shared" si="35"/>
        <v>POINT(-85.644413 40.525253)</v>
      </c>
      <c r="Q725" s="67">
        <v>40.525252999999999</v>
      </c>
      <c r="R725" s="67">
        <v>-85.644413</v>
      </c>
    </row>
    <row r="726" spans="1:18" x14ac:dyDescent="0.25">
      <c r="A726" s="76" t="str">
        <f t="shared" si="33"/>
        <v>18055</v>
      </c>
      <c r="B726" s="76" t="str">
        <f t="shared" si="34"/>
        <v>18055</v>
      </c>
      <c r="C726" s="33">
        <v>18055</v>
      </c>
      <c r="D726" s="33" t="s">
        <v>1947</v>
      </c>
      <c r="E726" s="33" t="s">
        <v>928</v>
      </c>
      <c r="F726" s="33" t="s">
        <v>927</v>
      </c>
      <c r="G726" s="33" t="s">
        <v>1948</v>
      </c>
      <c r="H726" s="5" t="s">
        <v>1855</v>
      </c>
      <c r="I726" s="33">
        <v>785</v>
      </c>
      <c r="K726" s="9">
        <v>18</v>
      </c>
      <c r="O726" s="33" t="s">
        <v>3652</v>
      </c>
      <c r="P726" s="61" t="str">
        <f t="shared" si="35"/>
        <v>POINT(-86.992172 39.052316)</v>
      </c>
      <c r="Q726" s="67">
        <v>39.052315999999998</v>
      </c>
      <c r="R726" s="67">
        <v>-86.992171999999997</v>
      </c>
    </row>
    <row r="727" spans="1:18" x14ac:dyDescent="0.25">
      <c r="A727" s="76" t="str">
        <f t="shared" si="33"/>
        <v>18057</v>
      </c>
      <c r="B727" s="76" t="str">
        <f t="shared" si="34"/>
        <v>18057</v>
      </c>
      <c r="C727" s="33">
        <v>18057</v>
      </c>
      <c r="D727" s="33" t="s">
        <v>2789</v>
      </c>
      <c r="E727" s="33" t="s">
        <v>928</v>
      </c>
      <c r="F727" s="33" t="s">
        <v>927</v>
      </c>
      <c r="G727" s="33" t="s">
        <v>2790</v>
      </c>
      <c r="H727" s="5" t="s">
        <v>1855</v>
      </c>
      <c r="I727" s="33">
        <v>786</v>
      </c>
      <c r="K727" s="9">
        <v>18</v>
      </c>
      <c r="O727" s="33" t="s">
        <v>3653</v>
      </c>
      <c r="P727" s="61" t="str">
        <f t="shared" si="35"/>
        <v>POINT(-86.059737 40.002534)</v>
      </c>
      <c r="Q727" s="67">
        <v>40.002533999999997</v>
      </c>
      <c r="R727" s="67">
        <v>-86.059736999999998</v>
      </c>
    </row>
    <row r="728" spans="1:18" x14ac:dyDescent="0.25">
      <c r="A728" s="76" t="str">
        <f t="shared" si="33"/>
        <v>18059</v>
      </c>
      <c r="B728" s="76" t="str">
        <f t="shared" si="34"/>
        <v>18059</v>
      </c>
      <c r="C728" s="33">
        <v>18059</v>
      </c>
      <c r="D728" s="33" t="s">
        <v>3069</v>
      </c>
      <c r="E728" s="33" t="s">
        <v>928</v>
      </c>
      <c r="F728" s="33" t="s">
        <v>927</v>
      </c>
      <c r="G728" s="33" t="s">
        <v>3070</v>
      </c>
      <c r="H728" s="5" t="s">
        <v>1855</v>
      </c>
      <c r="I728" s="33">
        <v>787</v>
      </c>
      <c r="K728" s="9">
        <v>18</v>
      </c>
      <c r="O728" s="33" t="s">
        <v>3654</v>
      </c>
      <c r="P728" s="61" t="str">
        <f t="shared" si="35"/>
        <v>POINT(-85.824125 39.811662)</v>
      </c>
      <c r="Q728" s="67">
        <v>39.811661999999998</v>
      </c>
      <c r="R728" s="67">
        <v>-85.824124999999995</v>
      </c>
    </row>
    <row r="729" spans="1:18" x14ac:dyDescent="0.25">
      <c r="A729" s="76" t="str">
        <f t="shared" si="33"/>
        <v>18061</v>
      </c>
      <c r="B729" s="76" t="str">
        <f t="shared" si="34"/>
        <v>18061</v>
      </c>
      <c r="C729" s="33">
        <v>18061</v>
      </c>
      <c r="D729" s="33" t="s">
        <v>3655</v>
      </c>
      <c r="E729" s="33" t="s">
        <v>928</v>
      </c>
      <c r="F729" s="33" t="s">
        <v>927</v>
      </c>
      <c r="G729" s="33" t="s">
        <v>3656</v>
      </c>
      <c r="H729" s="5" t="s">
        <v>1855</v>
      </c>
      <c r="I729" s="33">
        <v>788</v>
      </c>
      <c r="K729" s="9">
        <v>18</v>
      </c>
      <c r="O729" s="33" t="s">
        <v>3657</v>
      </c>
      <c r="P729" s="61" t="str">
        <f t="shared" si="35"/>
        <v>POINT(-86.097474 38.233745)</v>
      </c>
      <c r="Q729" s="67">
        <v>38.233744999999999</v>
      </c>
      <c r="R729" s="67">
        <v>-86.097474000000005</v>
      </c>
    </row>
    <row r="730" spans="1:18" x14ac:dyDescent="0.25">
      <c r="A730" s="76" t="str">
        <f t="shared" si="33"/>
        <v>18063</v>
      </c>
      <c r="B730" s="76" t="str">
        <f t="shared" si="34"/>
        <v>18063</v>
      </c>
      <c r="C730" s="33">
        <v>18063</v>
      </c>
      <c r="D730" s="33" t="s">
        <v>3658</v>
      </c>
      <c r="E730" s="33" t="s">
        <v>928</v>
      </c>
      <c r="F730" s="33" t="s">
        <v>927</v>
      </c>
      <c r="G730" s="33" t="s">
        <v>3659</v>
      </c>
      <c r="H730" s="5" t="s">
        <v>1855</v>
      </c>
      <c r="I730" s="33">
        <v>789</v>
      </c>
      <c r="K730" s="9">
        <v>18</v>
      </c>
      <c r="O730" s="33" t="s">
        <v>3660</v>
      </c>
      <c r="P730" s="61" t="str">
        <f t="shared" si="35"/>
        <v>POINT(-86.415055 39.772784)</v>
      </c>
      <c r="Q730" s="67">
        <v>39.772784000000001</v>
      </c>
      <c r="R730" s="67">
        <v>-86.415054999999995</v>
      </c>
    </row>
    <row r="731" spans="1:18" x14ac:dyDescent="0.25">
      <c r="A731" s="76" t="str">
        <f t="shared" si="33"/>
        <v>18065</v>
      </c>
      <c r="B731" s="76" t="str">
        <f t="shared" si="34"/>
        <v>18065</v>
      </c>
      <c r="C731" s="33">
        <v>18065</v>
      </c>
      <c r="D731" s="33" t="s">
        <v>1953</v>
      </c>
      <c r="E731" s="33" t="s">
        <v>928</v>
      </c>
      <c r="F731" s="33" t="s">
        <v>927</v>
      </c>
      <c r="G731" s="33" t="s">
        <v>1954</v>
      </c>
      <c r="H731" s="5" t="s">
        <v>1855</v>
      </c>
      <c r="I731" s="33">
        <v>790</v>
      </c>
      <c r="K731" s="9">
        <v>18</v>
      </c>
      <c r="O731" s="33" t="s">
        <v>3661</v>
      </c>
      <c r="P731" s="61" t="str">
        <f t="shared" si="35"/>
        <v>POINT(-85.403678 39.928644)</v>
      </c>
      <c r="Q731" s="67">
        <v>39.928643999999998</v>
      </c>
      <c r="R731" s="67">
        <v>-85.403677999999999</v>
      </c>
    </row>
    <row r="732" spans="1:18" x14ac:dyDescent="0.25">
      <c r="A732" s="76" t="str">
        <f t="shared" si="33"/>
        <v>18067</v>
      </c>
      <c r="B732" s="76" t="str">
        <f t="shared" si="34"/>
        <v>18067</v>
      </c>
      <c r="C732" s="33">
        <v>18067</v>
      </c>
      <c r="D732" s="33" t="s">
        <v>2245</v>
      </c>
      <c r="E732" s="33" t="s">
        <v>928</v>
      </c>
      <c r="F732" s="33" t="s">
        <v>927</v>
      </c>
      <c r="G732" s="33" t="s">
        <v>2246</v>
      </c>
      <c r="H732" s="5" t="s">
        <v>1855</v>
      </c>
      <c r="I732" s="33">
        <v>791</v>
      </c>
      <c r="K732" s="9">
        <v>18</v>
      </c>
      <c r="O732" s="33" t="s">
        <v>3662</v>
      </c>
      <c r="P732" s="61" t="str">
        <f t="shared" si="35"/>
        <v>POINT(-86.132959 40.470704)</v>
      </c>
      <c r="Q732" s="67">
        <v>40.470703999999998</v>
      </c>
      <c r="R732" s="67">
        <v>-86.132959</v>
      </c>
    </row>
    <row r="733" spans="1:18" x14ac:dyDescent="0.25">
      <c r="A733" s="76" t="str">
        <f t="shared" si="33"/>
        <v>18069</v>
      </c>
      <c r="B733" s="76" t="str">
        <f t="shared" si="34"/>
        <v>18069</v>
      </c>
      <c r="C733" s="33">
        <v>18069</v>
      </c>
      <c r="D733" s="33" t="s">
        <v>3663</v>
      </c>
      <c r="E733" s="33" t="s">
        <v>928</v>
      </c>
      <c r="F733" s="33" t="s">
        <v>927</v>
      </c>
      <c r="G733" s="33" t="s">
        <v>3664</v>
      </c>
      <c r="H733" s="5" t="s">
        <v>1855</v>
      </c>
      <c r="I733" s="33">
        <v>792</v>
      </c>
      <c r="K733" s="9">
        <v>18</v>
      </c>
      <c r="O733" s="33" t="s">
        <v>3665</v>
      </c>
      <c r="P733" s="61" t="str">
        <f t="shared" si="35"/>
        <v>POINT(-85.487085 40.870224)</v>
      </c>
      <c r="Q733" s="67">
        <v>40.870224</v>
      </c>
      <c r="R733" s="67">
        <v>-85.487084999999993</v>
      </c>
    </row>
    <row r="734" spans="1:18" x14ac:dyDescent="0.25">
      <c r="A734" s="76" t="str">
        <f t="shared" si="33"/>
        <v>18071</v>
      </c>
      <c r="B734" s="76" t="str">
        <f t="shared" si="34"/>
        <v>18071</v>
      </c>
      <c r="C734" s="33">
        <v>18071</v>
      </c>
      <c r="D734" s="33" t="s">
        <v>1959</v>
      </c>
      <c r="E734" s="33" t="s">
        <v>928</v>
      </c>
      <c r="F734" s="33" t="s">
        <v>927</v>
      </c>
      <c r="G734" s="33" t="s">
        <v>1960</v>
      </c>
      <c r="H734" s="5" t="s">
        <v>1855</v>
      </c>
      <c r="I734" s="33">
        <v>793</v>
      </c>
      <c r="K734" s="9">
        <v>18</v>
      </c>
      <c r="O734" s="33" t="s">
        <v>3666</v>
      </c>
      <c r="P734" s="61" t="str">
        <f t="shared" si="35"/>
        <v>POINT(-85.942654 38.925896)</v>
      </c>
      <c r="Q734" s="67">
        <v>38.925896000000002</v>
      </c>
      <c r="R734" s="67">
        <v>-85.942654000000005</v>
      </c>
    </row>
    <row r="735" spans="1:18" x14ac:dyDescent="0.25">
      <c r="A735" s="76" t="str">
        <f t="shared" si="33"/>
        <v>18073</v>
      </c>
      <c r="B735" s="76" t="str">
        <f t="shared" si="34"/>
        <v>18073</v>
      </c>
      <c r="C735" s="33">
        <v>18073</v>
      </c>
      <c r="D735" s="33" t="s">
        <v>3090</v>
      </c>
      <c r="E735" s="33" t="s">
        <v>928</v>
      </c>
      <c r="F735" s="33" t="s">
        <v>927</v>
      </c>
      <c r="G735" s="33" t="s">
        <v>3091</v>
      </c>
      <c r="H735" s="5" t="s">
        <v>1855</v>
      </c>
      <c r="I735" s="33">
        <v>794</v>
      </c>
      <c r="K735" s="9">
        <v>18</v>
      </c>
      <c r="O735" s="33" t="s">
        <v>3667</v>
      </c>
      <c r="P735" s="61" t="str">
        <f t="shared" si="35"/>
        <v>POINT(-87.149436 41.075783)</v>
      </c>
      <c r="Q735" s="67">
        <v>41.075783000000001</v>
      </c>
      <c r="R735" s="67">
        <v>-87.149435999999994</v>
      </c>
    </row>
    <row r="736" spans="1:18" x14ac:dyDescent="0.25">
      <c r="A736" s="76" t="str">
        <f t="shared" si="33"/>
        <v>18075</v>
      </c>
      <c r="B736" s="76" t="str">
        <f t="shared" si="34"/>
        <v>18075</v>
      </c>
      <c r="C736" s="33">
        <v>18075</v>
      </c>
      <c r="D736" s="33" t="s">
        <v>3668</v>
      </c>
      <c r="E736" s="33" t="s">
        <v>928</v>
      </c>
      <c r="F736" s="33" t="s">
        <v>927</v>
      </c>
      <c r="G736" s="33" t="s">
        <v>3669</v>
      </c>
      <c r="H736" s="5" t="s">
        <v>1855</v>
      </c>
      <c r="I736" s="33">
        <v>795</v>
      </c>
      <c r="K736" s="9">
        <v>18</v>
      </c>
      <c r="O736" s="33" t="s">
        <v>3670</v>
      </c>
      <c r="P736" s="61" t="str">
        <f t="shared" si="35"/>
        <v>POINT(-85.033025 40.428424)</v>
      </c>
      <c r="Q736" s="67">
        <v>40.428424</v>
      </c>
      <c r="R736" s="67">
        <v>-85.033024999999995</v>
      </c>
    </row>
    <row r="737" spans="1:18" x14ac:dyDescent="0.25">
      <c r="A737" s="76" t="str">
        <f t="shared" si="33"/>
        <v>18077</v>
      </c>
      <c r="B737" s="76" t="str">
        <f t="shared" si="34"/>
        <v>18077</v>
      </c>
      <c r="C737" s="33">
        <v>18077</v>
      </c>
      <c r="D737" s="33" t="s">
        <v>1962</v>
      </c>
      <c r="E737" s="33" t="s">
        <v>928</v>
      </c>
      <c r="F737" s="33" t="s">
        <v>927</v>
      </c>
      <c r="G737" s="33" t="s">
        <v>1963</v>
      </c>
      <c r="H737" s="5" t="s">
        <v>1855</v>
      </c>
      <c r="I737" s="33">
        <v>796</v>
      </c>
      <c r="K737" s="9">
        <v>18</v>
      </c>
      <c r="O737" s="33" t="s">
        <v>3671</v>
      </c>
      <c r="P737" s="61" t="str">
        <f t="shared" si="35"/>
        <v>POINT(-85.433692 38.758956)</v>
      </c>
      <c r="Q737" s="67">
        <v>38.758955999999998</v>
      </c>
      <c r="R737" s="67">
        <v>-85.433691999999994</v>
      </c>
    </row>
    <row r="738" spans="1:18" x14ac:dyDescent="0.25">
      <c r="A738" s="76" t="str">
        <f t="shared" si="33"/>
        <v>18079</v>
      </c>
      <c r="B738" s="76" t="str">
        <f t="shared" si="34"/>
        <v>18079</v>
      </c>
      <c r="C738" s="33">
        <v>18079</v>
      </c>
      <c r="D738" s="33" t="s">
        <v>3672</v>
      </c>
      <c r="E738" s="33" t="s">
        <v>928</v>
      </c>
      <c r="F738" s="33" t="s">
        <v>927</v>
      </c>
      <c r="G738" s="33" t="s">
        <v>3673</v>
      </c>
      <c r="H738" s="5" t="s">
        <v>1855</v>
      </c>
      <c r="I738" s="33">
        <v>797</v>
      </c>
      <c r="K738" s="9">
        <v>18</v>
      </c>
      <c r="O738" s="33" t="s">
        <v>3674</v>
      </c>
      <c r="P738" s="61" t="str">
        <f t="shared" si="35"/>
        <v>POINT(-85.648821 39.005169)</v>
      </c>
      <c r="Q738" s="67">
        <v>39.005169000000002</v>
      </c>
      <c r="R738" s="67">
        <v>-85.648820999999998</v>
      </c>
    </row>
    <row r="739" spans="1:18" x14ac:dyDescent="0.25">
      <c r="A739" s="76" t="str">
        <f t="shared" si="33"/>
        <v>18081</v>
      </c>
      <c r="B739" s="76" t="str">
        <f t="shared" si="34"/>
        <v>18081</v>
      </c>
      <c r="C739" s="33">
        <v>18081</v>
      </c>
      <c r="D739" s="33" t="s">
        <v>2256</v>
      </c>
      <c r="E739" s="33" t="s">
        <v>928</v>
      </c>
      <c r="F739" s="33" t="s">
        <v>927</v>
      </c>
      <c r="G739" s="33" t="s">
        <v>2257</v>
      </c>
      <c r="H739" s="5" t="s">
        <v>1855</v>
      </c>
      <c r="I739" s="33">
        <v>798</v>
      </c>
      <c r="K739" s="9">
        <v>18</v>
      </c>
      <c r="O739" s="33" t="s">
        <v>3675</v>
      </c>
      <c r="P739" s="61" t="str">
        <f t="shared" si="35"/>
        <v>POINT(-86.113609 39.553276)</v>
      </c>
      <c r="Q739" s="67">
        <v>39.553275999999997</v>
      </c>
      <c r="R739" s="67">
        <v>-86.113608999999997</v>
      </c>
    </row>
    <row r="740" spans="1:18" x14ac:dyDescent="0.25">
      <c r="A740" s="76" t="str">
        <f t="shared" si="33"/>
        <v>18083</v>
      </c>
      <c r="B740" s="76" t="str">
        <f t="shared" si="34"/>
        <v>18083</v>
      </c>
      <c r="C740" s="33">
        <v>18083</v>
      </c>
      <c r="D740" s="33" t="s">
        <v>3493</v>
      </c>
      <c r="E740" s="33" t="s">
        <v>928</v>
      </c>
      <c r="F740" s="33" t="s">
        <v>927</v>
      </c>
      <c r="G740" s="33" t="s">
        <v>3494</v>
      </c>
      <c r="H740" s="5" t="s">
        <v>1855</v>
      </c>
      <c r="I740" s="33">
        <v>799</v>
      </c>
      <c r="K740" s="9">
        <v>18</v>
      </c>
      <c r="O740" s="33" t="s">
        <v>3676</v>
      </c>
      <c r="P740" s="61" t="str">
        <f t="shared" si="35"/>
        <v>POINT(-87.45768 38.698623)</v>
      </c>
      <c r="Q740" s="67">
        <v>38.698622999999998</v>
      </c>
      <c r="R740" s="67">
        <v>-87.457679999999996</v>
      </c>
    </row>
    <row r="741" spans="1:18" x14ac:dyDescent="0.25">
      <c r="A741" s="76" t="str">
        <f t="shared" si="33"/>
        <v>18085</v>
      </c>
      <c r="B741" s="76" t="str">
        <f t="shared" si="34"/>
        <v>18085</v>
      </c>
      <c r="C741" s="33">
        <v>18085</v>
      </c>
      <c r="D741" s="33" t="s">
        <v>3677</v>
      </c>
      <c r="E741" s="33" t="s">
        <v>928</v>
      </c>
      <c r="F741" s="33" t="s">
        <v>927</v>
      </c>
      <c r="G741" s="33" t="s">
        <v>3678</v>
      </c>
      <c r="H741" s="5" t="s">
        <v>1855</v>
      </c>
      <c r="I741" s="33">
        <v>800</v>
      </c>
      <c r="K741" s="9">
        <v>18</v>
      </c>
      <c r="O741" s="33" t="s">
        <v>3679</v>
      </c>
      <c r="P741" s="61" t="str">
        <f t="shared" si="35"/>
        <v>POINT(-85.830484 41.266796)</v>
      </c>
      <c r="Q741" s="67">
        <v>41.266795999999999</v>
      </c>
      <c r="R741" s="67">
        <v>-85.830483999999998</v>
      </c>
    </row>
    <row r="742" spans="1:18" x14ac:dyDescent="0.25">
      <c r="A742" s="76" t="str">
        <f t="shared" si="33"/>
        <v>18087</v>
      </c>
      <c r="B742" s="76" t="str">
        <f t="shared" si="34"/>
        <v>18087</v>
      </c>
      <c r="C742" s="33">
        <v>18087</v>
      </c>
      <c r="D742" s="33" t="s">
        <v>3680</v>
      </c>
      <c r="E742" s="33" t="s">
        <v>928</v>
      </c>
      <c r="F742" s="33" t="s">
        <v>927</v>
      </c>
      <c r="G742" s="33" t="s">
        <v>3681</v>
      </c>
      <c r="H742" s="5" t="s">
        <v>1855</v>
      </c>
      <c r="I742" s="33">
        <v>801</v>
      </c>
      <c r="K742" s="9">
        <v>18</v>
      </c>
      <c r="O742" s="33" t="s">
        <v>3682</v>
      </c>
      <c r="P742" s="61" t="str">
        <f t="shared" si="35"/>
        <v>POINT(-85.46117 41.6324)</v>
      </c>
      <c r="Q742" s="67">
        <v>41.632399999999997</v>
      </c>
      <c r="R742" s="67">
        <v>-85.461169999999996</v>
      </c>
    </row>
    <row r="743" spans="1:18" x14ac:dyDescent="0.25">
      <c r="A743" s="76" t="str">
        <f t="shared" si="33"/>
        <v>18089</v>
      </c>
      <c r="B743" s="76" t="str">
        <f t="shared" si="34"/>
        <v>18089</v>
      </c>
      <c r="C743" s="33">
        <v>18089</v>
      </c>
      <c r="D743" s="33" t="s">
        <v>2402</v>
      </c>
      <c r="E743" s="33" t="s">
        <v>928</v>
      </c>
      <c r="F743" s="33" t="s">
        <v>927</v>
      </c>
      <c r="G743" s="33" t="s">
        <v>2403</v>
      </c>
      <c r="H743" s="5" t="s">
        <v>1855</v>
      </c>
      <c r="I743" s="33">
        <v>802</v>
      </c>
      <c r="K743" s="9">
        <v>18</v>
      </c>
      <c r="O743" s="33" t="s">
        <v>3683</v>
      </c>
      <c r="P743" s="61" t="str">
        <f t="shared" si="35"/>
        <v>POINT(-87.408155 41.526226)</v>
      </c>
      <c r="Q743" s="67">
        <v>41.526226000000001</v>
      </c>
      <c r="R743" s="67">
        <v>-87.408154999999994</v>
      </c>
    </row>
    <row r="744" spans="1:18" x14ac:dyDescent="0.25">
      <c r="A744" s="76" t="str">
        <f t="shared" si="33"/>
        <v>18091</v>
      </c>
      <c r="B744" s="76" t="str">
        <f t="shared" si="34"/>
        <v>18091</v>
      </c>
      <c r="C744" s="33">
        <v>18091</v>
      </c>
      <c r="D744" s="33" t="s">
        <v>3684</v>
      </c>
      <c r="E744" s="33" t="s">
        <v>928</v>
      </c>
      <c r="F744" s="33" t="s">
        <v>927</v>
      </c>
      <c r="G744" s="33" t="s">
        <v>3685</v>
      </c>
      <c r="H744" s="5" t="s">
        <v>1855</v>
      </c>
      <c r="I744" s="33">
        <v>803</v>
      </c>
      <c r="K744" s="9">
        <v>18</v>
      </c>
      <c r="O744" s="33" t="s">
        <v>3686</v>
      </c>
      <c r="P744" s="61" t="str">
        <f t="shared" si="35"/>
        <v>POINT(-86.790977 41.631837)</v>
      </c>
      <c r="Q744" s="67">
        <v>41.631836999999997</v>
      </c>
      <c r="R744" s="67">
        <v>-86.790976999999998</v>
      </c>
    </row>
    <row r="745" spans="1:18" x14ac:dyDescent="0.25">
      <c r="A745" s="76" t="str">
        <f t="shared" si="33"/>
        <v>18093</v>
      </c>
      <c r="B745" s="76" t="str">
        <f t="shared" si="34"/>
        <v>18093</v>
      </c>
      <c r="C745" s="33">
        <v>18093</v>
      </c>
      <c r="D745" s="33" t="s">
        <v>1971</v>
      </c>
      <c r="E745" s="33" t="s">
        <v>928</v>
      </c>
      <c r="F745" s="33" t="s">
        <v>927</v>
      </c>
      <c r="G745" s="33" t="s">
        <v>1972</v>
      </c>
      <c r="H745" s="5" t="s">
        <v>1855</v>
      </c>
      <c r="I745" s="33">
        <v>804</v>
      </c>
      <c r="K745" s="9">
        <v>18</v>
      </c>
      <c r="O745" s="33" t="s">
        <v>3687</v>
      </c>
      <c r="P745" s="61" t="str">
        <f t="shared" si="35"/>
        <v>POINT(-86.495718 38.846386)</v>
      </c>
      <c r="Q745" s="67">
        <v>38.846386000000003</v>
      </c>
      <c r="R745" s="67">
        <v>-86.495717999999997</v>
      </c>
    </row>
    <row r="746" spans="1:18" x14ac:dyDescent="0.25">
      <c r="A746" s="76" t="str">
        <f t="shared" si="33"/>
        <v>18095</v>
      </c>
      <c r="B746" s="76" t="str">
        <f t="shared" si="34"/>
        <v>18095</v>
      </c>
      <c r="C746" s="33">
        <v>18095</v>
      </c>
      <c r="D746" s="33" t="s">
        <v>1986</v>
      </c>
      <c r="E746" s="33" t="s">
        <v>928</v>
      </c>
      <c r="F746" s="33" t="s">
        <v>927</v>
      </c>
      <c r="G746" s="33" t="s">
        <v>1987</v>
      </c>
      <c r="H746" s="5" t="s">
        <v>1855</v>
      </c>
      <c r="I746" s="33">
        <v>805</v>
      </c>
      <c r="K746" s="9">
        <v>18</v>
      </c>
      <c r="O746" s="33" t="s">
        <v>3688</v>
      </c>
      <c r="P746" s="61" t="str">
        <f t="shared" si="35"/>
        <v>POINT(-85.708901 40.11412)</v>
      </c>
      <c r="Q746" s="67">
        <v>40.11412</v>
      </c>
      <c r="R746" s="67">
        <v>-85.708900999999997</v>
      </c>
    </row>
    <row r="747" spans="1:18" x14ac:dyDescent="0.25">
      <c r="A747" s="76" t="str">
        <f t="shared" si="33"/>
        <v>18097</v>
      </c>
      <c r="B747" s="76" t="str">
        <f t="shared" si="34"/>
        <v>18097</v>
      </c>
      <c r="C747" s="33">
        <v>18097</v>
      </c>
      <c r="D747" s="33" t="s">
        <v>1992</v>
      </c>
      <c r="E747" s="33" t="s">
        <v>928</v>
      </c>
      <c r="F747" s="33" t="s">
        <v>927</v>
      </c>
      <c r="G747" s="33" t="s">
        <v>1993</v>
      </c>
      <c r="H747" s="5" t="s">
        <v>1855</v>
      </c>
      <c r="I747" s="33">
        <v>806</v>
      </c>
      <c r="K747" s="9">
        <v>18</v>
      </c>
      <c r="O747" s="33" t="s">
        <v>3689</v>
      </c>
      <c r="P747" s="61" t="str">
        <f t="shared" si="35"/>
        <v>POINT(-86.135905 39.791299)</v>
      </c>
      <c r="Q747" s="67">
        <v>39.791299000000002</v>
      </c>
      <c r="R747" s="67">
        <v>-86.135904999999994</v>
      </c>
    </row>
    <row r="748" spans="1:18" x14ac:dyDescent="0.25">
      <c r="A748" s="76" t="str">
        <f t="shared" si="33"/>
        <v>18099</v>
      </c>
      <c r="B748" s="76" t="str">
        <f t="shared" si="34"/>
        <v>18099</v>
      </c>
      <c r="C748" s="33">
        <v>18099</v>
      </c>
      <c r="D748" s="33" t="s">
        <v>1995</v>
      </c>
      <c r="E748" s="33" t="s">
        <v>928</v>
      </c>
      <c r="F748" s="33" t="s">
        <v>927</v>
      </c>
      <c r="G748" s="33" t="s">
        <v>1996</v>
      </c>
      <c r="H748" s="5" t="s">
        <v>1855</v>
      </c>
      <c r="I748" s="33">
        <v>807</v>
      </c>
      <c r="K748" s="9">
        <v>18</v>
      </c>
      <c r="O748" s="33" t="s">
        <v>3690</v>
      </c>
      <c r="P748" s="61" t="str">
        <f t="shared" si="35"/>
        <v>POINT(-86.273082 41.347248)</v>
      </c>
      <c r="Q748" s="67">
        <v>41.347248</v>
      </c>
      <c r="R748" s="67">
        <v>-86.273082000000002</v>
      </c>
    </row>
    <row r="749" spans="1:18" x14ac:dyDescent="0.25">
      <c r="A749" s="76" t="str">
        <f t="shared" si="33"/>
        <v>18101</v>
      </c>
      <c r="B749" s="76" t="str">
        <f t="shared" si="34"/>
        <v>18101</v>
      </c>
      <c r="C749" s="33">
        <v>18101</v>
      </c>
      <c r="D749" s="33" t="s">
        <v>2832</v>
      </c>
      <c r="E749" s="33" t="s">
        <v>928</v>
      </c>
      <c r="F749" s="33" t="s">
        <v>927</v>
      </c>
      <c r="G749" s="33" t="s">
        <v>2833</v>
      </c>
      <c r="H749" s="5" t="s">
        <v>1855</v>
      </c>
      <c r="I749" s="33">
        <v>808</v>
      </c>
      <c r="K749" s="9">
        <v>18</v>
      </c>
      <c r="O749" s="33" t="s">
        <v>3691</v>
      </c>
      <c r="P749" s="61" t="str">
        <f t="shared" si="35"/>
        <v>POINT(-86.848113 38.678357)</v>
      </c>
      <c r="Q749" s="67">
        <v>38.678356999999998</v>
      </c>
      <c r="R749" s="67">
        <v>-86.848112999999998</v>
      </c>
    </row>
    <row r="750" spans="1:18" x14ac:dyDescent="0.25">
      <c r="A750" s="76" t="str">
        <f t="shared" si="33"/>
        <v>18103</v>
      </c>
      <c r="B750" s="76" t="str">
        <f t="shared" si="34"/>
        <v>18103</v>
      </c>
      <c r="C750" s="33">
        <v>18103</v>
      </c>
      <c r="D750" s="33" t="s">
        <v>3692</v>
      </c>
      <c r="E750" s="33" t="s">
        <v>928</v>
      </c>
      <c r="F750" s="33" t="s">
        <v>927</v>
      </c>
      <c r="G750" s="33" t="s">
        <v>3693</v>
      </c>
      <c r="H750" s="5" t="s">
        <v>1855</v>
      </c>
      <c r="I750" s="33">
        <v>809</v>
      </c>
      <c r="K750" s="9">
        <v>18</v>
      </c>
      <c r="O750" s="33" t="s">
        <v>3694</v>
      </c>
      <c r="P750" s="61" t="str">
        <f t="shared" si="35"/>
        <v>POINT(-86.073933 40.730651)</v>
      </c>
      <c r="Q750" s="67">
        <v>40.730651000000002</v>
      </c>
      <c r="R750" s="67">
        <v>-86.073932999999997</v>
      </c>
    </row>
    <row r="751" spans="1:18" x14ac:dyDescent="0.25">
      <c r="A751" s="76" t="str">
        <f t="shared" si="33"/>
        <v>18105</v>
      </c>
      <c r="B751" s="76" t="str">
        <f t="shared" si="34"/>
        <v>18105</v>
      </c>
      <c r="C751" s="33">
        <v>18105</v>
      </c>
      <c r="D751" s="33" t="s">
        <v>2001</v>
      </c>
      <c r="E751" s="33" t="s">
        <v>928</v>
      </c>
      <c r="F751" s="33" t="s">
        <v>927</v>
      </c>
      <c r="G751" s="33" t="s">
        <v>2002</v>
      </c>
      <c r="H751" s="5" t="s">
        <v>1855</v>
      </c>
      <c r="I751" s="33">
        <v>810</v>
      </c>
      <c r="K751" s="9">
        <v>18</v>
      </c>
      <c r="O751" s="33" t="s">
        <v>3695</v>
      </c>
      <c r="P751" s="61" t="str">
        <f t="shared" si="35"/>
        <v>POINT(-86.537697 39.162879)</v>
      </c>
      <c r="Q751" s="67">
        <v>39.162878999999997</v>
      </c>
      <c r="R751" s="67">
        <v>-86.537696999999994</v>
      </c>
    </row>
    <row r="752" spans="1:18" x14ac:dyDescent="0.25">
      <c r="A752" s="76" t="str">
        <f t="shared" si="33"/>
        <v>18107</v>
      </c>
      <c r="B752" s="76" t="str">
        <f t="shared" si="34"/>
        <v>18107</v>
      </c>
      <c r="C752" s="33">
        <v>18107</v>
      </c>
      <c r="D752" s="33" t="s">
        <v>2004</v>
      </c>
      <c r="E752" s="33" t="s">
        <v>928</v>
      </c>
      <c r="F752" s="33" t="s">
        <v>927</v>
      </c>
      <c r="G752" s="33" t="s">
        <v>2005</v>
      </c>
      <c r="H752" s="5" t="s">
        <v>1855</v>
      </c>
      <c r="I752" s="33">
        <v>811</v>
      </c>
      <c r="K752" s="9">
        <v>18</v>
      </c>
      <c r="O752" s="33" t="s">
        <v>3696</v>
      </c>
      <c r="P752" s="61" t="str">
        <f t="shared" si="35"/>
        <v>POINT(-86.90006 40.03511)</v>
      </c>
      <c r="Q752" s="67">
        <v>40.035110000000003</v>
      </c>
      <c r="R752" s="67">
        <v>-86.900059999999996</v>
      </c>
    </row>
    <row r="753" spans="1:18" x14ac:dyDescent="0.25">
      <c r="A753" s="76" t="str">
        <f t="shared" si="33"/>
        <v>18109</v>
      </c>
      <c r="B753" s="76" t="str">
        <f t="shared" si="34"/>
        <v>18109</v>
      </c>
      <c r="C753" s="33">
        <v>18109</v>
      </c>
      <c r="D753" s="33" t="s">
        <v>2007</v>
      </c>
      <c r="E753" s="33" t="s">
        <v>928</v>
      </c>
      <c r="F753" s="33" t="s">
        <v>927</v>
      </c>
      <c r="G753" s="33" t="s">
        <v>2008</v>
      </c>
      <c r="H753" s="5" t="s">
        <v>1855</v>
      </c>
      <c r="I753" s="33">
        <v>812</v>
      </c>
      <c r="K753" s="9">
        <v>18</v>
      </c>
      <c r="O753" s="33" t="s">
        <v>3697</v>
      </c>
      <c r="P753" s="61" t="str">
        <f t="shared" si="35"/>
        <v>POINT(-86.399318 39.512251)</v>
      </c>
      <c r="Q753" s="67">
        <v>39.512250999999999</v>
      </c>
      <c r="R753" s="67">
        <v>-86.399317999999994</v>
      </c>
    </row>
    <row r="754" spans="1:18" x14ac:dyDescent="0.25">
      <c r="A754" s="76" t="str">
        <f t="shared" si="33"/>
        <v>18111</v>
      </c>
      <c r="B754" s="76" t="str">
        <f t="shared" si="34"/>
        <v>18111</v>
      </c>
      <c r="C754" s="33">
        <v>18111</v>
      </c>
      <c r="D754" s="33" t="s">
        <v>2287</v>
      </c>
      <c r="E754" s="33" t="s">
        <v>928</v>
      </c>
      <c r="F754" s="33" t="s">
        <v>927</v>
      </c>
      <c r="G754" s="33" t="s">
        <v>2288</v>
      </c>
      <c r="H754" s="5" t="s">
        <v>1855</v>
      </c>
      <c r="I754" s="33">
        <v>813</v>
      </c>
      <c r="K754" s="9">
        <v>18</v>
      </c>
      <c r="O754" s="33" t="s">
        <v>3698</v>
      </c>
      <c r="P754" s="61" t="str">
        <f t="shared" si="35"/>
        <v>POINT(-87.380385 40.994087)</v>
      </c>
      <c r="Q754" s="67">
        <v>40.994087</v>
      </c>
      <c r="R754" s="67">
        <v>-87.380385000000004</v>
      </c>
    </row>
    <row r="755" spans="1:18" x14ac:dyDescent="0.25">
      <c r="A755" s="76" t="str">
        <f t="shared" si="33"/>
        <v>18113</v>
      </c>
      <c r="B755" s="76" t="str">
        <f t="shared" si="34"/>
        <v>18113</v>
      </c>
      <c r="C755" s="33">
        <v>18113</v>
      </c>
      <c r="D755" s="33" t="s">
        <v>3699</v>
      </c>
      <c r="E755" s="33" t="s">
        <v>928</v>
      </c>
      <c r="F755" s="33" t="s">
        <v>927</v>
      </c>
      <c r="G755" s="33" t="s">
        <v>3700</v>
      </c>
      <c r="H755" s="5" t="s">
        <v>1855</v>
      </c>
      <c r="I755" s="33">
        <v>814</v>
      </c>
      <c r="K755" s="9">
        <v>18</v>
      </c>
      <c r="O755" s="33" t="s">
        <v>3701</v>
      </c>
      <c r="P755" s="61" t="str">
        <f t="shared" si="35"/>
        <v>POINT(-85.391205 41.413892)</v>
      </c>
      <c r="Q755" s="67">
        <v>41.413891999999997</v>
      </c>
      <c r="R755" s="67">
        <v>-85.391204999999999</v>
      </c>
    </row>
    <row r="756" spans="1:18" x14ac:dyDescent="0.25">
      <c r="A756" s="76" t="str">
        <f t="shared" si="33"/>
        <v>18115</v>
      </c>
      <c r="B756" s="76" t="str">
        <f t="shared" si="34"/>
        <v>18115</v>
      </c>
      <c r="C756" s="33">
        <v>18115</v>
      </c>
      <c r="D756" s="33" t="s">
        <v>3702</v>
      </c>
      <c r="E756" s="33" t="s">
        <v>928</v>
      </c>
      <c r="F756" s="33" t="s">
        <v>927</v>
      </c>
      <c r="G756" s="33" t="s">
        <v>990</v>
      </c>
      <c r="H756" s="5" t="s">
        <v>1855</v>
      </c>
      <c r="I756" s="33">
        <v>815</v>
      </c>
      <c r="K756" s="9">
        <v>18</v>
      </c>
      <c r="O756" s="33" t="s">
        <v>3703</v>
      </c>
      <c r="P756" s="61" t="str">
        <f t="shared" si="35"/>
        <v>POINT(-84.911295 38.954549)</v>
      </c>
      <c r="Q756" s="67">
        <v>38.954549</v>
      </c>
      <c r="R756" s="67">
        <v>-84.911294999999996</v>
      </c>
    </row>
    <row r="757" spans="1:18" x14ac:dyDescent="0.25">
      <c r="A757" s="76" t="str">
        <f t="shared" si="33"/>
        <v>18117</v>
      </c>
      <c r="B757" s="76" t="str">
        <f t="shared" si="34"/>
        <v>18117</v>
      </c>
      <c r="C757" s="33">
        <v>18117</v>
      </c>
      <c r="D757" s="33" t="s">
        <v>2439</v>
      </c>
      <c r="E757" s="33" t="s">
        <v>928</v>
      </c>
      <c r="F757" s="33" t="s">
        <v>927</v>
      </c>
      <c r="G757" s="33" t="s">
        <v>2440</v>
      </c>
      <c r="H757" s="5" t="s">
        <v>1855</v>
      </c>
      <c r="I757" s="33">
        <v>816</v>
      </c>
      <c r="K757" s="9">
        <v>18</v>
      </c>
      <c r="O757" s="33" t="s">
        <v>3704</v>
      </c>
      <c r="P757" s="61" t="str">
        <f t="shared" si="35"/>
        <v>POINT(-86.496982 38.562156)</v>
      </c>
      <c r="Q757" s="67">
        <v>38.562156000000002</v>
      </c>
      <c r="R757" s="67">
        <v>-86.496982000000003</v>
      </c>
    </row>
    <row r="758" spans="1:18" x14ac:dyDescent="0.25">
      <c r="A758" s="76" t="str">
        <f t="shared" si="33"/>
        <v>18119</v>
      </c>
      <c r="B758" s="76" t="str">
        <f t="shared" si="34"/>
        <v>18119</v>
      </c>
      <c r="C758" s="33">
        <v>18119</v>
      </c>
      <c r="D758" s="33" t="s">
        <v>3705</v>
      </c>
      <c r="E758" s="33" t="s">
        <v>928</v>
      </c>
      <c r="F758" s="33" t="s">
        <v>927</v>
      </c>
      <c r="G758" s="33" t="s">
        <v>3706</v>
      </c>
      <c r="H758" s="5" t="s">
        <v>1855</v>
      </c>
      <c r="I758" s="33">
        <v>817</v>
      </c>
      <c r="K758" s="9">
        <v>18</v>
      </c>
      <c r="O758" s="33" t="s">
        <v>3707</v>
      </c>
      <c r="P758" s="61" t="str">
        <f t="shared" si="35"/>
        <v>POINT(-86.799822 39.315596)</v>
      </c>
      <c r="Q758" s="67">
        <v>39.315595999999999</v>
      </c>
      <c r="R758" s="67">
        <v>-86.799822000000006</v>
      </c>
    </row>
    <row r="759" spans="1:18" x14ac:dyDescent="0.25">
      <c r="A759" s="76" t="str">
        <f t="shared" si="33"/>
        <v>18121</v>
      </c>
      <c r="B759" s="76" t="str">
        <f t="shared" si="34"/>
        <v>18121</v>
      </c>
      <c r="C759" s="33">
        <v>18121</v>
      </c>
      <c r="D759" s="33" t="s">
        <v>3708</v>
      </c>
      <c r="E759" s="33" t="s">
        <v>928</v>
      </c>
      <c r="F759" s="33" t="s">
        <v>927</v>
      </c>
      <c r="G759" s="33" t="s">
        <v>3709</v>
      </c>
      <c r="H759" s="5" t="s">
        <v>1855</v>
      </c>
      <c r="I759" s="33">
        <v>818</v>
      </c>
      <c r="K759" s="9">
        <v>18</v>
      </c>
      <c r="O759" s="33" t="s">
        <v>3710</v>
      </c>
      <c r="P759" s="61" t="str">
        <f t="shared" si="35"/>
        <v>POINT(-87.227997 39.758327)</v>
      </c>
      <c r="Q759" s="67">
        <v>39.758327000000001</v>
      </c>
      <c r="R759" s="67">
        <v>-87.227997000000002</v>
      </c>
    </row>
    <row r="760" spans="1:18" x14ac:dyDescent="0.25">
      <c r="A760" s="76" t="str">
        <f t="shared" si="33"/>
        <v>18123</v>
      </c>
      <c r="B760" s="76" t="str">
        <f t="shared" si="34"/>
        <v>18123</v>
      </c>
      <c r="C760" s="33">
        <v>18123</v>
      </c>
      <c r="D760" s="33" t="s">
        <v>2010</v>
      </c>
      <c r="E760" s="33" t="s">
        <v>928</v>
      </c>
      <c r="F760" s="33" t="s">
        <v>927</v>
      </c>
      <c r="G760" s="33" t="s">
        <v>2011</v>
      </c>
      <c r="H760" s="5" t="s">
        <v>1855</v>
      </c>
      <c r="I760" s="33">
        <v>819</v>
      </c>
      <c r="K760" s="9">
        <v>18</v>
      </c>
      <c r="O760" s="33" t="s">
        <v>3711</v>
      </c>
      <c r="P760" s="61" t="str">
        <f t="shared" si="35"/>
        <v>POINT(-86.705205 38.009327)</v>
      </c>
      <c r="Q760" s="67">
        <v>38.009326999999999</v>
      </c>
      <c r="R760" s="67">
        <v>-86.705205000000007</v>
      </c>
    </row>
    <row r="761" spans="1:18" x14ac:dyDescent="0.25">
      <c r="A761" s="76" t="str">
        <f t="shared" si="33"/>
        <v>18125</v>
      </c>
      <c r="B761" s="76" t="str">
        <f t="shared" si="34"/>
        <v>18125</v>
      </c>
      <c r="C761" s="33">
        <v>18125</v>
      </c>
      <c r="D761" s="33" t="s">
        <v>2016</v>
      </c>
      <c r="E761" s="33" t="s">
        <v>928</v>
      </c>
      <c r="F761" s="33" t="s">
        <v>927</v>
      </c>
      <c r="G761" s="33" t="s">
        <v>2017</v>
      </c>
      <c r="H761" s="5" t="s">
        <v>1855</v>
      </c>
      <c r="I761" s="33">
        <v>820</v>
      </c>
      <c r="K761" s="9">
        <v>18</v>
      </c>
      <c r="O761" s="33" t="s">
        <v>3712</v>
      </c>
      <c r="P761" s="61" t="str">
        <f t="shared" si="35"/>
        <v>POINT(-87.233923 38.424833)</v>
      </c>
      <c r="Q761" s="67">
        <v>38.424833</v>
      </c>
      <c r="R761" s="67">
        <v>-87.233923000000004</v>
      </c>
    </row>
    <row r="762" spans="1:18" x14ac:dyDescent="0.25">
      <c r="A762" s="76" t="str">
        <f t="shared" si="33"/>
        <v>18127</v>
      </c>
      <c r="B762" s="76" t="str">
        <f t="shared" si="34"/>
        <v>18127</v>
      </c>
      <c r="C762" s="33">
        <v>18127</v>
      </c>
      <c r="D762" s="33" t="s">
        <v>3713</v>
      </c>
      <c r="E762" s="33" t="s">
        <v>928</v>
      </c>
      <c r="F762" s="33" t="s">
        <v>927</v>
      </c>
      <c r="G762" s="33" t="s">
        <v>3714</v>
      </c>
      <c r="H762" s="5" t="s">
        <v>1855</v>
      </c>
      <c r="I762" s="33">
        <v>821</v>
      </c>
      <c r="K762" s="9">
        <v>18</v>
      </c>
      <c r="O762" s="33" t="s">
        <v>3715</v>
      </c>
      <c r="P762" s="61" t="str">
        <f t="shared" si="35"/>
        <v>POINT(-87.105308 41.513679)</v>
      </c>
      <c r="Q762" s="67">
        <v>41.513679000000003</v>
      </c>
      <c r="R762" s="67">
        <v>-87.105307999999994</v>
      </c>
    </row>
    <row r="763" spans="1:18" x14ac:dyDescent="0.25">
      <c r="A763" s="76" t="str">
        <f t="shared" si="33"/>
        <v>18129</v>
      </c>
      <c r="B763" s="76" t="str">
        <f t="shared" si="34"/>
        <v>18129</v>
      </c>
      <c r="C763" s="33">
        <v>18129</v>
      </c>
      <c r="D763" s="33" t="s">
        <v>3716</v>
      </c>
      <c r="E763" s="33" t="s">
        <v>928</v>
      </c>
      <c r="F763" s="33" t="s">
        <v>927</v>
      </c>
      <c r="G763" s="33" t="s">
        <v>3717</v>
      </c>
      <c r="H763" s="5" t="s">
        <v>1855</v>
      </c>
      <c r="I763" s="33">
        <v>822</v>
      </c>
      <c r="K763" s="9">
        <v>18</v>
      </c>
      <c r="O763" s="33" t="s">
        <v>3718</v>
      </c>
      <c r="P763" s="61" t="str">
        <f t="shared" si="35"/>
        <v>POINT(-87.823041 38.013245)</v>
      </c>
      <c r="Q763" s="67">
        <v>38.013244999999998</v>
      </c>
      <c r="R763" s="67">
        <v>-87.823041000000003</v>
      </c>
    </row>
    <row r="764" spans="1:18" x14ac:dyDescent="0.25">
      <c r="A764" s="76" t="str">
        <f t="shared" si="33"/>
        <v>18131</v>
      </c>
      <c r="B764" s="76" t="str">
        <f t="shared" si="34"/>
        <v>18131</v>
      </c>
      <c r="C764" s="33">
        <v>18131</v>
      </c>
      <c r="D764" s="33" t="s">
        <v>2310</v>
      </c>
      <c r="E764" s="33" t="s">
        <v>928</v>
      </c>
      <c r="F764" s="33" t="s">
        <v>927</v>
      </c>
      <c r="G764" s="33" t="s">
        <v>2311</v>
      </c>
      <c r="H764" s="5" t="s">
        <v>1855</v>
      </c>
      <c r="I764" s="33">
        <v>823</v>
      </c>
      <c r="K764" s="9">
        <v>18</v>
      </c>
      <c r="O764" s="33" t="s">
        <v>3719</v>
      </c>
      <c r="P764" s="61" t="str">
        <f t="shared" si="35"/>
        <v>POINT(-86.685266 41.050592)</v>
      </c>
      <c r="Q764" s="67">
        <v>41.050592000000002</v>
      </c>
      <c r="R764" s="67">
        <v>-86.685265999999999</v>
      </c>
    </row>
    <row r="765" spans="1:18" x14ac:dyDescent="0.25">
      <c r="A765" s="76" t="str">
        <f t="shared" si="33"/>
        <v>18133</v>
      </c>
      <c r="B765" s="76" t="str">
        <f t="shared" si="34"/>
        <v>18133</v>
      </c>
      <c r="C765" s="33">
        <v>18133</v>
      </c>
      <c r="D765" s="33" t="s">
        <v>2862</v>
      </c>
      <c r="E765" s="33" t="s">
        <v>928</v>
      </c>
      <c r="F765" s="33" t="s">
        <v>927</v>
      </c>
      <c r="G765" s="33" t="s">
        <v>2863</v>
      </c>
      <c r="H765" s="5" t="s">
        <v>1855</v>
      </c>
      <c r="I765" s="33">
        <v>824</v>
      </c>
      <c r="K765" s="9">
        <v>18</v>
      </c>
      <c r="O765" s="33" t="s">
        <v>3720</v>
      </c>
      <c r="P765" s="61" t="str">
        <f t="shared" si="35"/>
        <v>POINT(-86.835611 39.646107)</v>
      </c>
      <c r="Q765" s="67">
        <v>39.646107000000001</v>
      </c>
      <c r="R765" s="67">
        <v>-86.835611</v>
      </c>
    </row>
    <row r="766" spans="1:18" x14ac:dyDescent="0.25">
      <c r="A766" s="76" t="str">
        <f t="shared" si="33"/>
        <v>18135</v>
      </c>
      <c r="B766" s="76" t="str">
        <f t="shared" si="34"/>
        <v>18135</v>
      </c>
      <c r="C766" s="33">
        <v>18135</v>
      </c>
      <c r="D766" s="33" t="s">
        <v>2019</v>
      </c>
      <c r="E766" s="33" t="s">
        <v>928</v>
      </c>
      <c r="F766" s="33" t="s">
        <v>927</v>
      </c>
      <c r="G766" s="33" t="s">
        <v>2020</v>
      </c>
      <c r="H766" s="5" t="s">
        <v>1855</v>
      </c>
      <c r="I766" s="33">
        <v>825</v>
      </c>
      <c r="K766" s="9">
        <v>18</v>
      </c>
      <c r="O766" s="33" t="s">
        <v>3721</v>
      </c>
      <c r="P766" s="61" t="str">
        <f t="shared" si="35"/>
        <v>POINT(-84.997064 40.168573)</v>
      </c>
      <c r="Q766" s="67">
        <v>40.168573000000002</v>
      </c>
      <c r="R766" s="67">
        <v>-84.997063999999995</v>
      </c>
    </row>
    <row r="767" spans="1:18" x14ac:dyDescent="0.25">
      <c r="A767" s="76" t="str">
        <f t="shared" si="33"/>
        <v>18137</v>
      </c>
      <c r="B767" s="76" t="str">
        <f t="shared" si="34"/>
        <v>18137</v>
      </c>
      <c r="C767" s="33">
        <v>18137</v>
      </c>
      <c r="D767" s="33" t="s">
        <v>3722</v>
      </c>
      <c r="E767" s="33" t="s">
        <v>928</v>
      </c>
      <c r="F767" s="33" t="s">
        <v>927</v>
      </c>
      <c r="G767" s="33" t="s">
        <v>3723</v>
      </c>
      <c r="H767" s="5" t="s">
        <v>1855</v>
      </c>
      <c r="I767" s="33">
        <v>826</v>
      </c>
      <c r="K767" s="9">
        <v>18</v>
      </c>
      <c r="O767" s="33" t="s">
        <v>3724</v>
      </c>
      <c r="P767" s="61" t="str">
        <f t="shared" si="35"/>
        <v>POINT(-85.218379 39.159402)</v>
      </c>
      <c r="Q767" s="67">
        <v>39.159402</v>
      </c>
      <c r="R767" s="67">
        <v>-85.218378999999999</v>
      </c>
    </row>
    <row r="768" spans="1:18" x14ac:dyDescent="0.25">
      <c r="A768" s="76" t="str">
        <f t="shared" si="33"/>
        <v>18139</v>
      </c>
      <c r="B768" s="76" t="str">
        <f t="shared" si="34"/>
        <v>18139</v>
      </c>
      <c r="C768" s="33">
        <v>18139</v>
      </c>
      <c r="D768" s="33" t="s">
        <v>3725</v>
      </c>
      <c r="E768" s="33" t="s">
        <v>928</v>
      </c>
      <c r="F768" s="33" t="s">
        <v>927</v>
      </c>
      <c r="G768" s="33" t="s">
        <v>3726</v>
      </c>
      <c r="H768" s="5" t="s">
        <v>1855</v>
      </c>
      <c r="I768" s="33">
        <v>827</v>
      </c>
      <c r="K768" s="9">
        <v>18</v>
      </c>
      <c r="O768" s="33" t="s">
        <v>3727</v>
      </c>
      <c r="P768" s="61" t="str">
        <f t="shared" si="35"/>
        <v>POINT(-85.474569 39.623616)</v>
      </c>
      <c r="Q768" s="67">
        <v>39.623615999999998</v>
      </c>
      <c r="R768" s="67">
        <v>-85.474569000000002</v>
      </c>
    </row>
    <row r="769" spans="1:18" x14ac:dyDescent="0.25">
      <c r="A769" s="76" t="str">
        <f t="shared" si="33"/>
        <v>18141</v>
      </c>
      <c r="B769" s="76" t="str">
        <f t="shared" si="34"/>
        <v>18141</v>
      </c>
      <c r="C769" s="33">
        <v>18141</v>
      </c>
      <c r="D769" s="33" t="s">
        <v>3728</v>
      </c>
      <c r="E769" s="33" t="s">
        <v>928</v>
      </c>
      <c r="F769" s="33" t="s">
        <v>927</v>
      </c>
      <c r="G769" s="33" t="s">
        <v>3729</v>
      </c>
      <c r="H769" s="5" t="s">
        <v>1855</v>
      </c>
      <c r="I769" s="33">
        <v>828</v>
      </c>
      <c r="K769" s="9">
        <v>18</v>
      </c>
      <c r="O769" s="33" t="s">
        <v>3730</v>
      </c>
      <c r="P769" s="61" t="str">
        <f t="shared" si="35"/>
        <v>POINT(-86.228686 41.6754)</v>
      </c>
      <c r="Q769" s="67">
        <v>41.675400000000003</v>
      </c>
      <c r="R769" s="67">
        <v>-86.228685999999996</v>
      </c>
    </row>
    <row r="770" spans="1:18" x14ac:dyDescent="0.25">
      <c r="A770" s="76" t="str">
        <f t="shared" si="33"/>
        <v>18143</v>
      </c>
      <c r="B770" s="76" t="str">
        <f t="shared" si="34"/>
        <v>18143</v>
      </c>
      <c r="C770" s="33">
        <v>18143</v>
      </c>
      <c r="D770" s="33" t="s">
        <v>2320</v>
      </c>
      <c r="E770" s="33" t="s">
        <v>928</v>
      </c>
      <c r="F770" s="33" t="s">
        <v>927</v>
      </c>
      <c r="G770" s="33" t="s">
        <v>2321</v>
      </c>
      <c r="H770" s="5" t="s">
        <v>1855</v>
      </c>
      <c r="I770" s="33">
        <v>829</v>
      </c>
      <c r="K770" s="9">
        <v>18</v>
      </c>
      <c r="O770" s="33" t="s">
        <v>3731</v>
      </c>
      <c r="P770" s="61" t="str">
        <f t="shared" si="35"/>
        <v>POINT(-85.762718 38.698198)</v>
      </c>
      <c r="Q770" s="67">
        <v>38.698197999999998</v>
      </c>
      <c r="R770" s="67">
        <v>-85.762718000000007</v>
      </c>
    </row>
    <row r="771" spans="1:18" x14ac:dyDescent="0.25">
      <c r="A771" s="76" t="str">
        <f t="shared" ref="A771:A834" si="36">K771&amp;RIGHT(C771,3)</f>
        <v>18145</v>
      </c>
      <c r="B771" s="76" t="str">
        <f t="shared" ref="B771:B834" si="37">TEXT(A771,"00000")</f>
        <v>18145</v>
      </c>
      <c r="C771" s="33">
        <v>18145</v>
      </c>
      <c r="D771" s="33" t="s">
        <v>2028</v>
      </c>
      <c r="E771" s="33" t="s">
        <v>928</v>
      </c>
      <c r="F771" s="33" t="s">
        <v>927</v>
      </c>
      <c r="G771" s="33" t="s">
        <v>2029</v>
      </c>
      <c r="H771" s="5" t="s">
        <v>1855</v>
      </c>
      <c r="I771" s="33">
        <v>830</v>
      </c>
      <c r="K771" s="9">
        <v>18</v>
      </c>
      <c r="O771" s="33" t="s">
        <v>3732</v>
      </c>
      <c r="P771" s="61" t="str">
        <f t="shared" ref="P771:P834" si="38">CONCATENATE("POINT","(",R771," ",Q771,")")</f>
        <v>POINT(-85.789825 39.536039)</v>
      </c>
      <c r="Q771" s="67">
        <v>39.536039000000002</v>
      </c>
      <c r="R771" s="67">
        <v>-85.789824999999993</v>
      </c>
    </row>
    <row r="772" spans="1:18" x14ac:dyDescent="0.25">
      <c r="A772" s="76" t="str">
        <f t="shared" si="36"/>
        <v>18147</v>
      </c>
      <c r="B772" s="76" t="str">
        <f t="shared" si="37"/>
        <v>18147</v>
      </c>
      <c r="C772" s="33">
        <v>18147</v>
      </c>
      <c r="D772" s="33" t="s">
        <v>3733</v>
      </c>
      <c r="E772" s="33" t="s">
        <v>928</v>
      </c>
      <c r="F772" s="33" t="s">
        <v>927</v>
      </c>
      <c r="G772" s="33" t="s">
        <v>3734</v>
      </c>
      <c r="H772" s="5" t="s">
        <v>1855</v>
      </c>
      <c r="I772" s="33">
        <v>831</v>
      </c>
      <c r="K772" s="9">
        <v>18</v>
      </c>
      <c r="O772" s="33" t="s">
        <v>3735</v>
      </c>
      <c r="P772" s="61" t="str">
        <f t="shared" si="38"/>
        <v>POINT(-87.011149 38.015495)</v>
      </c>
      <c r="Q772" s="67">
        <v>38.015495000000001</v>
      </c>
      <c r="R772" s="67">
        <v>-87.011149000000003</v>
      </c>
    </row>
    <row r="773" spans="1:18" x14ac:dyDescent="0.25">
      <c r="A773" s="76" t="str">
        <f t="shared" si="36"/>
        <v>18149</v>
      </c>
      <c r="B773" s="76" t="str">
        <f t="shared" si="37"/>
        <v>18149</v>
      </c>
      <c r="C773" s="33">
        <v>18149</v>
      </c>
      <c r="D773" s="33" t="s">
        <v>3736</v>
      </c>
      <c r="E773" s="33" t="s">
        <v>928</v>
      </c>
      <c r="F773" s="33" t="s">
        <v>927</v>
      </c>
      <c r="G773" s="33" t="s">
        <v>3737</v>
      </c>
      <c r="H773" s="5" t="s">
        <v>1855</v>
      </c>
      <c r="I773" s="33">
        <v>832</v>
      </c>
      <c r="K773" s="9">
        <v>18</v>
      </c>
      <c r="O773" s="33" t="s">
        <v>3738</v>
      </c>
      <c r="P773" s="61" t="str">
        <f t="shared" si="38"/>
        <v>POINT(-86.631962 41.282896)</v>
      </c>
      <c r="Q773" s="67">
        <v>41.282896000000001</v>
      </c>
      <c r="R773" s="67">
        <v>-86.631962000000001</v>
      </c>
    </row>
    <row r="774" spans="1:18" x14ac:dyDescent="0.25">
      <c r="A774" s="76" t="str">
        <f t="shared" si="36"/>
        <v>18151</v>
      </c>
      <c r="B774" s="76" t="str">
        <f t="shared" si="37"/>
        <v>18151</v>
      </c>
      <c r="C774" s="33">
        <v>18151</v>
      </c>
      <c r="D774" s="33" t="s">
        <v>3739</v>
      </c>
      <c r="E774" s="33" t="s">
        <v>928</v>
      </c>
      <c r="F774" s="33" t="s">
        <v>927</v>
      </c>
      <c r="G774" s="33" t="s">
        <v>3740</v>
      </c>
      <c r="H774" s="5" t="s">
        <v>1855</v>
      </c>
      <c r="I774" s="33">
        <v>833</v>
      </c>
      <c r="K774" s="9">
        <v>18</v>
      </c>
      <c r="O774" s="33" t="s">
        <v>3741</v>
      </c>
      <c r="P774" s="61" t="str">
        <f t="shared" si="38"/>
        <v>POINT(-85.010662 41.649521)</v>
      </c>
      <c r="Q774" s="67">
        <v>41.649521</v>
      </c>
      <c r="R774" s="67">
        <v>-85.010661999999996</v>
      </c>
    </row>
    <row r="775" spans="1:18" x14ac:dyDescent="0.25">
      <c r="A775" s="76" t="str">
        <f t="shared" si="36"/>
        <v>18153</v>
      </c>
      <c r="B775" s="76" t="str">
        <f t="shared" si="37"/>
        <v>18153</v>
      </c>
      <c r="C775" s="33">
        <v>18153</v>
      </c>
      <c r="D775" s="33" t="s">
        <v>3742</v>
      </c>
      <c r="E775" s="33" t="s">
        <v>928</v>
      </c>
      <c r="F775" s="33" t="s">
        <v>927</v>
      </c>
      <c r="G775" s="33" t="s">
        <v>3743</v>
      </c>
      <c r="H775" s="5" t="s">
        <v>1855</v>
      </c>
      <c r="I775" s="33">
        <v>834</v>
      </c>
      <c r="K775" s="9">
        <v>18</v>
      </c>
      <c r="O775" s="33" t="s">
        <v>3744</v>
      </c>
      <c r="P775" s="61" t="str">
        <f t="shared" si="38"/>
        <v>POINT(-87.390988 39.103093)</v>
      </c>
      <c r="Q775" s="67">
        <v>39.103093000000001</v>
      </c>
      <c r="R775" s="67">
        <v>-87.390987999999993</v>
      </c>
    </row>
    <row r="776" spans="1:18" x14ac:dyDescent="0.25">
      <c r="A776" s="76" t="str">
        <f t="shared" si="36"/>
        <v>18155</v>
      </c>
      <c r="B776" s="76" t="str">
        <f t="shared" si="37"/>
        <v>18155</v>
      </c>
      <c r="C776" s="33">
        <v>18155</v>
      </c>
      <c r="D776" s="33" t="s">
        <v>3745</v>
      </c>
      <c r="E776" s="33" t="s">
        <v>928</v>
      </c>
      <c r="F776" s="33" t="s">
        <v>927</v>
      </c>
      <c r="G776" s="33" t="s">
        <v>3746</v>
      </c>
      <c r="H776" s="5" t="s">
        <v>1855</v>
      </c>
      <c r="I776" s="33">
        <v>835</v>
      </c>
      <c r="K776" s="9">
        <v>18</v>
      </c>
      <c r="O776" s="33" t="s">
        <v>3747</v>
      </c>
      <c r="P776" s="61" t="str">
        <f t="shared" si="38"/>
        <v>POINT(-85.023499 38.819835)</v>
      </c>
      <c r="Q776" s="67">
        <v>38.819834999999998</v>
      </c>
      <c r="R776" s="67">
        <v>-85.023499000000001</v>
      </c>
    </row>
    <row r="777" spans="1:18" x14ac:dyDescent="0.25">
      <c r="A777" s="76" t="str">
        <f t="shared" si="36"/>
        <v>18157</v>
      </c>
      <c r="B777" s="76" t="str">
        <f t="shared" si="37"/>
        <v>18157</v>
      </c>
      <c r="C777" s="33">
        <v>18157</v>
      </c>
      <c r="D777" s="33" t="s">
        <v>3748</v>
      </c>
      <c r="E777" s="33" t="s">
        <v>928</v>
      </c>
      <c r="F777" s="33" t="s">
        <v>927</v>
      </c>
      <c r="G777" s="33" t="s">
        <v>3749</v>
      </c>
      <c r="H777" s="5" t="s">
        <v>1855</v>
      </c>
      <c r="I777" s="33">
        <v>836</v>
      </c>
      <c r="K777" s="9">
        <v>18</v>
      </c>
      <c r="O777" s="33" t="s">
        <v>3750</v>
      </c>
      <c r="P777" s="61" t="str">
        <f t="shared" si="38"/>
        <v>POINT(-86.886971 40.41788)</v>
      </c>
      <c r="Q777" s="67">
        <v>40.417879999999997</v>
      </c>
      <c r="R777" s="67">
        <v>-86.886971000000003</v>
      </c>
    </row>
    <row r="778" spans="1:18" x14ac:dyDescent="0.25">
      <c r="A778" s="76" t="str">
        <f t="shared" si="36"/>
        <v>18159</v>
      </c>
      <c r="B778" s="76" t="str">
        <f t="shared" si="37"/>
        <v>18159</v>
      </c>
      <c r="C778" s="33">
        <v>18159</v>
      </c>
      <c r="D778" s="33" t="s">
        <v>3751</v>
      </c>
      <c r="E778" s="33" t="s">
        <v>928</v>
      </c>
      <c r="F778" s="33" t="s">
        <v>927</v>
      </c>
      <c r="G778" s="33" t="s">
        <v>3752</v>
      </c>
      <c r="H778" s="5" t="s">
        <v>1855</v>
      </c>
      <c r="I778" s="33">
        <v>837</v>
      </c>
      <c r="K778" s="9">
        <v>18</v>
      </c>
      <c r="O778" s="33" t="s">
        <v>3753</v>
      </c>
      <c r="P778" s="61" t="str">
        <f t="shared" si="38"/>
        <v>POINT(-86.050587 40.308849)</v>
      </c>
      <c r="Q778" s="67">
        <v>40.308849000000002</v>
      </c>
      <c r="R778" s="67">
        <v>-86.050586999999993</v>
      </c>
    </row>
    <row r="779" spans="1:18" x14ac:dyDescent="0.25">
      <c r="A779" s="76" t="str">
        <f t="shared" si="36"/>
        <v>18161</v>
      </c>
      <c r="B779" s="76" t="str">
        <f t="shared" si="37"/>
        <v>18161</v>
      </c>
      <c r="C779" s="33">
        <v>18161</v>
      </c>
      <c r="D779" s="33" t="s">
        <v>2338</v>
      </c>
      <c r="E779" s="33" t="s">
        <v>928</v>
      </c>
      <c r="F779" s="33" t="s">
        <v>927</v>
      </c>
      <c r="G779" s="33" t="s">
        <v>2339</v>
      </c>
      <c r="H779" s="5" t="s">
        <v>1855</v>
      </c>
      <c r="I779" s="33">
        <v>838</v>
      </c>
      <c r="K779" s="9">
        <v>18</v>
      </c>
      <c r="O779" s="33" t="s">
        <v>3754</v>
      </c>
      <c r="P779" s="61" t="str">
        <f t="shared" si="38"/>
        <v>POINT(-84.919102 39.618626)</v>
      </c>
      <c r="Q779" s="67">
        <v>39.618625999999999</v>
      </c>
      <c r="R779" s="67">
        <v>-84.919101999999995</v>
      </c>
    </row>
    <row r="780" spans="1:18" x14ac:dyDescent="0.25">
      <c r="A780" s="76" t="str">
        <f t="shared" si="36"/>
        <v>18163</v>
      </c>
      <c r="B780" s="76" t="str">
        <f t="shared" si="37"/>
        <v>18163</v>
      </c>
      <c r="C780" s="33">
        <v>18163</v>
      </c>
      <c r="D780" s="33" t="s">
        <v>3755</v>
      </c>
      <c r="E780" s="33" t="s">
        <v>928</v>
      </c>
      <c r="F780" s="33" t="s">
        <v>927</v>
      </c>
      <c r="G780" s="33" t="s">
        <v>3756</v>
      </c>
      <c r="H780" s="5" t="s">
        <v>1855</v>
      </c>
      <c r="I780" s="33">
        <v>839</v>
      </c>
      <c r="K780" s="9">
        <v>18</v>
      </c>
      <c r="O780" s="33" t="s">
        <v>3757</v>
      </c>
      <c r="P780" s="61" t="str">
        <f t="shared" si="38"/>
        <v>POINT(-87.551819 37.996062)</v>
      </c>
      <c r="Q780" s="67">
        <v>37.996062000000002</v>
      </c>
      <c r="R780" s="67">
        <v>-87.551818999999995</v>
      </c>
    </row>
    <row r="781" spans="1:18" x14ac:dyDescent="0.25">
      <c r="A781" s="76" t="str">
        <f t="shared" si="36"/>
        <v>18165</v>
      </c>
      <c r="B781" s="76" t="str">
        <f t="shared" si="37"/>
        <v>18165</v>
      </c>
      <c r="C781" s="33">
        <v>18165</v>
      </c>
      <c r="D781" s="33" t="s">
        <v>3758</v>
      </c>
      <c r="E781" s="33" t="s">
        <v>928</v>
      </c>
      <c r="F781" s="33" t="s">
        <v>927</v>
      </c>
      <c r="G781" s="33" t="s">
        <v>3759</v>
      </c>
      <c r="H781" s="5" t="s">
        <v>1855</v>
      </c>
      <c r="I781" s="33">
        <v>840</v>
      </c>
      <c r="K781" s="9">
        <v>18</v>
      </c>
      <c r="O781" s="33" t="s">
        <v>3760</v>
      </c>
      <c r="P781" s="61" t="str">
        <f t="shared" si="38"/>
        <v>POINT(-87.440231 39.763164)</v>
      </c>
      <c r="Q781" s="67">
        <v>39.763164000000003</v>
      </c>
      <c r="R781" s="67">
        <v>-87.440230999999997</v>
      </c>
    </row>
    <row r="782" spans="1:18" x14ac:dyDescent="0.25">
      <c r="A782" s="76" t="str">
        <f t="shared" si="36"/>
        <v>18167</v>
      </c>
      <c r="B782" s="76" t="str">
        <f t="shared" si="37"/>
        <v>18167</v>
      </c>
      <c r="C782" s="33">
        <v>18167</v>
      </c>
      <c r="D782" s="33" t="s">
        <v>3761</v>
      </c>
      <c r="E782" s="33" t="s">
        <v>928</v>
      </c>
      <c r="F782" s="33" t="s">
        <v>927</v>
      </c>
      <c r="G782" s="33" t="s">
        <v>3762</v>
      </c>
      <c r="H782" s="5" t="s">
        <v>1855</v>
      </c>
      <c r="I782" s="33">
        <v>841</v>
      </c>
      <c r="K782" s="9">
        <v>18</v>
      </c>
      <c r="O782" s="33" t="s">
        <v>3763</v>
      </c>
      <c r="P782" s="61" t="str">
        <f t="shared" si="38"/>
        <v>POINT(-87.387985 39.460817)</v>
      </c>
      <c r="Q782" s="67">
        <v>39.460816999999999</v>
      </c>
      <c r="R782" s="67">
        <v>-87.387985</v>
      </c>
    </row>
    <row r="783" spans="1:18" x14ac:dyDescent="0.25">
      <c r="A783" s="76" t="str">
        <f t="shared" si="36"/>
        <v>18169</v>
      </c>
      <c r="B783" s="76" t="str">
        <f t="shared" si="37"/>
        <v>18169</v>
      </c>
      <c r="C783" s="33">
        <v>18169</v>
      </c>
      <c r="D783" s="33" t="s">
        <v>3584</v>
      </c>
      <c r="E783" s="33" t="s">
        <v>928</v>
      </c>
      <c r="F783" s="33" t="s">
        <v>927</v>
      </c>
      <c r="G783" s="33" t="s">
        <v>3585</v>
      </c>
      <c r="H783" s="5" t="s">
        <v>1855</v>
      </c>
      <c r="I783" s="33">
        <v>842</v>
      </c>
      <c r="K783" s="9">
        <v>18</v>
      </c>
      <c r="O783" s="33" t="s">
        <v>3764</v>
      </c>
      <c r="P783" s="61" t="str">
        <f t="shared" si="38"/>
        <v>POINT(-85.802372 40.858522)</v>
      </c>
      <c r="Q783" s="67">
        <v>40.858522000000001</v>
      </c>
      <c r="R783" s="67">
        <v>-85.802372000000005</v>
      </c>
    </row>
    <row r="784" spans="1:18" x14ac:dyDescent="0.25">
      <c r="A784" s="76" t="str">
        <f t="shared" si="36"/>
        <v>18171</v>
      </c>
      <c r="B784" s="76" t="str">
        <f t="shared" si="37"/>
        <v>18171</v>
      </c>
      <c r="C784" s="33">
        <v>18171</v>
      </c>
      <c r="D784" s="33" t="s">
        <v>3246</v>
      </c>
      <c r="E784" s="33" t="s">
        <v>928</v>
      </c>
      <c r="F784" s="33" t="s">
        <v>927</v>
      </c>
      <c r="G784" s="33" t="s">
        <v>3247</v>
      </c>
      <c r="H784" s="5" t="s">
        <v>1855</v>
      </c>
      <c r="I784" s="33">
        <v>843</v>
      </c>
      <c r="K784" s="9">
        <v>18</v>
      </c>
      <c r="O784" s="33" t="s">
        <v>3765</v>
      </c>
      <c r="P784" s="61" t="str">
        <f t="shared" si="38"/>
        <v>POINT(-87.326289 40.312186)</v>
      </c>
      <c r="Q784" s="67">
        <v>40.312185999999997</v>
      </c>
      <c r="R784" s="67">
        <v>-87.326289000000003</v>
      </c>
    </row>
    <row r="785" spans="1:18" x14ac:dyDescent="0.25">
      <c r="A785" s="76" t="str">
        <f t="shared" si="36"/>
        <v>18173</v>
      </c>
      <c r="B785" s="76" t="str">
        <f t="shared" si="37"/>
        <v>18173</v>
      </c>
      <c r="C785" s="33">
        <v>18173</v>
      </c>
      <c r="D785" s="33" t="s">
        <v>3766</v>
      </c>
      <c r="E785" s="33" t="s">
        <v>928</v>
      </c>
      <c r="F785" s="33" t="s">
        <v>927</v>
      </c>
      <c r="G785" s="33" t="s">
        <v>3767</v>
      </c>
      <c r="H785" s="5" t="s">
        <v>1855</v>
      </c>
      <c r="I785" s="33">
        <v>844</v>
      </c>
      <c r="K785" s="9">
        <v>18</v>
      </c>
      <c r="O785" s="33" t="s">
        <v>3768</v>
      </c>
      <c r="P785" s="61" t="str">
        <f t="shared" si="38"/>
        <v>POINT(-87.352574 38.012884)</v>
      </c>
      <c r="Q785" s="67">
        <v>38.012884</v>
      </c>
      <c r="R785" s="67">
        <v>-87.352574000000004</v>
      </c>
    </row>
    <row r="786" spans="1:18" x14ac:dyDescent="0.25">
      <c r="A786" s="76" t="str">
        <f t="shared" si="36"/>
        <v>18175</v>
      </c>
      <c r="B786" s="76" t="str">
        <f t="shared" si="37"/>
        <v>18175</v>
      </c>
      <c r="C786" s="33">
        <v>18175</v>
      </c>
      <c r="D786" s="33" t="s">
        <v>2046</v>
      </c>
      <c r="E786" s="33" t="s">
        <v>928</v>
      </c>
      <c r="F786" s="33" t="s">
        <v>927</v>
      </c>
      <c r="G786" s="33" t="s">
        <v>1026</v>
      </c>
      <c r="H786" s="5" t="s">
        <v>1855</v>
      </c>
      <c r="I786" s="33">
        <v>845</v>
      </c>
      <c r="K786" s="9">
        <v>18</v>
      </c>
      <c r="O786" s="33" t="s">
        <v>3769</v>
      </c>
      <c r="P786" s="61" t="str">
        <f t="shared" si="38"/>
        <v>POINT(-86.086677 38.572886)</v>
      </c>
      <c r="Q786" s="67">
        <v>38.572885999999997</v>
      </c>
      <c r="R786" s="67">
        <v>-86.086676999999995</v>
      </c>
    </row>
    <row r="787" spans="1:18" x14ac:dyDescent="0.25">
      <c r="A787" s="76" t="str">
        <f t="shared" si="36"/>
        <v>18177</v>
      </c>
      <c r="B787" s="76" t="str">
        <f t="shared" si="37"/>
        <v>18177</v>
      </c>
      <c r="C787" s="33">
        <v>18177</v>
      </c>
      <c r="D787" s="33" t="s">
        <v>3250</v>
      </c>
      <c r="E787" s="33" t="s">
        <v>928</v>
      </c>
      <c r="F787" s="33" t="s">
        <v>927</v>
      </c>
      <c r="G787" s="33" t="s">
        <v>3251</v>
      </c>
      <c r="H787" s="5" t="s">
        <v>1855</v>
      </c>
      <c r="I787" s="33">
        <v>846</v>
      </c>
      <c r="K787" s="9">
        <v>18</v>
      </c>
      <c r="O787" s="33" t="s">
        <v>3770</v>
      </c>
      <c r="P787" s="61" t="str">
        <f t="shared" si="38"/>
        <v>POINT(-84.949811 39.842737)</v>
      </c>
      <c r="Q787" s="67">
        <v>39.842737</v>
      </c>
      <c r="R787" s="67">
        <v>-84.949810999999997</v>
      </c>
    </row>
    <row r="788" spans="1:18" x14ac:dyDescent="0.25">
      <c r="A788" s="76" t="str">
        <f t="shared" si="36"/>
        <v>18179</v>
      </c>
      <c r="B788" s="76" t="str">
        <f t="shared" si="37"/>
        <v>18179</v>
      </c>
      <c r="C788" s="33">
        <v>18179</v>
      </c>
      <c r="D788" s="33" t="s">
        <v>3771</v>
      </c>
      <c r="E788" s="33" t="s">
        <v>928</v>
      </c>
      <c r="F788" s="33" t="s">
        <v>927</v>
      </c>
      <c r="G788" s="33" t="s">
        <v>3772</v>
      </c>
      <c r="H788" s="5" t="s">
        <v>1855</v>
      </c>
      <c r="I788" s="33">
        <v>847</v>
      </c>
      <c r="K788" s="9">
        <v>18</v>
      </c>
      <c r="O788" s="33" t="s">
        <v>3773</v>
      </c>
      <c r="P788" s="61" t="str">
        <f t="shared" si="38"/>
        <v>POINT(-85.194412 40.770771)</v>
      </c>
      <c r="Q788" s="67">
        <v>40.770771000000003</v>
      </c>
      <c r="R788" s="67">
        <v>-85.194412</v>
      </c>
    </row>
    <row r="789" spans="1:18" x14ac:dyDescent="0.25">
      <c r="A789" s="76" t="str">
        <f t="shared" si="36"/>
        <v>18181</v>
      </c>
      <c r="B789" s="76" t="str">
        <f t="shared" si="37"/>
        <v>18181</v>
      </c>
      <c r="C789" s="33">
        <v>18181</v>
      </c>
      <c r="D789" s="33" t="s">
        <v>2345</v>
      </c>
      <c r="E789" s="33" t="s">
        <v>928</v>
      </c>
      <c r="F789" s="33" t="s">
        <v>927</v>
      </c>
      <c r="G789" s="33" t="s">
        <v>2346</v>
      </c>
      <c r="H789" s="5" t="s">
        <v>1855</v>
      </c>
      <c r="I789" s="33">
        <v>848</v>
      </c>
      <c r="K789" s="9">
        <v>18</v>
      </c>
      <c r="O789" s="33" t="s">
        <v>3774</v>
      </c>
      <c r="P789" s="61" t="str">
        <f t="shared" si="38"/>
        <v>POINT(-86.810306 40.755698)</v>
      </c>
      <c r="Q789" s="67">
        <v>40.755698000000002</v>
      </c>
      <c r="R789" s="67">
        <v>-86.810305999999997</v>
      </c>
    </row>
    <row r="790" spans="1:18" x14ac:dyDescent="0.25">
      <c r="A790" s="76" t="str">
        <f t="shared" si="36"/>
        <v>18183</v>
      </c>
      <c r="B790" s="76" t="str">
        <f t="shared" si="37"/>
        <v>18183</v>
      </c>
      <c r="C790" s="33">
        <v>18183</v>
      </c>
      <c r="D790" s="33" t="s">
        <v>3775</v>
      </c>
      <c r="E790" s="33" t="s">
        <v>928</v>
      </c>
      <c r="F790" s="33" t="s">
        <v>927</v>
      </c>
      <c r="G790" s="33" t="s">
        <v>3776</v>
      </c>
      <c r="H790" s="5" t="s">
        <v>1855</v>
      </c>
      <c r="I790" s="33">
        <v>849</v>
      </c>
      <c r="K790" s="9">
        <v>18</v>
      </c>
      <c r="O790" s="33" t="s">
        <v>3777</v>
      </c>
      <c r="P790" s="61" t="str">
        <f t="shared" si="38"/>
        <v>POINT(-85.47848 41.163144)</v>
      </c>
      <c r="Q790" s="67">
        <v>41.163144000000003</v>
      </c>
      <c r="R790" s="67">
        <v>-85.478480000000005</v>
      </c>
    </row>
    <row r="791" spans="1:18" x14ac:dyDescent="0.25">
      <c r="A791" s="76" t="str">
        <f t="shared" si="36"/>
        <v>19001</v>
      </c>
      <c r="B791" s="76" t="str">
        <f t="shared" si="37"/>
        <v>19001</v>
      </c>
      <c r="C791" s="33">
        <v>19001</v>
      </c>
      <c r="D791" s="33" t="s">
        <v>3778</v>
      </c>
      <c r="E791" s="33" t="s">
        <v>931</v>
      </c>
      <c r="F791" s="33" t="s">
        <v>930</v>
      </c>
      <c r="G791" s="33" t="s">
        <v>3779</v>
      </c>
      <c r="H791" s="5" t="s">
        <v>1855</v>
      </c>
      <c r="I791" s="33">
        <v>850</v>
      </c>
      <c r="K791" s="9">
        <v>19</v>
      </c>
      <c r="O791" s="33" t="s">
        <v>3780</v>
      </c>
      <c r="P791" s="61" t="str">
        <f t="shared" si="38"/>
        <v>POINT(-94.479157 41.344629)</v>
      </c>
      <c r="Q791" s="67">
        <v>41.344628999999998</v>
      </c>
      <c r="R791" s="67">
        <v>-94.479157000000001</v>
      </c>
    </row>
    <row r="792" spans="1:18" x14ac:dyDescent="0.25">
      <c r="A792" s="76" t="str">
        <f t="shared" si="36"/>
        <v>19003</v>
      </c>
      <c r="B792" s="76" t="str">
        <f t="shared" si="37"/>
        <v>19003</v>
      </c>
      <c r="C792" s="33">
        <v>19003</v>
      </c>
      <c r="D792" s="33" t="s">
        <v>2524</v>
      </c>
      <c r="E792" s="33" t="s">
        <v>931</v>
      </c>
      <c r="F792" s="33" t="s">
        <v>930</v>
      </c>
      <c r="G792" s="33" t="s">
        <v>2525</v>
      </c>
      <c r="H792" s="5" t="s">
        <v>1855</v>
      </c>
      <c r="I792" s="33">
        <v>851</v>
      </c>
      <c r="K792" s="9">
        <v>19</v>
      </c>
      <c r="O792" s="33" t="s">
        <v>3781</v>
      </c>
      <c r="P792" s="61" t="str">
        <f t="shared" si="38"/>
        <v>POINT(-94.709635 41.006693)</v>
      </c>
      <c r="Q792" s="67">
        <v>41.006692999999999</v>
      </c>
      <c r="R792" s="67">
        <v>-94.709635000000006</v>
      </c>
    </row>
    <row r="793" spans="1:18" x14ac:dyDescent="0.25">
      <c r="A793" s="76" t="str">
        <f t="shared" si="36"/>
        <v>19005</v>
      </c>
      <c r="B793" s="76" t="str">
        <f t="shared" si="37"/>
        <v>19005</v>
      </c>
      <c r="C793" s="33">
        <v>19005</v>
      </c>
      <c r="D793" s="33" t="s">
        <v>3782</v>
      </c>
      <c r="E793" s="33" t="s">
        <v>931</v>
      </c>
      <c r="F793" s="33" t="s">
        <v>930</v>
      </c>
      <c r="G793" s="33" t="s">
        <v>3783</v>
      </c>
      <c r="H793" s="5" t="s">
        <v>1855</v>
      </c>
      <c r="I793" s="33">
        <v>852</v>
      </c>
      <c r="K793" s="9">
        <v>19</v>
      </c>
      <c r="O793" s="33" t="s">
        <v>3784</v>
      </c>
      <c r="P793" s="61" t="str">
        <f t="shared" si="38"/>
        <v>POINT(-91.417115 43.25705)</v>
      </c>
      <c r="Q793" s="67">
        <v>43.25705</v>
      </c>
      <c r="R793" s="67">
        <v>-91.417114999999995</v>
      </c>
    </row>
    <row r="794" spans="1:18" x14ac:dyDescent="0.25">
      <c r="A794" s="76" t="str">
        <f t="shared" si="36"/>
        <v>19007</v>
      </c>
      <c r="B794" s="76" t="str">
        <f t="shared" si="37"/>
        <v>19007</v>
      </c>
      <c r="C794" s="33">
        <v>19007</v>
      </c>
      <c r="D794" s="33" t="s">
        <v>3785</v>
      </c>
      <c r="E794" s="33" t="s">
        <v>931</v>
      </c>
      <c r="F794" s="33" t="s">
        <v>930</v>
      </c>
      <c r="G794" s="33" t="s">
        <v>3786</v>
      </c>
      <c r="H794" s="5" t="s">
        <v>1855</v>
      </c>
      <c r="I794" s="33">
        <v>853</v>
      </c>
      <c r="K794" s="9">
        <v>19</v>
      </c>
      <c r="O794" s="33" t="s">
        <v>3787</v>
      </c>
      <c r="P794" s="61" t="str">
        <f t="shared" si="38"/>
        <v>POINT(-92.867034 40.739836)</v>
      </c>
      <c r="Q794" s="67">
        <v>40.739835999999997</v>
      </c>
      <c r="R794" s="67">
        <v>-92.867034000000004</v>
      </c>
    </row>
    <row r="795" spans="1:18" x14ac:dyDescent="0.25">
      <c r="A795" s="76" t="str">
        <f t="shared" si="36"/>
        <v>19009</v>
      </c>
      <c r="B795" s="76" t="str">
        <f t="shared" si="37"/>
        <v>19009</v>
      </c>
      <c r="C795" s="33">
        <v>19009</v>
      </c>
      <c r="D795" s="33" t="s">
        <v>3788</v>
      </c>
      <c r="E795" s="33" t="s">
        <v>931</v>
      </c>
      <c r="F795" s="33" t="s">
        <v>930</v>
      </c>
      <c r="G795" s="33" t="s">
        <v>3789</v>
      </c>
      <c r="H795" s="5" t="s">
        <v>1855</v>
      </c>
      <c r="I795" s="33">
        <v>854</v>
      </c>
      <c r="K795" s="9">
        <v>19</v>
      </c>
      <c r="O795" s="33" t="s">
        <v>3790</v>
      </c>
      <c r="P795" s="61" t="str">
        <f t="shared" si="38"/>
        <v>POINT(-94.925302 41.676829)</v>
      </c>
      <c r="Q795" s="67">
        <v>41.676828999999998</v>
      </c>
      <c r="R795" s="67">
        <v>-94.925302000000002</v>
      </c>
    </row>
    <row r="796" spans="1:18" x14ac:dyDescent="0.25">
      <c r="A796" s="76" t="str">
        <f t="shared" si="36"/>
        <v>19011</v>
      </c>
      <c r="B796" s="76" t="str">
        <f t="shared" si="37"/>
        <v>19011</v>
      </c>
      <c r="C796" s="33">
        <v>19011</v>
      </c>
      <c r="D796" s="33" t="s">
        <v>2176</v>
      </c>
      <c r="E796" s="33" t="s">
        <v>931</v>
      </c>
      <c r="F796" s="33" t="s">
        <v>930</v>
      </c>
      <c r="G796" s="33" t="s">
        <v>2177</v>
      </c>
      <c r="H796" s="5" t="s">
        <v>1855</v>
      </c>
      <c r="I796" s="33">
        <v>855</v>
      </c>
      <c r="K796" s="9">
        <v>19</v>
      </c>
      <c r="O796" s="33" t="s">
        <v>3791</v>
      </c>
      <c r="P796" s="61" t="str">
        <f t="shared" si="38"/>
        <v>POINT(-92.017478 42.06222)</v>
      </c>
      <c r="Q796" s="67">
        <v>42.062220000000003</v>
      </c>
      <c r="R796" s="67">
        <v>-92.017477999999997</v>
      </c>
    </row>
    <row r="797" spans="1:18" x14ac:dyDescent="0.25">
      <c r="A797" s="76" t="str">
        <f t="shared" si="36"/>
        <v>19013</v>
      </c>
      <c r="B797" s="76" t="str">
        <f t="shared" si="37"/>
        <v>19013</v>
      </c>
      <c r="C797" s="33">
        <v>19013</v>
      </c>
      <c r="D797" s="33" t="s">
        <v>3792</v>
      </c>
      <c r="E797" s="33" t="s">
        <v>931</v>
      </c>
      <c r="F797" s="33" t="s">
        <v>930</v>
      </c>
      <c r="G797" s="33" t="s">
        <v>3793</v>
      </c>
      <c r="H797" s="5" t="s">
        <v>1855</v>
      </c>
      <c r="I797" s="33">
        <v>856</v>
      </c>
      <c r="K797" s="9">
        <v>19</v>
      </c>
      <c r="O797" s="33" t="s">
        <v>3794</v>
      </c>
      <c r="P797" s="61" t="str">
        <f t="shared" si="38"/>
        <v>POINT(-92.370013 42.490851)</v>
      </c>
      <c r="Q797" s="67">
        <v>42.490850999999999</v>
      </c>
      <c r="R797" s="67">
        <v>-92.370013</v>
      </c>
    </row>
    <row r="798" spans="1:18" x14ac:dyDescent="0.25">
      <c r="A798" s="76" t="str">
        <f t="shared" si="36"/>
        <v>19015</v>
      </c>
      <c r="B798" s="76" t="str">
        <f t="shared" si="37"/>
        <v>19015</v>
      </c>
      <c r="C798" s="33">
        <v>19015</v>
      </c>
      <c r="D798" s="33" t="s">
        <v>2179</v>
      </c>
      <c r="E798" s="33" t="s">
        <v>931</v>
      </c>
      <c r="F798" s="33" t="s">
        <v>930</v>
      </c>
      <c r="G798" s="33" t="s">
        <v>2180</v>
      </c>
      <c r="H798" s="5" t="s">
        <v>1855</v>
      </c>
      <c r="I798" s="33">
        <v>857</v>
      </c>
      <c r="K798" s="9">
        <v>19</v>
      </c>
      <c r="O798" s="33" t="s">
        <v>3795</v>
      </c>
      <c r="P798" s="61" t="str">
        <f t="shared" si="38"/>
        <v>POINT(-93.895155 42.026494)</v>
      </c>
      <c r="Q798" s="67">
        <v>42.026494</v>
      </c>
      <c r="R798" s="67">
        <v>-93.895155000000003</v>
      </c>
    </row>
    <row r="799" spans="1:18" x14ac:dyDescent="0.25">
      <c r="A799" s="76" t="str">
        <f t="shared" si="36"/>
        <v>19017</v>
      </c>
      <c r="B799" s="76" t="str">
        <f t="shared" si="37"/>
        <v>19017</v>
      </c>
      <c r="C799" s="33">
        <v>19017</v>
      </c>
      <c r="D799" s="33" t="s">
        <v>3796</v>
      </c>
      <c r="E799" s="33" t="s">
        <v>931</v>
      </c>
      <c r="F799" s="33" t="s">
        <v>930</v>
      </c>
      <c r="G799" s="33" t="s">
        <v>3797</v>
      </c>
      <c r="H799" s="5" t="s">
        <v>1855</v>
      </c>
      <c r="I799" s="33">
        <v>858</v>
      </c>
      <c r="K799" s="9">
        <v>19</v>
      </c>
      <c r="O799" s="33" t="s">
        <v>3798</v>
      </c>
      <c r="P799" s="61" t="str">
        <f t="shared" si="38"/>
        <v>POINT(-92.376967 42.743058)</v>
      </c>
      <c r="Q799" s="67">
        <v>42.743057999999998</v>
      </c>
      <c r="R799" s="67">
        <v>-92.376966999999993</v>
      </c>
    </row>
    <row r="800" spans="1:18" x14ac:dyDescent="0.25">
      <c r="A800" s="76" t="str">
        <f t="shared" si="36"/>
        <v>19019</v>
      </c>
      <c r="B800" s="76" t="str">
        <f t="shared" si="37"/>
        <v>19019</v>
      </c>
      <c r="C800" s="33">
        <v>19019</v>
      </c>
      <c r="D800" s="33" t="s">
        <v>3799</v>
      </c>
      <c r="E800" s="33" t="s">
        <v>931</v>
      </c>
      <c r="F800" s="33" t="s">
        <v>930</v>
      </c>
      <c r="G800" s="33" t="s">
        <v>3800</v>
      </c>
      <c r="H800" s="5" t="s">
        <v>1855</v>
      </c>
      <c r="I800" s="33">
        <v>859</v>
      </c>
      <c r="K800" s="9">
        <v>19</v>
      </c>
      <c r="O800" s="33" t="s">
        <v>3801</v>
      </c>
      <c r="P800" s="61" t="str">
        <f t="shared" si="38"/>
        <v>POINT(-91.901041 42.486957)</v>
      </c>
      <c r="Q800" s="67">
        <v>42.486956999999997</v>
      </c>
      <c r="R800" s="67">
        <v>-91.901041000000006</v>
      </c>
    </row>
    <row r="801" spans="1:18" x14ac:dyDescent="0.25">
      <c r="A801" s="76" t="str">
        <f t="shared" si="36"/>
        <v>19021</v>
      </c>
      <c r="B801" s="76" t="str">
        <f t="shared" si="37"/>
        <v>19021</v>
      </c>
      <c r="C801" s="33">
        <v>19021</v>
      </c>
      <c r="D801" s="33" t="s">
        <v>3802</v>
      </c>
      <c r="E801" s="33" t="s">
        <v>931</v>
      </c>
      <c r="F801" s="33" t="s">
        <v>930</v>
      </c>
      <c r="G801" s="33" t="s">
        <v>3803</v>
      </c>
      <c r="H801" s="5" t="s">
        <v>1855</v>
      </c>
      <c r="I801" s="33">
        <v>860</v>
      </c>
      <c r="K801" s="9">
        <v>19</v>
      </c>
      <c r="O801" s="33" t="s">
        <v>3804</v>
      </c>
      <c r="P801" s="61" t="str">
        <f t="shared" si="38"/>
        <v>POINT(-95.181444 42.679153)</v>
      </c>
      <c r="Q801" s="67">
        <v>42.679152999999999</v>
      </c>
      <c r="R801" s="67">
        <v>-95.181443999999999</v>
      </c>
    </row>
    <row r="802" spans="1:18" x14ac:dyDescent="0.25">
      <c r="A802" s="76" t="str">
        <f t="shared" si="36"/>
        <v>19023</v>
      </c>
      <c r="B802" s="76" t="str">
        <f t="shared" si="37"/>
        <v>19023</v>
      </c>
      <c r="C802" s="33">
        <v>19023</v>
      </c>
      <c r="D802" s="33" t="s">
        <v>1872</v>
      </c>
      <c r="E802" s="33" t="s">
        <v>931</v>
      </c>
      <c r="F802" s="33" t="s">
        <v>930</v>
      </c>
      <c r="G802" s="33" t="s">
        <v>1873</v>
      </c>
      <c r="H802" s="5" t="s">
        <v>1855</v>
      </c>
      <c r="I802" s="33">
        <v>861</v>
      </c>
      <c r="K802" s="9">
        <v>19</v>
      </c>
      <c r="O802" s="33" t="s">
        <v>3805</v>
      </c>
      <c r="P802" s="61" t="str">
        <f t="shared" si="38"/>
        <v>POINT(-92.758692 42.707538)</v>
      </c>
      <c r="Q802" s="67">
        <v>42.707538</v>
      </c>
      <c r="R802" s="67">
        <v>-92.758691999999996</v>
      </c>
    </row>
    <row r="803" spans="1:18" x14ac:dyDescent="0.25">
      <c r="A803" s="76" t="str">
        <f t="shared" si="36"/>
        <v>19025</v>
      </c>
      <c r="B803" s="76" t="str">
        <f t="shared" si="37"/>
        <v>19025</v>
      </c>
      <c r="C803" s="33">
        <v>19025</v>
      </c>
      <c r="D803" s="33" t="s">
        <v>1875</v>
      </c>
      <c r="E803" s="33" t="s">
        <v>931</v>
      </c>
      <c r="F803" s="33" t="s">
        <v>930</v>
      </c>
      <c r="G803" s="33" t="s">
        <v>1876</v>
      </c>
      <c r="H803" s="5" t="s">
        <v>1855</v>
      </c>
      <c r="I803" s="33">
        <v>862</v>
      </c>
      <c r="K803" s="9">
        <v>19</v>
      </c>
      <c r="O803" s="33" t="s">
        <v>3806</v>
      </c>
      <c r="P803" s="61" t="str">
        <f t="shared" si="38"/>
        <v>POINT(-94.625331 42.400162)</v>
      </c>
      <c r="Q803" s="67">
        <v>42.400162000000002</v>
      </c>
      <c r="R803" s="67">
        <v>-94.625331000000003</v>
      </c>
    </row>
    <row r="804" spans="1:18" x14ac:dyDescent="0.25">
      <c r="A804" s="76" t="str">
        <f t="shared" si="36"/>
        <v>19027</v>
      </c>
      <c r="B804" s="76" t="str">
        <f t="shared" si="37"/>
        <v>19027</v>
      </c>
      <c r="C804" s="33">
        <v>19027</v>
      </c>
      <c r="D804" s="33" t="s">
        <v>2186</v>
      </c>
      <c r="E804" s="33" t="s">
        <v>931</v>
      </c>
      <c r="F804" s="33" t="s">
        <v>930</v>
      </c>
      <c r="G804" s="33" t="s">
        <v>2187</v>
      </c>
      <c r="H804" s="5" t="s">
        <v>1855</v>
      </c>
      <c r="I804" s="33">
        <v>863</v>
      </c>
      <c r="K804" s="9">
        <v>19</v>
      </c>
      <c r="O804" s="33" t="s">
        <v>3807</v>
      </c>
      <c r="P804" s="61" t="str">
        <f t="shared" si="38"/>
        <v>POINT(-94.867634 42.038571)</v>
      </c>
      <c r="Q804" s="67">
        <v>42.038570999999997</v>
      </c>
      <c r="R804" s="67">
        <v>-94.867633999999995</v>
      </c>
    </row>
    <row r="805" spans="1:18" x14ac:dyDescent="0.25">
      <c r="A805" s="76" t="str">
        <f t="shared" si="36"/>
        <v>19029</v>
      </c>
      <c r="B805" s="76" t="str">
        <f t="shared" si="37"/>
        <v>19029</v>
      </c>
      <c r="C805" s="33">
        <v>19029</v>
      </c>
      <c r="D805" s="33" t="s">
        <v>3412</v>
      </c>
      <c r="E805" s="33" t="s">
        <v>931</v>
      </c>
      <c r="F805" s="33" t="s">
        <v>930</v>
      </c>
      <c r="G805" s="33" t="s">
        <v>3413</v>
      </c>
      <c r="H805" s="5" t="s">
        <v>1855</v>
      </c>
      <c r="I805" s="33">
        <v>864</v>
      </c>
      <c r="K805" s="9">
        <v>19</v>
      </c>
      <c r="O805" s="33" t="s">
        <v>3808</v>
      </c>
      <c r="P805" s="61" t="str">
        <f t="shared" si="38"/>
        <v>POINT(-94.979466 41.365898)</v>
      </c>
      <c r="Q805" s="67">
        <v>41.365898000000001</v>
      </c>
      <c r="R805" s="67">
        <v>-94.979466000000002</v>
      </c>
    </row>
    <row r="806" spans="1:18" x14ac:dyDescent="0.25">
      <c r="A806" s="76" t="str">
        <f t="shared" si="36"/>
        <v>19031</v>
      </c>
      <c r="B806" s="76" t="str">
        <f t="shared" si="37"/>
        <v>19031</v>
      </c>
      <c r="C806" s="33">
        <v>19031</v>
      </c>
      <c r="D806" s="33" t="s">
        <v>3809</v>
      </c>
      <c r="E806" s="33" t="s">
        <v>931</v>
      </c>
      <c r="F806" s="33" t="s">
        <v>930</v>
      </c>
      <c r="G806" s="33" t="s">
        <v>3810</v>
      </c>
      <c r="H806" s="5" t="s">
        <v>1855</v>
      </c>
      <c r="I806" s="33">
        <v>865</v>
      </c>
      <c r="K806" s="9">
        <v>19</v>
      </c>
      <c r="O806" s="33" t="s">
        <v>3811</v>
      </c>
      <c r="P806" s="61" t="str">
        <f t="shared" si="38"/>
        <v>POINT(-91.137388 41.757883)</v>
      </c>
      <c r="Q806" s="67">
        <v>41.757883</v>
      </c>
      <c r="R806" s="67">
        <v>-91.137388000000001</v>
      </c>
    </row>
    <row r="807" spans="1:18" x14ac:dyDescent="0.25">
      <c r="A807" s="76" t="str">
        <f t="shared" si="36"/>
        <v>19033</v>
      </c>
      <c r="B807" s="76" t="str">
        <f t="shared" si="37"/>
        <v>19033</v>
      </c>
      <c r="C807" s="33">
        <v>19033</v>
      </c>
      <c r="D807" s="33" t="s">
        <v>3812</v>
      </c>
      <c r="E807" s="33" t="s">
        <v>931</v>
      </c>
      <c r="F807" s="33" t="s">
        <v>930</v>
      </c>
      <c r="G807" s="33" t="s">
        <v>3813</v>
      </c>
      <c r="H807" s="5" t="s">
        <v>1855</v>
      </c>
      <c r="I807" s="33">
        <v>866</v>
      </c>
      <c r="K807" s="9">
        <v>19</v>
      </c>
      <c r="O807" s="33" t="s">
        <v>3814</v>
      </c>
      <c r="P807" s="61" t="str">
        <f t="shared" si="38"/>
        <v>POINT(-93.246222 43.135116)</v>
      </c>
      <c r="Q807" s="67">
        <v>43.135115999999996</v>
      </c>
      <c r="R807" s="67">
        <v>-93.246222000000003</v>
      </c>
    </row>
    <row r="808" spans="1:18" x14ac:dyDescent="0.25">
      <c r="A808" s="76" t="str">
        <f t="shared" si="36"/>
        <v>19035</v>
      </c>
      <c r="B808" s="76" t="str">
        <f t="shared" si="37"/>
        <v>19035</v>
      </c>
      <c r="C808" s="33">
        <v>19035</v>
      </c>
      <c r="D808" s="33" t="s">
        <v>1881</v>
      </c>
      <c r="E808" s="33" t="s">
        <v>931</v>
      </c>
      <c r="F808" s="33" t="s">
        <v>930</v>
      </c>
      <c r="G808" s="33" t="s">
        <v>1882</v>
      </c>
      <c r="H808" s="5" t="s">
        <v>1855</v>
      </c>
      <c r="I808" s="33">
        <v>867</v>
      </c>
      <c r="K808" s="9">
        <v>19</v>
      </c>
      <c r="O808" s="33" t="s">
        <v>3815</v>
      </c>
      <c r="P808" s="61" t="str">
        <f t="shared" si="38"/>
        <v>POINT(-95.593937 42.749288)</v>
      </c>
      <c r="Q808" s="67">
        <v>42.749288</v>
      </c>
      <c r="R808" s="67">
        <v>-95.593936999999997</v>
      </c>
    </row>
    <row r="809" spans="1:18" x14ac:dyDescent="0.25">
      <c r="A809" s="76" t="str">
        <f t="shared" si="36"/>
        <v>19037</v>
      </c>
      <c r="B809" s="76" t="str">
        <f t="shared" si="37"/>
        <v>19037</v>
      </c>
      <c r="C809" s="33">
        <v>19037</v>
      </c>
      <c r="D809" s="33" t="s">
        <v>3816</v>
      </c>
      <c r="E809" s="33" t="s">
        <v>931</v>
      </c>
      <c r="F809" s="33" t="s">
        <v>930</v>
      </c>
      <c r="G809" s="33" t="s">
        <v>3817</v>
      </c>
      <c r="H809" s="5" t="s">
        <v>1855</v>
      </c>
      <c r="I809" s="33">
        <v>868</v>
      </c>
      <c r="K809" s="9">
        <v>19</v>
      </c>
      <c r="O809" s="33" t="s">
        <v>3818</v>
      </c>
      <c r="P809" s="61" t="str">
        <f t="shared" si="38"/>
        <v>POINT(-92.344319 43.038059)</v>
      </c>
      <c r="Q809" s="67">
        <v>43.038058999999997</v>
      </c>
      <c r="R809" s="67">
        <v>-92.344318999999999</v>
      </c>
    </row>
    <row r="810" spans="1:18" x14ac:dyDescent="0.25">
      <c r="A810" s="76" t="str">
        <f t="shared" si="36"/>
        <v>19039</v>
      </c>
      <c r="B810" s="76" t="str">
        <f t="shared" si="37"/>
        <v>19039</v>
      </c>
      <c r="C810" s="33">
        <v>19039</v>
      </c>
      <c r="D810" s="33" t="s">
        <v>1890</v>
      </c>
      <c r="E810" s="33" t="s">
        <v>931</v>
      </c>
      <c r="F810" s="33" t="s">
        <v>930</v>
      </c>
      <c r="G810" s="33" t="s">
        <v>1891</v>
      </c>
      <c r="H810" s="5" t="s">
        <v>1855</v>
      </c>
      <c r="I810" s="33">
        <v>869</v>
      </c>
      <c r="K810" s="9">
        <v>19</v>
      </c>
      <c r="O810" s="33" t="s">
        <v>3819</v>
      </c>
      <c r="P810" s="61" t="str">
        <f t="shared" si="38"/>
        <v>POINT(-93.78126 41.036835)</v>
      </c>
      <c r="Q810" s="67">
        <v>41.036835000000004</v>
      </c>
      <c r="R810" s="67">
        <v>-93.781260000000003</v>
      </c>
    </row>
    <row r="811" spans="1:18" x14ac:dyDescent="0.25">
      <c r="A811" s="76" t="str">
        <f t="shared" si="36"/>
        <v>19041</v>
      </c>
      <c r="B811" s="76" t="str">
        <f t="shared" si="37"/>
        <v>19041</v>
      </c>
      <c r="C811" s="33">
        <v>19041</v>
      </c>
      <c r="D811" s="33" t="s">
        <v>1893</v>
      </c>
      <c r="E811" s="33" t="s">
        <v>931</v>
      </c>
      <c r="F811" s="33" t="s">
        <v>930</v>
      </c>
      <c r="G811" s="33" t="s">
        <v>1894</v>
      </c>
      <c r="H811" s="5" t="s">
        <v>1855</v>
      </c>
      <c r="I811" s="33">
        <v>870</v>
      </c>
      <c r="K811" s="9">
        <v>19</v>
      </c>
      <c r="O811" s="33" t="s">
        <v>3820</v>
      </c>
      <c r="P811" s="61" t="str">
        <f t="shared" si="38"/>
        <v>POINT(-95.159571 43.127315)</v>
      </c>
      <c r="Q811" s="67">
        <v>43.127315000000003</v>
      </c>
      <c r="R811" s="67">
        <v>-95.159571</v>
      </c>
    </row>
    <row r="812" spans="1:18" x14ac:dyDescent="0.25">
      <c r="A812" s="76" t="str">
        <f t="shared" si="36"/>
        <v>19043</v>
      </c>
      <c r="B812" s="76" t="str">
        <f t="shared" si="37"/>
        <v>19043</v>
      </c>
      <c r="C812" s="33">
        <v>19043</v>
      </c>
      <c r="D812" s="33" t="s">
        <v>2972</v>
      </c>
      <c r="E812" s="33" t="s">
        <v>931</v>
      </c>
      <c r="F812" s="33" t="s">
        <v>930</v>
      </c>
      <c r="G812" s="33" t="s">
        <v>2973</v>
      </c>
      <c r="H812" s="5" t="s">
        <v>1855</v>
      </c>
      <c r="I812" s="33">
        <v>871</v>
      </c>
      <c r="K812" s="9">
        <v>19</v>
      </c>
      <c r="O812" s="33" t="s">
        <v>3821</v>
      </c>
      <c r="P812" s="61" t="str">
        <f t="shared" si="38"/>
        <v>POINT(-91.322919 42.860097)</v>
      </c>
      <c r="Q812" s="67">
        <v>42.860097000000003</v>
      </c>
      <c r="R812" s="67">
        <v>-91.322918999999999</v>
      </c>
    </row>
    <row r="813" spans="1:18" x14ac:dyDescent="0.25">
      <c r="A813" s="76" t="str">
        <f t="shared" si="36"/>
        <v>19045</v>
      </c>
      <c r="B813" s="76" t="str">
        <f t="shared" si="37"/>
        <v>19045</v>
      </c>
      <c r="C813" s="33">
        <v>19045</v>
      </c>
      <c r="D813" s="33" t="s">
        <v>3423</v>
      </c>
      <c r="E813" s="33" t="s">
        <v>931</v>
      </c>
      <c r="F813" s="33" t="s">
        <v>930</v>
      </c>
      <c r="G813" s="33" t="s">
        <v>3424</v>
      </c>
      <c r="H813" s="5" t="s">
        <v>1855</v>
      </c>
      <c r="I813" s="33">
        <v>872</v>
      </c>
      <c r="K813" s="9">
        <v>19</v>
      </c>
      <c r="O813" s="33" t="s">
        <v>3822</v>
      </c>
      <c r="P813" s="61" t="str">
        <f t="shared" si="38"/>
        <v>POINT(-90.335737 41.852707)</v>
      </c>
      <c r="Q813" s="67">
        <v>41.852707000000002</v>
      </c>
      <c r="R813" s="67">
        <v>-90.335736999999995</v>
      </c>
    </row>
    <row r="814" spans="1:18" x14ac:dyDescent="0.25">
      <c r="A814" s="76" t="str">
        <f t="shared" si="36"/>
        <v>19047</v>
      </c>
      <c r="B814" s="76" t="str">
        <f t="shared" si="37"/>
        <v>19047</v>
      </c>
      <c r="C814" s="33">
        <v>19047</v>
      </c>
      <c r="D814" s="33" t="s">
        <v>2209</v>
      </c>
      <c r="E814" s="33" t="s">
        <v>931</v>
      </c>
      <c r="F814" s="33" t="s">
        <v>930</v>
      </c>
      <c r="G814" s="33" t="s">
        <v>2210</v>
      </c>
      <c r="H814" s="5" t="s">
        <v>1855</v>
      </c>
      <c r="I814" s="33">
        <v>873</v>
      </c>
      <c r="K814" s="9">
        <v>19</v>
      </c>
      <c r="O814" s="33" t="s">
        <v>3823</v>
      </c>
      <c r="P814" s="61" t="str">
        <f t="shared" si="38"/>
        <v>POINT(-95.358454 42.027366)</v>
      </c>
      <c r="Q814" s="67">
        <v>42.027366000000001</v>
      </c>
      <c r="R814" s="67">
        <v>-95.358453999999995</v>
      </c>
    </row>
    <row r="815" spans="1:18" x14ac:dyDescent="0.25">
      <c r="A815" s="76" t="str">
        <f t="shared" si="36"/>
        <v>19049</v>
      </c>
      <c r="B815" s="76" t="str">
        <f t="shared" si="37"/>
        <v>19049</v>
      </c>
      <c r="C815" s="33">
        <v>19049</v>
      </c>
      <c r="D815" s="33" t="s">
        <v>1923</v>
      </c>
      <c r="E815" s="33" t="s">
        <v>931</v>
      </c>
      <c r="F815" s="33" t="s">
        <v>930</v>
      </c>
      <c r="G815" s="33" t="s">
        <v>1924</v>
      </c>
      <c r="H815" s="5" t="s">
        <v>1855</v>
      </c>
      <c r="I815" s="33">
        <v>874</v>
      </c>
      <c r="K815" s="9">
        <v>19</v>
      </c>
      <c r="O815" s="33" t="s">
        <v>3824</v>
      </c>
      <c r="P815" s="61" t="str">
        <f t="shared" si="38"/>
        <v>POINT(-93.923368 41.645223)</v>
      </c>
      <c r="Q815" s="67">
        <v>41.645223000000001</v>
      </c>
      <c r="R815" s="67">
        <v>-93.923367999999996</v>
      </c>
    </row>
    <row r="816" spans="1:18" x14ac:dyDescent="0.25">
      <c r="A816" s="76" t="str">
        <f t="shared" si="36"/>
        <v>19051</v>
      </c>
      <c r="B816" s="76" t="str">
        <f t="shared" si="37"/>
        <v>19051</v>
      </c>
      <c r="C816" s="33">
        <v>19051</v>
      </c>
      <c r="D816" s="33" t="s">
        <v>3825</v>
      </c>
      <c r="E816" s="33" t="s">
        <v>931</v>
      </c>
      <c r="F816" s="33" t="s">
        <v>930</v>
      </c>
      <c r="G816" s="33" t="s">
        <v>3826</v>
      </c>
      <c r="H816" s="5" t="s">
        <v>1855</v>
      </c>
      <c r="I816" s="33">
        <v>875</v>
      </c>
      <c r="K816" s="9">
        <v>19</v>
      </c>
      <c r="O816" s="33" t="s">
        <v>3827</v>
      </c>
      <c r="P816" s="61" t="str">
        <f t="shared" si="38"/>
        <v>POINT(-92.415821 40.765097)</v>
      </c>
      <c r="Q816" s="67">
        <v>40.765096999999997</v>
      </c>
      <c r="R816" s="67">
        <v>-92.415820999999994</v>
      </c>
    </row>
    <row r="817" spans="1:18" x14ac:dyDescent="0.25">
      <c r="A817" s="76" t="str">
        <f t="shared" si="36"/>
        <v>19053</v>
      </c>
      <c r="B817" s="76" t="str">
        <f t="shared" si="37"/>
        <v>19053</v>
      </c>
      <c r="C817" s="33">
        <v>19053</v>
      </c>
      <c r="D817" s="33" t="s">
        <v>3002</v>
      </c>
      <c r="E817" s="33" t="s">
        <v>931</v>
      </c>
      <c r="F817" s="33" t="s">
        <v>930</v>
      </c>
      <c r="G817" s="33" t="s">
        <v>3003</v>
      </c>
      <c r="H817" s="5" t="s">
        <v>1855</v>
      </c>
      <c r="I817" s="33">
        <v>876</v>
      </c>
      <c r="K817" s="9">
        <v>19</v>
      </c>
      <c r="O817" s="33" t="s">
        <v>3828</v>
      </c>
      <c r="P817" s="61" t="str">
        <f t="shared" si="38"/>
        <v>POINT(-93.821366 40.71001)</v>
      </c>
      <c r="Q817" s="67">
        <v>40.710009999999997</v>
      </c>
      <c r="R817" s="67">
        <v>-93.821365999999998</v>
      </c>
    </row>
    <row r="818" spans="1:18" x14ac:dyDescent="0.25">
      <c r="A818" s="76" t="str">
        <f t="shared" si="36"/>
        <v>19055</v>
      </c>
      <c r="B818" s="76" t="str">
        <f t="shared" si="37"/>
        <v>19055</v>
      </c>
      <c r="C818" s="33">
        <v>19055</v>
      </c>
      <c r="D818" s="33" t="s">
        <v>3633</v>
      </c>
      <c r="E818" s="33" t="s">
        <v>931</v>
      </c>
      <c r="F818" s="33" t="s">
        <v>930</v>
      </c>
      <c r="G818" s="33" t="s">
        <v>906</v>
      </c>
      <c r="H818" s="5" t="s">
        <v>1855</v>
      </c>
      <c r="I818" s="33">
        <v>877</v>
      </c>
      <c r="K818" s="9">
        <v>19</v>
      </c>
      <c r="O818" s="33" t="s">
        <v>3829</v>
      </c>
      <c r="P818" s="61" t="str">
        <f t="shared" si="38"/>
        <v>POINT(-91.383342 42.482434)</v>
      </c>
      <c r="Q818" s="67">
        <v>42.482433999999998</v>
      </c>
      <c r="R818" s="67">
        <v>-91.383341999999999</v>
      </c>
    </row>
    <row r="819" spans="1:18" x14ac:dyDescent="0.25">
      <c r="A819" s="76" t="str">
        <f t="shared" si="36"/>
        <v>19057</v>
      </c>
      <c r="B819" s="76" t="str">
        <f t="shared" si="37"/>
        <v>19057</v>
      </c>
      <c r="C819" s="33">
        <v>19057</v>
      </c>
      <c r="D819" s="33" t="s">
        <v>3830</v>
      </c>
      <c r="E819" s="33" t="s">
        <v>931</v>
      </c>
      <c r="F819" s="33" t="s">
        <v>930</v>
      </c>
      <c r="G819" s="33" t="s">
        <v>3831</v>
      </c>
      <c r="H819" s="5" t="s">
        <v>1855</v>
      </c>
      <c r="I819" s="33">
        <v>878</v>
      </c>
      <c r="K819" s="9">
        <v>19</v>
      </c>
      <c r="O819" s="33" t="s">
        <v>3832</v>
      </c>
      <c r="P819" s="61" t="str">
        <f t="shared" si="38"/>
        <v>POINT(-91.141489 40.833525)</v>
      </c>
      <c r="Q819" s="67">
        <v>40.833525000000002</v>
      </c>
      <c r="R819" s="67">
        <v>-91.141489000000007</v>
      </c>
    </row>
    <row r="820" spans="1:18" x14ac:dyDescent="0.25">
      <c r="A820" s="76" t="str">
        <f t="shared" si="36"/>
        <v>19059</v>
      </c>
      <c r="B820" s="76" t="str">
        <f t="shared" si="37"/>
        <v>19059</v>
      </c>
      <c r="C820" s="33">
        <v>19059</v>
      </c>
      <c r="D820" s="33" t="s">
        <v>3833</v>
      </c>
      <c r="E820" s="33" t="s">
        <v>931</v>
      </c>
      <c r="F820" s="33" t="s">
        <v>930</v>
      </c>
      <c r="G820" s="33" t="s">
        <v>3834</v>
      </c>
      <c r="H820" s="5" t="s">
        <v>1855</v>
      </c>
      <c r="I820" s="33">
        <v>879</v>
      </c>
      <c r="K820" s="9">
        <v>19</v>
      </c>
      <c r="O820" s="33" t="s">
        <v>3835</v>
      </c>
      <c r="P820" s="61" t="str">
        <f t="shared" si="38"/>
        <v>POINT(-95.133548 43.389624)</v>
      </c>
      <c r="Q820" s="67">
        <v>43.389623999999998</v>
      </c>
      <c r="R820" s="67">
        <v>-95.133548000000005</v>
      </c>
    </row>
    <row r="821" spans="1:18" x14ac:dyDescent="0.25">
      <c r="A821" s="76" t="str">
        <f t="shared" si="36"/>
        <v>19061</v>
      </c>
      <c r="B821" s="76" t="str">
        <f t="shared" si="37"/>
        <v>19061</v>
      </c>
      <c r="C821" s="33">
        <v>19061</v>
      </c>
      <c r="D821" s="33" t="s">
        <v>3836</v>
      </c>
      <c r="E821" s="33" t="s">
        <v>931</v>
      </c>
      <c r="F821" s="33" t="s">
        <v>930</v>
      </c>
      <c r="G821" s="33" t="s">
        <v>3837</v>
      </c>
      <c r="H821" s="5" t="s">
        <v>1855</v>
      </c>
      <c r="I821" s="33">
        <v>880</v>
      </c>
      <c r="K821" s="9">
        <v>19</v>
      </c>
      <c r="O821" s="33" t="s">
        <v>3838</v>
      </c>
      <c r="P821" s="61" t="str">
        <f t="shared" si="38"/>
        <v>POINT(-90.759915 42.493726)</v>
      </c>
      <c r="Q821" s="67">
        <v>42.493726000000002</v>
      </c>
      <c r="R821" s="67">
        <v>-90.759915000000007</v>
      </c>
    </row>
    <row r="822" spans="1:18" x14ac:dyDescent="0.25">
      <c r="A822" s="76" t="str">
        <f t="shared" si="36"/>
        <v>19063</v>
      </c>
      <c r="B822" s="76" t="str">
        <f t="shared" si="37"/>
        <v>19063</v>
      </c>
      <c r="C822" s="33">
        <v>19063</v>
      </c>
      <c r="D822" s="33" t="s">
        <v>3839</v>
      </c>
      <c r="E822" s="33" t="s">
        <v>931</v>
      </c>
      <c r="F822" s="33" t="s">
        <v>930</v>
      </c>
      <c r="G822" s="33" t="s">
        <v>3840</v>
      </c>
      <c r="H822" s="5" t="s">
        <v>1855</v>
      </c>
      <c r="I822" s="33">
        <v>881</v>
      </c>
      <c r="K822" s="9">
        <v>19</v>
      </c>
      <c r="O822" s="33" t="s">
        <v>3841</v>
      </c>
      <c r="P822" s="61" t="str">
        <f t="shared" si="38"/>
        <v>POINT(-94.75499 43.394425)</v>
      </c>
      <c r="Q822" s="67">
        <v>43.394424999999998</v>
      </c>
      <c r="R822" s="67">
        <v>-94.754990000000006</v>
      </c>
    </row>
    <row r="823" spans="1:18" x14ac:dyDescent="0.25">
      <c r="A823" s="76" t="str">
        <f t="shared" si="36"/>
        <v>19065</v>
      </c>
      <c r="B823" s="76" t="str">
        <f t="shared" si="37"/>
        <v>19065</v>
      </c>
      <c r="C823" s="33">
        <v>19065</v>
      </c>
      <c r="D823" s="33" t="s">
        <v>1938</v>
      </c>
      <c r="E823" s="33" t="s">
        <v>931</v>
      </c>
      <c r="F823" s="33" t="s">
        <v>930</v>
      </c>
      <c r="G823" s="33" t="s">
        <v>1939</v>
      </c>
      <c r="H823" s="5" t="s">
        <v>1855</v>
      </c>
      <c r="I823" s="33">
        <v>882</v>
      </c>
      <c r="K823" s="9">
        <v>19</v>
      </c>
      <c r="O823" s="33" t="s">
        <v>3842</v>
      </c>
      <c r="P823" s="61" t="str">
        <f t="shared" si="38"/>
        <v>POINT(-91.855375 42.820385)</v>
      </c>
      <c r="Q823" s="67">
        <v>42.820385000000002</v>
      </c>
      <c r="R823" s="67">
        <v>-91.855374999999995</v>
      </c>
    </row>
    <row r="824" spans="1:18" x14ac:dyDescent="0.25">
      <c r="A824" s="76" t="str">
        <f t="shared" si="36"/>
        <v>19067</v>
      </c>
      <c r="B824" s="76" t="str">
        <f t="shared" si="37"/>
        <v>19067</v>
      </c>
      <c r="C824" s="33">
        <v>19067</v>
      </c>
      <c r="D824" s="33" t="s">
        <v>3036</v>
      </c>
      <c r="E824" s="33" t="s">
        <v>931</v>
      </c>
      <c r="F824" s="33" t="s">
        <v>930</v>
      </c>
      <c r="G824" s="33" t="s">
        <v>3037</v>
      </c>
      <c r="H824" s="5" t="s">
        <v>1855</v>
      </c>
      <c r="I824" s="33">
        <v>883</v>
      </c>
      <c r="K824" s="9">
        <v>19</v>
      </c>
      <c r="O824" s="33" t="s">
        <v>3843</v>
      </c>
      <c r="P824" s="61" t="str">
        <f t="shared" si="38"/>
        <v>POINT(-92.75233 43.074625)</v>
      </c>
      <c r="Q824" s="67">
        <v>43.074624999999997</v>
      </c>
      <c r="R824" s="67">
        <v>-92.752330000000001</v>
      </c>
    </row>
    <row r="825" spans="1:18" x14ac:dyDescent="0.25">
      <c r="A825" s="76" t="str">
        <f t="shared" si="36"/>
        <v>19069</v>
      </c>
      <c r="B825" s="76" t="str">
        <f t="shared" si="37"/>
        <v>19069</v>
      </c>
      <c r="C825" s="33">
        <v>19069</v>
      </c>
      <c r="D825" s="33" t="s">
        <v>1941</v>
      </c>
      <c r="E825" s="33" t="s">
        <v>931</v>
      </c>
      <c r="F825" s="33" t="s">
        <v>930</v>
      </c>
      <c r="G825" s="33" t="s">
        <v>1942</v>
      </c>
      <c r="H825" s="5" t="s">
        <v>1855</v>
      </c>
      <c r="I825" s="33">
        <v>884</v>
      </c>
      <c r="K825" s="9">
        <v>19</v>
      </c>
      <c r="O825" s="33" t="s">
        <v>3844</v>
      </c>
      <c r="P825" s="61" t="str">
        <f t="shared" si="38"/>
        <v>POINT(-93.240318 42.755202)</v>
      </c>
      <c r="Q825" s="67">
        <v>42.755201999999997</v>
      </c>
      <c r="R825" s="67">
        <v>-93.240318000000002</v>
      </c>
    </row>
    <row r="826" spans="1:18" x14ac:dyDescent="0.25">
      <c r="A826" s="76" t="str">
        <f t="shared" si="36"/>
        <v>19071</v>
      </c>
      <c r="B826" s="76" t="str">
        <f t="shared" si="37"/>
        <v>19071</v>
      </c>
      <c r="C826" s="33">
        <v>19071</v>
      </c>
      <c r="D826" s="33" t="s">
        <v>2590</v>
      </c>
      <c r="E826" s="33" t="s">
        <v>931</v>
      </c>
      <c r="F826" s="33" t="s">
        <v>930</v>
      </c>
      <c r="G826" s="33" t="s">
        <v>2591</v>
      </c>
      <c r="H826" s="5" t="s">
        <v>1855</v>
      </c>
      <c r="I826" s="33">
        <v>885</v>
      </c>
      <c r="K826" s="9">
        <v>19</v>
      </c>
      <c r="O826" s="33" t="s">
        <v>3845</v>
      </c>
      <c r="P826" s="61" t="str">
        <f t="shared" si="38"/>
        <v>POINT(-95.623322 40.747942)</v>
      </c>
      <c r="Q826" s="67">
        <v>40.747942000000002</v>
      </c>
      <c r="R826" s="67">
        <v>-95.623322000000002</v>
      </c>
    </row>
    <row r="827" spans="1:18" x14ac:dyDescent="0.25">
      <c r="A827" s="76" t="str">
        <f t="shared" si="36"/>
        <v>19073</v>
      </c>
      <c r="B827" s="76" t="str">
        <f t="shared" si="37"/>
        <v>19073</v>
      </c>
      <c r="C827" s="33">
        <v>19073</v>
      </c>
      <c r="D827" s="33" t="s">
        <v>1947</v>
      </c>
      <c r="E827" s="33" t="s">
        <v>931</v>
      </c>
      <c r="F827" s="33" t="s">
        <v>930</v>
      </c>
      <c r="G827" s="33" t="s">
        <v>1948</v>
      </c>
      <c r="H827" s="5" t="s">
        <v>1855</v>
      </c>
      <c r="I827" s="33">
        <v>886</v>
      </c>
      <c r="K827" s="9">
        <v>19</v>
      </c>
      <c r="O827" s="33" t="s">
        <v>3846</v>
      </c>
      <c r="P827" s="61" t="str">
        <f t="shared" si="38"/>
        <v>POINT(-94.375962 42.029792)</v>
      </c>
      <c r="Q827" s="67">
        <v>42.029792</v>
      </c>
      <c r="R827" s="67">
        <v>-94.375962000000001</v>
      </c>
    </row>
    <row r="828" spans="1:18" x14ac:dyDescent="0.25">
      <c r="A828" s="76" t="str">
        <f t="shared" si="36"/>
        <v>19075</v>
      </c>
      <c r="B828" s="76" t="str">
        <f t="shared" si="37"/>
        <v>19075</v>
      </c>
      <c r="C828" s="33">
        <v>19075</v>
      </c>
      <c r="D828" s="33" t="s">
        <v>3459</v>
      </c>
      <c r="E828" s="33" t="s">
        <v>931</v>
      </c>
      <c r="F828" s="33" t="s">
        <v>930</v>
      </c>
      <c r="G828" s="33" t="s">
        <v>3460</v>
      </c>
      <c r="H828" s="5" t="s">
        <v>1855</v>
      </c>
      <c r="I828" s="33">
        <v>887</v>
      </c>
      <c r="K828" s="9">
        <v>19</v>
      </c>
      <c r="O828" s="33" t="s">
        <v>3847</v>
      </c>
      <c r="P828" s="61" t="str">
        <f t="shared" si="38"/>
        <v>POINT(-92.748284 42.380262)</v>
      </c>
      <c r="Q828" s="67">
        <v>42.380262000000002</v>
      </c>
      <c r="R828" s="67">
        <v>-92.748283999999998</v>
      </c>
    </row>
    <row r="829" spans="1:18" x14ac:dyDescent="0.25">
      <c r="A829" s="76" t="str">
        <f t="shared" si="36"/>
        <v>19077</v>
      </c>
      <c r="B829" s="76" t="str">
        <f t="shared" si="37"/>
        <v>19077</v>
      </c>
      <c r="C829" s="33">
        <v>19077</v>
      </c>
      <c r="D829" s="33" t="s">
        <v>3848</v>
      </c>
      <c r="E829" s="33" t="s">
        <v>931</v>
      </c>
      <c r="F829" s="33" t="s">
        <v>930</v>
      </c>
      <c r="G829" s="33" t="s">
        <v>3849</v>
      </c>
      <c r="H829" s="5" t="s">
        <v>1855</v>
      </c>
      <c r="I829" s="33">
        <v>888</v>
      </c>
      <c r="K829" s="9">
        <v>19</v>
      </c>
      <c r="O829" s="33" t="s">
        <v>3850</v>
      </c>
      <c r="P829" s="61" t="str">
        <f t="shared" si="38"/>
        <v>POINT(-94.431251 41.669446)</v>
      </c>
      <c r="Q829" s="67">
        <v>41.669446000000001</v>
      </c>
      <c r="R829" s="67">
        <v>-94.431251000000003</v>
      </c>
    </row>
    <row r="830" spans="1:18" x14ac:dyDescent="0.25">
      <c r="A830" s="76" t="str">
        <f t="shared" si="36"/>
        <v>19079</v>
      </c>
      <c r="B830" s="76" t="str">
        <f t="shared" si="37"/>
        <v>19079</v>
      </c>
      <c r="C830" s="33">
        <v>19079</v>
      </c>
      <c r="D830" s="33" t="s">
        <v>2789</v>
      </c>
      <c r="E830" s="33" t="s">
        <v>931</v>
      </c>
      <c r="F830" s="33" t="s">
        <v>930</v>
      </c>
      <c r="G830" s="33" t="s">
        <v>2790</v>
      </c>
      <c r="H830" s="5" t="s">
        <v>1855</v>
      </c>
      <c r="I830" s="33">
        <v>889</v>
      </c>
      <c r="K830" s="9">
        <v>19</v>
      </c>
      <c r="O830" s="33" t="s">
        <v>3851</v>
      </c>
      <c r="P830" s="61" t="str">
        <f t="shared" si="38"/>
        <v>POINT(-93.766985 42.407552)</v>
      </c>
      <c r="Q830" s="67">
        <v>42.407552000000003</v>
      </c>
      <c r="R830" s="67">
        <v>-93.766985000000005</v>
      </c>
    </row>
    <row r="831" spans="1:18" x14ac:dyDescent="0.25">
      <c r="A831" s="76" t="str">
        <f t="shared" si="36"/>
        <v>19081</v>
      </c>
      <c r="B831" s="76" t="str">
        <f t="shared" si="37"/>
        <v>19081</v>
      </c>
      <c r="C831" s="33">
        <v>19081</v>
      </c>
      <c r="D831" s="33" t="s">
        <v>3069</v>
      </c>
      <c r="E831" s="33" t="s">
        <v>931</v>
      </c>
      <c r="F831" s="33" t="s">
        <v>930</v>
      </c>
      <c r="G831" s="33" t="s">
        <v>3070</v>
      </c>
      <c r="H831" s="5" t="s">
        <v>1855</v>
      </c>
      <c r="I831" s="33">
        <v>890</v>
      </c>
      <c r="K831" s="9">
        <v>19</v>
      </c>
      <c r="O831" s="33" t="s">
        <v>3852</v>
      </c>
      <c r="P831" s="61" t="str">
        <f t="shared" si="38"/>
        <v>POINT(-93.705072 43.092013)</v>
      </c>
      <c r="Q831" s="67">
        <v>43.092013000000001</v>
      </c>
      <c r="R831" s="67">
        <v>-93.705072000000001</v>
      </c>
    </row>
    <row r="832" spans="1:18" x14ac:dyDescent="0.25">
      <c r="A832" s="76" t="str">
        <f t="shared" si="36"/>
        <v>19083</v>
      </c>
      <c r="B832" s="76" t="str">
        <f t="shared" si="37"/>
        <v>19083</v>
      </c>
      <c r="C832" s="33">
        <v>19083</v>
      </c>
      <c r="D832" s="33" t="s">
        <v>3464</v>
      </c>
      <c r="E832" s="33" t="s">
        <v>931</v>
      </c>
      <c r="F832" s="33" t="s">
        <v>930</v>
      </c>
      <c r="G832" s="33" t="s">
        <v>3465</v>
      </c>
      <c r="H832" s="5" t="s">
        <v>1855</v>
      </c>
      <c r="I832" s="33">
        <v>891</v>
      </c>
      <c r="K832" s="9">
        <v>19</v>
      </c>
      <c r="O832" s="33" t="s">
        <v>3853</v>
      </c>
      <c r="P832" s="61" t="str">
        <f t="shared" si="38"/>
        <v>POINT(-93.215799 42.436775)</v>
      </c>
      <c r="Q832" s="67">
        <v>42.436774999999997</v>
      </c>
      <c r="R832" s="67">
        <v>-93.215799000000004</v>
      </c>
    </row>
    <row r="833" spans="1:18" x14ac:dyDescent="0.25">
      <c r="A833" s="76" t="str">
        <f t="shared" si="36"/>
        <v>19085</v>
      </c>
      <c r="B833" s="76" t="str">
        <f t="shared" si="37"/>
        <v>19085</v>
      </c>
      <c r="C833" s="33">
        <v>19085</v>
      </c>
      <c r="D833" s="33" t="s">
        <v>3655</v>
      </c>
      <c r="E833" s="33" t="s">
        <v>931</v>
      </c>
      <c r="F833" s="33" t="s">
        <v>930</v>
      </c>
      <c r="G833" s="33" t="s">
        <v>3656</v>
      </c>
      <c r="H833" s="5" t="s">
        <v>1855</v>
      </c>
      <c r="I833" s="33">
        <v>892</v>
      </c>
      <c r="K833" s="9">
        <v>19</v>
      </c>
      <c r="O833" s="33" t="s">
        <v>3854</v>
      </c>
      <c r="P833" s="61" t="str">
        <f t="shared" si="38"/>
        <v>POINT(-95.807433 41.662391)</v>
      </c>
      <c r="Q833" s="67">
        <v>41.662391</v>
      </c>
      <c r="R833" s="67">
        <v>-95.807433000000003</v>
      </c>
    </row>
    <row r="834" spans="1:18" x14ac:dyDescent="0.25">
      <c r="A834" s="76" t="str">
        <f t="shared" si="36"/>
        <v>19087</v>
      </c>
      <c r="B834" s="76" t="str">
        <f t="shared" si="37"/>
        <v>19087</v>
      </c>
      <c r="C834" s="33">
        <v>19087</v>
      </c>
      <c r="D834" s="33" t="s">
        <v>1953</v>
      </c>
      <c r="E834" s="33" t="s">
        <v>931</v>
      </c>
      <c r="F834" s="33" t="s">
        <v>930</v>
      </c>
      <c r="G834" s="33" t="s">
        <v>1954</v>
      </c>
      <c r="H834" s="5" t="s">
        <v>1855</v>
      </c>
      <c r="I834" s="33">
        <v>893</v>
      </c>
      <c r="K834" s="9">
        <v>19</v>
      </c>
      <c r="O834" s="33" t="s">
        <v>3855</v>
      </c>
      <c r="P834" s="61" t="str">
        <f t="shared" si="38"/>
        <v>POINT(-91.537058 40.981343)</v>
      </c>
      <c r="Q834" s="67">
        <v>40.981343000000003</v>
      </c>
      <c r="R834" s="67">
        <v>-91.537058000000002</v>
      </c>
    </row>
    <row r="835" spans="1:18" x14ac:dyDescent="0.25">
      <c r="A835" s="76" t="str">
        <f t="shared" ref="A835:A898" si="39">K835&amp;RIGHT(C835,3)</f>
        <v>19089</v>
      </c>
      <c r="B835" s="76" t="str">
        <f t="shared" ref="B835:B898" si="40">TEXT(A835,"00000")</f>
        <v>19089</v>
      </c>
      <c r="C835" s="33">
        <v>19089</v>
      </c>
      <c r="D835" s="33" t="s">
        <v>2245</v>
      </c>
      <c r="E835" s="33" t="s">
        <v>931</v>
      </c>
      <c r="F835" s="33" t="s">
        <v>930</v>
      </c>
      <c r="G835" s="33" t="s">
        <v>2246</v>
      </c>
      <c r="H835" s="5" t="s">
        <v>1855</v>
      </c>
      <c r="I835" s="33">
        <v>894</v>
      </c>
      <c r="K835" s="9">
        <v>19</v>
      </c>
      <c r="O835" s="33" t="s">
        <v>3856</v>
      </c>
      <c r="P835" s="61" t="str">
        <f t="shared" ref="P835:P898" si="41">CONCATENATE("POINT","(",R835," ",Q835,")")</f>
        <v>POINT(-92.231027 43.361616)</v>
      </c>
      <c r="Q835" s="67">
        <v>43.361615999999998</v>
      </c>
      <c r="R835" s="67">
        <v>-92.231026999999997</v>
      </c>
    </row>
    <row r="836" spans="1:18" x14ac:dyDescent="0.25">
      <c r="A836" s="76" t="str">
        <f t="shared" si="39"/>
        <v>19091</v>
      </c>
      <c r="B836" s="76" t="str">
        <f t="shared" si="40"/>
        <v>19091</v>
      </c>
      <c r="C836" s="33">
        <v>19091</v>
      </c>
      <c r="D836" s="33" t="s">
        <v>2387</v>
      </c>
      <c r="E836" s="33" t="s">
        <v>931</v>
      </c>
      <c r="F836" s="33" t="s">
        <v>930</v>
      </c>
      <c r="G836" s="33" t="s">
        <v>2388</v>
      </c>
      <c r="H836" s="5" t="s">
        <v>1855</v>
      </c>
      <c r="I836" s="33">
        <v>895</v>
      </c>
      <c r="K836" s="9">
        <v>19</v>
      </c>
      <c r="O836" s="33" t="s">
        <v>3857</v>
      </c>
      <c r="P836" s="61" t="str">
        <f t="shared" si="41"/>
        <v>POINT(-94.215551 42.74679)</v>
      </c>
      <c r="Q836" s="67">
        <v>42.746789999999997</v>
      </c>
      <c r="R836" s="67">
        <v>-94.215551000000005</v>
      </c>
    </row>
    <row r="837" spans="1:18" x14ac:dyDescent="0.25">
      <c r="A837" s="76" t="str">
        <f t="shared" si="39"/>
        <v>19093</v>
      </c>
      <c r="B837" s="76" t="str">
        <f t="shared" si="40"/>
        <v>19093</v>
      </c>
      <c r="C837" s="33">
        <v>19093</v>
      </c>
      <c r="D837" s="33" t="s">
        <v>3858</v>
      </c>
      <c r="E837" s="33" t="s">
        <v>931</v>
      </c>
      <c r="F837" s="33" t="s">
        <v>930</v>
      </c>
      <c r="G837" s="33" t="s">
        <v>3859</v>
      </c>
      <c r="H837" s="5" t="s">
        <v>1855</v>
      </c>
      <c r="I837" s="33">
        <v>896</v>
      </c>
      <c r="K837" s="9">
        <v>19</v>
      </c>
      <c r="O837" s="33" t="s">
        <v>3860</v>
      </c>
      <c r="P837" s="61" t="str">
        <f t="shared" si="41"/>
        <v>POINT(-95.504381 42.391343)</v>
      </c>
      <c r="Q837" s="67">
        <v>42.391342999999999</v>
      </c>
      <c r="R837" s="67">
        <v>-95.504380999999995</v>
      </c>
    </row>
    <row r="838" spans="1:18" x14ac:dyDescent="0.25">
      <c r="A838" s="76" t="str">
        <f t="shared" si="39"/>
        <v>19095</v>
      </c>
      <c r="B838" s="76" t="str">
        <f t="shared" si="40"/>
        <v>19095</v>
      </c>
      <c r="C838" s="33">
        <v>19095</v>
      </c>
      <c r="D838" s="33" t="s">
        <v>3861</v>
      </c>
      <c r="E838" s="33" t="s">
        <v>931</v>
      </c>
      <c r="F838" s="33" t="s">
        <v>930</v>
      </c>
      <c r="G838" s="33" t="s">
        <v>930</v>
      </c>
      <c r="H838" s="5" t="s">
        <v>1855</v>
      </c>
      <c r="I838" s="33">
        <v>897</v>
      </c>
      <c r="K838" s="9">
        <v>19</v>
      </c>
      <c r="O838" s="33" t="s">
        <v>3862</v>
      </c>
      <c r="P838" s="61" t="str">
        <f t="shared" si="41"/>
        <v>POINT(-92.039923 41.702615)</v>
      </c>
      <c r="Q838" s="67">
        <v>41.702615000000002</v>
      </c>
      <c r="R838" s="67">
        <v>-92.039923000000002</v>
      </c>
    </row>
    <row r="839" spans="1:18" x14ac:dyDescent="0.25">
      <c r="A839" s="76" t="str">
        <f t="shared" si="39"/>
        <v>19097</v>
      </c>
      <c r="B839" s="76" t="str">
        <f t="shared" si="40"/>
        <v>19097</v>
      </c>
      <c r="C839" s="33">
        <v>19097</v>
      </c>
      <c r="D839" s="33" t="s">
        <v>1959</v>
      </c>
      <c r="E839" s="33" t="s">
        <v>931</v>
      </c>
      <c r="F839" s="33" t="s">
        <v>930</v>
      </c>
      <c r="G839" s="33" t="s">
        <v>1960</v>
      </c>
      <c r="H839" s="5" t="s">
        <v>1855</v>
      </c>
      <c r="I839" s="33">
        <v>898</v>
      </c>
      <c r="K839" s="9">
        <v>19</v>
      </c>
      <c r="O839" s="33" t="s">
        <v>3863</v>
      </c>
      <c r="P839" s="61" t="str">
        <f t="shared" si="41"/>
        <v>POINT(-90.566782 42.139283)</v>
      </c>
      <c r="Q839" s="67">
        <v>42.139282999999999</v>
      </c>
      <c r="R839" s="67">
        <v>-90.566782000000003</v>
      </c>
    </row>
    <row r="840" spans="1:18" x14ac:dyDescent="0.25">
      <c r="A840" s="76" t="str">
        <f t="shared" si="39"/>
        <v>19099</v>
      </c>
      <c r="B840" s="76" t="str">
        <f t="shared" si="40"/>
        <v>19099</v>
      </c>
      <c r="C840" s="33">
        <v>19099</v>
      </c>
      <c r="D840" s="33" t="s">
        <v>3090</v>
      </c>
      <c r="E840" s="33" t="s">
        <v>931</v>
      </c>
      <c r="F840" s="33" t="s">
        <v>930</v>
      </c>
      <c r="G840" s="33" t="s">
        <v>3091</v>
      </c>
      <c r="H840" s="5" t="s">
        <v>1855</v>
      </c>
      <c r="I840" s="33">
        <v>899</v>
      </c>
      <c r="K840" s="9">
        <v>19</v>
      </c>
      <c r="O840" s="33" t="s">
        <v>3864</v>
      </c>
      <c r="P840" s="61" t="str">
        <f t="shared" si="41"/>
        <v>POINT(-93.070038 41.678374)</v>
      </c>
      <c r="Q840" s="67">
        <v>41.678373999999998</v>
      </c>
      <c r="R840" s="67">
        <v>-93.070037999999997</v>
      </c>
    </row>
    <row r="841" spans="1:18" x14ac:dyDescent="0.25">
      <c r="A841" s="76" t="str">
        <f t="shared" si="39"/>
        <v>19101</v>
      </c>
      <c r="B841" s="76" t="str">
        <f t="shared" si="40"/>
        <v>19101</v>
      </c>
      <c r="C841" s="33">
        <v>19101</v>
      </c>
      <c r="D841" s="33" t="s">
        <v>1962</v>
      </c>
      <c r="E841" s="33" t="s">
        <v>931</v>
      </c>
      <c r="F841" s="33" t="s">
        <v>930</v>
      </c>
      <c r="G841" s="33" t="s">
        <v>1963</v>
      </c>
      <c r="H841" s="5" t="s">
        <v>1855</v>
      </c>
      <c r="I841" s="33">
        <v>900</v>
      </c>
      <c r="K841" s="9">
        <v>19</v>
      </c>
      <c r="O841" s="33" t="s">
        <v>3865</v>
      </c>
      <c r="P841" s="61" t="str">
        <f t="shared" si="41"/>
        <v>POINT(-91.964603 41.013171)</v>
      </c>
      <c r="Q841" s="67">
        <v>41.013171</v>
      </c>
      <c r="R841" s="67">
        <v>-91.964602999999997</v>
      </c>
    </row>
    <row r="842" spans="1:18" x14ac:dyDescent="0.25">
      <c r="A842" s="76" t="str">
        <f t="shared" si="39"/>
        <v>19103</v>
      </c>
      <c r="B842" s="76" t="str">
        <f t="shared" si="40"/>
        <v>19103</v>
      </c>
      <c r="C842" s="33">
        <v>19103</v>
      </c>
      <c r="D842" s="33" t="s">
        <v>2256</v>
      </c>
      <c r="E842" s="33" t="s">
        <v>931</v>
      </c>
      <c r="F842" s="33" t="s">
        <v>930</v>
      </c>
      <c r="G842" s="33" t="s">
        <v>2257</v>
      </c>
      <c r="H842" s="5" t="s">
        <v>1855</v>
      </c>
      <c r="I842" s="33">
        <v>901</v>
      </c>
      <c r="K842" s="9">
        <v>19</v>
      </c>
      <c r="O842" s="33" t="s">
        <v>3866</v>
      </c>
      <c r="P842" s="61" t="str">
        <f t="shared" si="41"/>
        <v>POINT(-91.55831 41.679755)</v>
      </c>
      <c r="Q842" s="67">
        <v>41.679755</v>
      </c>
      <c r="R842" s="67">
        <v>-91.558310000000006</v>
      </c>
    </row>
    <row r="843" spans="1:18" x14ac:dyDescent="0.25">
      <c r="A843" s="76" t="str">
        <f t="shared" si="39"/>
        <v>19105</v>
      </c>
      <c r="B843" s="76" t="str">
        <f t="shared" si="40"/>
        <v>19105</v>
      </c>
      <c r="C843" s="33">
        <v>19105</v>
      </c>
      <c r="D843" s="33" t="s">
        <v>3101</v>
      </c>
      <c r="E843" s="33" t="s">
        <v>931</v>
      </c>
      <c r="F843" s="33" t="s">
        <v>930</v>
      </c>
      <c r="G843" s="33" t="s">
        <v>3102</v>
      </c>
      <c r="H843" s="5" t="s">
        <v>1855</v>
      </c>
      <c r="I843" s="33">
        <v>902</v>
      </c>
      <c r="K843" s="9">
        <v>19</v>
      </c>
      <c r="O843" s="33" t="s">
        <v>3867</v>
      </c>
      <c r="P843" s="61" t="str">
        <f t="shared" si="41"/>
        <v>POINT(-91.198513 42.136467)</v>
      </c>
      <c r="Q843" s="67">
        <v>42.136467000000003</v>
      </c>
      <c r="R843" s="67">
        <v>-91.198513000000005</v>
      </c>
    </row>
    <row r="844" spans="1:18" x14ac:dyDescent="0.25">
      <c r="A844" s="76" t="str">
        <f t="shared" si="39"/>
        <v>19107</v>
      </c>
      <c r="B844" s="76" t="str">
        <f t="shared" si="40"/>
        <v>19107</v>
      </c>
      <c r="C844" s="33">
        <v>19107</v>
      </c>
      <c r="D844" s="33" t="s">
        <v>3868</v>
      </c>
      <c r="E844" s="33" t="s">
        <v>931</v>
      </c>
      <c r="F844" s="33" t="s">
        <v>930</v>
      </c>
      <c r="G844" s="33" t="s">
        <v>3869</v>
      </c>
      <c r="H844" s="5" t="s">
        <v>1855</v>
      </c>
      <c r="I844" s="33">
        <v>903</v>
      </c>
      <c r="K844" s="9">
        <v>19</v>
      </c>
      <c r="O844" s="33" t="s">
        <v>3870</v>
      </c>
      <c r="P844" s="61" t="str">
        <f t="shared" si="41"/>
        <v>POINT(-92.17499 41.325439)</v>
      </c>
      <c r="Q844" s="67">
        <v>41.325439000000003</v>
      </c>
      <c r="R844" s="67">
        <v>-92.174989999999994</v>
      </c>
    </row>
    <row r="845" spans="1:18" x14ac:dyDescent="0.25">
      <c r="A845" s="76" t="str">
        <f t="shared" si="39"/>
        <v>19109</v>
      </c>
      <c r="B845" s="76" t="str">
        <f t="shared" si="40"/>
        <v>19109</v>
      </c>
      <c r="C845" s="33">
        <v>19109</v>
      </c>
      <c r="D845" s="33" t="s">
        <v>3871</v>
      </c>
      <c r="E845" s="33" t="s">
        <v>931</v>
      </c>
      <c r="F845" s="33" t="s">
        <v>930</v>
      </c>
      <c r="G845" s="33" t="s">
        <v>3872</v>
      </c>
      <c r="H845" s="5" t="s">
        <v>1855</v>
      </c>
      <c r="I845" s="33">
        <v>904</v>
      </c>
      <c r="K845" s="9">
        <v>19</v>
      </c>
      <c r="O845" s="33" t="s">
        <v>3873</v>
      </c>
      <c r="P845" s="61" t="str">
        <f t="shared" si="41"/>
        <v>POINT(-94.22057 43.147016)</v>
      </c>
      <c r="Q845" s="67">
        <v>43.147016000000001</v>
      </c>
      <c r="R845" s="67">
        <v>-94.220569999999995</v>
      </c>
    </row>
    <row r="846" spans="1:18" x14ac:dyDescent="0.25">
      <c r="A846" s="76" t="str">
        <f t="shared" si="39"/>
        <v>19111</v>
      </c>
      <c r="B846" s="76" t="str">
        <f t="shared" si="40"/>
        <v>19111</v>
      </c>
      <c r="C846" s="33">
        <v>19111</v>
      </c>
      <c r="D846" s="33" t="s">
        <v>1974</v>
      </c>
      <c r="E846" s="33" t="s">
        <v>931</v>
      </c>
      <c r="F846" s="33" t="s">
        <v>930</v>
      </c>
      <c r="G846" s="33" t="s">
        <v>1975</v>
      </c>
      <c r="H846" s="5" t="s">
        <v>1855</v>
      </c>
      <c r="I846" s="33">
        <v>905</v>
      </c>
      <c r="K846" s="9">
        <v>19</v>
      </c>
      <c r="O846" s="33" t="s">
        <v>3874</v>
      </c>
      <c r="P846" s="61" t="str">
        <f t="shared" si="41"/>
        <v>POINT(-91.396226 40.55857)</v>
      </c>
      <c r="Q846" s="67">
        <v>40.558570000000003</v>
      </c>
      <c r="R846" s="67">
        <v>-91.396225999999999</v>
      </c>
    </row>
    <row r="847" spans="1:18" x14ac:dyDescent="0.25">
      <c r="A847" s="76" t="str">
        <f t="shared" si="39"/>
        <v>19113</v>
      </c>
      <c r="B847" s="76" t="str">
        <f t="shared" si="40"/>
        <v>19113</v>
      </c>
      <c r="C847" s="33">
        <v>19113</v>
      </c>
      <c r="D847" s="33" t="s">
        <v>3875</v>
      </c>
      <c r="E847" s="33" t="s">
        <v>931</v>
      </c>
      <c r="F847" s="33" t="s">
        <v>930</v>
      </c>
      <c r="G847" s="33" t="s">
        <v>3876</v>
      </c>
      <c r="H847" s="5" t="s">
        <v>1855</v>
      </c>
      <c r="I847" s="33">
        <v>906</v>
      </c>
      <c r="K847" s="9">
        <v>19</v>
      </c>
      <c r="O847" s="33" t="s">
        <v>3877</v>
      </c>
      <c r="P847" s="61" t="str">
        <f t="shared" si="41"/>
        <v>POINT(-91.647251 42.009607)</v>
      </c>
      <c r="Q847" s="67">
        <v>42.009607000000003</v>
      </c>
      <c r="R847" s="67">
        <v>-91.647250999999997</v>
      </c>
    </row>
    <row r="848" spans="1:18" x14ac:dyDescent="0.25">
      <c r="A848" s="76" t="str">
        <f t="shared" si="39"/>
        <v>19115</v>
      </c>
      <c r="B848" s="76" t="str">
        <f t="shared" si="40"/>
        <v>19115</v>
      </c>
      <c r="C848" s="33">
        <v>19115</v>
      </c>
      <c r="D848" s="33" t="s">
        <v>3878</v>
      </c>
      <c r="E848" s="33" t="s">
        <v>931</v>
      </c>
      <c r="F848" s="33" t="s">
        <v>930</v>
      </c>
      <c r="G848" s="33" t="s">
        <v>3879</v>
      </c>
      <c r="H848" s="5" t="s">
        <v>1855</v>
      </c>
      <c r="I848" s="33">
        <v>907</v>
      </c>
      <c r="K848" s="9">
        <v>19</v>
      </c>
      <c r="O848" s="33" t="s">
        <v>3880</v>
      </c>
      <c r="P848" s="61" t="str">
        <f t="shared" si="41"/>
        <v>POINT(-91.259929 41.22579)</v>
      </c>
      <c r="Q848" s="67">
        <v>41.225790000000003</v>
      </c>
      <c r="R848" s="67">
        <v>-91.259929</v>
      </c>
    </row>
    <row r="849" spans="1:18" x14ac:dyDescent="0.25">
      <c r="A849" s="76" t="str">
        <f t="shared" si="39"/>
        <v>19117</v>
      </c>
      <c r="B849" s="76" t="str">
        <f t="shared" si="40"/>
        <v>19117</v>
      </c>
      <c r="C849" s="33">
        <v>19117</v>
      </c>
      <c r="D849" s="33" t="s">
        <v>3881</v>
      </c>
      <c r="E849" s="33" t="s">
        <v>931</v>
      </c>
      <c r="F849" s="33" t="s">
        <v>930</v>
      </c>
      <c r="G849" s="33" t="s">
        <v>3882</v>
      </c>
      <c r="H849" s="5" t="s">
        <v>1855</v>
      </c>
      <c r="I849" s="33">
        <v>908</v>
      </c>
      <c r="K849" s="9">
        <v>19</v>
      </c>
      <c r="O849" s="33" t="s">
        <v>3883</v>
      </c>
      <c r="P849" s="61" t="str">
        <f t="shared" si="41"/>
        <v>POINT(-93.313045 41.021148)</v>
      </c>
      <c r="Q849" s="67">
        <v>41.021147999999997</v>
      </c>
      <c r="R849" s="67">
        <v>-93.313045000000002</v>
      </c>
    </row>
    <row r="850" spans="1:18" x14ac:dyDescent="0.25">
      <c r="A850" s="76" t="str">
        <f t="shared" si="39"/>
        <v>19119</v>
      </c>
      <c r="B850" s="76" t="str">
        <f t="shared" si="40"/>
        <v>19119</v>
      </c>
      <c r="C850" s="33">
        <v>19119</v>
      </c>
      <c r="D850" s="33" t="s">
        <v>3884</v>
      </c>
      <c r="E850" s="33" t="s">
        <v>931</v>
      </c>
      <c r="F850" s="33" t="s">
        <v>930</v>
      </c>
      <c r="G850" s="33" t="s">
        <v>3885</v>
      </c>
      <c r="H850" s="5" t="s">
        <v>1855</v>
      </c>
      <c r="I850" s="33">
        <v>909</v>
      </c>
      <c r="K850" s="9">
        <v>19</v>
      </c>
      <c r="O850" s="33" t="s">
        <v>3886</v>
      </c>
      <c r="P850" s="61" t="str">
        <f t="shared" si="41"/>
        <v>POINT(-96.218544 43.385265)</v>
      </c>
      <c r="Q850" s="67">
        <v>43.385264999999997</v>
      </c>
      <c r="R850" s="67">
        <v>-96.218543999999994</v>
      </c>
    </row>
    <row r="851" spans="1:18" x14ac:dyDescent="0.25">
      <c r="A851" s="76" t="str">
        <f t="shared" si="39"/>
        <v>19121</v>
      </c>
      <c r="B851" s="76" t="str">
        <f t="shared" si="40"/>
        <v>19121</v>
      </c>
      <c r="C851" s="33">
        <v>19121</v>
      </c>
      <c r="D851" s="33" t="s">
        <v>1986</v>
      </c>
      <c r="E851" s="33" t="s">
        <v>931</v>
      </c>
      <c r="F851" s="33" t="s">
        <v>930</v>
      </c>
      <c r="G851" s="33" t="s">
        <v>1987</v>
      </c>
      <c r="H851" s="5" t="s">
        <v>1855</v>
      </c>
      <c r="I851" s="33">
        <v>910</v>
      </c>
      <c r="K851" s="9">
        <v>19</v>
      </c>
      <c r="O851" s="33" t="s">
        <v>3887</v>
      </c>
      <c r="P851" s="61" t="str">
        <f t="shared" si="41"/>
        <v>POINT(-93.989405 41.347064)</v>
      </c>
      <c r="Q851" s="67">
        <v>41.347064000000003</v>
      </c>
      <c r="R851" s="67">
        <v>-93.989405000000005</v>
      </c>
    </row>
    <row r="852" spans="1:18" x14ac:dyDescent="0.25">
      <c r="A852" s="76" t="str">
        <f t="shared" si="39"/>
        <v>19123</v>
      </c>
      <c r="B852" s="76" t="str">
        <f t="shared" si="40"/>
        <v>19123</v>
      </c>
      <c r="C852" s="33">
        <v>19123</v>
      </c>
      <c r="D852" s="33" t="s">
        <v>3888</v>
      </c>
      <c r="E852" s="33" t="s">
        <v>931</v>
      </c>
      <c r="F852" s="33" t="s">
        <v>930</v>
      </c>
      <c r="G852" s="33" t="s">
        <v>3889</v>
      </c>
      <c r="H852" s="5" t="s">
        <v>1855</v>
      </c>
      <c r="I852" s="33">
        <v>911</v>
      </c>
      <c r="K852" s="9">
        <v>19</v>
      </c>
      <c r="O852" s="33" t="s">
        <v>3890</v>
      </c>
      <c r="P852" s="61" t="str">
        <f t="shared" si="41"/>
        <v>POINT(-92.641016 41.31208)</v>
      </c>
      <c r="Q852" s="67">
        <v>41.312080000000002</v>
      </c>
      <c r="R852" s="67">
        <v>-92.641015999999993</v>
      </c>
    </row>
    <row r="853" spans="1:18" x14ac:dyDescent="0.25">
      <c r="A853" s="76" t="str">
        <f t="shared" si="39"/>
        <v>19125</v>
      </c>
      <c r="B853" s="76" t="str">
        <f t="shared" si="40"/>
        <v>19125</v>
      </c>
      <c r="C853" s="33">
        <v>19125</v>
      </c>
      <c r="D853" s="33" t="s">
        <v>1992</v>
      </c>
      <c r="E853" s="33" t="s">
        <v>931</v>
      </c>
      <c r="F853" s="33" t="s">
        <v>930</v>
      </c>
      <c r="G853" s="33" t="s">
        <v>1993</v>
      </c>
      <c r="H853" s="5" t="s">
        <v>1855</v>
      </c>
      <c r="I853" s="33">
        <v>912</v>
      </c>
      <c r="K853" s="9">
        <v>19</v>
      </c>
      <c r="O853" s="33" t="s">
        <v>3891</v>
      </c>
      <c r="P853" s="61" t="str">
        <f t="shared" si="41"/>
        <v>POINT(-93.04269 41.35483)</v>
      </c>
      <c r="Q853" s="67">
        <v>41.35483</v>
      </c>
      <c r="R853" s="67">
        <v>-93.042689999999993</v>
      </c>
    </row>
    <row r="854" spans="1:18" x14ac:dyDescent="0.25">
      <c r="A854" s="76" t="str">
        <f t="shared" si="39"/>
        <v>19127</v>
      </c>
      <c r="B854" s="76" t="str">
        <f t="shared" si="40"/>
        <v>19127</v>
      </c>
      <c r="C854" s="33">
        <v>19127</v>
      </c>
      <c r="D854" s="33" t="s">
        <v>1995</v>
      </c>
      <c r="E854" s="33" t="s">
        <v>931</v>
      </c>
      <c r="F854" s="33" t="s">
        <v>930</v>
      </c>
      <c r="G854" s="33" t="s">
        <v>1996</v>
      </c>
      <c r="H854" s="5" t="s">
        <v>1855</v>
      </c>
      <c r="I854" s="33">
        <v>913</v>
      </c>
      <c r="K854" s="9">
        <v>19</v>
      </c>
      <c r="O854" s="33" t="s">
        <v>3892</v>
      </c>
      <c r="P854" s="61" t="str">
        <f t="shared" si="41"/>
        <v>POINT(-92.938421 42.031353)</v>
      </c>
      <c r="Q854" s="67">
        <v>42.031353000000003</v>
      </c>
      <c r="R854" s="67">
        <v>-92.938421000000005</v>
      </c>
    </row>
    <row r="855" spans="1:18" x14ac:dyDescent="0.25">
      <c r="A855" s="76" t="str">
        <f t="shared" si="39"/>
        <v>19129</v>
      </c>
      <c r="B855" s="76" t="str">
        <f t="shared" si="40"/>
        <v>19129</v>
      </c>
      <c r="C855" s="33">
        <v>19129</v>
      </c>
      <c r="D855" s="33" t="s">
        <v>3893</v>
      </c>
      <c r="E855" s="33" t="s">
        <v>931</v>
      </c>
      <c r="F855" s="33" t="s">
        <v>930</v>
      </c>
      <c r="G855" s="33" t="s">
        <v>3894</v>
      </c>
      <c r="H855" s="5" t="s">
        <v>1855</v>
      </c>
      <c r="I855" s="33">
        <v>914</v>
      </c>
      <c r="K855" s="9">
        <v>19</v>
      </c>
      <c r="O855" s="33" t="s">
        <v>3895</v>
      </c>
      <c r="P855" s="61" t="str">
        <f t="shared" si="41"/>
        <v>POINT(-95.695267 41.04967)</v>
      </c>
      <c r="Q855" s="67">
        <v>41.049669999999999</v>
      </c>
      <c r="R855" s="67">
        <v>-95.695267000000001</v>
      </c>
    </row>
    <row r="856" spans="1:18" x14ac:dyDescent="0.25">
      <c r="A856" s="76" t="str">
        <f t="shared" si="39"/>
        <v>19131</v>
      </c>
      <c r="B856" s="76" t="str">
        <f t="shared" si="40"/>
        <v>19131</v>
      </c>
      <c r="C856" s="33">
        <v>19131</v>
      </c>
      <c r="D856" s="33" t="s">
        <v>3134</v>
      </c>
      <c r="E856" s="33" t="s">
        <v>931</v>
      </c>
      <c r="F856" s="33" t="s">
        <v>930</v>
      </c>
      <c r="G856" s="33" t="s">
        <v>3135</v>
      </c>
      <c r="H856" s="5" t="s">
        <v>1855</v>
      </c>
      <c r="I856" s="33">
        <v>915</v>
      </c>
      <c r="K856" s="9">
        <v>19</v>
      </c>
      <c r="O856" s="33" t="s">
        <v>3896</v>
      </c>
      <c r="P856" s="61" t="str">
        <f t="shared" si="41"/>
        <v>POINT(-92.803247 43.336257)</v>
      </c>
      <c r="Q856" s="67">
        <v>43.336257000000003</v>
      </c>
      <c r="R856" s="67">
        <v>-92.803246999999999</v>
      </c>
    </row>
    <row r="857" spans="1:18" x14ac:dyDescent="0.25">
      <c r="A857" s="76" t="str">
        <f t="shared" si="39"/>
        <v>19133</v>
      </c>
      <c r="B857" s="76" t="str">
        <f t="shared" si="40"/>
        <v>19133</v>
      </c>
      <c r="C857" s="33">
        <v>19133</v>
      </c>
      <c r="D857" s="33" t="s">
        <v>3897</v>
      </c>
      <c r="E857" s="33" t="s">
        <v>931</v>
      </c>
      <c r="F857" s="33" t="s">
        <v>930</v>
      </c>
      <c r="G857" s="33" t="s">
        <v>3898</v>
      </c>
      <c r="H857" s="5" t="s">
        <v>1855</v>
      </c>
      <c r="I857" s="33">
        <v>916</v>
      </c>
      <c r="K857" s="9">
        <v>19</v>
      </c>
      <c r="O857" s="33" t="s">
        <v>3899</v>
      </c>
      <c r="P857" s="61" t="str">
        <f t="shared" si="41"/>
        <v>POINT(-95.985135 42.063026)</v>
      </c>
      <c r="Q857" s="67">
        <v>42.063026000000001</v>
      </c>
      <c r="R857" s="67">
        <v>-95.985135</v>
      </c>
    </row>
    <row r="858" spans="1:18" x14ac:dyDescent="0.25">
      <c r="A858" s="76" t="str">
        <f t="shared" si="39"/>
        <v>19135</v>
      </c>
      <c r="B858" s="76" t="str">
        <f t="shared" si="40"/>
        <v>19135</v>
      </c>
      <c r="C858" s="33">
        <v>19135</v>
      </c>
      <c r="D858" s="33" t="s">
        <v>2001</v>
      </c>
      <c r="E858" s="33" t="s">
        <v>931</v>
      </c>
      <c r="F858" s="33" t="s">
        <v>930</v>
      </c>
      <c r="G858" s="33" t="s">
        <v>2002</v>
      </c>
      <c r="H858" s="5" t="s">
        <v>1855</v>
      </c>
      <c r="I858" s="33">
        <v>917</v>
      </c>
      <c r="K858" s="9">
        <v>19</v>
      </c>
      <c r="O858" s="33" t="s">
        <v>3900</v>
      </c>
      <c r="P858" s="61" t="str">
        <f t="shared" si="41"/>
        <v>POINT(-92.827682 41.035615)</v>
      </c>
      <c r="Q858" s="67">
        <v>41.035615</v>
      </c>
      <c r="R858" s="67">
        <v>-92.827681999999996</v>
      </c>
    </row>
    <row r="859" spans="1:18" x14ac:dyDescent="0.25">
      <c r="A859" s="76" t="str">
        <f t="shared" si="39"/>
        <v>19137</v>
      </c>
      <c r="B859" s="76" t="str">
        <f t="shared" si="40"/>
        <v>19137</v>
      </c>
      <c r="C859" s="33">
        <v>19137</v>
      </c>
      <c r="D859" s="33" t="s">
        <v>2004</v>
      </c>
      <c r="E859" s="33" t="s">
        <v>931</v>
      </c>
      <c r="F859" s="33" t="s">
        <v>930</v>
      </c>
      <c r="G859" s="33" t="s">
        <v>2005</v>
      </c>
      <c r="H859" s="5" t="s">
        <v>1855</v>
      </c>
      <c r="I859" s="33">
        <v>918</v>
      </c>
      <c r="K859" s="9">
        <v>19</v>
      </c>
      <c r="O859" s="33" t="s">
        <v>3901</v>
      </c>
      <c r="P859" s="61" t="str">
        <f t="shared" si="41"/>
        <v>POINT(-95.167995 41.008619)</v>
      </c>
      <c r="Q859" s="67">
        <v>41.008619000000003</v>
      </c>
      <c r="R859" s="67">
        <v>-95.167995000000005</v>
      </c>
    </row>
    <row r="860" spans="1:18" x14ac:dyDescent="0.25">
      <c r="A860" s="76" t="str">
        <f t="shared" si="39"/>
        <v>19139</v>
      </c>
      <c r="B860" s="76" t="str">
        <f t="shared" si="40"/>
        <v>19139</v>
      </c>
      <c r="C860" s="33">
        <v>19139</v>
      </c>
      <c r="D860" s="33" t="s">
        <v>3902</v>
      </c>
      <c r="E860" s="33" t="s">
        <v>931</v>
      </c>
      <c r="F860" s="33" t="s">
        <v>930</v>
      </c>
      <c r="G860" s="33" t="s">
        <v>3903</v>
      </c>
      <c r="H860" s="5" t="s">
        <v>1855</v>
      </c>
      <c r="I860" s="33">
        <v>919</v>
      </c>
      <c r="K860" s="9">
        <v>19</v>
      </c>
      <c r="O860" s="33" t="s">
        <v>3904</v>
      </c>
      <c r="P860" s="61" t="str">
        <f t="shared" si="41"/>
        <v>POINT(-91.078997 41.464065)</v>
      </c>
      <c r="Q860" s="67">
        <v>41.464064999999998</v>
      </c>
      <c r="R860" s="67">
        <v>-91.078997000000001</v>
      </c>
    </row>
    <row r="861" spans="1:18" x14ac:dyDescent="0.25">
      <c r="A861" s="76" t="str">
        <f t="shared" si="39"/>
        <v>19141</v>
      </c>
      <c r="B861" s="76" t="str">
        <f t="shared" si="40"/>
        <v>19141</v>
      </c>
      <c r="C861" s="33">
        <v>19141</v>
      </c>
      <c r="D861" s="33" t="s">
        <v>3905</v>
      </c>
      <c r="E861" s="33" t="s">
        <v>931</v>
      </c>
      <c r="F861" s="33" t="s">
        <v>930</v>
      </c>
      <c r="G861" s="33" t="s">
        <v>3906</v>
      </c>
      <c r="H861" s="5" t="s">
        <v>1855</v>
      </c>
      <c r="I861" s="33">
        <v>920</v>
      </c>
      <c r="K861" s="9">
        <v>19</v>
      </c>
      <c r="O861" s="33" t="s">
        <v>3907</v>
      </c>
      <c r="P861" s="61" t="str">
        <f t="shared" si="41"/>
        <v>POINT(-95.690881 43.126413)</v>
      </c>
      <c r="Q861" s="67">
        <v>43.126412999999999</v>
      </c>
      <c r="R861" s="67">
        <v>-95.690881000000005</v>
      </c>
    </row>
    <row r="862" spans="1:18" x14ac:dyDescent="0.25">
      <c r="A862" s="76" t="str">
        <f t="shared" si="39"/>
        <v>19143</v>
      </c>
      <c r="B862" s="76" t="str">
        <f t="shared" si="40"/>
        <v>19143</v>
      </c>
      <c r="C862" s="33">
        <v>19143</v>
      </c>
      <c r="D862" s="33" t="s">
        <v>2849</v>
      </c>
      <c r="E862" s="33" t="s">
        <v>931</v>
      </c>
      <c r="F862" s="33" t="s">
        <v>930</v>
      </c>
      <c r="G862" s="33" t="s">
        <v>2850</v>
      </c>
      <c r="H862" s="5" t="s">
        <v>1855</v>
      </c>
      <c r="I862" s="33">
        <v>921</v>
      </c>
      <c r="K862" s="9">
        <v>19</v>
      </c>
      <c r="O862" s="33" t="s">
        <v>3908</v>
      </c>
      <c r="P862" s="61" t="str">
        <f t="shared" si="41"/>
        <v>POINT(-95.680373 43.38638)</v>
      </c>
      <c r="Q862" s="67">
        <v>43.386380000000003</v>
      </c>
      <c r="R862" s="67">
        <v>-95.680373000000003</v>
      </c>
    </row>
    <row r="863" spans="1:18" x14ac:dyDescent="0.25">
      <c r="A863" s="76" t="str">
        <f t="shared" si="39"/>
        <v>19145</v>
      </c>
      <c r="B863" s="76" t="str">
        <f t="shared" si="40"/>
        <v>19145</v>
      </c>
      <c r="C863" s="33">
        <v>19145</v>
      </c>
      <c r="D863" s="33" t="s">
        <v>3909</v>
      </c>
      <c r="E863" s="33" t="s">
        <v>931</v>
      </c>
      <c r="F863" s="33" t="s">
        <v>930</v>
      </c>
      <c r="G863" s="33" t="s">
        <v>3910</v>
      </c>
      <c r="H863" s="5" t="s">
        <v>1855</v>
      </c>
      <c r="I863" s="33">
        <v>922</v>
      </c>
      <c r="K863" s="9">
        <v>19</v>
      </c>
      <c r="O863" s="33" t="s">
        <v>3911</v>
      </c>
      <c r="P863" s="61" t="str">
        <f t="shared" si="41"/>
        <v>POINT(-95.188476 40.747616)</v>
      </c>
      <c r="Q863" s="67">
        <v>40.747616000000001</v>
      </c>
      <c r="R863" s="67">
        <v>-95.188475999999994</v>
      </c>
    </row>
    <row r="864" spans="1:18" x14ac:dyDescent="0.25">
      <c r="A864" s="76" t="str">
        <f t="shared" si="39"/>
        <v>19147</v>
      </c>
      <c r="B864" s="76" t="str">
        <f t="shared" si="40"/>
        <v>19147</v>
      </c>
      <c r="C864" s="33">
        <v>19147</v>
      </c>
      <c r="D864" s="33" t="s">
        <v>3912</v>
      </c>
      <c r="E864" s="33" t="s">
        <v>931</v>
      </c>
      <c r="F864" s="33" t="s">
        <v>930</v>
      </c>
      <c r="G864" s="33" t="s">
        <v>3913</v>
      </c>
      <c r="H864" s="5" t="s">
        <v>1855</v>
      </c>
      <c r="I864" s="33">
        <v>923</v>
      </c>
      <c r="K864" s="9">
        <v>19</v>
      </c>
      <c r="O864" s="33" t="s">
        <v>3914</v>
      </c>
      <c r="P864" s="61" t="str">
        <f t="shared" si="41"/>
        <v>POINT(-94.690212 43.099878)</v>
      </c>
      <c r="Q864" s="67">
        <v>43.099877999999997</v>
      </c>
      <c r="R864" s="67">
        <v>-94.690212000000002</v>
      </c>
    </row>
    <row r="865" spans="1:18" x14ac:dyDescent="0.25">
      <c r="A865" s="76" t="str">
        <f t="shared" si="39"/>
        <v>19149</v>
      </c>
      <c r="B865" s="76" t="str">
        <f t="shared" si="40"/>
        <v>19149</v>
      </c>
      <c r="C865" s="33">
        <v>19149</v>
      </c>
      <c r="D865" s="33" t="s">
        <v>3915</v>
      </c>
      <c r="E865" s="33" t="s">
        <v>931</v>
      </c>
      <c r="F865" s="33" t="s">
        <v>930</v>
      </c>
      <c r="G865" s="33" t="s">
        <v>3916</v>
      </c>
      <c r="H865" s="5" t="s">
        <v>1855</v>
      </c>
      <c r="I865" s="33">
        <v>924</v>
      </c>
      <c r="K865" s="9">
        <v>19</v>
      </c>
      <c r="O865" s="33" t="s">
        <v>3917</v>
      </c>
      <c r="P865" s="61" t="str">
        <f t="shared" si="41"/>
        <v>POINT(-96.203431 42.747907)</v>
      </c>
      <c r="Q865" s="67">
        <v>42.747906999999998</v>
      </c>
      <c r="R865" s="67">
        <v>-96.203430999999995</v>
      </c>
    </row>
    <row r="866" spans="1:18" x14ac:dyDescent="0.25">
      <c r="A866" s="76" t="str">
        <f t="shared" si="39"/>
        <v>19151</v>
      </c>
      <c r="B866" s="76" t="str">
        <f t="shared" si="40"/>
        <v>19151</v>
      </c>
      <c r="C866" s="33">
        <v>19151</v>
      </c>
      <c r="D866" s="33" t="s">
        <v>3918</v>
      </c>
      <c r="E866" s="33" t="s">
        <v>931</v>
      </c>
      <c r="F866" s="33" t="s">
        <v>930</v>
      </c>
      <c r="G866" s="33" t="s">
        <v>3919</v>
      </c>
      <c r="H866" s="5" t="s">
        <v>1855</v>
      </c>
      <c r="I866" s="33">
        <v>925</v>
      </c>
      <c r="K866" s="9">
        <v>19</v>
      </c>
      <c r="O866" s="33" t="s">
        <v>3920</v>
      </c>
      <c r="P866" s="61" t="str">
        <f t="shared" si="41"/>
        <v>POINT(-94.700868 42.745402)</v>
      </c>
      <c r="Q866" s="67">
        <v>42.745401999999999</v>
      </c>
      <c r="R866" s="67">
        <v>-94.700868</v>
      </c>
    </row>
    <row r="867" spans="1:18" x14ac:dyDescent="0.25">
      <c r="A867" s="76" t="str">
        <f t="shared" si="39"/>
        <v>19153</v>
      </c>
      <c r="B867" s="76" t="str">
        <f t="shared" si="40"/>
        <v>19153</v>
      </c>
      <c r="C867" s="33">
        <v>19153</v>
      </c>
      <c r="D867" s="33" t="s">
        <v>2301</v>
      </c>
      <c r="E867" s="33" t="s">
        <v>931</v>
      </c>
      <c r="F867" s="33" t="s">
        <v>930</v>
      </c>
      <c r="G867" s="33" t="s">
        <v>2302</v>
      </c>
      <c r="H867" s="5" t="s">
        <v>1855</v>
      </c>
      <c r="I867" s="33">
        <v>926</v>
      </c>
      <c r="K867" s="9">
        <v>19</v>
      </c>
      <c r="O867" s="33" t="s">
        <v>3921</v>
      </c>
      <c r="P867" s="61" t="str">
        <f t="shared" si="41"/>
        <v>POINT(-93.641654 41.623296)</v>
      </c>
      <c r="Q867" s="67">
        <v>41.623296000000003</v>
      </c>
      <c r="R867" s="67">
        <v>-93.641654000000003</v>
      </c>
    </row>
    <row r="868" spans="1:18" x14ac:dyDescent="0.25">
      <c r="A868" s="76" t="str">
        <f t="shared" si="39"/>
        <v>19155</v>
      </c>
      <c r="B868" s="76" t="str">
        <f t="shared" si="40"/>
        <v>19155</v>
      </c>
      <c r="C868" s="33">
        <v>19155</v>
      </c>
      <c r="D868" s="33" t="s">
        <v>3922</v>
      </c>
      <c r="E868" s="33" t="s">
        <v>931</v>
      </c>
      <c r="F868" s="33" t="s">
        <v>930</v>
      </c>
      <c r="G868" s="33" t="s">
        <v>3923</v>
      </c>
      <c r="H868" s="5" t="s">
        <v>1855</v>
      </c>
      <c r="I868" s="33">
        <v>927</v>
      </c>
      <c r="K868" s="9">
        <v>19</v>
      </c>
      <c r="O868" s="33" t="s">
        <v>3924</v>
      </c>
      <c r="P868" s="61" t="str">
        <f t="shared" si="41"/>
        <v>POINT(-95.79515 41.278533)</v>
      </c>
      <c r="Q868" s="67">
        <v>41.278533000000003</v>
      </c>
      <c r="R868" s="67">
        <v>-95.795150000000007</v>
      </c>
    </row>
    <row r="869" spans="1:18" x14ac:dyDescent="0.25">
      <c r="A869" s="76" t="str">
        <f t="shared" si="39"/>
        <v>19157</v>
      </c>
      <c r="B869" s="76" t="str">
        <f t="shared" si="40"/>
        <v>19157</v>
      </c>
      <c r="C869" s="33">
        <v>19157</v>
      </c>
      <c r="D869" s="33" t="s">
        <v>3925</v>
      </c>
      <c r="E869" s="33" t="s">
        <v>931</v>
      </c>
      <c r="F869" s="33" t="s">
        <v>930</v>
      </c>
      <c r="G869" s="33" t="s">
        <v>3926</v>
      </c>
      <c r="H869" s="5" t="s">
        <v>1855</v>
      </c>
      <c r="I869" s="33">
        <v>928</v>
      </c>
      <c r="K869" s="9">
        <v>19</v>
      </c>
      <c r="O869" s="33" t="s">
        <v>3927</v>
      </c>
      <c r="P869" s="61" t="str">
        <f t="shared" si="41"/>
        <v>POINT(-92.620663 41.709953)</v>
      </c>
      <c r="Q869" s="67">
        <v>41.709952999999999</v>
      </c>
      <c r="R869" s="67">
        <v>-92.620662999999993</v>
      </c>
    </row>
    <row r="870" spans="1:18" x14ac:dyDescent="0.25">
      <c r="A870" s="76" t="str">
        <f t="shared" si="39"/>
        <v>19159</v>
      </c>
      <c r="B870" s="76" t="str">
        <f t="shared" si="40"/>
        <v>19159</v>
      </c>
      <c r="C870" s="33">
        <v>19159</v>
      </c>
      <c r="D870" s="33" t="s">
        <v>3928</v>
      </c>
      <c r="E870" s="33" t="s">
        <v>931</v>
      </c>
      <c r="F870" s="33" t="s">
        <v>930</v>
      </c>
      <c r="G870" s="33" t="s">
        <v>3929</v>
      </c>
      <c r="H870" s="5" t="s">
        <v>1855</v>
      </c>
      <c r="I870" s="33">
        <v>929</v>
      </c>
      <c r="K870" s="9">
        <v>19</v>
      </c>
      <c r="O870" s="33" t="s">
        <v>3930</v>
      </c>
      <c r="P870" s="61" t="str">
        <f t="shared" si="41"/>
        <v>POINT(-94.23852 40.733763)</v>
      </c>
      <c r="Q870" s="67">
        <v>40.733763000000003</v>
      </c>
      <c r="R870" s="67">
        <v>-94.238519999999994</v>
      </c>
    </row>
    <row r="871" spans="1:18" x14ac:dyDescent="0.25">
      <c r="A871" s="76" t="str">
        <f t="shared" si="39"/>
        <v>19161</v>
      </c>
      <c r="B871" s="76" t="str">
        <f t="shared" si="40"/>
        <v>19161</v>
      </c>
      <c r="C871" s="33">
        <v>19161</v>
      </c>
      <c r="D871" s="33" t="s">
        <v>3931</v>
      </c>
      <c r="E871" s="33" t="s">
        <v>931</v>
      </c>
      <c r="F871" s="33" t="s">
        <v>930</v>
      </c>
      <c r="G871" s="33" t="s">
        <v>3932</v>
      </c>
      <c r="H871" s="5" t="s">
        <v>1855</v>
      </c>
      <c r="I871" s="33">
        <v>930</v>
      </c>
      <c r="K871" s="9">
        <v>19</v>
      </c>
      <c r="O871" s="33" t="s">
        <v>3933</v>
      </c>
      <c r="P871" s="61" t="str">
        <f t="shared" si="41"/>
        <v>POINT(-95.088801 42.375805)</v>
      </c>
      <c r="Q871" s="67">
        <v>42.375805</v>
      </c>
      <c r="R871" s="67">
        <v>-95.088801000000004</v>
      </c>
    </row>
    <row r="872" spans="1:18" x14ac:dyDescent="0.25">
      <c r="A872" s="76" t="str">
        <f t="shared" si="39"/>
        <v>19163</v>
      </c>
      <c r="B872" s="76" t="str">
        <f t="shared" si="40"/>
        <v>19163</v>
      </c>
      <c r="C872" s="33">
        <v>19163</v>
      </c>
      <c r="D872" s="33" t="s">
        <v>2320</v>
      </c>
      <c r="E872" s="33" t="s">
        <v>931</v>
      </c>
      <c r="F872" s="33" t="s">
        <v>930</v>
      </c>
      <c r="G872" s="33" t="s">
        <v>2321</v>
      </c>
      <c r="H872" s="5" t="s">
        <v>1855</v>
      </c>
      <c r="I872" s="33">
        <v>931</v>
      </c>
      <c r="K872" s="9">
        <v>19</v>
      </c>
      <c r="O872" s="33" t="s">
        <v>3934</v>
      </c>
      <c r="P872" s="61" t="str">
        <f t="shared" si="41"/>
        <v>POINT(-90.567812 41.563153)</v>
      </c>
      <c r="Q872" s="67">
        <v>41.563153</v>
      </c>
      <c r="R872" s="67">
        <v>-90.567812000000004</v>
      </c>
    </row>
    <row r="873" spans="1:18" x14ac:dyDescent="0.25">
      <c r="A873" s="76" t="str">
        <f t="shared" si="39"/>
        <v>19165</v>
      </c>
      <c r="B873" s="76" t="str">
        <f t="shared" si="40"/>
        <v>19165</v>
      </c>
      <c r="C873" s="33">
        <v>19165</v>
      </c>
      <c r="D873" s="33" t="s">
        <v>2028</v>
      </c>
      <c r="E873" s="33" t="s">
        <v>931</v>
      </c>
      <c r="F873" s="33" t="s">
        <v>930</v>
      </c>
      <c r="G873" s="33" t="s">
        <v>2029</v>
      </c>
      <c r="H873" s="5" t="s">
        <v>1855</v>
      </c>
      <c r="I873" s="33">
        <v>932</v>
      </c>
      <c r="K873" s="9">
        <v>19</v>
      </c>
      <c r="O873" s="33" t="s">
        <v>3935</v>
      </c>
      <c r="P873" s="61" t="str">
        <f t="shared" si="41"/>
        <v>POINT(-95.320336 41.665153)</v>
      </c>
      <c r="Q873" s="67">
        <v>41.665152999999997</v>
      </c>
      <c r="R873" s="67">
        <v>-95.320335999999998</v>
      </c>
    </row>
    <row r="874" spans="1:18" x14ac:dyDescent="0.25">
      <c r="A874" s="76" t="str">
        <f t="shared" si="39"/>
        <v>19167</v>
      </c>
      <c r="B874" s="76" t="str">
        <f t="shared" si="40"/>
        <v>19167</v>
      </c>
      <c r="C874" s="33">
        <v>19167</v>
      </c>
      <c r="D874" s="33" t="s">
        <v>3936</v>
      </c>
      <c r="E874" s="33" t="s">
        <v>931</v>
      </c>
      <c r="F874" s="33" t="s">
        <v>930</v>
      </c>
      <c r="G874" s="33" t="s">
        <v>3937</v>
      </c>
      <c r="H874" s="5" t="s">
        <v>1855</v>
      </c>
      <c r="I874" s="33">
        <v>933</v>
      </c>
      <c r="K874" s="9">
        <v>19</v>
      </c>
      <c r="O874" s="33" t="s">
        <v>3938</v>
      </c>
      <c r="P874" s="61" t="str">
        <f t="shared" si="41"/>
        <v>POINT(-96.16727 43.079825)</v>
      </c>
      <c r="Q874" s="67">
        <v>43.079825</v>
      </c>
      <c r="R874" s="67">
        <v>-96.167270000000002</v>
      </c>
    </row>
    <row r="875" spans="1:18" x14ac:dyDescent="0.25">
      <c r="A875" s="76" t="str">
        <f t="shared" si="39"/>
        <v>19169</v>
      </c>
      <c r="B875" s="76" t="str">
        <f t="shared" si="40"/>
        <v>19169</v>
      </c>
      <c r="C875" s="33">
        <v>19169</v>
      </c>
      <c r="D875" s="33" t="s">
        <v>3939</v>
      </c>
      <c r="E875" s="33" t="s">
        <v>931</v>
      </c>
      <c r="F875" s="33" t="s">
        <v>930</v>
      </c>
      <c r="G875" s="33" t="s">
        <v>3940</v>
      </c>
      <c r="H875" s="5" t="s">
        <v>1855</v>
      </c>
      <c r="I875" s="33">
        <v>934</v>
      </c>
      <c r="K875" s="9">
        <v>19</v>
      </c>
      <c r="O875" s="33" t="s">
        <v>3941</v>
      </c>
      <c r="P875" s="61" t="str">
        <f t="shared" si="41"/>
        <v>POINT(-93.601827 42.026371)</v>
      </c>
      <c r="Q875" s="67">
        <v>42.026370999999997</v>
      </c>
      <c r="R875" s="67">
        <v>-93.601827</v>
      </c>
    </row>
    <row r="876" spans="1:18" x14ac:dyDescent="0.25">
      <c r="A876" s="76" t="str">
        <f t="shared" si="39"/>
        <v>19171</v>
      </c>
      <c r="B876" s="76" t="str">
        <f t="shared" si="40"/>
        <v>19171</v>
      </c>
      <c r="C876" s="33">
        <v>19171</v>
      </c>
      <c r="D876" s="33" t="s">
        <v>3942</v>
      </c>
      <c r="E876" s="33" t="s">
        <v>931</v>
      </c>
      <c r="F876" s="33" t="s">
        <v>930</v>
      </c>
      <c r="G876" s="33" t="s">
        <v>3943</v>
      </c>
      <c r="H876" s="5" t="s">
        <v>1855</v>
      </c>
      <c r="I876" s="33">
        <v>935</v>
      </c>
      <c r="K876" s="9">
        <v>19</v>
      </c>
      <c r="O876" s="33" t="s">
        <v>3944</v>
      </c>
      <c r="P876" s="61" t="str">
        <f t="shared" si="41"/>
        <v>POINT(-92.542587 42.065599)</v>
      </c>
      <c r="Q876" s="67">
        <v>42.065598999999999</v>
      </c>
      <c r="R876" s="67">
        <v>-92.542586999999997</v>
      </c>
    </row>
    <row r="877" spans="1:18" x14ac:dyDescent="0.25">
      <c r="A877" s="76" t="str">
        <f t="shared" si="39"/>
        <v>19173</v>
      </c>
      <c r="B877" s="76" t="str">
        <f t="shared" si="40"/>
        <v>19173</v>
      </c>
      <c r="C877" s="33">
        <v>19173</v>
      </c>
      <c r="D877" s="33" t="s">
        <v>2884</v>
      </c>
      <c r="E877" s="33" t="s">
        <v>931</v>
      </c>
      <c r="F877" s="33" t="s">
        <v>930</v>
      </c>
      <c r="G877" s="33" t="s">
        <v>2885</v>
      </c>
      <c r="H877" s="5" t="s">
        <v>1855</v>
      </c>
      <c r="I877" s="33">
        <v>936</v>
      </c>
      <c r="K877" s="9">
        <v>19</v>
      </c>
      <c r="O877" s="33" t="s">
        <v>3945</v>
      </c>
      <c r="P877" s="61" t="str">
        <f t="shared" si="41"/>
        <v>POINT(-94.673438 40.755364)</v>
      </c>
      <c r="Q877" s="67">
        <v>40.755364</v>
      </c>
      <c r="R877" s="67">
        <v>-94.673438000000004</v>
      </c>
    </row>
    <row r="878" spans="1:18" x14ac:dyDescent="0.25">
      <c r="A878" s="76" t="str">
        <f t="shared" si="39"/>
        <v>19175</v>
      </c>
      <c r="B878" s="76" t="str">
        <f t="shared" si="40"/>
        <v>19175</v>
      </c>
      <c r="C878" s="33">
        <v>19175</v>
      </c>
      <c r="D878" s="33" t="s">
        <v>2338</v>
      </c>
      <c r="E878" s="33" t="s">
        <v>931</v>
      </c>
      <c r="F878" s="33" t="s">
        <v>930</v>
      </c>
      <c r="G878" s="33" t="s">
        <v>2339</v>
      </c>
      <c r="H878" s="5" t="s">
        <v>1855</v>
      </c>
      <c r="I878" s="33">
        <v>937</v>
      </c>
      <c r="K878" s="9">
        <v>19</v>
      </c>
      <c r="O878" s="33" t="s">
        <v>3946</v>
      </c>
      <c r="P878" s="61" t="str">
        <f t="shared" si="41"/>
        <v>POINT(-94.318925 41.053083)</v>
      </c>
      <c r="Q878" s="67">
        <v>41.053083000000001</v>
      </c>
      <c r="R878" s="67">
        <v>-94.318924999999993</v>
      </c>
    </row>
    <row r="879" spans="1:18" x14ac:dyDescent="0.25">
      <c r="A879" s="76" t="str">
        <f t="shared" si="39"/>
        <v>19177</v>
      </c>
      <c r="B879" s="76" t="str">
        <f t="shared" si="40"/>
        <v>19177</v>
      </c>
      <c r="C879" s="33">
        <v>19177</v>
      </c>
      <c r="D879" s="33" t="s">
        <v>2341</v>
      </c>
      <c r="E879" s="33" t="s">
        <v>931</v>
      </c>
      <c r="F879" s="33" t="s">
        <v>930</v>
      </c>
      <c r="G879" s="33" t="s">
        <v>2342</v>
      </c>
      <c r="H879" s="5" t="s">
        <v>1855</v>
      </c>
      <c r="I879" s="33">
        <v>938</v>
      </c>
      <c r="K879" s="9">
        <v>19</v>
      </c>
      <c r="O879" s="33" t="s">
        <v>3947</v>
      </c>
      <c r="P879" s="61" t="str">
        <f t="shared" si="41"/>
        <v>POINT(-91.939134 40.745557)</v>
      </c>
      <c r="Q879" s="67">
        <v>40.745556999999998</v>
      </c>
      <c r="R879" s="67">
        <v>-91.939133999999996</v>
      </c>
    </row>
    <row r="880" spans="1:18" x14ac:dyDescent="0.25">
      <c r="A880" s="76" t="str">
        <f t="shared" si="39"/>
        <v>19179</v>
      </c>
      <c r="B880" s="76" t="str">
        <f t="shared" si="40"/>
        <v>19179</v>
      </c>
      <c r="C880" s="33">
        <v>19179</v>
      </c>
      <c r="D880" s="33" t="s">
        <v>3948</v>
      </c>
      <c r="E880" s="33" t="s">
        <v>931</v>
      </c>
      <c r="F880" s="33" t="s">
        <v>930</v>
      </c>
      <c r="G880" s="33" t="s">
        <v>3949</v>
      </c>
      <c r="H880" s="5" t="s">
        <v>1855</v>
      </c>
      <c r="I880" s="33">
        <v>939</v>
      </c>
      <c r="K880" s="9">
        <v>19</v>
      </c>
      <c r="O880" s="33" t="s">
        <v>3950</v>
      </c>
      <c r="P880" s="61" t="str">
        <f t="shared" si="41"/>
        <v>POINT(-92.418385 41.016218)</v>
      </c>
      <c r="Q880" s="67">
        <v>41.016218000000002</v>
      </c>
      <c r="R880" s="67">
        <v>-92.418385000000001</v>
      </c>
    </row>
    <row r="881" spans="1:18" x14ac:dyDescent="0.25">
      <c r="A881" s="76" t="str">
        <f t="shared" si="39"/>
        <v>19181</v>
      </c>
      <c r="B881" s="76" t="str">
        <f t="shared" si="40"/>
        <v>19181</v>
      </c>
      <c r="C881" s="33">
        <v>19181</v>
      </c>
      <c r="D881" s="33" t="s">
        <v>3246</v>
      </c>
      <c r="E881" s="33" t="s">
        <v>931</v>
      </c>
      <c r="F881" s="33" t="s">
        <v>930</v>
      </c>
      <c r="G881" s="33" t="s">
        <v>3247</v>
      </c>
      <c r="H881" s="5" t="s">
        <v>1855</v>
      </c>
      <c r="I881" s="33">
        <v>940</v>
      </c>
      <c r="K881" s="9">
        <v>19</v>
      </c>
      <c r="O881" s="33" t="s">
        <v>3951</v>
      </c>
      <c r="P881" s="61" t="str">
        <f t="shared" si="41"/>
        <v>POINT(-93.588243 41.400885)</v>
      </c>
      <c r="Q881" s="67">
        <v>41.400885000000002</v>
      </c>
      <c r="R881" s="67">
        <v>-93.588243000000006</v>
      </c>
    </row>
    <row r="882" spans="1:18" x14ac:dyDescent="0.25">
      <c r="A882" s="76" t="str">
        <f t="shared" si="39"/>
        <v>19183</v>
      </c>
      <c r="B882" s="76" t="str">
        <f t="shared" si="40"/>
        <v>19183</v>
      </c>
      <c r="C882" s="33">
        <v>19183</v>
      </c>
      <c r="D882" s="33" t="s">
        <v>2046</v>
      </c>
      <c r="E882" s="33" t="s">
        <v>931</v>
      </c>
      <c r="F882" s="33" t="s">
        <v>930</v>
      </c>
      <c r="G882" s="33" t="s">
        <v>1026</v>
      </c>
      <c r="H882" s="5" t="s">
        <v>1855</v>
      </c>
      <c r="I882" s="33">
        <v>941</v>
      </c>
      <c r="K882" s="9">
        <v>19</v>
      </c>
      <c r="O882" s="33" t="s">
        <v>3952</v>
      </c>
      <c r="P882" s="61" t="str">
        <f t="shared" si="41"/>
        <v>POINT(-91.695465 41.361978)</v>
      </c>
      <c r="Q882" s="67">
        <v>41.361978000000001</v>
      </c>
      <c r="R882" s="67">
        <v>-91.695464999999999</v>
      </c>
    </row>
    <row r="883" spans="1:18" x14ac:dyDescent="0.25">
      <c r="A883" s="76" t="str">
        <f t="shared" si="39"/>
        <v>19185</v>
      </c>
      <c r="B883" s="76" t="str">
        <f t="shared" si="40"/>
        <v>19185</v>
      </c>
      <c r="C883" s="33">
        <v>19185</v>
      </c>
      <c r="D883" s="33" t="s">
        <v>3250</v>
      </c>
      <c r="E883" s="33" t="s">
        <v>931</v>
      </c>
      <c r="F883" s="33" t="s">
        <v>930</v>
      </c>
      <c r="G883" s="33" t="s">
        <v>3251</v>
      </c>
      <c r="H883" s="5" t="s">
        <v>1855</v>
      </c>
      <c r="I883" s="33">
        <v>942</v>
      </c>
      <c r="K883" s="9">
        <v>19</v>
      </c>
      <c r="O883" s="33" t="s">
        <v>3953</v>
      </c>
      <c r="P883" s="61" t="str">
        <f t="shared" si="41"/>
        <v>POINT(-93.312926 40.740054)</v>
      </c>
      <c r="Q883" s="67">
        <v>40.740054000000001</v>
      </c>
      <c r="R883" s="67">
        <v>-93.312926000000004</v>
      </c>
    </row>
    <row r="884" spans="1:18" x14ac:dyDescent="0.25">
      <c r="A884" s="76" t="str">
        <f t="shared" si="39"/>
        <v>19187</v>
      </c>
      <c r="B884" s="76" t="str">
        <f t="shared" si="40"/>
        <v>19187</v>
      </c>
      <c r="C884" s="33">
        <v>19187</v>
      </c>
      <c r="D884" s="33" t="s">
        <v>3253</v>
      </c>
      <c r="E884" s="33" t="s">
        <v>931</v>
      </c>
      <c r="F884" s="33" t="s">
        <v>930</v>
      </c>
      <c r="G884" s="33" t="s">
        <v>3254</v>
      </c>
      <c r="H884" s="5" t="s">
        <v>1855</v>
      </c>
      <c r="I884" s="33">
        <v>943</v>
      </c>
      <c r="K884" s="9">
        <v>19</v>
      </c>
      <c r="O884" s="33" t="s">
        <v>3954</v>
      </c>
      <c r="P884" s="61" t="str">
        <f t="shared" si="41"/>
        <v>POINT(-94.179066 42.480374)</v>
      </c>
      <c r="Q884" s="67">
        <v>42.480373999999998</v>
      </c>
      <c r="R884" s="67">
        <v>-94.179066000000006</v>
      </c>
    </row>
    <row r="885" spans="1:18" x14ac:dyDescent="0.25">
      <c r="A885" s="76" t="str">
        <f t="shared" si="39"/>
        <v>19189</v>
      </c>
      <c r="B885" s="76" t="str">
        <f t="shared" si="40"/>
        <v>19189</v>
      </c>
      <c r="C885" s="33">
        <v>19189</v>
      </c>
      <c r="D885" s="33" t="s">
        <v>3600</v>
      </c>
      <c r="E885" s="33" t="s">
        <v>931</v>
      </c>
      <c r="F885" s="33" t="s">
        <v>930</v>
      </c>
      <c r="G885" s="33" t="s">
        <v>3601</v>
      </c>
      <c r="H885" s="5" t="s">
        <v>1855</v>
      </c>
      <c r="I885" s="33">
        <v>944</v>
      </c>
      <c r="K885" s="9">
        <v>19</v>
      </c>
      <c r="O885" s="33" t="s">
        <v>3955</v>
      </c>
      <c r="P885" s="61" t="str">
        <f t="shared" si="41"/>
        <v>POINT(-93.667031 43.34288)</v>
      </c>
      <c r="Q885" s="67">
        <v>43.342880000000001</v>
      </c>
      <c r="R885" s="67">
        <v>-93.667030999999994</v>
      </c>
    </row>
    <row r="886" spans="1:18" x14ac:dyDescent="0.25">
      <c r="A886" s="76" t="str">
        <f t="shared" si="39"/>
        <v>19191</v>
      </c>
      <c r="B886" s="76" t="str">
        <f t="shared" si="40"/>
        <v>19191</v>
      </c>
      <c r="C886" s="33">
        <v>19191</v>
      </c>
      <c r="D886" s="33" t="s">
        <v>3956</v>
      </c>
      <c r="E886" s="33" t="s">
        <v>931</v>
      </c>
      <c r="F886" s="33" t="s">
        <v>930</v>
      </c>
      <c r="G886" s="33" t="s">
        <v>3957</v>
      </c>
      <c r="H886" s="5" t="s">
        <v>1855</v>
      </c>
      <c r="I886" s="33">
        <v>945</v>
      </c>
      <c r="K886" s="9">
        <v>19</v>
      </c>
      <c r="O886" s="33" t="s">
        <v>3958</v>
      </c>
      <c r="P886" s="61" t="str">
        <f t="shared" si="41"/>
        <v>POINT(-91.814375 43.281284)</v>
      </c>
      <c r="Q886" s="67">
        <v>43.281283999999999</v>
      </c>
      <c r="R886" s="67">
        <v>-91.814374999999998</v>
      </c>
    </row>
    <row r="887" spans="1:18" x14ac:dyDescent="0.25">
      <c r="A887" s="76" t="str">
        <f t="shared" si="39"/>
        <v>19193</v>
      </c>
      <c r="B887" s="76" t="str">
        <f t="shared" si="40"/>
        <v>19193</v>
      </c>
      <c r="C887" s="33">
        <v>19193</v>
      </c>
      <c r="D887" s="33" t="s">
        <v>3959</v>
      </c>
      <c r="E887" s="33" t="s">
        <v>931</v>
      </c>
      <c r="F887" s="33" t="s">
        <v>930</v>
      </c>
      <c r="G887" s="33" t="s">
        <v>3960</v>
      </c>
      <c r="H887" s="5" t="s">
        <v>1855</v>
      </c>
      <c r="I887" s="33">
        <v>946</v>
      </c>
      <c r="K887" s="9">
        <v>19</v>
      </c>
      <c r="O887" s="33" t="s">
        <v>3961</v>
      </c>
      <c r="P887" s="61" t="str">
        <f t="shared" si="41"/>
        <v>POINT(-96.344174 42.483225)</v>
      </c>
      <c r="Q887" s="67">
        <v>42.483224999999997</v>
      </c>
      <c r="R887" s="67">
        <v>-96.344173999999995</v>
      </c>
    </row>
    <row r="888" spans="1:18" x14ac:dyDescent="0.25">
      <c r="A888" s="76" t="str">
        <f t="shared" si="39"/>
        <v>19195</v>
      </c>
      <c r="B888" s="76" t="str">
        <f t="shared" si="40"/>
        <v>19195</v>
      </c>
      <c r="C888" s="33">
        <v>19195</v>
      </c>
      <c r="D888" s="33" t="s">
        <v>3270</v>
      </c>
      <c r="E888" s="33" t="s">
        <v>931</v>
      </c>
      <c r="F888" s="33" t="s">
        <v>930</v>
      </c>
      <c r="G888" s="33" t="s">
        <v>3271</v>
      </c>
      <c r="H888" s="5" t="s">
        <v>1855</v>
      </c>
      <c r="I888" s="33">
        <v>947</v>
      </c>
      <c r="K888" s="9">
        <v>19</v>
      </c>
      <c r="O888" s="33" t="s">
        <v>3962</v>
      </c>
      <c r="P888" s="61" t="str">
        <f t="shared" si="41"/>
        <v>POINT(-93.252258 43.36654)</v>
      </c>
      <c r="Q888" s="67">
        <v>43.366540000000001</v>
      </c>
      <c r="R888" s="67">
        <v>-93.252257999999998</v>
      </c>
    </row>
    <row r="889" spans="1:18" x14ac:dyDescent="0.25">
      <c r="A889" s="76" t="str">
        <f t="shared" si="39"/>
        <v>19197</v>
      </c>
      <c r="B889" s="76" t="str">
        <f t="shared" si="40"/>
        <v>19197</v>
      </c>
      <c r="C889" s="33">
        <v>19197</v>
      </c>
      <c r="D889" s="33" t="s">
        <v>3963</v>
      </c>
      <c r="E889" s="33" t="s">
        <v>931</v>
      </c>
      <c r="F889" s="33" t="s">
        <v>930</v>
      </c>
      <c r="G889" s="33" t="s">
        <v>3964</v>
      </c>
      <c r="H889" s="5" t="s">
        <v>1855</v>
      </c>
      <c r="I889" s="33">
        <v>948</v>
      </c>
      <c r="K889" s="9">
        <v>19</v>
      </c>
      <c r="O889" s="33" t="s">
        <v>3965</v>
      </c>
      <c r="P889" s="61" t="str">
        <f t="shared" si="41"/>
        <v>POINT(-93.755488 42.732195)</v>
      </c>
      <c r="Q889" s="67">
        <v>42.732194999999997</v>
      </c>
      <c r="R889" s="67">
        <v>-93.755488</v>
      </c>
    </row>
    <row r="890" spans="1:18" x14ac:dyDescent="0.25">
      <c r="A890" s="76" t="str">
        <f t="shared" si="39"/>
        <v>20001</v>
      </c>
      <c r="B890" s="76" t="str">
        <f t="shared" si="40"/>
        <v>20001</v>
      </c>
      <c r="C890" s="33">
        <v>20001</v>
      </c>
      <c r="D890" s="33" t="s">
        <v>3607</v>
      </c>
      <c r="E890" s="33" t="s">
        <v>934</v>
      </c>
      <c r="F890" s="33" t="s">
        <v>933</v>
      </c>
      <c r="G890" s="33" t="s">
        <v>3608</v>
      </c>
      <c r="H890" s="5" t="s">
        <v>1855</v>
      </c>
      <c r="I890" s="33">
        <v>949</v>
      </c>
      <c r="K890" s="9">
        <v>20</v>
      </c>
      <c r="O890" s="33" t="s">
        <v>3966</v>
      </c>
      <c r="P890" s="61" t="str">
        <f t="shared" si="41"/>
        <v>POINT(-95.367053 37.896584)</v>
      </c>
      <c r="Q890" s="67">
        <v>37.896583999999997</v>
      </c>
      <c r="R890" s="67">
        <v>-95.367052999999999</v>
      </c>
    </row>
    <row r="891" spans="1:18" x14ac:dyDescent="0.25">
      <c r="A891" s="76" t="str">
        <f t="shared" si="39"/>
        <v>20003</v>
      </c>
      <c r="B891" s="76" t="str">
        <f t="shared" si="40"/>
        <v>20003</v>
      </c>
      <c r="C891" s="33">
        <v>20003</v>
      </c>
      <c r="D891" s="33" t="s">
        <v>3967</v>
      </c>
      <c r="E891" s="33" t="s">
        <v>934</v>
      </c>
      <c r="F891" s="33" t="s">
        <v>933</v>
      </c>
      <c r="G891" s="33" t="s">
        <v>3968</v>
      </c>
      <c r="H891" s="5" t="s">
        <v>1855</v>
      </c>
      <c r="I891" s="33">
        <v>950</v>
      </c>
      <c r="K891" s="9">
        <v>20</v>
      </c>
      <c r="O891" s="33" t="s">
        <v>3969</v>
      </c>
      <c r="P891" s="61" t="str">
        <f t="shared" si="41"/>
        <v>POINT(-95.264386 38.250112)</v>
      </c>
      <c r="Q891" s="67">
        <v>38.250112000000001</v>
      </c>
      <c r="R891" s="67">
        <v>-95.264386000000002</v>
      </c>
    </row>
    <row r="892" spans="1:18" x14ac:dyDescent="0.25">
      <c r="A892" s="76" t="str">
        <f t="shared" si="39"/>
        <v>20005</v>
      </c>
      <c r="B892" s="76" t="str">
        <f t="shared" si="40"/>
        <v>20005</v>
      </c>
      <c r="C892" s="33">
        <v>20005</v>
      </c>
      <c r="D892" s="33" t="s">
        <v>3970</v>
      </c>
      <c r="E892" s="33" t="s">
        <v>934</v>
      </c>
      <c r="F892" s="33" t="s">
        <v>933</v>
      </c>
      <c r="G892" s="33" t="s">
        <v>3971</v>
      </c>
      <c r="H892" s="5" t="s">
        <v>1855</v>
      </c>
      <c r="I892" s="33">
        <v>951</v>
      </c>
      <c r="K892" s="9">
        <v>20</v>
      </c>
      <c r="O892" s="33" t="s">
        <v>3972</v>
      </c>
      <c r="P892" s="61" t="str">
        <f t="shared" si="41"/>
        <v>POINT(-95.181488 39.555583)</v>
      </c>
      <c r="Q892" s="67">
        <v>39.555582999999999</v>
      </c>
      <c r="R892" s="67">
        <v>-95.181488000000002</v>
      </c>
    </row>
    <row r="893" spans="1:18" x14ac:dyDescent="0.25">
      <c r="A893" s="76" t="str">
        <f t="shared" si="39"/>
        <v>20007</v>
      </c>
      <c r="B893" s="76" t="str">
        <f t="shared" si="40"/>
        <v>20007</v>
      </c>
      <c r="C893" s="33">
        <v>20007</v>
      </c>
      <c r="D893" s="33" t="s">
        <v>3973</v>
      </c>
      <c r="E893" s="33" t="s">
        <v>934</v>
      </c>
      <c r="F893" s="33" t="s">
        <v>933</v>
      </c>
      <c r="G893" s="33" t="s">
        <v>3974</v>
      </c>
      <c r="H893" s="5" t="s">
        <v>1855</v>
      </c>
      <c r="I893" s="33">
        <v>952</v>
      </c>
      <c r="K893" s="9">
        <v>20</v>
      </c>
      <c r="O893" s="33" t="s">
        <v>3975</v>
      </c>
      <c r="P893" s="61" t="str">
        <f t="shared" si="41"/>
        <v>POINT(-98.557384 37.212182)</v>
      </c>
      <c r="Q893" s="67">
        <v>37.212181999999999</v>
      </c>
      <c r="R893" s="67">
        <v>-98.557383999999999</v>
      </c>
    </row>
    <row r="894" spans="1:18" x14ac:dyDescent="0.25">
      <c r="A894" s="76" t="str">
        <f t="shared" si="39"/>
        <v>20009</v>
      </c>
      <c r="B894" s="76" t="str">
        <f t="shared" si="40"/>
        <v>20009</v>
      </c>
      <c r="C894" s="33">
        <v>20009</v>
      </c>
      <c r="D894" s="33" t="s">
        <v>3976</v>
      </c>
      <c r="E894" s="33" t="s">
        <v>934</v>
      </c>
      <c r="F894" s="33" t="s">
        <v>933</v>
      </c>
      <c r="G894" s="33" t="s">
        <v>3977</v>
      </c>
      <c r="H894" s="5" t="s">
        <v>1855</v>
      </c>
      <c r="I894" s="33">
        <v>953</v>
      </c>
      <c r="K894" s="9">
        <v>20</v>
      </c>
      <c r="O894" s="33" t="s">
        <v>3978</v>
      </c>
      <c r="P894" s="61" t="str">
        <f t="shared" si="41"/>
        <v>POINT(-98.757739 38.394738)</v>
      </c>
      <c r="Q894" s="67">
        <v>38.394737999999997</v>
      </c>
      <c r="R894" s="67">
        <v>-98.757739000000001</v>
      </c>
    </row>
    <row r="895" spans="1:18" x14ac:dyDescent="0.25">
      <c r="A895" s="76" t="str">
        <f t="shared" si="39"/>
        <v>20011</v>
      </c>
      <c r="B895" s="76" t="str">
        <f t="shared" si="40"/>
        <v>20011</v>
      </c>
      <c r="C895" s="33">
        <v>20011</v>
      </c>
      <c r="D895" s="33" t="s">
        <v>3979</v>
      </c>
      <c r="E895" s="33" t="s">
        <v>934</v>
      </c>
      <c r="F895" s="33" t="s">
        <v>933</v>
      </c>
      <c r="G895" s="33" t="s">
        <v>3980</v>
      </c>
      <c r="H895" s="5" t="s">
        <v>1855</v>
      </c>
      <c r="I895" s="33">
        <v>954</v>
      </c>
      <c r="K895" s="9">
        <v>20</v>
      </c>
      <c r="O895" s="33" t="s">
        <v>3981</v>
      </c>
      <c r="P895" s="61" t="str">
        <f t="shared" si="41"/>
        <v>POINT(-94.749443 37.845557)</v>
      </c>
      <c r="Q895" s="67">
        <v>37.845556999999999</v>
      </c>
      <c r="R895" s="67">
        <v>-94.749442999999999</v>
      </c>
    </row>
    <row r="896" spans="1:18" x14ac:dyDescent="0.25">
      <c r="A896" s="76" t="str">
        <f t="shared" si="39"/>
        <v>20013</v>
      </c>
      <c r="B896" s="76" t="str">
        <f t="shared" si="40"/>
        <v>20013</v>
      </c>
      <c r="C896" s="33">
        <v>20013</v>
      </c>
      <c r="D896" s="33" t="s">
        <v>3404</v>
      </c>
      <c r="E896" s="33" t="s">
        <v>934</v>
      </c>
      <c r="F896" s="33" t="s">
        <v>933</v>
      </c>
      <c r="G896" s="33" t="s">
        <v>3405</v>
      </c>
      <c r="H896" s="5" t="s">
        <v>1855</v>
      </c>
      <c r="I896" s="33">
        <v>955</v>
      </c>
      <c r="K896" s="9">
        <v>20</v>
      </c>
      <c r="O896" s="33" t="s">
        <v>3982</v>
      </c>
      <c r="P896" s="61" t="str">
        <f t="shared" si="41"/>
        <v>POINT(-95.550384 39.801273)</v>
      </c>
      <c r="Q896" s="67">
        <v>39.801273000000002</v>
      </c>
      <c r="R896" s="67">
        <v>-95.550383999999994</v>
      </c>
    </row>
    <row r="897" spans="1:18" x14ac:dyDescent="0.25">
      <c r="A897" s="76" t="str">
        <f t="shared" si="39"/>
        <v>20015</v>
      </c>
      <c r="B897" s="76" t="str">
        <f t="shared" si="40"/>
        <v>20015</v>
      </c>
      <c r="C897" s="33">
        <v>20015</v>
      </c>
      <c r="D897" s="33" t="s">
        <v>1872</v>
      </c>
      <c r="E897" s="33" t="s">
        <v>934</v>
      </c>
      <c r="F897" s="33" t="s">
        <v>933</v>
      </c>
      <c r="G897" s="33" t="s">
        <v>1873</v>
      </c>
      <c r="H897" s="5" t="s">
        <v>1855</v>
      </c>
      <c r="I897" s="33">
        <v>956</v>
      </c>
      <c r="K897" s="9">
        <v>20</v>
      </c>
      <c r="O897" s="33" t="s">
        <v>3983</v>
      </c>
      <c r="P897" s="61" t="str">
        <f t="shared" si="41"/>
        <v>POINT(-96.989771 37.727135)</v>
      </c>
      <c r="Q897" s="67">
        <v>37.727134999999997</v>
      </c>
      <c r="R897" s="67">
        <v>-96.989771000000005</v>
      </c>
    </row>
    <row r="898" spans="1:18" x14ac:dyDescent="0.25">
      <c r="A898" s="76" t="str">
        <f t="shared" si="39"/>
        <v>20017</v>
      </c>
      <c r="B898" s="76" t="str">
        <f t="shared" si="40"/>
        <v>20017</v>
      </c>
      <c r="C898" s="33">
        <v>20017</v>
      </c>
      <c r="D898" s="33" t="s">
        <v>3984</v>
      </c>
      <c r="E898" s="33" t="s">
        <v>934</v>
      </c>
      <c r="F898" s="33" t="s">
        <v>933</v>
      </c>
      <c r="G898" s="33" t="s">
        <v>3985</v>
      </c>
      <c r="H898" s="5" t="s">
        <v>1855</v>
      </c>
      <c r="I898" s="33">
        <v>957</v>
      </c>
      <c r="K898" s="9">
        <v>20</v>
      </c>
      <c r="O898" s="33" t="s">
        <v>3986</v>
      </c>
      <c r="P898" s="61" t="str">
        <f t="shared" si="41"/>
        <v>POINT(-96.559378 38.358336)</v>
      </c>
      <c r="Q898" s="67">
        <v>38.358336000000001</v>
      </c>
      <c r="R898" s="67">
        <v>-96.559377999999995</v>
      </c>
    </row>
    <row r="899" spans="1:18" x14ac:dyDescent="0.25">
      <c r="A899" s="76" t="str">
        <f t="shared" ref="A899:A962" si="42">K899&amp;RIGHT(C899,3)</f>
        <v>20019</v>
      </c>
      <c r="B899" s="76" t="str">
        <f t="shared" ref="B899:B962" si="43">TEXT(A899,"00000")</f>
        <v>20019</v>
      </c>
      <c r="C899" s="33">
        <v>20019</v>
      </c>
      <c r="D899" s="33" t="s">
        <v>3987</v>
      </c>
      <c r="E899" s="33" t="s">
        <v>934</v>
      </c>
      <c r="F899" s="33" t="s">
        <v>933</v>
      </c>
      <c r="G899" s="33" t="s">
        <v>3988</v>
      </c>
      <c r="H899" s="5" t="s">
        <v>1855</v>
      </c>
      <c r="I899" s="33">
        <v>958</v>
      </c>
      <c r="K899" s="9">
        <v>20</v>
      </c>
      <c r="O899" s="33" t="s">
        <v>3989</v>
      </c>
      <c r="P899" s="61" t="str">
        <f t="shared" ref="P899:P962" si="44">CONCATENATE("POINT","(",R899," ",Q899,")")</f>
        <v>POINT(-96.231466 37.111002)</v>
      </c>
      <c r="Q899" s="67">
        <v>37.111001999999999</v>
      </c>
      <c r="R899" s="67">
        <v>-96.231465999999998</v>
      </c>
    </row>
    <row r="900" spans="1:18" x14ac:dyDescent="0.25">
      <c r="A900" s="76" t="str">
        <f t="shared" si="42"/>
        <v>20021</v>
      </c>
      <c r="B900" s="76" t="str">
        <f t="shared" si="43"/>
        <v>20021</v>
      </c>
      <c r="C900" s="33">
        <v>20021</v>
      </c>
      <c r="D900" s="33" t="s">
        <v>1881</v>
      </c>
      <c r="E900" s="33" t="s">
        <v>934</v>
      </c>
      <c r="F900" s="33" t="s">
        <v>933</v>
      </c>
      <c r="G900" s="33" t="s">
        <v>1882</v>
      </c>
      <c r="H900" s="5" t="s">
        <v>1855</v>
      </c>
      <c r="I900" s="33">
        <v>959</v>
      </c>
      <c r="K900" s="9">
        <v>20</v>
      </c>
      <c r="O900" s="33" t="s">
        <v>3990</v>
      </c>
      <c r="P900" s="61" t="str">
        <f t="shared" si="44"/>
        <v>POINT(-94.755079 37.115229)</v>
      </c>
      <c r="Q900" s="67">
        <v>37.115228999999999</v>
      </c>
      <c r="R900" s="67">
        <v>-94.755078999999995</v>
      </c>
    </row>
    <row r="901" spans="1:18" x14ac:dyDescent="0.25">
      <c r="A901" s="76" t="str">
        <f t="shared" si="42"/>
        <v>20023</v>
      </c>
      <c r="B901" s="76" t="str">
        <f t="shared" si="43"/>
        <v>20023</v>
      </c>
      <c r="C901" s="33">
        <v>20023</v>
      </c>
      <c r="D901" s="33" t="s">
        <v>2551</v>
      </c>
      <c r="E901" s="33" t="s">
        <v>934</v>
      </c>
      <c r="F901" s="33" t="s">
        <v>933</v>
      </c>
      <c r="G901" s="33" t="s">
        <v>2552</v>
      </c>
      <c r="H901" s="5" t="s">
        <v>1855</v>
      </c>
      <c r="I901" s="33">
        <v>960</v>
      </c>
      <c r="K901" s="9">
        <v>20</v>
      </c>
      <c r="O901" s="33" t="s">
        <v>3991</v>
      </c>
      <c r="P901" s="61" t="str">
        <f t="shared" si="44"/>
        <v>POINT(-101.738994 39.768136)</v>
      </c>
      <c r="Q901" s="67">
        <v>39.768135999999998</v>
      </c>
      <c r="R901" s="67">
        <v>-101.73899400000001</v>
      </c>
    </row>
    <row r="902" spans="1:18" x14ac:dyDescent="0.25">
      <c r="A902" s="76" t="str">
        <f t="shared" si="42"/>
        <v>20025</v>
      </c>
      <c r="B902" s="76" t="str">
        <f t="shared" si="43"/>
        <v>20025</v>
      </c>
      <c r="C902" s="33">
        <v>20025</v>
      </c>
      <c r="D902" s="33" t="s">
        <v>2192</v>
      </c>
      <c r="E902" s="33" t="s">
        <v>934</v>
      </c>
      <c r="F902" s="33" t="s">
        <v>933</v>
      </c>
      <c r="G902" s="33" t="s">
        <v>2193</v>
      </c>
      <c r="H902" s="5" t="s">
        <v>1855</v>
      </c>
      <c r="I902" s="33">
        <v>961</v>
      </c>
      <c r="K902" s="9">
        <v>20</v>
      </c>
      <c r="O902" s="33" t="s">
        <v>3992</v>
      </c>
      <c r="P902" s="61" t="str">
        <f t="shared" si="44"/>
        <v>POINT(-99.873033 37.290453)</v>
      </c>
      <c r="Q902" s="67">
        <v>37.290452999999999</v>
      </c>
      <c r="R902" s="67">
        <v>-99.873033000000007</v>
      </c>
    </row>
    <row r="903" spans="1:18" x14ac:dyDescent="0.25">
      <c r="A903" s="76" t="str">
        <f t="shared" si="42"/>
        <v>20027</v>
      </c>
      <c r="B903" s="76" t="str">
        <f t="shared" si="43"/>
        <v>20027</v>
      </c>
      <c r="C903" s="33">
        <v>20027</v>
      </c>
      <c r="D903" s="33" t="s">
        <v>1893</v>
      </c>
      <c r="E903" s="33" t="s">
        <v>934</v>
      </c>
      <c r="F903" s="33" t="s">
        <v>933</v>
      </c>
      <c r="G903" s="33" t="s">
        <v>1894</v>
      </c>
      <c r="H903" s="5" t="s">
        <v>1855</v>
      </c>
      <c r="I903" s="33">
        <v>962</v>
      </c>
      <c r="K903" s="9">
        <v>20</v>
      </c>
      <c r="O903" s="33" t="s">
        <v>3993</v>
      </c>
      <c r="P903" s="61" t="str">
        <f t="shared" si="44"/>
        <v>POINT(-97.12257 39.356195)</v>
      </c>
      <c r="Q903" s="67">
        <v>39.356195</v>
      </c>
      <c r="R903" s="67">
        <v>-97.122569999999996</v>
      </c>
    </row>
    <row r="904" spans="1:18" x14ac:dyDescent="0.25">
      <c r="A904" s="76" t="str">
        <f t="shared" si="42"/>
        <v>20029</v>
      </c>
      <c r="B904" s="76" t="str">
        <f t="shared" si="43"/>
        <v>20029</v>
      </c>
      <c r="C904" s="33">
        <v>20029</v>
      </c>
      <c r="D904" s="33" t="s">
        <v>3994</v>
      </c>
      <c r="E904" s="33" t="s">
        <v>934</v>
      </c>
      <c r="F904" s="33" t="s">
        <v>933</v>
      </c>
      <c r="G904" s="33" t="s">
        <v>3995</v>
      </c>
      <c r="H904" s="5" t="s">
        <v>1855</v>
      </c>
      <c r="I904" s="33">
        <v>963</v>
      </c>
      <c r="K904" s="9">
        <v>20</v>
      </c>
      <c r="O904" s="33" t="s">
        <v>3996</v>
      </c>
      <c r="P904" s="61" t="str">
        <f t="shared" si="44"/>
        <v>POINT(-97.637247 39.53395)</v>
      </c>
      <c r="Q904" s="67">
        <v>39.533949999999997</v>
      </c>
      <c r="R904" s="67">
        <v>-97.637247000000002</v>
      </c>
    </row>
    <row r="905" spans="1:18" x14ac:dyDescent="0.25">
      <c r="A905" s="76" t="str">
        <f t="shared" si="42"/>
        <v>20031</v>
      </c>
      <c r="B905" s="76" t="str">
        <f t="shared" si="43"/>
        <v>20031</v>
      </c>
      <c r="C905" s="33">
        <v>20031</v>
      </c>
      <c r="D905" s="33" t="s">
        <v>3997</v>
      </c>
      <c r="E905" s="33" t="s">
        <v>934</v>
      </c>
      <c r="F905" s="33" t="s">
        <v>933</v>
      </c>
      <c r="G905" s="33" t="s">
        <v>3998</v>
      </c>
      <c r="H905" s="5" t="s">
        <v>1855</v>
      </c>
      <c r="I905" s="33">
        <v>964</v>
      </c>
      <c r="K905" s="9">
        <v>20</v>
      </c>
      <c r="O905" s="33" t="s">
        <v>3999</v>
      </c>
      <c r="P905" s="61" t="str">
        <f t="shared" si="44"/>
        <v>POINT(-95.739982 38.247657)</v>
      </c>
      <c r="Q905" s="67">
        <v>38.247656999999997</v>
      </c>
      <c r="R905" s="67">
        <v>-95.739981999999998</v>
      </c>
    </row>
    <row r="906" spans="1:18" x14ac:dyDescent="0.25">
      <c r="A906" s="76" t="str">
        <f t="shared" si="42"/>
        <v>20033</v>
      </c>
      <c r="B906" s="76" t="str">
        <f t="shared" si="43"/>
        <v>20033</v>
      </c>
      <c r="C906" s="33">
        <v>20033</v>
      </c>
      <c r="D906" s="33" t="s">
        <v>4000</v>
      </c>
      <c r="E906" s="33" t="s">
        <v>934</v>
      </c>
      <c r="F906" s="33" t="s">
        <v>933</v>
      </c>
      <c r="G906" s="33" t="s">
        <v>4001</v>
      </c>
      <c r="H906" s="5" t="s">
        <v>1855</v>
      </c>
      <c r="I906" s="33">
        <v>965</v>
      </c>
      <c r="K906" s="9">
        <v>20</v>
      </c>
      <c r="O906" s="33" t="s">
        <v>4002</v>
      </c>
      <c r="P906" s="61" t="str">
        <f t="shared" si="44"/>
        <v>POINT(-99.365215 37.23627)</v>
      </c>
      <c r="Q906" s="67">
        <v>37.236269999999998</v>
      </c>
      <c r="R906" s="67">
        <v>-99.365215000000006</v>
      </c>
    </row>
    <row r="907" spans="1:18" x14ac:dyDescent="0.25">
      <c r="A907" s="76" t="str">
        <f t="shared" si="42"/>
        <v>20035</v>
      </c>
      <c r="B907" s="76" t="str">
        <f t="shared" si="43"/>
        <v>20035</v>
      </c>
      <c r="C907" s="33">
        <v>20035</v>
      </c>
      <c r="D907" s="33" t="s">
        <v>4003</v>
      </c>
      <c r="E907" s="33" t="s">
        <v>934</v>
      </c>
      <c r="F907" s="33" t="s">
        <v>933</v>
      </c>
      <c r="G907" s="33" t="s">
        <v>4004</v>
      </c>
      <c r="H907" s="5" t="s">
        <v>1855</v>
      </c>
      <c r="I907" s="33">
        <v>966</v>
      </c>
      <c r="K907" s="9">
        <v>20</v>
      </c>
      <c r="O907" s="33" t="s">
        <v>4005</v>
      </c>
      <c r="P907" s="61" t="str">
        <f t="shared" si="44"/>
        <v>POINT(-96.997786 37.174285)</v>
      </c>
      <c r="Q907" s="67">
        <v>37.174284999999998</v>
      </c>
      <c r="R907" s="67">
        <v>-96.997786000000005</v>
      </c>
    </row>
    <row r="908" spans="1:18" x14ac:dyDescent="0.25">
      <c r="A908" s="76" t="str">
        <f t="shared" si="42"/>
        <v>20037</v>
      </c>
      <c r="B908" s="76" t="str">
        <f t="shared" si="43"/>
        <v>20037</v>
      </c>
      <c r="C908" s="33">
        <v>20037</v>
      </c>
      <c r="D908" s="33" t="s">
        <v>2209</v>
      </c>
      <c r="E908" s="33" t="s">
        <v>934</v>
      </c>
      <c r="F908" s="33" t="s">
        <v>933</v>
      </c>
      <c r="G908" s="33" t="s">
        <v>2210</v>
      </c>
      <c r="H908" s="5" t="s">
        <v>1855</v>
      </c>
      <c r="I908" s="33">
        <v>967</v>
      </c>
      <c r="K908" s="9">
        <v>20</v>
      </c>
      <c r="O908" s="33" t="s">
        <v>4006</v>
      </c>
      <c r="P908" s="61" t="str">
        <f t="shared" si="44"/>
        <v>POINT(-94.731394 37.439934)</v>
      </c>
      <c r="Q908" s="67">
        <v>37.439934000000001</v>
      </c>
      <c r="R908" s="67">
        <v>-94.731393999999995</v>
      </c>
    </row>
    <row r="909" spans="1:18" x14ac:dyDescent="0.25">
      <c r="A909" s="76" t="str">
        <f t="shared" si="42"/>
        <v>20039</v>
      </c>
      <c r="B909" s="76" t="str">
        <f t="shared" si="43"/>
        <v>20039</v>
      </c>
      <c r="C909" s="33">
        <v>20039</v>
      </c>
      <c r="D909" s="33" t="s">
        <v>3002</v>
      </c>
      <c r="E909" s="33" t="s">
        <v>934</v>
      </c>
      <c r="F909" s="33" t="s">
        <v>933</v>
      </c>
      <c r="G909" s="33" t="s">
        <v>3003</v>
      </c>
      <c r="H909" s="5" t="s">
        <v>1855</v>
      </c>
      <c r="I909" s="33">
        <v>968</v>
      </c>
      <c r="K909" s="9">
        <v>20</v>
      </c>
      <c r="O909" s="33" t="s">
        <v>4007</v>
      </c>
      <c r="P909" s="61" t="str">
        <f t="shared" si="44"/>
        <v>POINT(-100.490859 39.804329)</v>
      </c>
      <c r="Q909" s="67">
        <v>39.804329000000003</v>
      </c>
      <c r="R909" s="67">
        <v>-100.490859</v>
      </c>
    </row>
    <row r="910" spans="1:18" x14ac:dyDescent="0.25">
      <c r="A910" s="76" t="str">
        <f t="shared" si="42"/>
        <v>20041</v>
      </c>
      <c r="B910" s="76" t="str">
        <f t="shared" si="43"/>
        <v>20041</v>
      </c>
      <c r="C910" s="33">
        <v>20041</v>
      </c>
      <c r="D910" s="33" t="s">
        <v>3833</v>
      </c>
      <c r="E910" s="33" t="s">
        <v>934</v>
      </c>
      <c r="F910" s="33" t="s">
        <v>933</v>
      </c>
      <c r="G910" s="33" t="s">
        <v>3834</v>
      </c>
      <c r="H910" s="5" t="s">
        <v>1855</v>
      </c>
      <c r="I910" s="33">
        <v>969</v>
      </c>
      <c r="K910" s="9">
        <v>20</v>
      </c>
      <c r="O910" s="33" t="s">
        <v>4008</v>
      </c>
      <c r="P910" s="61" t="str">
        <f t="shared" si="44"/>
        <v>POINT(-97.149128 38.881314)</v>
      </c>
      <c r="Q910" s="67">
        <v>38.881314000000003</v>
      </c>
      <c r="R910" s="67">
        <v>-97.149128000000005</v>
      </c>
    </row>
    <row r="911" spans="1:18" x14ac:dyDescent="0.25">
      <c r="A911" s="76" t="str">
        <f t="shared" si="42"/>
        <v>20043</v>
      </c>
      <c r="B911" s="76" t="str">
        <f t="shared" si="43"/>
        <v>20043</v>
      </c>
      <c r="C911" s="33">
        <v>20043</v>
      </c>
      <c r="D911" s="33" t="s">
        <v>4009</v>
      </c>
      <c r="E911" s="33" t="s">
        <v>934</v>
      </c>
      <c r="F911" s="33" t="s">
        <v>933</v>
      </c>
      <c r="G911" s="33" t="s">
        <v>4010</v>
      </c>
      <c r="H911" s="5" t="s">
        <v>1855</v>
      </c>
      <c r="I911" s="33">
        <v>970</v>
      </c>
      <c r="K911" s="9">
        <v>20</v>
      </c>
      <c r="O911" s="33" t="s">
        <v>4011</v>
      </c>
      <c r="P911" s="61" t="str">
        <f t="shared" si="44"/>
        <v>POINT(-95.07501 39.788642)</v>
      </c>
      <c r="Q911" s="67">
        <v>39.788642000000003</v>
      </c>
      <c r="R911" s="67">
        <v>-95.075010000000006</v>
      </c>
    </row>
    <row r="912" spans="1:18" x14ac:dyDescent="0.25">
      <c r="A912" s="76" t="str">
        <f t="shared" si="42"/>
        <v>20045</v>
      </c>
      <c r="B912" s="76" t="str">
        <f t="shared" si="43"/>
        <v>20045</v>
      </c>
      <c r="C912" s="33">
        <v>20045</v>
      </c>
      <c r="D912" s="33" t="s">
        <v>2578</v>
      </c>
      <c r="E912" s="33" t="s">
        <v>934</v>
      </c>
      <c r="F912" s="33" t="s">
        <v>933</v>
      </c>
      <c r="G912" s="33" t="s">
        <v>2579</v>
      </c>
      <c r="H912" s="5" t="s">
        <v>1855</v>
      </c>
      <c r="I912" s="33">
        <v>971</v>
      </c>
      <c r="K912" s="9">
        <v>20</v>
      </c>
      <c r="O912" s="33" t="s">
        <v>4012</v>
      </c>
      <c r="P912" s="61" t="str">
        <f t="shared" si="44"/>
        <v>POINT(-95.251337 38.941783)</v>
      </c>
      <c r="Q912" s="67">
        <v>38.941783000000001</v>
      </c>
      <c r="R912" s="67">
        <v>-95.251337000000007</v>
      </c>
    </row>
    <row r="913" spans="1:18" x14ac:dyDescent="0.25">
      <c r="A913" s="76" t="str">
        <f t="shared" si="42"/>
        <v>20047</v>
      </c>
      <c r="B913" s="76" t="str">
        <f t="shared" si="43"/>
        <v>20047</v>
      </c>
      <c r="C913" s="33">
        <v>20047</v>
      </c>
      <c r="D913" s="33" t="s">
        <v>3445</v>
      </c>
      <c r="E913" s="33" t="s">
        <v>934</v>
      </c>
      <c r="F913" s="33" t="s">
        <v>933</v>
      </c>
      <c r="G913" s="33" t="s">
        <v>3446</v>
      </c>
      <c r="H913" s="5" t="s">
        <v>1855</v>
      </c>
      <c r="I913" s="33">
        <v>972</v>
      </c>
      <c r="K913" s="9">
        <v>20</v>
      </c>
      <c r="O913" s="33" t="s">
        <v>4013</v>
      </c>
      <c r="P913" s="61" t="str">
        <f t="shared" si="44"/>
        <v>POINT(-99.354911 37.914412)</v>
      </c>
      <c r="Q913" s="67">
        <v>37.914411999999999</v>
      </c>
      <c r="R913" s="67">
        <v>-99.354911000000001</v>
      </c>
    </row>
    <row r="914" spans="1:18" x14ac:dyDescent="0.25">
      <c r="A914" s="76" t="str">
        <f t="shared" si="42"/>
        <v>20049</v>
      </c>
      <c r="B914" s="76" t="str">
        <f t="shared" si="43"/>
        <v>20049</v>
      </c>
      <c r="C914" s="33">
        <v>20049</v>
      </c>
      <c r="D914" s="33" t="s">
        <v>4014</v>
      </c>
      <c r="E914" s="33" t="s">
        <v>934</v>
      </c>
      <c r="F914" s="33" t="s">
        <v>933</v>
      </c>
      <c r="G914" s="33" t="s">
        <v>4015</v>
      </c>
      <c r="H914" s="5" t="s">
        <v>1855</v>
      </c>
      <c r="I914" s="33">
        <v>973</v>
      </c>
      <c r="K914" s="9">
        <v>20</v>
      </c>
      <c r="O914" s="33" t="s">
        <v>4016</v>
      </c>
      <c r="P914" s="61" t="str">
        <f t="shared" si="44"/>
        <v>POINT(-96.236702 37.421638)</v>
      </c>
      <c r="Q914" s="67">
        <v>37.421638000000002</v>
      </c>
      <c r="R914" s="67">
        <v>-96.236701999999994</v>
      </c>
    </row>
    <row r="915" spans="1:18" x14ac:dyDescent="0.25">
      <c r="A915" s="76" t="str">
        <f t="shared" si="42"/>
        <v>20051</v>
      </c>
      <c r="B915" s="76" t="str">
        <f t="shared" si="43"/>
        <v>20051</v>
      </c>
      <c r="C915" s="33">
        <v>20051</v>
      </c>
      <c r="D915" s="33" t="s">
        <v>4017</v>
      </c>
      <c r="E915" s="33" t="s">
        <v>934</v>
      </c>
      <c r="F915" s="33" t="s">
        <v>933</v>
      </c>
      <c r="G915" s="33" t="s">
        <v>4018</v>
      </c>
      <c r="H915" s="5" t="s">
        <v>1855</v>
      </c>
      <c r="I915" s="33">
        <v>974</v>
      </c>
      <c r="K915" s="9">
        <v>20</v>
      </c>
      <c r="O915" s="33" t="s">
        <v>4019</v>
      </c>
      <c r="P915" s="61" t="str">
        <f t="shared" si="44"/>
        <v>POINT(-99.32999 38.88156)</v>
      </c>
      <c r="Q915" s="67">
        <v>38.88156</v>
      </c>
      <c r="R915" s="67">
        <v>-99.329989999999995</v>
      </c>
    </row>
    <row r="916" spans="1:18" x14ac:dyDescent="0.25">
      <c r="A916" s="76" t="str">
        <f t="shared" si="42"/>
        <v>20053</v>
      </c>
      <c r="B916" s="76" t="str">
        <f t="shared" si="43"/>
        <v>20053</v>
      </c>
      <c r="C916" s="33">
        <v>20053</v>
      </c>
      <c r="D916" s="33" t="s">
        <v>4020</v>
      </c>
      <c r="E916" s="33" t="s">
        <v>934</v>
      </c>
      <c r="F916" s="33" t="s">
        <v>933</v>
      </c>
      <c r="G916" s="33" t="s">
        <v>4021</v>
      </c>
      <c r="H916" s="5" t="s">
        <v>1855</v>
      </c>
      <c r="I916" s="33">
        <v>975</v>
      </c>
      <c r="K916" s="9">
        <v>20</v>
      </c>
      <c r="O916" s="33" t="s">
        <v>4022</v>
      </c>
      <c r="P916" s="61" t="str">
        <f t="shared" si="44"/>
        <v>POINT(-98.262851 38.721016)</v>
      </c>
      <c r="Q916" s="67">
        <v>38.721015999999999</v>
      </c>
      <c r="R916" s="67">
        <v>-98.262850999999998</v>
      </c>
    </row>
    <row r="917" spans="1:18" x14ac:dyDescent="0.25">
      <c r="A917" s="76" t="str">
        <f t="shared" si="42"/>
        <v>20055</v>
      </c>
      <c r="B917" s="76" t="str">
        <f t="shared" si="43"/>
        <v>20055</v>
      </c>
      <c r="C917" s="33">
        <v>20055</v>
      </c>
      <c r="D917" s="33" t="s">
        <v>4023</v>
      </c>
      <c r="E917" s="33" t="s">
        <v>934</v>
      </c>
      <c r="F917" s="33" t="s">
        <v>933</v>
      </c>
      <c r="G917" s="33" t="s">
        <v>4024</v>
      </c>
      <c r="H917" s="5" t="s">
        <v>1855</v>
      </c>
      <c r="I917" s="33">
        <v>976</v>
      </c>
      <c r="K917" s="9">
        <v>20</v>
      </c>
      <c r="O917" s="33" t="s">
        <v>4025</v>
      </c>
      <c r="P917" s="61" t="str">
        <f t="shared" si="44"/>
        <v>POINT(-100.86582 37.97733)</v>
      </c>
      <c r="Q917" s="67">
        <v>37.977330000000002</v>
      </c>
      <c r="R917" s="67">
        <v>-100.86582</v>
      </c>
    </row>
    <row r="918" spans="1:18" x14ac:dyDescent="0.25">
      <c r="A918" s="76" t="str">
        <f t="shared" si="42"/>
        <v>20057</v>
      </c>
      <c r="B918" s="76" t="str">
        <f t="shared" si="43"/>
        <v>20057</v>
      </c>
      <c r="C918" s="33">
        <v>20057</v>
      </c>
      <c r="D918" s="33" t="s">
        <v>3450</v>
      </c>
      <c r="E918" s="33" t="s">
        <v>934</v>
      </c>
      <c r="F918" s="33" t="s">
        <v>933</v>
      </c>
      <c r="G918" s="33" t="s">
        <v>3451</v>
      </c>
      <c r="H918" s="5" t="s">
        <v>1855</v>
      </c>
      <c r="I918" s="33">
        <v>977</v>
      </c>
      <c r="K918" s="9">
        <v>20</v>
      </c>
      <c r="O918" s="33" t="s">
        <v>4026</v>
      </c>
      <c r="P918" s="61" t="str">
        <f t="shared" si="44"/>
        <v>POINT(-99.994842 37.751112)</v>
      </c>
      <c r="Q918" s="67">
        <v>37.751111999999999</v>
      </c>
      <c r="R918" s="67">
        <v>-99.994842000000006</v>
      </c>
    </row>
    <row r="919" spans="1:18" x14ac:dyDescent="0.25">
      <c r="A919" s="76" t="str">
        <f t="shared" si="42"/>
        <v>20059</v>
      </c>
      <c r="B919" s="76" t="str">
        <f t="shared" si="43"/>
        <v>20059</v>
      </c>
      <c r="C919" s="33">
        <v>20059</v>
      </c>
      <c r="D919" s="33" t="s">
        <v>1941</v>
      </c>
      <c r="E919" s="33" t="s">
        <v>934</v>
      </c>
      <c r="F919" s="33" t="s">
        <v>933</v>
      </c>
      <c r="G919" s="33" t="s">
        <v>1942</v>
      </c>
      <c r="H919" s="5" t="s">
        <v>1855</v>
      </c>
      <c r="I919" s="33">
        <v>978</v>
      </c>
      <c r="K919" s="9">
        <v>20</v>
      </c>
      <c r="O919" s="33" t="s">
        <v>4027</v>
      </c>
      <c r="P919" s="61" t="str">
        <f t="shared" si="44"/>
        <v>POINT(-95.260071 38.602731)</v>
      </c>
      <c r="Q919" s="67">
        <v>38.602730999999999</v>
      </c>
      <c r="R919" s="67">
        <v>-95.260070999999996</v>
      </c>
    </row>
    <row r="920" spans="1:18" x14ac:dyDescent="0.25">
      <c r="A920" s="76" t="str">
        <f t="shared" si="42"/>
        <v>20061</v>
      </c>
      <c r="B920" s="76" t="str">
        <f t="shared" si="43"/>
        <v>20061</v>
      </c>
      <c r="C920" s="33">
        <v>20061</v>
      </c>
      <c r="D920" s="33" t="s">
        <v>4028</v>
      </c>
      <c r="E920" s="33" t="s">
        <v>934</v>
      </c>
      <c r="F920" s="33" t="s">
        <v>933</v>
      </c>
      <c r="G920" s="33" t="s">
        <v>4029</v>
      </c>
      <c r="H920" s="5" t="s">
        <v>1855</v>
      </c>
      <c r="I920" s="33">
        <v>979</v>
      </c>
      <c r="K920" s="9">
        <v>20</v>
      </c>
      <c r="O920" s="33" t="s">
        <v>4030</v>
      </c>
      <c r="P920" s="61" t="str">
        <f t="shared" si="44"/>
        <v>POINT(-96.83925 39.03865)</v>
      </c>
      <c r="Q920" s="67">
        <v>39.038649999999997</v>
      </c>
      <c r="R920" s="67">
        <v>-96.839250000000007</v>
      </c>
    </row>
    <row r="921" spans="1:18" x14ac:dyDescent="0.25">
      <c r="A921" s="76" t="str">
        <f t="shared" si="42"/>
        <v>20063</v>
      </c>
      <c r="B921" s="76" t="str">
        <f t="shared" si="43"/>
        <v>20063</v>
      </c>
      <c r="C921" s="33">
        <v>20063</v>
      </c>
      <c r="D921" s="33" t="s">
        <v>4031</v>
      </c>
      <c r="E921" s="33" t="s">
        <v>934</v>
      </c>
      <c r="F921" s="33" t="s">
        <v>933</v>
      </c>
      <c r="G921" s="33" t="s">
        <v>4032</v>
      </c>
      <c r="H921" s="5" t="s">
        <v>1855</v>
      </c>
      <c r="I921" s="33">
        <v>980</v>
      </c>
      <c r="K921" s="9">
        <v>20</v>
      </c>
      <c r="O921" s="33" t="s">
        <v>4033</v>
      </c>
      <c r="P921" s="61" t="str">
        <f t="shared" si="44"/>
        <v>POINT(-100.374241 39.047631)</v>
      </c>
      <c r="Q921" s="67">
        <v>39.047631000000003</v>
      </c>
      <c r="R921" s="67">
        <v>-100.374241</v>
      </c>
    </row>
    <row r="922" spans="1:18" x14ac:dyDescent="0.25">
      <c r="A922" s="76" t="str">
        <f t="shared" si="42"/>
        <v>20065</v>
      </c>
      <c r="B922" s="76" t="str">
        <f t="shared" si="43"/>
        <v>20065</v>
      </c>
      <c r="C922" s="33">
        <v>20065</v>
      </c>
      <c r="D922" s="33" t="s">
        <v>2135</v>
      </c>
      <c r="E922" s="33" t="s">
        <v>934</v>
      </c>
      <c r="F922" s="33" t="s">
        <v>933</v>
      </c>
      <c r="G922" s="33" t="s">
        <v>2136</v>
      </c>
      <c r="H922" s="5" t="s">
        <v>1855</v>
      </c>
      <c r="I922" s="33">
        <v>981</v>
      </c>
      <c r="K922" s="9">
        <v>20</v>
      </c>
      <c r="O922" s="33" t="s">
        <v>4034</v>
      </c>
      <c r="P922" s="61" t="str">
        <f t="shared" si="44"/>
        <v>POINT(-99.857852 39.359746)</v>
      </c>
      <c r="Q922" s="67">
        <v>39.359746000000001</v>
      </c>
      <c r="R922" s="67">
        <v>-99.857851999999994</v>
      </c>
    </row>
    <row r="923" spans="1:18" x14ac:dyDescent="0.25">
      <c r="A923" s="76" t="str">
        <f t="shared" si="42"/>
        <v>20067</v>
      </c>
      <c r="B923" s="76" t="str">
        <f t="shared" si="43"/>
        <v>20067</v>
      </c>
      <c r="C923" s="33">
        <v>20067</v>
      </c>
      <c r="D923" s="33" t="s">
        <v>2235</v>
      </c>
      <c r="E923" s="33" t="s">
        <v>934</v>
      </c>
      <c r="F923" s="33" t="s">
        <v>933</v>
      </c>
      <c r="G923" s="33" t="s">
        <v>2236</v>
      </c>
      <c r="H923" s="5" t="s">
        <v>1855</v>
      </c>
      <c r="I923" s="33">
        <v>982</v>
      </c>
      <c r="K923" s="9">
        <v>20</v>
      </c>
      <c r="O923" s="33" t="s">
        <v>4035</v>
      </c>
      <c r="P923" s="61" t="str">
        <f t="shared" si="44"/>
        <v>POINT(-101.34973 37.580306)</v>
      </c>
      <c r="Q923" s="67">
        <v>37.580306</v>
      </c>
      <c r="R923" s="67">
        <v>-101.34972999999999</v>
      </c>
    </row>
    <row r="924" spans="1:18" x14ac:dyDescent="0.25">
      <c r="A924" s="76" t="str">
        <f t="shared" si="42"/>
        <v>20069</v>
      </c>
      <c r="B924" s="76" t="str">
        <f t="shared" si="43"/>
        <v>20069</v>
      </c>
      <c r="C924" s="33">
        <v>20069</v>
      </c>
      <c r="D924" s="33" t="s">
        <v>4036</v>
      </c>
      <c r="E924" s="33" t="s">
        <v>934</v>
      </c>
      <c r="F924" s="33" t="s">
        <v>933</v>
      </c>
      <c r="G924" s="33" t="s">
        <v>4037</v>
      </c>
      <c r="H924" s="5" t="s">
        <v>1855</v>
      </c>
      <c r="I924" s="33">
        <v>983</v>
      </c>
      <c r="K924" s="9">
        <v>20</v>
      </c>
      <c r="O924" s="33" t="s">
        <v>4038</v>
      </c>
      <c r="P924" s="61" t="str">
        <f t="shared" si="44"/>
        <v>POINT(-100.412964 37.726577)</v>
      </c>
      <c r="Q924" s="67">
        <v>37.726576999999999</v>
      </c>
      <c r="R924" s="67">
        <v>-100.412964</v>
      </c>
    </row>
    <row r="925" spans="1:18" x14ac:dyDescent="0.25">
      <c r="A925" s="76" t="str">
        <f t="shared" si="42"/>
        <v>20071</v>
      </c>
      <c r="B925" s="76" t="str">
        <f t="shared" si="43"/>
        <v>20071</v>
      </c>
      <c r="C925" s="33">
        <v>20071</v>
      </c>
      <c r="D925" s="33" t="s">
        <v>4039</v>
      </c>
      <c r="E925" s="33" t="s">
        <v>934</v>
      </c>
      <c r="F925" s="33" t="s">
        <v>933</v>
      </c>
      <c r="G925" s="33" t="s">
        <v>4040</v>
      </c>
      <c r="H925" s="5" t="s">
        <v>1855</v>
      </c>
      <c r="I925" s="33">
        <v>984</v>
      </c>
      <c r="K925" s="9">
        <v>20</v>
      </c>
      <c r="O925" s="33" t="s">
        <v>4041</v>
      </c>
      <c r="P925" s="61" t="str">
        <f t="shared" si="44"/>
        <v>POINT(-101.763211 38.487089)</v>
      </c>
      <c r="Q925" s="67">
        <v>38.487088999999997</v>
      </c>
      <c r="R925" s="67">
        <v>-101.763211</v>
      </c>
    </row>
    <row r="926" spans="1:18" x14ac:dyDescent="0.25">
      <c r="A926" s="76" t="str">
        <f t="shared" si="42"/>
        <v>20073</v>
      </c>
      <c r="B926" s="76" t="str">
        <f t="shared" si="43"/>
        <v>20073</v>
      </c>
      <c r="C926" s="33">
        <v>20073</v>
      </c>
      <c r="D926" s="33" t="s">
        <v>4042</v>
      </c>
      <c r="E926" s="33" t="s">
        <v>934</v>
      </c>
      <c r="F926" s="33" t="s">
        <v>933</v>
      </c>
      <c r="G926" s="33" t="s">
        <v>4043</v>
      </c>
      <c r="H926" s="5" t="s">
        <v>1855</v>
      </c>
      <c r="I926" s="33">
        <v>985</v>
      </c>
      <c r="K926" s="9">
        <v>20</v>
      </c>
      <c r="O926" s="33" t="s">
        <v>4044</v>
      </c>
      <c r="P926" s="61" t="str">
        <f t="shared" si="44"/>
        <v>POINT(-96.226569 37.85753)</v>
      </c>
      <c r="Q926" s="67">
        <v>37.857529999999997</v>
      </c>
      <c r="R926" s="67">
        <v>-96.226568999999998</v>
      </c>
    </row>
    <row r="927" spans="1:18" x14ac:dyDescent="0.25">
      <c r="A927" s="76" t="str">
        <f t="shared" si="42"/>
        <v>20075</v>
      </c>
      <c r="B927" s="76" t="str">
        <f t="shared" si="43"/>
        <v>20075</v>
      </c>
      <c r="C927" s="33">
        <v>20075</v>
      </c>
      <c r="D927" s="33" t="s">
        <v>2789</v>
      </c>
      <c r="E927" s="33" t="s">
        <v>934</v>
      </c>
      <c r="F927" s="33" t="s">
        <v>933</v>
      </c>
      <c r="G927" s="33" t="s">
        <v>2790</v>
      </c>
      <c r="H927" s="5" t="s">
        <v>1855</v>
      </c>
      <c r="I927" s="33">
        <v>986</v>
      </c>
      <c r="K927" s="9">
        <v>20</v>
      </c>
      <c r="O927" s="33" t="s">
        <v>4045</v>
      </c>
      <c r="P927" s="61" t="str">
        <f t="shared" si="44"/>
        <v>POINT(-101.76766 37.979185)</v>
      </c>
      <c r="Q927" s="67">
        <v>37.979185000000001</v>
      </c>
      <c r="R927" s="67">
        <v>-101.76766000000001</v>
      </c>
    </row>
    <row r="928" spans="1:18" x14ac:dyDescent="0.25">
      <c r="A928" s="76" t="str">
        <f t="shared" si="42"/>
        <v>20077</v>
      </c>
      <c r="B928" s="76" t="str">
        <f t="shared" si="43"/>
        <v>20077</v>
      </c>
      <c r="C928" s="33">
        <v>20077</v>
      </c>
      <c r="D928" s="33" t="s">
        <v>4046</v>
      </c>
      <c r="E928" s="33" t="s">
        <v>934</v>
      </c>
      <c r="F928" s="33" t="s">
        <v>933</v>
      </c>
      <c r="G928" s="33" t="s">
        <v>4047</v>
      </c>
      <c r="H928" s="5" t="s">
        <v>1855</v>
      </c>
      <c r="I928" s="33">
        <v>987</v>
      </c>
      <c r="K928" s="9">
        <v>20</v>
      </c>
      <c r="O928" s="33" t="s">
        <v>4048</v>
      </c>
      <c r="P928" s="61" t="str">
        <f t="shared" si="44"/>
        <v>POINT(-98.051218 37.215092)</v>
      </c>
      <c r="Q928" s="67">
        <v>37.215091999999999</v>
      </c>
      <c r="R928" s="67">
        <v>-98.051218000000006</v>
      </c>
    </row>
    <row r="929" spans="1:18" x14ac:dyDescent="0.25">
      <c r="A929" s="76" t="str">
        <f t="shared" si="42"/>
        <v>20079</v>
      </c>
      <c r="B929" s="76" t="str">
        <f t="shared" si="43"/>
        <v>20079</v>
      </c>
      <c r="C929" s="33">
        <v>20079</v>
      </c>
      <c r="D929" s="33" t="s">
        <v>4049</v>
      </c>
      <c r="E929" s="33" t="s">
        <v>934</v>
      </c>
      <c r="F929" s="33" t="s">
        <v>933</v>
      </c>
      <c r="G929" s="33" t="s">
        <v>4050</v>
      </c>
      <c r="H929" s="5" t="s">
        <v>1855</v>
      </c>
      <c r="I929" s="33">
        <v>988</v>
      </c>
      <c r="K929" s="9">
        <v>20</v>
      </c>
      <c r="O929" s="33" t="s">
        <v>4051</v>
      </c>
      <c r="P929" s="61" t="str">
        <f t="shared" si="44"/>
        <v>POINT(-97.385273 38.047085)</v>
      </c>
      <c r="Q929" s="67">
        <v>38.047085000000003</v>
      </c>
      <c r="R929" s="67">
        <v>-97.385272999999998</v>
      </c>
    </row>
    <row r="930" spans="1:18" x14ac:dyDescent="0.25">
      <c r="A930" s="76" t="str">
        <f t="shared" si="42"/>
        <v>20081</v>
      </c>
      <c r="B930" s="76" t="str">
        <f t="shared" si="43"/>
        <v>20081</v>
      </c>
      <c r="C930" s="33">
        <v>20081</v>
      </c>
      <c r="D930" s="33" t="s">
        <v>4052</v>
      </c>
      <c r="E930" s="33" t="s">
        <v>934</v>
      </c>
      <c r="F930" s="33" t="s">
        <v>933</v>
      </c>
      <c r="G930" s="33" t="s">
        <v>4053</v>
      </c>
      <c r="H930" s="5" t="s">
        <v>1855</v>
      </c>
      <c r="I930" s="33">
        <v>989</v>
      </c>
      <c r="K930" s="9">
        <v>20</v>
      </c>
      <c r="O930" s="33" t="s">
        <v>4054</v>
      </c>
      <c r="P930" s="61" t="str">
        <f t="shared" si="44"/>
        <v>POINT(-100.89411 37.500029)</v>
      </c>
      <c r="Q930" s="67">
        <v>37.500028999999998</v>
      </c>
      <c r="R930" s="67">
        <v>-100.89411</v>
      </c>
    </row>
    <row r="931" spans="1:18" x14ac:dyDescent="0.25">
      <c r="A931" s="76" t="str">
        <f t="shared" si="42"/>
        <v>20083</v>
      </c>
      <c r="B931" s="76" t="str">
        <f t="shared" si="43"/>
        <v>20083</v>
      </c>
      <c r="C931" s="33">
        <v>20083</v>
      </c>
      <c r="D931" s="33" t="s">
        <v>4055</v>
      </c>
      <c r="E931" s="33" t="s">
        <v>934</v>
      </c>
      <c r="F931" s="33" t="s">
        <v>933</v>
      </c>
      <c r="G931" s="33" t="s">
        <v>4056</v>
      </c>
      <c r="H931" s="5" t="s">
        <v>1855</v>
      </c>
      <c r="I931" s="33">
        <v>990</v>
      </c>
      <c r="K931" s="9">
        <v>20</v>
      </c>
      <c r="O931" s="33" t="s">
        <v>4057</v>
      </c>
      <c r="P931" s="61" t="str">
        <f t="shared" si="44"/>
        <v>POINT(-99.867564 38.083504)</v>
      </c>
      <c r="Q931" s="67">
        <v>38.083503999999998</v>
      </c>
      <c r="R931" s="67">
        <v>-99.867564000000002</v>
      </c>
    </row>
    <row r="932" spans="1:18" x14ac:dyDescent="0.25">
      <c r="A932" s="76" t="str">
        <f t="shared" si="42"/>
        <v>20085</v>
      </c>
      <c r="B932" s="76" t="str">
        <f t="shared" si="43"/>
        <v>20085</v>
      </c>
      <c r="C932" s="33">
        <v>20085</v>
      </c>
      <c r="D932" s="33" t="s">
        <v>1959</v>
      </c>
      <c r="E932" s="33" t="s">
        <v>934</v>
      </c>
      <c r="F932" s="33" t="s">
        <v>933</v>
      </c>
      <c r="G932" s="33" t="s">
        <v>1960</v>
      </c>
      <c r="H932" s="5" t="s">
        <v>1855</v>
      </c>
      <c r="I932" s="33">
        <v>991</v>
      </c>
      <c r="K932" s="9">
        <v>20</v>
      </c>
      <c r="O932" s="33" t="s">
        <v>4058</v>
      </c>
      <c r="P932" s="61" t="str">
        <f t="shared" si="44"/>
        <v>POINT(-95.751346 39.400924)</v>
      </c>
      <c r="Q932" s="67">
        <v>39.400924000000003</v>
      </c>
      <c r="R932" s="67">
        <v>-95.751345999999998</v>
      </c>
    </row>
    <row r="933" spans="1:18" x14ac:dyDescent="0.25">
      <c r="A933" s="76" t="str">
        <f t="shared" si="42"/>
        <v>20087</v>
      </c>
      <c r="B933" s="76" t="str">
        <f t="shared" si="43"/>
        <v>20087</v>
      </c>
      <c r="C933" s="33">
        <v>20087</v>
      </c>
      <c r="D933" s="33" t="s">
        <v>1962</v>
      </c>
      <c r="E933" s="33" t="s">
        <v>934</v>
      </c>
      <c r="F933" s="33" t="s">
        <v>933</v>
      </c>
      <c r="G933" s="33" t="s">
        <v>1963</v>
      </c>
      <c r="H933" s="5" t="s">
        <v>1855</v>
      </c>
      <c r="I933" s="33">
        <v>992</v>
      </c>
      <c r="K933" s="9">
        <v>20</v>
      </c>
      <c r="O933" s="33" t="s">
        <v>4059</v>
      </c>
      <c r="P933" s="61" t="str">
        <f t="shared" si="44"/>
        <v>POINT(-95.397856 39.210891)</v>
      </c>
      <c r="Q933" s="67">
        <v>39.210890999999997</v>
      </c>
      <c r="R933" s="67">
        <v>-95.397856000000004</v>
      </c>
    </row>
    <row r="934" spans="1:18" x14ac:dyDescent="0.25">
      <c r="A934" s="76" t="str">
        <f t="shared" si="42"/>
        <v>20089</v>
      </c>
      <c r="B934" s="76" t="str">
        <f t="shared" si="43"/>
        <v>20089</v>
      </c>
      <c r="C934" s="33">
        <v>20089</v>
      </c>
      <c r="D934" s="33" t="s">
        <v>4060</v>
      </c>
      <c r="E934" s="33" t="s">
        <v>934</v>
      </c>
      <c r="F934" s="33" t="s">
        <v>933</v>
      </c>
      <c r="G934" s="33" t="s">
        <v>4061</v>
      </c>
      <c r="H934" s="5" t="s">
        <v>1855</v>
      </c>
      <c r="I934" s="33">
        <v>993</v>
      </c>
      <c r="K934" s="9">
        <v>20</v>
      </c>
      <c r="O934" s="33" t="s">
        <v>4062</v>
      </c>
      <c r="P934" s="61" t="str">
        <f t="shared" si="44"/>
        <v>POINT(-98.201227 39.775457)</v>
      </c>
      <c r="Q934" s="67">
        <v>39.775457000000003</v>
      </c>
      <c r="R934" s="67">
        <v>-98.201227000000003</v>
      </c>
    </row>
    <row r="935" spans="1:18" x14ac:dyDescent="0.25">
      <c r="A935" s="76" t="str">
        <f t="shared" si="42"/>
        <v>20091</v>
      </c>
      <c r="B935" s="76" t="str">
        <f t="shared" si="43"/>
        <v>20091</v>
      </c>
      <c r="C935" s="33">
        <v>20091</v>
      </c>
      <c r="D935" s="33" t="s">
        <v>2256</v>
      </c>
      <c r="E935" s="33" t="s">
        <v>934</v>
      </c>
      <c r="F935" s="33" t="s">
        <v>933</v>
      </c>
      <c r="G935" s="33" t="s">
        <v>2257</v>
      </c>
      <c r="H935" s="5" t="s">
        <v>1855</v>
      </c>
      <c r="I935" s="33">
        <v>994</v>
      </c>
      <c r="K935" s="9">
        <v>20</v>
      </c>
      <c r="O935" s="33" t="s">
        <v>4063</v>
      </c>
      <c r="P935" s="61" t="str">
        <f t="shared" si="44"/>
        <v>POINT(-94.737132 38.928049)</v>
      </c>
      <c r="Q935" s="67">
        <v>38.928049000000001</v>
      </c>
      <c r="R935" s="67">
        <v>-94.737132000000003</v>
      </c>
    </row>
    <row r="936" spans="1:18" x14ac:dyDescent="0.25">
      <c r="A936" s="76" t="str">
        <f t="shared" si="42"/>
        <v>20093</v>
      </c>
      <c r="B936" s="76" t="str">
        <f t="shared" si="43"/>
        <v>20093</v>
      </c>
      <c r="C936" s="33">
        <v>20093</v>
      </c>
      <c r="D936" s="33" t="s">
        <v>4064</v>
      </c>
      <c r="E936" s="33" t="s">
        <v>934</v>
      </c>
      <c r="F936" s="33" t="s">
        <v>933</v>
      </c>
      <c r="G936" s="33" t="s">
        <v>4065</v>
      </c>
      <c r="H936" s="5" t="s">
        <v>1855</v>
      </c>
      <c r="I936" s="33">
        <v>995</v>
      </c>
      <c r="K936" s="9">
        <v>20</v>
      </c>
      <c r="O936" s="33" t="s">
        <v>4066</v>
      </c>
      <c r="P936" s="61" t="str">
        <f t="shared" si="44"/>
        <v>POINT(-101.237967 37.954211)</v>
      </c>
      <c r="Q936" s="67">
        <v>37.954211000000001</v>
      </c>
      <c r="R936" s="67">
        <v>-101.237967</v>
      </c>
    </row>
    <row r="937" spans="1:18" x14ac:dyDescent="0.25">
      <c r="A937" s="76" t="str">
        <f t="shared" si="42"/>
        <v>20095</v>
      </c>
      <c r="B937" s="76" t="str">
        <f t="shared" si="43"/>
        <v>20095</v>
      </c>
      <c r="C937" s="33">
        <v>20095</v>
      </c>
      <c r="D937" s="33" t="s">
        <v>4067</v>
      </c>
      <c r="E937" s="33" t="s">
        <v>934</v>
      </c>
      <c r="F937" s="33" t="s">
        <v>933</v>
      </c>
      <c r="G937" s="33" t="s">
        <v>4068</v>
      </c>
      <c r="H937" s="5" t="s">
        <v>1855</v>
      </c>
      <c r="I937" s="33">
        <v>996</v>
      </c>
      <c r="K937" s="9">
        <v>20</v>
      </c>
      <c r="O937" s="33" t="s">
        <v>4069</v>
      </c>
      <c r="P937" s="61" t="str">
        <f t="shared" si="44"/>
        <v>POINT(-98.097712 37.608437)</v>
      </c>
      <c r="Q937" s="67">
        <v>37.608437000000002</v>
      </c>
      <c r="R937" s="67">
        <v>-98.097712000000001</v>
      </c>
    </row>
    <row r="938" spans="1:18" x14ac:dyDescent="0.25">
      <c r="A938" s="76" t="str">
        <f t="shared" si="42"/>
        <v>20097</v>
      </c>
      <c r="B938" s="76" t="str">
        <f t="shared" si="43"/>
        <v>20097</v>
      </c>
      <c r="C938" s="33">
        <v>20097</v>
      </c>
      <c r="D938" s="33" t="s">
        <v>2613</v>
      </c>
      <c r="E938" s="33" t="s">
        <v>934</v>
      </c>
      <c r="F938" s="33" t="s">
        <v>933</v>
      </c>
      <c r="G938" s="33" t="s">
        <v>2614</v>
      </c>
      <c r="H938" s="5" t="s">
        <v>1855</v>
      </c>
      <c r="I938" s="33">
        <v>997</v>
      </c>
      <c r="K938" s="9">
        <v>20</v>
      </c>
      <c r="O938" s="33" t="s">
        <v>4070</v>
      </c>
      <c r="P938" s="61" t="str">
        <f t="shared" si="44"/>
        <v>POINT(-99.257059 37.598711)</v>
      </c>
      <c r="Q938" s="67">
        <v>37.598711000000002</v>
      </c>
      <c r="R938" s="67">
        <v>-99.257058999999998</v>
      </c>
    </row>
    <row r="939" spans="1:18" x14ac:dyDescent="0.25">
      <c r="A939" s="76" t="str">
        <f t="shared" si="42"/>
        <v>20099</v>
      </c>
      <c r="B939" s="76" t="str">
        <f t="shared" si="43"/>
        <v>20099</v>
      </c>
      <c r="C939" s="33">
        <v>20099</v>
      </c>
      <c r="D939" s="33" t="s">
        <v>4071</v>
      </c>
      <c r="E939" s="33" t="s">
        <v>934</v>
      </c>
      <c r="F939" s="33" t="s">
        <v>933</v>
      </c>
      <c r="G939" s="33" t="s">
        <v>4072</v>
      </c>
      <c r="H939" s="5" t="s">
        <v>1855</v>
      </c>
      <c r="I939" s="33">
        <v>998</v>
      </c>
      <c r="K939" s="9">
        <v>20</v>
      </c>
      <c r="O939" s="33" t="s">
        <v>4073</v>
      </c>
      <c r="P939" s="61" t="str">
        <f t="shared" si="44"/>
        <v>POINT(-95.260544 37.258236)</v>
      </c>
      <c r="Q939" s="67">
        <v>37.258235999999997</v>
      </c>
      <c r="R939" s="67">
        <v>-95.260543999999996</v>
      </c>
    </row>
    <row r="940" spans="1:18" x14ac:dyDescent="0.25">
      <c r="A940" s="76" t="str">
        <f t="shared" si="42"/>
        <v>20101</v>
      </c>
      <c r="B940" s="76" t="str">
        <f t="shared" si="43"/>
        <v>20101</v>
      </c>
      <c r="C940" s="33">
        <v>20101</v>
      </c>
      <c r="D940" s="33" t="s">
        <v>4074</v>
      </c>
      <c r="E940" s="33" t="s">
        <v>934</v>
      </c>
      <c r="F940" s="33" t="s">
        <v>933</v>
      </c>
      <c r="G940" s="33" t="s">
        <v>4075</v>
      </c>
      <c r="H940" s="5" t="s">
        <v>1855</v>
      </c>
      <c r="I940" s="33">
        <v>999</v>
      </c>
      <c r="K940" s="9">
        <v>20</v>
      </c>
      <c r="O940" s="33" t="s">
        <v>4076</v>
      </c>
      <c r="P940" s="61" t="str">
        <f t="shared" si="44"/>
        <v>POINT(-100.487778 38.503002)</v>
      </c>
      <c r="Q940" s="67">
        <v>38.503002000000002</v>
      </c>
      <c r="R940" s="67">
        <v>-100.48777800000001</v>
      </c>
    </row>
    <row r="941" spans="1:18" x14ac:dyDescent="0.25">
      <c r="A941" s="76" t="str">
        <f t="shared" si="42"/>
        <v>20103</v>
      </c>
      <c r="B941" s="76" t="str">
        <f t="shared" si="43"/>
        <v>20103</v>
      </c>
      <c r="C941" s="33">
        <v>20103</v>
      </c>
      <c r="D941" s="33" t="s">
        <v>4077</v>
      </c>
      <c r="E941" s="33" t="s">
        <v>934</v>
      </c>
      <c r="F941" s="33" t="s">
        <v>933</v>
      </c>
      <c r="G941" s="33" t="s">
        <v>4078</v>
      </c>
      <c r="H941" s="5" t="s">
        <v>1855</v>
      </c>
      <c r="I941" s="33">
        <v>1000</v>
      </c>
      <c r="K941" s="9">
        <v>20</v>
      </c>
      <c r="O941" s="33" t="s">
        <v>4079</v>
      </c>
      <c r="P941" s="61" t="str">
        <f t="shared" si="44"/>
        <v>POINT(-94.959302 39.238518)</v>
      </c>
      <c r="Q941" s="67">
        <v>39.238517999999999</v>
      </c>
      <c r="R941" s="67">
        <v>-94.959301999999994</v>
      </c>
    </row>
    <row r="942" spans="1:18" x14ac:dyDescent="0.25">
      <c r="A942" s="76" t="str">
        <f t="shared" si="42"/>
        <v>20105</v>
      </c>
      <c r="B942" s="76" t="str">
        <f t="shared" si="43"/>
        <v>20105</v>
      </c>
      <c r="C942" s="33">
        <v>20105</v>
      </c>
      <c r="D942" s="33" t="s">
        <v>2264</v>
      </c>
      <c r="E942" s="33" t="s">
        <v>934</v>
      </c>
      <c r="F942" s="33" t="s">
        <v>933</v>
      </c>
      <c r="G942" s="33" t="s">
        <v>2265</v>
      </c>
      <c r="H942" s="5" t="s">
        <v>1855</v>
      </c>
      <c r="I942" s="33">
        <v>1001</v>
      </c>
      <c r="K942" s="9">
        <v>20</v>
      </c>
      <c r="O942" s="33" t="s">
        <v>4080</v>
      </c>
      <c r="P942" s="61" t="str">
        <f t="shared" si="44"/>
        <v>POINT(-98.175271 39.036065)</v>
      </c>
      <c r="Q942" s="67">
        <v>39.036065000000001</v>
      </c>
      <c r="R942" s="67">
        <v>-98.175270999999995</v>
      </c>
    </row>
    <row r="943" spans="1:18" x14ac:dyDescent="0.25">
      <c r="A943" s="76" t="str">
        <f t="shared" si="42"/>
        <v>20107</v>
      </c>
      <c r="B943" s="76" t="str">
        <f t="shared" si="43"/>
        <v>20107</v>
      </c>
      <c r="C943" s="33">
        <v>20107</v>
      </c>
      <c r="D943" s="33" t="s">
        <v>3875</v>
      </c>
      <c r="E943" s="33" t="s">
        <v>934</v>
      </c>
      <c r="F943" s="33" t="s">
        <v>933</v>
      </c>
      <c r="G943" s="33" t="s">
        <v>3876</v>
      </c>
      <c r="H943" s="5" t="s">
        <v>1855</v>
      </c>
      <c r="I943" s="33">
        <v>1002</v>
      </c>
      <c r="K943" s="9">
        <v>20</v>
      </c>
      <c r="O943" s="33" t="s">
        <v>4081</v>
      </c>
      <c r="P943" s="61" t="str">
        <f t="shared" si="44"/>
        <v>POINT(-94.801632 38.237359)</v>
      </c>
      <c r="Q943" s="67">
        <v>38.237358999999998</v>
      </c>
      <c r="R943" s="67">
        <v>-94.801631999999998</v>
      </c>
    </row>
    <row r="944" spans="1:18" x14ac:dyDescent="0.25">
      <c r="A944" s="76" t="str">
        <f t="shared" si="42"/>
        <v>20109</v>
      </c>
      <c r="B944" s="76" t="str">
        <f t="shared" si="43"/>
        <v>20109</v>
      </c>
      <c r="C944" s="33">
        <v>20109</v>
      </c>
      <c r="D944" s="33" t="s">
        <v>2270</v>
      </c>
      <c r="E944" s="33" t="s">
        <v>934</v>
      </c>
      <c r="F944" s="33" t="s">
        <v>933</v>
      </c>
      <c r="G944" s="33" t="s">
        <v>2271</v>
      </c>
      <c r="H944" s="5" t="s">
        <v>1855</v>
      </c>
      <c r="I944" s="33">
        <v>1003</v>
      </c>
      <c r="K944" s="9">
        <v>20</v>
      </c>
      <c r="O944" s="33" t="s">
        <v>4082</v>
      </c>
      <c r="P944" s="61" t="str">
        <f t="shared" si="44"/>
        <v>POINT(-100.925261 39.098288)</v>
      </c>
      <c r="Q944" s="67">
        <v>39.098287999999997</v>
      </c>
      <c r="R944" s="67">
        <v>-100.92526100000001</v>
      </c>
    </row>
    <row r="945" spans="1:18" x14ac:dyDescent="0.25">
      <c r="A945" s="76" t="str">
        <f t="shared" si="42"/>
        <v>20111</v>
      </c>
      <c r="B945" s="76" t="str">
        <f t="shared" si="43"/>
        <v>20111</v>
      </c>
      <c r="C945" s="33">
        <v>20111</v>
      </c>
      <c r="D945" s="33" t="s">
        <v>3884</v>
      </c>
      <c r="E945" s="33" t="s">
        <v>934</v>
      </c>
      <c r="F945" s="33" t="s">
        <v>933</v>
      </c>
      <c r="G945" s="33" t="s">
        <v>3885</v>
      </c>
      <c r="H945" s="5" t="s">
        <v>1855</v>
      </c>
      <c r="I945" s="33">
        <v>1004</v>
      </c>
      <c r="K945" s="9">
        <v>20</v>
      </c>
      <c r="O945" s="33" t="s">
        <v>4083</v>
      </c>
      <c r="P945" s="61" t="str">
        <f t="shared" si="44"/>
        <v>POINT(-96.179779 38.416154)</v>
      </c>
      <c r="Q945" s="67">
        <v>38.416153999999999</v>
      </c>
      <c r="R945" s="67">
        <v>-96.179778999999996</v>
      </c>
    </row>
    <row r="946" spans="1:18" x14ac:dyDescent="0.25">
      <c r="A946" s="76" t="str">
        <f t="shared" si="42"/>
        <v>20113</v>
      </c>
      <c r="B946" s="76" t="str">
        <f t="shared" si="43"/>
        <v>20113</v>
      </c>
      <c r="C946" s="33">
        <v>20113</v>
      </c>
      <c r="D946" s="33" t="s">
        <v>4084</v>
      </c>
      <c r="E946" s="33" t="s">
        <v>934</v>
      </c>
      <c r="F946" s="33" t="s">
        <v>933</v>
      </c>
      <c r="G946" s="33" t="s">
        <v>4085</v>
      </c>
      <c r="H946" s="5" t="s">
        <v>1855</v>
      </c>
      <c r="I946" s="33">
        <v>1005</v>
      </c>
      <c r="K946" s="9">
        <v>20</v>
      </c>
      <c r="O946" s="33" t="s">
        <v>4086</v>
      </c>
      <c r="P946" s="61" t="str">
        <f t="shared" si="44"/>
        <v>POINT(-97.647603 38.381163)</v>
      </c>
      <c r="Q946" s="67">
        <v>38.381163000000001</v>
      </c>
      <c r="R946" s="67">
        <v>-97.647603000000004</v>
      </c>
    </row>
    <row r="947" spans="1:18" x14ac:dyDescent="0.25">
      <c r="A947" s="76" t="str">
        <f t="shared" si="42"/>
        <v>20115</v>
      </c>
      <c r="B947" s="76" t="str">
        <f t="shared" si="43"/>
        <v>20115</v>
      </c>
      <c r="C947" s="33">
        <v>20115</v>
      </c>
      <c r="D947" s="33" t="s">
        <v>1992</v>
      </c>
      <c r="E947" s="33" t="s">
        <v>934</v>
      </c>
      <c r="F947" s="33" t="s">
        <v>933</v>
      </c>
      <c r="G947" s="33" t="s">
        <v>1993</v>
      </c>
      <c r="H947" s="5" t="s">
        <v>1855</v>
      </c>
      <c r="I947" s="33">
        <v>1006</v>
      </c>
      <c r="K947" s="9">
        <v>20</v>
      </c>
      <c r="O947" s="33" t="s">
        <v>4087</v>
      </c>
      <c r="P947" s="61" t="str">
        <f t="shared" si="44"/>
        <v>POINT(-97.124507 38.326437)</v>
      </c>
      <c r="Q947" s="67">
        <v>38.326436999999999</v>
      </c>
      <c r="R947" s="67">
        <v>-97.124506999999994</v>
      </c>
    </row>
    <row r="948" spans="1:18" x14ac:dyDescent="0.25">
      <c r="A948" s="76" t="str">
        <f t="shared" si="42"/>
        <v>20117</v>
      </c>
      <c r="B948" s="76" t="str">
        <f t="shared" si="43"/>
        <v>20117</v>
      </c>
      <c r="C948" s="33">
        <v>20117</v>
      </c>
      <c r="D948" s="33" t="s">
        <v>1995</v>
      </c>
      <c r="E948" s="33" t="s">
        <v>934</v>
      </c>
      <c r="F948" s="33" t="s">
        <v>933</v>
      </c>
      <c r="G948" s="33" t="s">
        <v>1996</v>
      </c>
      <c r="H948" s="5" t="s">
        <v>1855</v>
      </c>
      <c r="I948" s="33">
        <v>1007</v>
      </c>
      <c r="K948" s="9">
        <v>20</v>
      </c>
      <c r="O948" s="33" t="s">
        <v>4088</v>
      </c>
      <c r="P948" s="61" t="str">
        <f t="shared" si="44"/>
        <v>POINT(-96.573612 39.800028)</v>
      </c>
      <c r="Q948" s="67">
        <v>39.800027999999998</v>
      </c>
      <c r="R948" s="67">
        <v>-96.573611999999997</v>
      </c>
    </row>
    <row r="949" spans="1:18" x14ac:dyDescent="0.25">
      <c r="A949" s="76" t="str">
        <f t="shared" si="42"/>
        <v>20119</v>
      </c>
      <c r="B949" s="76" t="str">
        <f t="shared" si="43"/>
        <v>20119</v>
      </c>
      <c r="C949" s="33">
        <v>20119</v>
      </c>
      <c r="D949" s="33" t="s">
        <v>4089</v>
      </c>
      <c r="E949" s="33" t="s">
        <v>934</v>
      </c>
      <c r="F949" s="33" t="s">
        <v>933</v>
      </c>
      <c r="G949" s="33" t="s">
        <v>4090</v>
      </c>
      <c r="H949" s="5" t="s">
        <v>1855</v>
      </c>
      <c r="I949" s="33">
        <v>1008</v>
      </c>
      <c r="K949" s="9">
        <v>20</v>
      </c>
      <c r="O949" s="33" t="s">
        <v>4091</v>
      </c>
      <c r="P949" s="61" t="str">
        <f t="shared" si="44"/>
        <v>POINT(-100.394216 37.292089)</v>
      </c>
      <c r="Q949" s="67">
        <v>37.292088999999997</v>
      </c>
      <c r="R949" s="67">
        <v>-100.394216</v>
      </c>
    </row>
    <row r="950" spans="1:18" x14ac:dyDescent="0.25">
      <c r="A950" s="76" t="str">
        <f t="shared" si="42"/>
        <v>20121</v>
      </c>
      <c r="B950" s="76" t="str">
        <f t="shared" si="43"/>
        <v>20121</v>
      </c>
      <c r="C950" s="33">
        <v>20121</v>
      </c>
      <c r="D950" s="33" t="s">
        <v>3692</v>
      </c>
      <c r="E950" s="33" t="s">
        <v>934</v>
      </c>
      <c r="F950" s="33" t="s">
        <v>933</v>
      </c>
      <c r="G950" s="33" t="s">
        <v>3693</v>
      </c>
      <c r="H950" s="5" t="s">
        <v>1855</v>
      </c>
      <c r="I950" s="33">
        <v>1009</v>
      </c>
      <c r="K950" s="9">
        <v>20</v>
      </c>
      <c r="O950" s="33" t="s">
        <v>4092</v>
      </c>
      <c r="P950" s="61" t="str">
        <f t="shared" si="44"/>
        <v>POINT(-94.836385 38.590405)</v>
      </c>
      <c r="Q950" s="67">
        <v>38.590404999999997</v>
      </c>
      <c r="R950" s="67">
        <v>-94.836385000000007</v>
      </c>
    </row>
    <row r="951" spans="1:18" x14ac:dyDescent="0.25">
      <c r="A951" s="76" t="str">
        <f t="shared" si="42"/>
        <v>20123</v>
      </c>
      <c r="B951" s="76" t="str">
        <f t="shared" si="43"/>
        <v>20123</v>
      </c>
      <c r="C951" s="33">
        <v>20123</v>
      </c>
      <c r="D951" s="33" t="s">
        <v>3134</v>
      </c>
      <c r="E951" s="33" t="s">
        <v>934</v>
      </c>
      <c r="F951" s="33" t="s">
        <v>933</v>
      </c>
      <c r="G951" s="33" t="s">
        <v>3135</v>
      </c>
      <c r="H951" s="5" t="s">
        <v>1855</v>
      </c>
      <c r="I951" s="33">
        <v>1010</v>
      </c>
      <c r="K951" s="9">
        <v>20</v>
      </c>
      <c r="O951" s="33" t="s">
        <v>4093</v>
      </c>
      <c r="P951" s="61" t="str">
        <f t="shared" si="44"/>
        <v>POINT(-98.174198 39.454968)</v>
      </c>
      <c r="Q951" s="67">
        <v>39.454968000000001</v>
      </c>
      <c r="R951" s="67">
        <v>-98.174198000000004</v>
      </c>
    </row>
    <row r="952" spans="1:18" x14ac:dyDescent="0.25">
      <c r="A952" s="76" t="str">
        <f t="shared" si="42"/>
        <v>20125</v>
      </c>
      <c r="B952" s="76" t="str">
        <f t="shared" si="43"/>
        <v>20125</v>
      </c>
      <c r="C952" s="33">
        <v>20125</v>
      </c>
      <c r="D952" s="33" t="s">
        <v>2004</v>
      </c>
      <c r="E952" s="33" t="s">
        <v>934</v>
      </c>
      <c r="F952" s="33" t="s">
        <v>933</v>
      </c>
      <c r="G952" s="33" t="s">
        <v>2005</v>
      </c>
      <c r="H952" s="5" t="s">
        <v>1855</v>
      </c>
      <c r="I952" s="33">
        <v>1011</v>
      </c>
      <c r="K952" s="9">
        <v>20</v>
      </c>
      <c r="O952" s="33" t="s">
        <v>4094</v>
      </c>
      <c r="P952" s="61" t="str">
        <f t="shared" si="44"/>
        <v>POINT(-95.695334 37.139982)</v>
      </c>
      <c r="Q952" s="67">
        <v>37.139982000000003</v>
      </c>
      <c r="R952" s="67">
        <v>-95.695334000000003</v>
      </c>
    </row>
    <row r="953" spans="1:18" x14ac:dyDescent="0.25">
      <c r="A953" s="76" t="str">
        <f t="shared" si="42"/>
        <v>20127</v>
      </c>
      <c r="B953" s="76" t="str">
        <f t="shared" si="43"/>
        <v>20127</v>
      </c>
      <c r="C953" s="33">
        <v>20127</v>
      </c>
      <c r="D953" s="33" t="s">
        <v>4095</v>
      </c>
      <c r="E953" s="33" t="s">
        <v>934</v>
      </c>
      <c r="F953" s="33" t="s">
        <v>933</v>
      </c>
      <c r="G953" s="33" t="s">
        <v>4096</v>
      </c>
      <c r="H953" s="5" t="s">
        <v>1855</v>
      </c>
      <c r="I953" s="33">
        <v>1012</v>
      </c>
      <c r="K953" s="9">
        <v>20</v>
      </c>
      <c r="O953" s="33" t="s">
        <v>4097</v>
      </c>
      <c r="P953" s="61" t="str">
        <f t="shared" si="44"/>
        <v>POINT(-96.588826 38.698154)</v>
      </c>
      <c r="Q953" s="67">
        <v>38.698154000000002</v>
      </c>
      <c r="R953" s="67">
        <v>-96.588825999999997</v>
      </c>
    </row>
    <row r="954" spans="1:18" x14ac:dyDescent="0.25">
      <c r="A954" s="76" t="str">
        <f t="shared" si="42"/>
        <v>20129</v>
      </c>
      <c r="B954" s="76" t="str">
        <f t="shared" si="43"/>
        <v>20129</v>
      </c>
      <c r="C954" s="33">
        <v>20129</v>
      </c>
      <c r="D954" s="33" t="s">
        <v>4098</v>
      </c>
      <c r="E954" s="33" t="s">
        <v>934</v>
      </c>
      <c r="F954" s="33" t="s">
        <v>933</v>
      </c>
      <c r="G954" s="33" t="s">
        <v>4099</v>
      </c>
      <c r="H954" s="5" t="s">
        <v>1855</v>
      </c>
      <c r="I954" s="33">
        <v>1013</v>
      </c>
      <c r="K954" s="9">
        <v>20</v>
      </c>
      <c r="O954" s="33" t="s">
        <v>4100</v>
      </c>
      <c r="P954" s="61" t="str">
        <f t="shared" si="44"/>
        <v>POINT(-101.838333 37.047093)</v>
      </c>
      <c r="Q954" s="67">
        <v>37.047092999999997</v>
      </c>
      <c r="R954" s="67">
        <v>-101.83833300000001</v>
      </c>
    </row>
    <row r="955" spans="1:18" x14ac:dyDescent="0.25">
      <c r="A955" s="76" t="str">
        <f t="shared" si="42"/>
        <v>20131</v>
      </c>
      <c r="B955" s="76" t="str">
        <f t="shared" si="43"/>
        <v>20131</v>
      </c>
      <c r="C955" s="33">
        <v>20131</v>
      </c>
      <c r="D955" s="33" t="s">
        <v>4101</v>
      </c>
      <c r="E955" s="33" t="s">
        <v>934</v>
      </c>
      <c r="F955" s="33" t="s">
        <v>933</v>
      </c>
      <c r="G955" s="33" t="s">
        <v>4102</v>
      </c>
      <c r="H955" s="5" t="s">
        <v>1855</v>
      </c>
      <c r="I955" s="33">
        <v>1014</v>
      </c>
      <c r="K955" s="9">
        <v>20</v>
      </c>
      <c r="O955" s="33" t="s">
        <v>4103</v>
      </c>
      <c r="P955" s="61" t="str">
        <f t="shared" si="44"/>
        <v>POINT(-95.962628 39.829915)</v>
      </c>
      <c r="Q955" s="67">
        <v>39.829915</v>
      </c>
      <c r="R955" s="67">
        <v>-95.962627999999995</v>
      </c>
    </row>
    <row r="956" spans="1:18" x14ac:dyDescent="0.25">
      <c r="A956" s="76" t="str">
        <f t="shared" si="42"/>
        <v>20133</v>
      </c>
      <c r="B956" s="76" t="str">
        <f t="shared" si="43"/>
        <v>20133</v>
      </c>
      <c r="C956" s="33">
        <v>20133</v>
      </c>
      <c r="D956" s="33" t="s">
        <v>4104</v>
      </c>
      <c r="E956" s="33" t="s">
        <v>934</v>
      </c>
      <c r="F956" s="33" t="s">
        <v>933</v>
      </c>
      <c r="G956" s="33" t="s">
        <v>4105</v>
      </c>
      <c r="H956" s="5" t="s">
        <v>1855</v>
      </c>
      <c r="I956" s="33">
        <v>1015</v>
      </c>
      <c r="K956" s="9">
        <v>20</v>
      </c>
      <c r="O956" s="33" t="s">
        <v>4106</v>
      </c>
      <c r="P956" s="61" t="str">
        <f t="shared" si="44"/>
        <v>POINT(-95.39482 37.624963)</v>
      </c>
      <c r="Q956" s="67">
        <v>37.624963000000001</v>
      </c>
      <c r="R956" s="67">
        <v>-95.394819999999996</v>
      </c>
    </row>
    <row r="957" spans="1:18" x14ac:dyDescent="0.25">
      <c r="A957" s="76" t="str">
        <f t="shared" si="42"/>
        <v>20135</v>
      </c>
      <c r="B957" s="76" t="str">
        <f t="shared" si="43"/>
        <v>20135</v>
      </c>
      <c r="C957" s="33">
        <v>20135</v>
      </c>
      <c r="D957" s="33" t="s">
        <v>4107</v>
      </c>
      <c r="E957" s="33" t="s">
        <v>934</v>
      </c>
      <c r="F957" s="33" t="s">
        <v>933</v>
      </c>
      <c r="G957" s="33" t="s">
        <v>4108</v>
      </c>
      <c r="H957" s="5" t="s">
        <v>1855</v>
      </c>
      <c r="I957" s="33">
        <v>1016</v>
      </c>
      <c r="K957" s="9">
        <v>20</v>
      </c>
      <c r="O957" s="33" t="s">
        <v>4109</v>
      </c>
      <c r="P957" s="61" t="str">
        <f t="shared" si="44"/>
        <v>POINT(-99.898826 38.492429)</v>
      </c>
      <c r="Q957" s="67">
        <v>38.492429000000001</v>
      </c>
      <c r="R957" s="67">
        <v>-99.898826</v>
      </c>
    </row>
    <row r="958" spans="1:18" x14ac:dyDescent="0.25">
      <c r="A958" s="76" t="str">
        <f t="shared" si="42"/>
        <v>20137</v>
      </c>
      <c r="B958" s="76" t="str">
        <f t="shared" si="43"/>
        <v>20137</v>
      </c>
      <c r="C958" s="33">
        <v>20137</v>
      </c>
      <c r="D958" s="33" t="s">
        <v>4110</v>
      </c>
      <c r="E958" s="33" t="s">
        <v>934</v>
      </c>
      <c r="F958" s="33" t="s">
        <v>933</v>
      </c>
      <c r="G958" s="33" t="s">
        <v>4111</v>
      </c>
      <c r="H958" s="5" t="s">
        <v>1855</v>
      </c>
      <c r="I958" s="33">
        <v>1017</v>
      </c>
      <c r="K958" s="9">
        <v>20</v>
      </c>
      <c r="O958" s="33" t="s">
        <v>4112</v>
      </c>
      <c r="P958" s="61" t="str">
        <f t="shared" si="44"/>
        <v>POINT(-99.878289 39.820601)</v>
      </c>
      <c r="Q958" s="67">
        <v>39.820601000000003</v>
      </c>
      <c r="R958" s="67">
        <v>-99.878288999999995</v>
      </c>
    </row>
    <row r="959" spans="1:18" x14ac:dyDescent="0.25">
      <c r="A959" s="76" t="str">
        <f t="shared" si="42"/>
        <v>20139</v>
      </c>
      <c r="B959" s="76" t="str">
        <f t="shared" si="43"/>
        <v>20139</v>
      </c>
      <c r="C959" s="33">
        <v>20139</v>
      </c>
      <c r="D959" s="33" t="s">
        <v>4113</v>
      </c>
      <c r="E959" s="33" t="s">
        <v>934</v>
      </c>
      <c r="F959" s="33" t="s">
        <v>933</v>
      </c>
      <c r="G959" s="33" t="s">
        <v>4114</v>
      </c>
      <c r="H959" s="5" t="s">
        <v>1855</v>
      </c>
      <c r="I959" s="33">
        <v>1018</v>
      </c>
      <c r="K959" s="9">
        <v>20</v>
      </c>
      <c r="O959" s="33" t="s">
        <v>4115</v>
      </c>
      <c r="P959" s="61" t="str">
        <f t="shared" si="44"/>
        <v>POINT(-95.711621 38.698945)</v>
      </c>
      <c r="Q959" s="67">
        <v>38.698945000000002</v>
      </c>
      <c r="R959" s="67">
        <v>-95.711620999999994</v>
      </c>
    </row>
    <row r="960" spans="1:18" x14ac:dyDescent="0.25">
      <c r="A960" s="76" t="str">
        <f t="shared" si="42"/>
        <v>20141</v>
      </c>
      <c r="B960" s="76" t="str">
        <f t="shared" si="43"/>
        <v>20141</v>
      </c>
      <c r="C960" s="33">
        <v>20141</v>
      </c>
      <c r="D960" s="33" t="s">
        <v>4116</v>
      </c>
      <c r="E960" s="33" t="s">
        <v>934</v>
      </c>
      <c r="F960" s="33" t="s">
        <v>933</v>
      </c>
      <c r="G960" s="33" t="s">
        <v>4117</v>
      </c>
      <c r="H960" s="5" t="s">
        <v>1855</v>
      </c>
      <c r="I960" s="33">
        <v>1019</v>
      </c>
      <c r="K960" s="9">
        <v>20</v>
      </c>
      <c r="O960" s="33" t="s">
        <v>4118</v>
      </c>
      <c r="P960" s="61" t="str">
        <f t="shared" si="44"/>
        <v>POINT(-98.707572 39.424792)</v>
      </c>
      <c r="Q960" s="67">
        <v>39.424791999999997</v>
      </c>
      <c r="R960" s="67">
        <v>-98.707571999999999</v>
      </c>
    </row>
    <row r="961" spans="1:18" x14ac:dyDescent="0.25">
      <c r="A961" s="76" t="str">
        <f t="shared" si="42"/>
        <v>20143</v>
      </c>
      <c r="B961" s="76" t="str">
        <f t="shared" si="43"/>
        <v>20143</v>
      </c>
      <c r="C961" s="33">
        <v>20143</v>
      </c>
      <c r="D961" s="33" t="s">
        <v>4119</v>
      </c>
      <c r="E961" s="33" t="s">
        <v>934</v>
      </c>
      <c r="F961" s="33" t="s">
        <v>933</v>
      </c>
      <c r="G961" s="33" t="s">
        <v>4120</v>
      </c>
      <c r="H961" s="5" t="s">
        <v>1855</v>
      </c>
      <c r="I961" s="33">
        <v>1020</v>
      </c>
      <c r="K961" s="9">
        <v>20</v>
      </c>
      <c r="O961" s="33" t="s">
        <v>4121</v>
      </c>
      <c r="P961" s="61" t="str">
        <f t="shared" si="44"/>
        <v>POINT(-97.681833 39.096434)</v>
      </c>
      <c r="Q961" s="67">
        <v>39.096434000000002</v>
      </c>
      <c r="R961" s="67">
        <v>-97.681832999999997</v>
      </c>
    </row>
    <row r="962" spans="1:18" x14ac:dyDescent="0.25">
      <c r="A962" s="76" t="str">
        <f t="shared" si="42"/>
        <v>20145</v>
      </c>
      <c r="B962" s="76" t="str">
        <f t="shared" si="43"/>
        <v>20145</v>
      </c>
      <c r="C962" s="33">
        <v>20145</v>
      </c>
      <c r="D962" s="33" t="s">
        <v>4122</v>
      </c>
      <c r="E962" s="33" t="s">
        <v>934</v>
      </c>
      <c r="F962" s="33" t="s">
        <v>933</v>
      </c>
      <c r="G962" s="33" t="s">
        <v>4123</v>
      </c>
      <c r="H962" s="5" t="s">
        <v>1855</v>
      </c>
      <c r="I962" s="33">
        <v>1021</v>
      </c>
      <c r="K962" s="9">
        <v>20</v>
      </c>
      <c r="O962" s="33" t="s">
        <v>4124</v>
      </c>
      <c r="P962" s="61" t="str">
        <f t="shared" si="44"/>
        <v>POINT(-99.147286 38.178541)</v>
      </c>
      <c r="Q962" s="67">
        <v>38.178541000000003</v>
      </c>
      <c r="R962" s="67">
        <v>-99.147285999999994</v>
      </c>
    </row>
    <row r="963" spans="1:18" x14ac:dyDescent="0.25">
      <c r="A963" s="76" t="str">
        <f t="shared" ref="A963:A1026" si="45">K963&amp;RIGHT(C963,3)</f>
        <v>20147</v>
      </c>
      <c r="B963" s="76" t="str">
        <f t="shared" ref="B963:B1026" si="46">TEXT(A963,"00000")</f>
        <v>20147</v>
      </c>
      <c r="C963" s="33">
        <v>20147</v>
      </c>
      <c r="D963" s="33" t="s">
        <v>2294</v>
      </c>
      <c r="E963" s="33" t="s">
        <v>934</v>
      </c>
      <c r="F963" s="33" t="s">
        <v>933</v>
      </c>
      <c r="G963" s="33" t="s">
        <v>2295</v>
      </c>
      <c r="H963" s="5" t="s">
        <v>1855</v>
      </c>
      <c r="I963" s="33">
        <v>1022</v>
      </c>
      <c r="K963" s="9">
        <v>20</v>
      </c>
      <c r="O963" s="33" t="s">
        <v>4125</v>
      </c>
      <c r="P963" s="61" t="str">
        <f t="shared" ref="P963:P1026" si="47">CONCATENATE("POINT","(",R963," ",Q963,")")</f>
        <v>POINT(-99.349355 39.757048)</v>
      </c>
      <c r="Q963" s="67">
        <v>39.757047999999998</v>
      </c>
      <c r="R963" s="67">
        <v>-99.349355000000003</v>
      </c>
    </row>
    <row r="964" spans="1:18" x14ac:dyDescent="0.25">
      <c r="A964" s="76" t="str">
        <f t="shared" si="45"/>
        <v>20149</v>
      </c>
      <c r="B964" s="76" t="str">
        <f t="shared" si="46"/>
        <v>20149</v>
      </c>
      <c r="C964" s="33">
        <v>20149</v>
      </c>
      <c r="D964" s="33" t="s">
        <v>4126</v>
      </c>
      <c r="E964" s="33" t="s">
        <v>934</v>
      </c>
      <c r="F964" s="33" t="s">
        <v>933</v>
      </c>
      <c r="G964" s="33" t="s">
        <v>4127</v>
      </c>
      <c r="H964" s="5" t="s">
        <v>1855</v>
      </c>
      <c r="I964" s="33">
        <v>1023</v>
      </c>
      <c r="K964" s="9">
        <v>20</v>
      </c>
      <c r="O964" s="33" t="s">
        <v>4128</v>
      </c>
      <c r="P964" s="61" t="str">
        <f t="shared" si="47"/>
        <v>POINT(-96.316121 39.258473)</v>
      </c>
      <c r="Q964" s="67">
        <v>39.258473000000002</v>
      </c>
      <c r="R964" s="67">
        <v>-96.316120999999995</v>
      </c>
    </row>
    <row r="965" spans="1:18" x14ac:dyDescent="0.25">
      <c r="A965" s="76" t="str">
        <f t="shared" si="45"/>
        <v>20151</v>
      </c>
      <c r="B965" s="76" t="str">
        <f t="shared" si="46"/>
        <v>20151</v>
      </c>
      <c r="C965" s="33">
        <v>20151</v>
      </c>
      <c r="D965" s="33" t="s">
        <v>4129</v>
      </c>
      <c r="E965" s="33" t="s">
        <v>934</v>
      </c>
      <c r="F965" s="33" t="s">
        <v>933</v>
      </c>
      <c r="G965" s="33" t="s">
        <v>4130</v>
      </c>
      <c r="H965" s="5" t="s">
        <v>1855</v>
      </c>
      <c r="I965" s="33">
        <v>1024</v>
      </c>
      <c r="K965" s="9">
        <v>20</v>
      </c>
      <c r="O965" s="33" t="s">
        <v>4131</v>
      </c>
      <c r="P965" s="61" t="str">
        <f t="shared" si="47"/>
        <v>POINT(-98.731177 37.645065)</v>
      </c>
      <c r="Q965" s="67">
        <v>37.645065000000002</v>
      </c>
      <c r="R965" s="67">
        <v>-98.731177000000002</v>
      </c>
    </row>
    <row r="966" spans="1:18" x14ac:dyDescent="0.25">
      <c r="A966" s="76" t="str">
        <f t="shared" si="45"/>
        <v>20153</v>
      </c>
      <c r="B966" s="76" t="str">
        <f t="shared" si="46"/>
        <v>20153</v>
      </c>
      <c r="C966" s="33">
        <v>20153</v>
      </c>
      <c r="D966" s="33" t="s">
        <v>4132</v>
      </c>
      <c r="E966" s="33" t="s">
        <v>934</v>
      </c>
      <c r="F966" s="33" t="s">
        <v>933</v>
      </c>
      <c r="G966" s="33" t="s">
        <v>4133</v>
      </c>
      <c r="H966" s="5" t="s">
        <v>1855</v>
      </c>
      <c r="I966" s="33">
        <v>1025</v>
      </c>
      <c r="K966" s="9">
        <v>20</v>
      </c>
      <c r="O966" s="33" t="s">
        <v>4134</v>
      </c>
      <c r="P966" s="61" t="str">
        <f t="shared" si="47"/>
        <v>POINT(-101.053756 39.807807)</v>
      </c>
      <c r="Q966" s="67">
        <v>39.807806999999997</v>
      </c>
      <c r="R966" s="67">
        <v>-101.05375600000001</v>
      </c>
    </row>
    <row r="967" spans="1:18" x14ac:dyDescent="0.25">
      <c r="A967" s="76" t="str">
        <f t="shared" si="45"/>
        <v>20155</v>
      </c>
      <c r="B967" s="76" t="str">
        <f t="shared" si="46"/>
        <v>20155</v>
      </c>
      <c r="C967" s="33">
        <v>20155</v>
      </c>
      <c r="D967" s="33" t="s">
        <v>4135</v>
      </c>
      <c r="E967" s="33" t="s">
        <v>934</v>
      </c>
      <c r="F967" s="33" t="s">
        <v>933</v>
      </c>
      <c r="G967" s="33" t="s">
        <v>4136</v>
      </c>
      <c r="H967" s="5" t="s">
        <v>1855</v>
      </c>
      <c r="I967" s="33">
        <v>1026</v>
      </c>
      <c r="K967" s="9">
        <v>20</v>
      </c>
      <c r="O967" s="33" t="s">
        <v>4137</v>
      </c>
      <c r="P967" s="61" t="str">
        <f t="shared" si="47"/>
        <v>POINT(-97.933041 38.050915)</v>
      </c>
      <c r="Q967" s="67">
        <v>38.050915000000003</v>
      </c>
      <c r="R967" s="67">
        <v>-97.933041000000003</v>
      </c>
    </row>
    <row r="968" spans="1:18" x14ac:dyDescent="0.25">
      <c r="A968" s="76" t="str">
        <f t="shared" si="45"/>
        <v>20157</v>
      </c>
      <c r="B968" s="76" t="str">
        <f t="shared" si="46"/>
        <v>20157</v>
      </c>
      <c r="C968" s="33">
        <v>20157</v>
      </c>
      <c r="D968" s="33" t="s">
        <v>4138</v>
      </c>
      <c r="E968" s="33" t="s">
        <v>934</v>
      </c>
      <c r="F968" s="33" t="s">
        <v>933</v>
      </c>
      <c r="G968" s="33" t="s">
        <v>4139</v>
      </c>
      <c r="H968" s="5" t="s">
        <v>1855</v>
      </c>
      <c r="I968" s="33">
        <v>1027</v>
      </c>
      <c r="K968" s="9">
        <v>20</v>
      </c>
      <c r="O968" s="33" t="s">
        <v>4140</v>
      </c>
      <c r="P968" s="61" t="str">
        <f t="shared" si="47"/>
        <v>POINT(-97.659183 39.818188)</v>
      </c>
      <c r="Q968" s="67">
        <v>39.818187999999999</v>
      </c>
      <c r="R968" s="67">
        <v>-97.659182999999999</v>
      </c>
    </row>
    <row r="969" spans="1:18" x14ac:dyDescent="0.25">
      <c r="A969" s="76" t="str">
        <f t="shared" si="45"/>
        <v>20159</v>
      </c>
      <c r="B969" s="76" t="str">
        <f t="shared" si="46"/>
        <v>20159</v>
      </c>
      <c r="C969" s="33">
        <v>20159</v>
      </c>
      <c r="D969" s="33" t="s">
        <v>4141</v>
      </c>
      <c r="E969" s="33" t="s">
        <v>934</v>
      </c>
      <c r="F969" s="33" t="s">
        <v>933</v>
      </c>
      <c r="G969" s="33" t="s">
        <v>4142</v>
      </c>
      <c r="H969" s="5" t="s">
        <v>1855</v>
      </c>
      <c r="I969" s="33">
        <v>1028</v>
      </c>
      <c r="K969" s="9">
        <v>20</v>
      </c>
      <c r="O969" s="33" t="s">
        <v>4143</v>
      </c>
      <c r="P969" s="61" t="str">
        <f t="shared" si="47"/>
        <v>POINT(-98.201028 38.321963)</v>
      </c>
      <c r="Q969" s="67">
        <v>38.321962999999997</v>
      </c>
      <c r="R969" s="67">
        <v>-98.201027999999994</v>
      </c>
    </row>
    <row r="970" spans="1:18" x14ac:dyDescent="0.25">
      <c r="A970" s="76" t="str">
        <f t="shared" si="45"/>
        <v>20161</v>
      </c>
      <c r="B970" s="76" t="str">
        <f t="shared" si="46"/>
        <v>20161</v>
      </c>
      <c r="C970" s="33">
        <v>20161</v>
      </c>
      <c r="D970" s="33" t="s">
        <v>4144</v>
      </c>
      <c r="E970" s="33" t="s">
        <v>934</v>
      </c>
      <c r="F970" s="33" t="s">
        <v>933</v>
      </c>
      <c r="G970" s="33" t="s">
        <v>4145</v>
      </c>
      <c r="H970" s="5" t="s">
        <v>1855</v>
      </c>
      <c r="I970" s="33">
        <v>1029</v>
      </c>
      <c r="K970" s="9">
        <v>20</v>
      </c>
      <c r="O970" s="33" t="s">
        <v>4146</v>
      </c>
      <c r="P970" s="61" t="str">
        <f t="shared" si="47"/>
        <v>POINT(-96.633015 39.189473)</v>
      </c>
      <c r="Q970" s="67">
        <v>39.189473</v>
      </c>
      <c r="R970" s="67">
        <v>-96.633015</v>
      </c>
    </row>
    <row r="971" spans="1:18" x14ac:dyDescent="0.25">
      <c r="A971" s="76" t="str">
        <f t="shared" si="45"/>
        <v>20163</v>
      </c>
      <c r="B971" s="76" t="str">
        <f t="shared" si="46"/>
        <v>20163</v>
      </c>
      <c r="C971" s="33">
        <v>20163</v>
      </c>
      <c r="D971" s="33" t="s">
        <v>4147</v>
      </c>
      <c r="E971" s="33" t="s">
        <v>934</v>
      </c>
      <c r="F971" s="33" t="s">
        <v>933</v>
      </c>
      <c r="G971" s="33" t="s">
        <v>4148</v>
      </c>
      <c r="H971" s="5" t="s">
        <v>1855</v>
      </c>
      <c r="I971" s="33">
        <v>1030</v>
      </c>
      <c r="K971" s="9">
        <v>20</v>
      </c>
      <c r="O971" s="33" t="s">
        <v>4149</v>
      </c>
      <c r="P971" s="61" t="str">
        <f t="shared" si="47"/>
        <v>POINT(-99.316791 39.314266)</v>
      </c>
      <c r="Q971" s="67">
        <v>39.314266000000003</v>
      </c>
      <c r="R971" s="67">
        <v>-99.316790999999995</v>
      </c>
    </row>
    <row r="972" spans="1:18" x14ac:dyDescent="0.25">
      <c r="A972" s="76" t="str">
        <f t="shared" si="45"/>
        <v>20165</v>
      </c>
      <c r="B972" s="76" t="str">
        <f t="shared" si="46"/>
        <v>20165</v>
      </c>
      <c r="C972" s="33">
        <v>20165</v>
      </c>
      <c r="D972" s="33" t="s">
        <v>3725</v>
      </c>
      <c r="E972" s="33" t="s">
        <v>934</v>
      </c>
      <c r="F972" s="33" t="s">
        <v>933</v>
      </c>
      <c r="G972" s="33" t="s">
        <v>3726</v>
      </c>
      <c r="H972" s="5" t="s">
        <v>1855</v>
      </c>
      <c r="I972" s="33">
        <v>1031</v>
      </c>
      <c r="K972" s="9">
        <v>20</v>
      </c>
      <c r="O972" s="33" t="s">
        <v>4150</v>
      </c>
      <c r="P972" s="61" t="str">
        <f t="shared" si="47"/>
        <v>POINT(-99.283593 38.525797)</v>
      </c>
      <c r="Q972" s="67">
        <v>38.525796999999997</v>
      </c>
      <c r="R972" s="67">
        <v>-99.283592999999996</v>
      </c>
    </row>
    <row r="973" spans="1:18" x14ac:dyDescent="0.25">
      <c r="A973" s="76" t="str">
        <f t="shared" si="45"/>
        <v>20167</v>
      </c>
      <c r="B973" s="76" t="str">
        <f t="shared" si="46"/>
        <v>20167</v>
      </c>
      <c r="C973" s="33">
        <v>20167</v>
      </c>
      <c r="D973" s="33" t="s">
        <v>2022</v>
      </c>
      <c r="E973" s="33" t="s">
        <v>934</v>
      </c>
      <c r="F973" s="33" t="s">
        <v>933</v>
      </c>
      <c r="G973" s="33" t="s">
        <v>2023</v>
      </c>
      <c r="H973" s="5" t="s">
        <v>1855</v>
      </c>
      <c r="I973" s="33">
        <v>1032</v>
      </c>
      <c r="K973" s="9">
        <v>20</v>
      </c>
      <c r="O973" s="33" t="s">
        <v>4151</v>
      </c>
      <c r="P973" s="61" t="str">
        <f t="shared" si="47"/>
        <v>POINT(-98.824959 38.904508)</v>
      </c>
      <c r="Q973" s="67">
        <v>38.904508</v>
      </c>
      <c r="R973" s="67">
        <v>-98.824959000000007</v>
      </c>
    </row>
    <row r="974" spans="1:18" x14ac:dyDescent="0.25">
      <c r="A974" s="76" t="str">
        <f t="shared" si="45"/>
        <v>20169</v>
      </c>
      <c r="B974" s="76" t="str">
        <f t="shared" si="46"/>
        <v>20169</v>
      </c>
      <c r="C974" s="33">
        <v>20169</v>
      </c>
      <c r="D974" s="33" t="s">
        <v>2317</v>
      </c>
      <c r="E974" s="33" t="s">
        <v>934</v>
      </c>
      <c r="F974" s="33" t="s">
        <v>933</v>
      </c>
      <c r="G974" s="33" t="s">
        <v>2318</v>
      </c>
      <c r="H974" s="5" t="s">
        <v>1855</v>
      </c>
      <c r="I974" s="33">
        <v>1033</v>
      </c>
      <c r="K974" s="9">
        <v>20</v>
      </c>
      <c r="O974" s="33" t="s">
        <v>4152</v>
      </c>
      <c r="P974" s="61" t="str">
        <f t="shared" si="47"/>
        <v>POINT(-97.606733 38.815777)</v>
      </c>
      <c r="Q974" s="67">
        <v>38.815776999999997</v>
      </c>
      <c r="R974" s="67">
        <v>-97.606733000000006</v>
      </c>
    </row>
    <row r="975" spans="1:18" x14ac:dyDescent="0.25">
      <c r="A975" s="76" t="str">
        <f t="shared" si="45"/>
        <v>20171</v>
      </c>
      <c r="B975" s="76" t="str">
        <f t="shared" si="46"/>
        <v>20171</v>
      </c>
      <c r="C975" s="33">
        <v>20171</v>
      </c>
      <c r="D975" s="33" t="s">
        <v>2320</v>
      </c>
      <c r="E975" s="33" t="s">
        <v>934</v>
      </c>
      <c r="F975" s="33" t="s">
        <v>933</v>
      </c>
      <c r="G975" s="33" t="s">
        <v>2321</v>
      </c>
      <c r="H975" s="5" t="s">
        <v>1855</v>
      </c>
      <c r="I975" s="33">
        <v>1034</v>
      </c>
      <c r="K975" s="9">
        <v>20</v>
      </c>
      <c r="O975" s="33" t="s">
        <v>4153</v>
      </c>
      <c r="P975" s="61" t="str">
        <f t="shared" si="47"/>
        <v>POINT(-100.913605 38.482303)</v>
      </c>
      <c r="Q975" s="67">
        <v>38.482303000000002</v>
      </c>
      <c r="R975" s="67">
        <v>-100.913605</v>
      </c>
    </row>
    <row r="976" spans="1:18" x14ac:dyDescent="0.25">
      <c r="A976" s="76" t="str">
        <f t="shared" si="45"/>
        <v>20173</v>
      </c>
      <c r="B976" s="76" t="str">
        <f t="shared" si="46"/>
        <v>20173</v>
      </c>
      <c r="C976" s="33">
        <v>20173</v>
      </c>
      <c r="D976" s="33" t="s">
        <v>2684</v>
      </c>
      <c r="E976" s="33" t="s">
        <v>934</v>
      </c>
      <c r="F976" s="33" t="s">
        <v>933</v>
      </c>
      <c r="G976" s="33" t="s">
        <v>2685</v>
      </c>
      <c r="H976" s="5" t="s">
        <v>1855</v>
      </c>
      <c r="I976" s="33">
        <v>1035</v>
      </c>
      <c r="K976" s="9">
        <v>20</v>
      </c>
      <c r="O976" s="33" t="s">
        <v>4154</v>
      </c>
      <c r="P976" s="61" t="str">
        <f t="shared" si="47"/>
        <v>POINT(-97.344603 37.678808)</v>
      </c>
      <c r="Q976" s="67">
        <v>37.678807999999997</v>
      </c>
      <c r="R976" s="67">
        <v>-97.344603000000006</v>
      </c>
    </row>
    <row r="977" spans="1:18" x14ac:dyDescent="0.25">
      <c r="A977" s="76" t="str">
        <f t="shared" si="45"/>
        <v>20175</v>
      </c>
      <c r="B977" s="76" t="str">
        <f t="shared" si="46"/>
        <v>20175</v>
      </c>
      <c r="C977" s="33">
        <v>20175</v>
      </c>
      <c r="D977" s="33" t="s">
        <v>4155</v>
      </c>
      <c r="E977" s="33" t="s">
        <v>934</v>
      </c>
      <c r="F977" s="33" t="s">
        <v>933</v>
      </c>
      <c r="G977" s="33" t="s">
        <v>4156</v>
      </c>
      <c r="H977" s="5" t="s">
        <v>1855</v>
      </c>
      <c r="I977" s="33">
        <v>1036</v>
      </c>
      <c r="K977" s="9">
        <v>20</v>
      </c>
      <c r="O977" s="33" t="s">
        <v>4157</v>
      </c>
      <c r="P977" s="61" t="str">
        <f t="shared" si="47"/>
        <v>POINT(-100.9161 37.052196)</v>
      </c>
      <c r="Q977" s="67">
        <v>37.052196000000002</v>
      </c>
      <c r="R977" s="67">
        <v>-100.9161</v>
      </c>
    </row>
    <row r="978" spans="1:18" x14ac:dyDescent="0.25">
      <c r="A978" s="76" t="str">
        <f t="shared" si="45"/>
        <v>20177</v>
      </c>
      <c r="B978" s="76" t="str">
        <f t="shared" si="46"/>
        <v>20177</v>
      </c>
      <c r="C978" s="33">
        <v>20177</v>
      </c>
      <c r="D978" s="33" t="s">
        <v>4158</v>
      </c>
      <c r="E978" s="33" t="s">
        <v>934</v>
      </c>
      <c r="F978" s="33" t="s">
        <v>933</v>
      </c>
      <c r="G978" s="33" t="s">
        <v>4159</v>
      </c>
      <c r="H978" s="5" t="s">
        <v>1855</v>
      </c>
      <c r="I978" s="33">
        <v>1037</v>
      </c>
      <c r="K978" s="9">
        <v>20</v>
      </c>
      <c r="O978" s="33" t="s">
        <v>4160</v>
      </c>
      <c r="P978" s="61" t="str">
        <f t="shared" si="47"/>
        <v>POINT(-95.705467 39.035591)</v>
      </c>
      <c r="Q978" s="67">
        <v>39.035590999999997</v>
      </c>
      <c r="R978" s="67">
        <v>-95.705466999999999</v>
      </c>
    </row>
    <row r="979" spans="1:18" x14ac:dyDescent="0.25">
      <c r="A979" s="76" t="str">
        <f t="shared" si="45"/>
        <v>20179</v>
      </c>
      <c r="B979" s="76" t="str">
        <f t="shared" si="46"/>
        <v>20179</v>
      </c>
      <c r="C979" s="33">
        <v>20179</v>
      </c>
      <c r="D979" s="33" t="s">
        <v>4161</v>
      </c>
      <c r="E979" s="33" t="s">
        <v>934</v>
      </c>
      <c r="F979" s="33" t="s">
        <v>933</v>
      </c>
      <c r="G979" s="33" t="s">
        <v>4162</v>
      </c>
      <c r="H979" s="5" t="s">
        <v>1855</v>
      </c>
      <c r="I979" s="33">
        <v>1038</v>
      </c>
      <c r="K979" s="9">
        <v>20</v>
      </c>
      <c r="O979" s="33" t="s">
        <v>4163</v>
      </c>
      <c r="P979" s="61" t="str">
        <f t="shared" si="47"/>
        <v>POINT(-100.467964 39.36791)</v>
      </c>
      <c r="Q979" s="67">
        <v>39.367910000000002</v>
      </c>
      <c r="R979" s="67">
        <v>-100.46796399999999</v>
      </c>
    </row>
    <row r="980" spans="1:18" x14ac:dyDescent="0.25">
      <c r="A980" s="76" t="str">
        <f t="shared" si="45"/>
        <v>20181</v>
      </c>
      <c r="B980" s="76" t="str">
        <f t="shared" si="46"/>
        <v>20181</v>
      </c>
      <c r="C980" s="33">
        <v>20181</v>
      </c>
      <c r="D980" s="33" t="s">
        <v>4164</v>
      </c>
      <c r="E980" s="33" t="s">
        <v>934</v>
      </c>
      <c r="F980" s="33" t="s">
        <v>933</v>
      </c>
      <c r="G980" s="33" t="s">
        <v>4165</v>
      </c>
      <c r="H980" s="5" t="s">
        <v>1855</v>
      </c>
      <c r="I980" s="33">
        <v>1039</v>
      </c>
      <c r="K980" s="9">
        <v>20</v>
      </c>
      <c r="O980" s="33" t="s">
        <v>4166</v>
      </c>
      <c r="P980" s="61" t="str">
        <f t="shared" si="47"/>
        <v>POINT(-101.726283 39.349294)</v>
      </c>
      <c r="Q980" s="67">
        <v>39.349294</v>
      </c>
      <c r="R980" s="67">
        <v>-101.726283</v>
      </c>
    </row>
    <row r="981" spans="1:18" x14ac:dyDescent="0.25">
      <c r="A981" s="76" t="str">
        <f t="shared" si="45"/>
        <v>20183</v>
      </c>
      <c r="B981" s="76" t="str">
        <f t="shared" si="46"/>
        <v>20183</v>
      </c>
      <c r="C981" s="33">
        <v>20183</v>
      </c>
      <c r="D981" s="33" t="s">
        <v>4167</v>
      </c>
      <c r="E981" s="33" t="s">
        <v>934</v>
      </c>
      <c r="F981" s="33" t="s">
        <v>933</v>
      </c>
      <c r="G981" s="33" t="s">
        <v>4168</v>
      </c>
      <c r="H981" s="5" t="s">
        <v>1855</v>
      </c>
      <c r="I981" s="33">
        <v>1040</v>
      </c>
      <c r="K981" s="9">
        <v>20</v>
      </c>
      <c r="O981" s="33" t="s">
        <v>4169</v>
      </c>
      <c r="P981" s="61" t="str">
        <f t="shared" si="47"/>
        <v>POINT(-98.809623 39.770675)</v>
      </c>
      <c r="Q981" s="67">
        <v>39.770674999999997</v>
      </c>
      <c r="R981" s="67">
        <v>-98.809623000000002</v>
      </c>
    </row>
    <row r="982" spans="1:18" x14ac:dyDescent="0.25">
      <c r="A982" s="76" t="str">
        <f t="shared" si="45"/>
        <v>20185</v>
      </c>
      <c r="B982" s="76" t="str">
        <f t="shared" si="46"/>
        <v>20185</v>
      </c>
      <c r="C982" s="33">
        <v>20185</v>
      </c>
      <c r="D982" s="33" t="s">
        <v>4170</v>
      </c>
      <c r="E982" s="33" t="s">
        <v>934</v>
      </c>
      <c r="F982" s="33" t="s">
        <v>933</v>
      </c>
      <c r="G982" s="33" t="s">
        <v>4171</v>
      </c>
      <c r="H982" s="5" t="s">
        <v>1855</v>
      </c>
      <c r="I982" s="33">
        <v>1041</v>
      </c>
      <c r="K982" s="9">
        <v>20</v>
      </c>
      <c r="O982" s="33" t="s">
        <v>4172</v>
      </c>
      <c r="P982" s="61" t="str">
        <f t="shared" si="47"/>
        <v>POINT(-98.736685 38.00686)</v>
      </c>
      <c r="Q982" s="67">
        <v>38.006860000000003</v>
      </c>
      <c r="R982" s="67">
        <v>-98.736684999999994</v>
      </c>
    </row>
    <row r="983" spans="1:18" x14ac:dyDescent="0.25">
      <c r="A983" s="76" t="str">
        <f t="shared" si="45"/>
        <v>20187</v>
      </c>
      <c r="B983" s="76" t="str">
        <f t="shared" si="46"/>
        <v>20187</v>
      </c>
      <c r="C983" s="33">
        <v>20187</v>
      </c>
      <c r="D983" s="33" t="s">
        <v>4173</v>
      </c>
      <c r="E983" s="33" t="s">
        <v>934</v>
      </c>
      <c r="F983" s="33" t="s">
        <v>933</v>
      </c>
      <c r="G983" s="33" t="s">
        <v>4174</v>
      </c>
      <c r="H983" s="5" t="s">
        <v>1855</v>
      </c>
      <c r="I983" s="33">
        <v>1042</v>
      </c>
      <c r="K983" s="9">
        <v>20</v>
      </c>
      <c r="O983" s="33" t="s">
        <v>4175</v>
      </c>
      <c r="P983" s="61" t="str">
        <f t="shared" si="47"/>
        <v>POINT(-101.756238 37.566267)</v>
      </c>
      <c r="Q983" s="67">
        <v>37.566267000000003</v>
      </c>
      <c r="R983" s="67">
        <v>-101.756238</v>
      </c>
    </row>
    <row r="984" spans="1:18" x14ac:dyDescent="0.25">
      <c r="A984" s="76" t="str">
        <f t="shared" si="45"/>
        <v>20189</v>
      </c>
      <c r="B984" s="76" t="str">
        <f t="shared" si="46"/>
        <v>20189</v>
      </c>
      <c r="C984" s="33">
        <v>20189</v>
      </c>
      <c r="D984" s="33" t="s">
        <v>4176</v>
      </c>
      <c r="E984" s="33" t="s">
        <v>934</v>
      </c>
      <c r="F984" s="33" t="s">
        <v>933</v>
      </c>
      <c r="G984" s="33" t="s">
        <v>4177</v>
      </c>
      <c r="H984" s="5" t="s">
        <v>1855</v>
      </c>
      <c r="I984" s="33">
        <v>1043</v>
      </c>
      <c r="K984" s="9">
        <v>20</v>
      </c>
      <c r="O984" s="33" t="s">
        <v>4178</v>
      </c>
      <c r="P984" s="61" t="str">
        <f t="shared" si="47"/>
        <v>POINT(-101.322335 37.190103)</v>
      </c>
      <c r="Q984" s="67">
        <v>37.190103000000001</v>
      </c>
      <c r="R984" s="67">
        <v>-101.322335</v>
      </c>
    </row>
    <row r="985" spans="1:18" x14ac:dyDescent="0.25">
      <c r="A985" s="76" t="str">
        <f t="shared" si="45"/>
        <v>20191</v>
      </c>
      <c r="B985" s="76" t="str">
        <f t="shared" si="46"/>
        <v>20191</v>
      </c>
      <c r="C985" s="33">
        <v>20191</v>
      </c>
      <c r="D985" s="33" t="s">
        <v>4179</v>
      </c>
      <c r="E985" s="33" t="s">
        <v>934</v>
      </c>
      <c r="F985" s="33" t="s">
        <v>933</v>
      </c>
      <c r="G985" s="33" t="s">
        <v>4180</v>
      </c>
      <c r="H985" s="5" t="s">
        <v>1855</v>
      </c>
      <c r="I985" s="33">
        <v>1044</v>
      </c>
      <c r="K985" s="9">
        <v>20</v>
      </c>
      <c r="O985" s="33" t="s">
        <v>4181</v>
      </c>
      <c r="P985" s="61" t="str">
        <f t="shared" si="47"/>
        <v>POINT(-97.406852 37.304076)</v>
      </c>
      <c r="Q985" s="67">
        <v>37.304076000000002</v>
      </c>
      <c r="R985" s="67">
        <v>-97.406852000000001</v>
      </c>
    </row>
    <row r="986" spans="1:18" x14ac:dyDescent="0.25">
      <c r="A986" s="76" t="str">
        <f t="shared" si="45"/>
        <v>20193</v>
      </c>
      <c r="B986" s="76" t="str">
        <f t="shared" si="46"/>
        <v>20193</v>
      </c>
      <c r="C986" s="33">
        <v>20193</v>
      </c>
      <c r="D986" s="33" t="s">
        <v>3213</v>
      </c>
      <c r="E986" s="33" t="s">
        <v>934</v>
      </c>
      <c r="F986" s="33" t="s">
        <v>933</v>
      </c>
      <c r="G986" s="33" t="s">
        <v>3214</v>
      </c>
      <c r="H986" s="5" t="s">
        <v>1855</v>
      </c>
      <c r="I986" s="33">
        <v>1045</v>
      </c>
      <c r="K986" s="9">
        <v>20</v>
      </c>
      <c r="O986" s="33" t="s">
        <v>4182</v>
      </c>
      <c r="P986" s="61" t="str">
        <f t="shared" si="47"/>
        <v>POINT(-101.04619 39.38443)</v>
      </c>
      <c r="Q986" s="67">
        <v>39.384430000000002</v>
      </c>
      <c r="R986" s="67">
        <v>-101.04619</v>
      </c>
    </row>
    <row r="987" spans="1:18" x14ac:dyDescent="0.25">
      <c r="A987" s="76" t="str">
        <f t="shared" si="45"/>
        <v>20195</v>
      </c>
      <c r="B987" s="76" t="str">
        <f t="shared" si="46"/>
        <v>20195</v>
      </c>
      <c r="C987" s="33">
        <v>20195</v>
      </c>
      <c r="D987" s="33" t="s">
        <v>4183</v>
      </c>
      <c r="E987" s="33" t="s">
        <v>934</v>
      </c>
      <c r="F987" s="33" t="s">
        <v>933</v>
      </c>
      <c r="G987" s="33" t="s">
        <v>4184</v>
      </c>
      <c r="H987" s="5" t="s">
        <v>1855</v>
      </c>
      <c r="I987" s="33">
        <v>1046</v>
      </c>
      <c r="K987" s="9">
        <v>20</v>
      </c>
      <c r="O987" s="33" t="s">
        <v>4185</v>
      </c>
      <c r="P987" s="61" t="str">
        <f t="shared" si="47"/>
        <v>POINT(-99.881979 39.004452)</v>
      </c>
      <c r="Q987" s="67">
        <v>39.004452000000001</v>
      </c>
      <c r="R987" s="67">
        <v>-99.881979000000001</v>
      </c>
    </row>
    <row r="988" spans="1:18" x14ac:dyDescent="0.25">
      <c r="A988" s="76" t="str">
        <f t="shared" si="45"/>
        <v>20197</v>
      </c>
      <c r="B988" s="76" t="str">
        <f t="shared" si="46"/>
        <v>20197</v>
      </c>
      <c r="C988" s="33">
        <v>20197</v>
      </c>
      <c r="D988" s="33" t="s">
        <v>4186</v>
      </c>
      <c r="E988" s="33" t="s">
        <v>934</v>
      </c>
      <c r="F988" s="33" t="s">
        <v>933</v>
      </c>
      <c r="G988" s="33" t="s">
        <v>4187</v>
      </c>
      <c r="H988" s="5" t="s">
        <v>1855</v>
      </c>
      <c r="I988" s="33">
        <v>1047</v>
      </c>
      <c r="K988" s="9">
        <v>20</v>
      </c>
      <c r="O988" s="33" t="s">
        <v>4188</v>
      </c>
      <c r="P988" s="61" t="str">
        <f t="shared" si="47"/>
        <v>POINT(-96.177572 38.984769)</v>
      </c>
      <c r="Q988" s="67">
        <v>38.984769</v>
      </c>
      <c r="R988" s="67">
        <v>-96.177571999999998</v>
      </c>
    </row>
    <row r="989" spans="1:18" x14ac:dyDescent="0.25">
      <c r="A989" s="76" t="str">
        <f t="shared" si="45"/>
        <v>20199</v>
      </c>
      <c r="B989" s="76" t="str">
        <f t="shared" si="46"/>
        <v>20199</v>
      </c>
      <c r="C989" s="33">
        <v>20199</v>
      </c>
      <c r="D989" s="33" t="s">
        <v>4189</v>
      </c>
      <c r="E989" s="33" t="s">
        <v>934</v>
      </c>
      <c r="F989" s="33" t="s">
        <v>933</v>
      </c>
      <c r="G989" s="33" t="s">
        <v>4190</v>
      </c>
      <c r="H989" s="5" t="s">
        <v>1855</v>
      </c>
      <c r="I989" s="33">
        <v>1048</v>
      </c>
      <c r="K989" s="9">
        <v>20</v>
      </c>
      <c r="O989" s="33" t="s">
        <v>4191</v>
      </c>
      <c r="P989" s="61" t="str">
        <f t="shared" si="47"/>
        <v>POINT(-101.765288 38.888589)</v>
      </c>
      <c r="Q989" s="67">
        <v>38.888589000000003</v>
      </c>
      <c r="R989" s="67">
        <v>-101.765288</v>
      </c>
    </row>
    <row r="990" spans="1:18" x14ac:dyDescent="0.25">
      <c r="A990" s="76" t="str">
        <f t="shared" si="45"/>
        <v>20201</v>
      </c>
      <c r="B990" s="76" t="str">
        <f t="shared" si="46"/>
        <v>20201</v>
      </c>
      <c r="C990" s="33">
        <v>20201</v>
      </c>
      <c r="D990" s="33" t="s">
        <v>2046</v>
      </c>
      <c r="E990" s="33" t="s">
        <v>934</v>
      </c>
      <c r="F990" s="33" t="s">
        <v>933</v>
      </c>
      <c r="G990" s="33" t="s">
        <v>1026</v>
      </c>
      <c r="H990" s="5" t="s">
        <v>1855</v>
      </c>
      <c r="I990" s="33">
        <v>1049</v>
      </c>
      <c r="K990" s="9">
        <v>20</v>
      </c>
      <c r="O990" s="33" t="s">
        <v>4192</v>
      </c>
      <c r="P990" s="61" t="str">
        <f t="shared" si="47"/>
        <v>POINT(-97.054087 39.782029)</v>
      </c>
      <c r="Q990" s="67">
        <v>39.782029000000001</v>
      </c>
      <c r="R990" s="67">
        <v>-97.054086999999996</v>
      </c>
    </row>
    <row r="991" spans="1:18" x14ac:dyDescent="0.25">
      <c r="A991" s="76" t="str">
        <f t="shared" si="45"/>
        <v>20203</v>
      </c>
      <c r="B991" s="76" t="str">
        <f t="shared" si="46"/>
        <v>20203</v>
      </c>
      <c r="C991" s="33">
        <v>20203</v>
      </c>
      <c r="D991" s="33" t="s">
        <v>4193</v>
      </c>
      <c r="E991" s="33" t="s">
        <v>934</v>
      </c>
      <c r="F991" s="33" t="s">
        <v>933</v>
      </c>
      <c r="G991" s="33" t="s">
        <v>4194</v>
      </c>
      <c r="H991" s="5" t="s">
        <v>1855</v>
      </c>
      <c r="I991" s="33">
        <v>1050</v>
      </c>
      <c r="K991" s="9">
        <v>20</v>
      </c>
      <c r="O991" s="33" t="s">
        <v>4195</v>
      </c>
      <c r="P991" s="61" t="str">
        <f t="shared" si="47"/>
        <v>POINT(-101.349386 38.494297)</v>
      </c>
      <c r="Q991" s="67">
        <v>38.494297000000003</v>
      </c>
      <c r="R991" s="67">
        <v>-101.349386</v>
      </c>
    </row>
    <row r="992" spans="1:18" x14ac:dyDescent="0.25">
      <c r="A992" s="76" t="str">
        <f t="shared" si="45"/>
        <v>20205</v>
      </c>
      <c r="B992" s="76" t="str">
        <f t="shared" si="46"/>
        <v>20205</v>
      </c>
      <c r="C992" s="33">
        <v>20205</v>
      </c>
      <c r="D992" s="33" t="s">
        <v>4196</v>
      </c>
      <c r="E992" s="33" t="s">
        <v>934</v>
      </c>
      <c r="F992" s="33" t="s">
        <v>933</v>
      </c>
      <c r="G992" s="33" t="s">
        <v>4197</v>
      </c>
      <c r="H992" s="5" t="s">
        <v>1855</v>
      </c>
      <c r="I992" s="33">
        <v>1051</v>
      </c>
      <c r="K992" s="9">
        <v>20</v>
      </c>
      <c r="O992" s="33" t="s">
        <v>4198</v>
      </c>
      <c r="P992" s="61" t="str">
        <f t="shared" si="47"/>
        <v>POINT(-95.741217 37.512574)</v>
      </c>
      <c r="Q992" s="67">
        <v>37.512574000000001</v>
      </c>
      <c r="R992" s="67">
        <v>-95.741217000000006</v>
      </c>
    </row>
    <row r="993" spans="1:18" x14ac:dyDescent="0.25">
      <c r="A993" s="76" t="str">
        <f t="shared" si="45"/>
        <v>20207</v>
      </c>
      <c r="B993" s="76" t="str">
        <f t="shared" si="46"/>
        <v>20207</v>
      </c>
      <c r="C993" s="33">
        <v>20207</v>
      </c>
      <c r="D993" s="33" t="s">
        <v>4199</v>
      </c>
      <c r="E993" s="33" t="s">
        <v>934</v>
      </c>
      <c r="F993" s="33" t="s">
        <v>933</v>
      </c>
      <c r="G993" s="33" t="s">
        <v>4200</v>
      </c>
      <c r="H993" s="5" t="s">
        <v>1855</v>
      </c>
      <c r="I993" s="33">
        <v>1052</v>
      </c>
      <c r="K993" s="9">
        <v>20</v>
      </c>
      <c r="O993" s="33" t="s">
        <v>4201</v>
      </c>
      <c r="P993" s="61" t="str">
        <f t="shared" si="47"/>
        <v>POINT(-95.739522 37.8733)</v>
      </c>
      <c r="Q993" s="67">
        <v>37.8733</v>
      </c>
      <c r="R993" s="67">
        <v>-95.739521999999994</v>
      </c>
    </row>
    <row r="994" spans="1:18" x14ac:dyDescent="0.25">
      <c r="A994" s="76" t="str">
        <f t="shared" si="45"/>
        <v>20209</v>
      </c>
      <c r="B994" s="76" t="str">
        <f t="shared" si="46"/>
        <v>20209</v>
      </c>
      <c r="C994" s="33">
        <v>20209</v>
      </c>
      <c r="D994" s="33" t="s">
        <v>4202</v>
      </c>
      <c r="E994" s="33" t="s">
        <v>934</v>
      </c>
      <c r="F994" s="33" t="s">
        <v>933</v>
      </c>
      <c r="G994" s="33" t="s">
        <v>4203</v>
      </c>
      <c r="H994" s="5" t="s">
        <v>1855</v>
      </c>
      <c r="I994" s="33">
        <v>1053</v>
      </c>
      <c r="K994" s="9">
        <v>20</v>
      </c>
      <c r="O994" s="33" t="s">
        <v>4204</v>
      </c>
      <c r="P994" s="61" t="str">
        <f t="shared" si="47"/>
        <v>POINT(-94.707937 39.104143)</v>
      </c>
      <c r="Q994" s="67">
        <v>39.104143000000001</v>
      </c>
      <c r="R994" s="67">
        <v>-94.707937000000001</v>
      </c>
    </row>
    <row r="995" spans="1:18" x14ac:dyDescent="0.25">
      <c r="A995" s="76" t="str">
        <f t="shared" si="45"/>
        <v>21001</v>
      </c>
      <c r="B995" s="76" t="str">
        <f t="shared" si="46"/>
        <v>21001</v>
      </c>
      <c r="C995" s="33">
        <v>21001</v>
      </c>
      <c r="D995" s="33" t="s">
        <v>3778</v>
      </c>
      <c r="E995" s="33" t="s">
        <v>937</v>
      </c>
      <c r="F995" s="33" t="s">
        <v>936</v>
      </c>
      <c r="G995" s="33" t="s">
        <v>3779</v>
      </c>
      <c r="H995" s="5" t="s">
        <v>1855</v>
      </c>
      <c r="I995" s="33">
        <v>1054</v>
      </c>
      <c r="K995" s="9">
        <v>21</v>
      </c>
      <c r="O995" s="33" t="s">
        <v>4205</v>
      </c>
      <c r="P995" s="61" t="str">
        <f t="shared" si="47"/>
        <v>POINT(-85.279096 37.107756)</v>
      </c>
      <c r="Q995" s="67">
        <v>37.107756000000002</v>
      </c>
      <c r="R995" s="67">
        <v>-85.279095999999996</v>
      </c>
    </row>
    <row r="996" spans="1:18" x14ac:dyDescent="0.25">
      <c r="A996" s="76" t="str">
        <f t="shared" si="45"/>
        <v>21003</v>
      </c>
      <c r="B996" s="76" t="str">
        <f t="shared" si="46"/>
        <v>21003</v>
      </c>
      <c r="C996" s="33">
        <v>21003</v>
      </c>
      <c r="D996" s="33" t="s">
        <v>3607</v>
      </c>
      <c r="E996" s="33" t="s">
        <v>937</v>
      </c>
      <c r="F996" s="33" t="s">
        <v>936</v>
      </c>
      <c r="G996" s="33" t="s">
        <v>3608</v>
      </c>
      <c r="H996" s="5" t="s">
        <v>1855</v>
      </c>
      <c r="I996" s="33">
        <v>1055</v>
      </c>
      <c r="K996" s="9">
        <v>21</v>
      </c>
      <c r="O996" s="33" t="s">
        <v>4206</v>
      </c>
      <c r="P996" s="61" t="str">
        <f t="shared" si="47"/>
        <v>POINT(-86.208056 36.747908)</v>
      </c>
      <c r="Q996" s="67">
        <v>36.747908000000002</v>
      </c>
      <c r="R996" s="67">
        <v>-86.208055999999999</v>
      </c>
    </row>
    <row r="997" spans="1:18" x14ac:dyDescent="0.25">
      <c r="A997" s="76" t="str">
        <f t="shared" si="45"/>
        <v>21005</v>
      </c>
      <c r="B997" s="76" t="str">
        <f t="shared" si="46"/>
        <v>21005</v>
      </c>
      <c r="C997" s="33">
        <v>21005</v>
      </c>
      <c r="D997" s="33" t="s">
        <v>3967</v>
      </c>
      <c r="E997" s="33" t="s">
        <v>937</v>
      </c>
      <c r="F997" s="33" t="s">
        <v>936</v>
      </c>
      <c r="G997" s="33" t="s">
        <v>3968</v>
      </c>
      <c r="H997" s="5" t="s">
        <v>1855</v>
      </c>
      <c r="I997" s="33">
        <v>1056</v>
      </c>
      <c r="K997" s="9">
        <v>21</v>
      </c>
      <c r="O997" s="33" t="s">
        <v>4207</v>
      </c>
      <c r="P997" s="61" t="str">
        <f t="shared" si="47"/>
        <v>POINT(-84.923071 38.028088)</v>
      </c>
      <c r="Q997" s="67">
        <v>38.028087999999997</v>
      </c>
      <c r="R997" s="67">
        <v>-84.923070999999993</v>
      </c>
    </row>
    <row r="998" spans="1:18" x14ac:dyDescent="0.25">
      <c r="A998" s="76" t="str">
        <f t="shared" si="45"/>
        <v>21007</v>
      </c>
      <c r="B998" s="76" t="str">
        <f t="shared" si="46"/>
        <v>21007</v>
      </c>
      <c r="C998" s="33">
        <v>21007</v>
      </c>
      <c r="D998" s="33" t="s">
        <v>4208</v>
      </c>
      <c r="E998" s="33" t="s">
        <v>937</v>
      </c>
      <c r="F998" s="33" t="s">
        <v>936</v>
      </c>
      <c r="G998" s="33" t="s">
        <v>4209</v>
      </c>
      <c r="H998" s="5" t="s">
        <v>1855</v>
      </c>
      <c r="I998" s="33">
        <v>1057</v>
      </c>
      <c r="K998" s="9">
        <v>21</v>
      </c>
      <c r="O998" s="33" t="s">
        <v>4210</v>
      </c>
      <c r="P998" s="61" t="str">
        <f t="shared" si="47"/>
        <v>POINT(-88.97886 37.04421)</v>
      </c>
      <c r="Q998" s="67">
        <v>37.04421</v>
      </c>
      <c r="R998" s="67">
        <v>-88.978859999999997</v>
      </c>
    </row>
    <row r="999" spans="1:18" x14ac:dyDescent="0.25">
      <c r="A999" s="76" t="str">
        <f t="shared" si="45"/>
        <v>21009</v>
      </c>
      <c r="B999" s="76" t="str">
        <f t="shared" si="46"/>
        <v>21009</v>
      </c>
      <c r="C999" s="33">
        <v>21009</v>
      </c>
      <c r="D999" s="33" t="s">
        <v>4211</v>
      </c>
      <c r="E999" s="33" t="s">
        <v>937</v>
      </c>
      <c r="F999" s="33" t="s">
        <v>936</v>
      </c>
      <c r="G999" s="33" t="s">
        <v>4212</v>
      </c>
      <c r="H999" s="5" t="s">
        <v>1855</v>
      </c>
      <c r="I999" s="33">
        <v>1058</v>
      </c>
      <c r="K999" s="9">
        <v>21</v>
      </c>
      <c r="O999" s="33" t="s">
        <v>4213</v>
      </c>
      <c r="P999" s="61" t="str">
        <f t="shared" si="47"/>
        <v>POINT(-85.931813 36.996774)</v>
      </c>
      <c r="Q999" s="67">
        <v>36.996774000000002</v>
      </c>
      <c r="R999" s="67">
        <v>-85.931813000000005</v>
      </c>
    </row>
    <row r="1000" spans="1:18" x14ac:dyDescent="0.25">
      <c r="A1000" s="76" t="str">
        <f t="shared" si="45"/>
        <v>21011</v>
      </c>
      <c r="B1000" s="76" t="str">
        <f t="shared" si="46"/>
        <v>21011</v>
      </c>
      <c r="C1000" s="33">
        <v>21011</v>
      </c>
      <c r="D1000" s="33" t="s">
        <v>4214</v>
      </c>
      <c r="E1000" s="33" t="s">
        <v>937</v>
      </c>
      <c r="F1000" s="33" t="s">
        <v>936</v>
      </c>
      <c r="G1000" s="33" t="s">
        <v>4215</v>
      </c>
      <c r="H1000" s="5" t="s">
        <v>1855</v>
      </c>
      <c r="I1000" s="33">
        <v>1059</v>
      </c>
      <c r="K1000" s="9">
        <v>21</v>
      </c>
      <c r="O1000" s="33" t="s">
        <v>4216</v>
      </c>
      <c r="P1000" s="61" t="str">
        <f t="shared" si="47"/>
        <v>POINT(-83.73656 38.139441)</v>
      </c>
      <c r="Q1000" s="67">
        <v>38.139440999999998</v>
      </c>
      <c r="R1000" s="67">
        <v>-83.736559999999997</v>
      </c>
    </row>
    <row r="1001" spans="1:18" x14ac:dyDescent="0.25">
      <c r="A1001" s="76" t="str">
        <f t="shared" si="45"/>
        <v>21013</v>
      </c>
      <c r="B1001" s="76" t="str">
        <f t="shared" si="46"/>
        <v>21013</v>
      </c>
      <c r="C1001" s="33">
        <v>21013</v>
      </c>
      <c r="D1001" s="33" t="s">
        <v>4217</v>
      </c>
      <c r="E1001" s="33" t="s">
        <v>937</v>
      </c>
      <c r="F1001" s="33" t="s">
        <v>936</v>
      </c>
      <c r="G1001" s="33" t="s">
        <v>4218</v>
      </c>
      <c r="H1001" s="5" t="s">
        <v>1855</v>
      </c>
      <c r="I1001" s="33">
        <v>1060</v>
      </c>
      <c r="K1001" s="9">
        <v>21</v>
      </c>
      <c r="O1001" s="33" t="s">
        <v>4219</v>
      </c>
      <c r="P1001" s="61" t="str">
        <f t="shared" si="47"/>
        <v>POINT(-83.701396 36.687928)</v>
      </c>
      <c r="Q1001" s="67">
        <v>36.687927999999999</v>
      </c>
      <c r="R1001" s="67">
        <v>-83.701396000000003</v>
      </c>
    </row>
    <row r="1002" spans="1:18" x14ac:dyDescent="0.25">
      <c r="A1002" s="76" t="str">
        <f t="shared" si="45"/>
        <v>21015</v>
      </c>
      <c r="B1002" s="76" t="str">
        <f t="shared" si="46"/>
        <v>21015</v>
      </c>
      <c r="C1002" s="33">
        <v>21015</v>
      </c>
      <c r="D1002" s="33" t="s">
        <v>2179</v>
      </c>
      <c r="E1002" s="33" t="s">
        <v>937</v>
      </c>
      <c r="F1002" s="33" t="s">
        <v>936</v>
      </c>
      <c r="G1002" s="33" t="s">
        <v>2180</v>
      </c>
      <c r="H1002" s="5" t="s">
        <v>1855</v>
      </c>
      <c r="I1002" s="33">
        <v>1061</v>
      </c>
      <c r="K1002" s="9">
        <v>21</v>
      </c>
      <c r="O1002" s="33" t="s">
        <v>4220</v>
      </c>
      <c r="P1002" s="61" t="str">
        <f t="shared" si="47"/>
        <v>POINT(-84.679715 38.9871)</v>
      </c>
      <c r="Q1002" s="67">
        <v>38.987099999999998</v>
      </c>
      <c r="R1002" s="67">
        <v>-84.679715000000002</v>
      </c>
    </row>
    <row r="1003" spans="1:18" x14ac:dyDescent="0.25">
      <c r="A1003" s="76" t="str">
        <f t="shared" si="45"/>
        <v>21017</v>
      </c>
      <c r="B1003" s="76" t="str">
        <f t="shared" si="46"/>
        <v>21017</v>
      </c>
      <c r="C1003" s="33">
        <v>21017</v>
      </c>
      <c r="D1003" s="33" t="s">
        <v>3979</v>
      </c>
      <c r="E1003" s="33" t="s">
        <v>937</v>
      </c>
      <c r="F1003" s="33" t="s">
        <v>936</v>
      </c>
      <c r="G1003" s="33" t="s">
        <v>3980</v>
      </c>
      <c r="H1003" s="5" t="s">
        <v>1855</v>
      </c>
      <c r="I1003" s="33">
        <v>1062</v>
      </c>
      <c r="K1003" s="9">
        <v>21</v>
      </c>
      <c r="O1003" s="33" t="s">
        <v>4221</v>
      </c>
      <c r="P1003" s="61" t="str">
        <f t="shared" si="47"/>
        <v>POINT(-84.246611 38.202978)</v>
      </c>
      <c r="Q1003" s="67">
        <v>38.202978000000002</v>
      </c>
      <c r="R1003" s="67">
        <v>-84.246611000000001</v>
      </c>
    </row>
    <row r="1004" spans="1:18" x14ac:dyDescent="0.25">
      <c r="A1004" s="76" t="str">
        <f t="shared" si="45"/>
        <v>21019</v>
      </c>
      <c r="B1004" s="76" t="str">
        <f t="shared" si="46"/>
        <v>21019</v>
      </c>
      <c r="C1004" s="33">
        <v>21019</v>
      </c>
      <c r="D1004" s="33" t="s">
        <v>4222</v>
      </c>
      <c r="E1004" s="33" t="s">
        <v>937</v>
      </c>
      <c r="F1004" s="33" t="s">
        <v>936</v>
      </c>
      <c r="G1004" s="33" t="s">
        <v>4223</v>
      </c>
      <c r="H1004" s="5" t="s">
        <v>1855</v>
      </c>
      <c r="I1004" s="33">
        <v>1063</v>
      </c>
      <c r="K1004" s="9">
        <v>21</v>
      </c>
      <c r="O1004" s="33" t="s">
        <v>4224</v>
      </c>
      <c r="P1004" s="61" t="str">
        <f t="shared" si="47"/>
        <v>POINT(-82.666548 38.431905)</v>
      </c>
      <c r="Q1004" s="67">
        <v>38.431905</v>
      </c>
      <c r="R1004" s="67">
        <v>-82.666548000000006</v>
      </c>
    </row>
    <row r="1005" spans="1:18" x14ac:dyDescent="0.25">
      <c r="A1005" s="76" t="str">
        <f t="shared" si="45"/>
        <v>21021</v>
      </c>
      <c r="B1005" s="76" t="str">
        <f t="shared" si="46"/>
        <v>21021</v>
      </c>
      <c r="C1005" s="33">
        <v>21021</v>
      </c>
      <c r="D1005" s="33" t="s">
        <v>4225</v>
      </c>
      <c r="E1005" s="33" t="s">
        <v>937</v>
      </c>
      <c r="F1005" s="33" t="s">
        <v>936</v>
      </c>
      <c r="G1005" s="33" t="s">
        <v>4226</v>
      </c>
      <c r="H1005" s="5" t="s">
        <v>1855</v>
      </c>
      <c r="I1005" s="33">
        <v>1064</v>
      </c>
      <c r="K1005" s="9">
        <v>21</v>
      </c>
      <c r="O1005" s="33" t="s">
        <v>4227</v>
      </c>
      <c r="P1005" s="61" t="str">
        <f t="shared" si="47"/>
        <v>POINT(-84.799493 37.635777)</v>
      </c>
      <c r="Q1005" s="67">
        <v>37.635776999999997</v>
      </c>
      <c r="R1005" s="67">
        <v>-84.799492999999998</v>
      </c>
    </row>
    <row r="1006" spans="1:18" x14ac:dyDescent="0.25">
      <c r="A1006" s="76" t="str">
        <f t="shared" si="45"/>
        <v>21023</v>
      </c>
      <c r="B1006" s="76" t="str">
        <f t="shared" si="46"/>
        <v>21023</v>
      </c>
      <c r="C1006" s="33">
        <v>21023</v>
      </c>
      <c r="D1006" s="33" t="s">
        <v>4228</v>
      </c>
      <c r="E1006" s="33" t="s">
        <v>937</v>
      </c>
      <c r="F1006" s="33" t="s">
        <v>936</v>
      </c>
      <c r="G1006" s="33" t="s">
        <v>4229</v>
      </c>
      <c r="H1006" s="5" t="s">
        <v>1855</v>
      </c>
      <c r="I1006" s="33">
        <v>1065</v>
      </c>
      <c r="K1006" s="9">
        <v>21</v>
      </c>
      <c r="O1006" s="33" t="s">
        <v>4230</v>
      </c>
      <c r="P1006" s="61" t="str">
        <f t="shared" si="47"/>
        <v>POINT(-84.070088 38.702562)</v>
      </c>
      <c r="Q1006" s="67">
        <v>38.702562</v>
      </c>
      <c r="R1006" s="67">
        <v>-84.070087999999998</v>
      </c>
    </row>
    <row r="1007" spans="1:18" x14ac:dyDescent="0.25">
      <c r="A1007" s="76" t="str">
        <f t="shared" si="45"/>
        <v>21025</v>
      </c>
      <c r="B1007" s="76" t="str">
        <f t="shared" si="46"/>
        <v>21025</v>
      </c>
      <c r="C1007" s="33">
        <v>21025</v>
      </c>
      <c r="D1007" s="33" t="s">
        <v>4231</v>
      </c>
      <c r="E1007" s="33" t="s">
        <v>937</v>
      </c>
      <c r="F1007" s="33" t="s">
        <v>936</v>
      </c>
      <c r="G1007" s="33" t="s">
        <v>4232</v>
      </c>
      <c r="H1007" s="5" t="s">
        <v>1855</v>
      </c>
      <c r="I1007" s="33">
        <v>1066</v>
      </c>
      <c r="K1007" s="9">
        <v>21</v>
      </c>
      <c r="O1007" s="33" t="s">
        <v>4233</v>
      </c>
      <c r="P1007" s="61" t="str">
        <f t="shared" si="47"/>
        <v>POINT(-83.37768 37.520092)</v>
      </c>
      <c r="Q1007" s="67">
        <v>37.520091999999998</v>
      </c>
      <c r="R1007" s="67">
        <v>-83.377679999999998</v>
      </c>
    </row>
    <row r="1008" spans="1:18" x14ac:dyDescent="0.25">
      <c r="A1008" s="76" t="str">
        <f t="shared" si="45"/>
        <v>21027</v>
      </c>
      <c r="B1008" s="76" t="str">
        <f t="shared" si="46"/>
        <v>21027</v>
      </c>
      <c r="C1008" s="33">
        <v>21027</v>
      </c>
      <c r="D1008" s="33" t="s">
        <v>4234</v>
      </c>
      <c r="E1008" s="33" t="s">
        <v>937</v>
      </c>
      <c r="F1008" s="33" t="s">
        <v>936</v>
      </c>
      <c r="G1008" s="33" t="s">
        <v>4235</v>
      </c>
      <c r="H1008" s="5" t="s">
        <v>1855</v>
      </c>
      <c r="I1008" s="33">
        <v>1067</v>
      </c>
      <c r="K1008" s="9">
        <v>21</v>
      </c>
      <c r="O1008" s="33" t="s">
        <v>4236</v>
      </c>
      <c r="P1008" s="61" t="str">
        <f t="shared" si="47"/>
        <v>POINT(-86.410471 37.770382)</v>
      </c>
      <c r="Q1008" s="67">
        <v>37.770381999999998</v>
      </c>
      <c r="R1008" s="67">
        <v>-86.410471000000001</v>
      </c>
    </row>
    <row r="1009" spans="1:18" x14ac:dyDescent="0.25">
      <c r="A1009" s="76" t="str">
        <f t="shared" si="45"/>
        <v>21029</v>
      </c>
      <c r="B1009" s="76" t="str">
        <f t="shared" si="46"/>
        <v>21029</v>
      </c>
      <c r="C1009" s="33">
        <v>21029</v>
      </c>
      <c r="D1009" s="33" t="s">
        <v>4237</v>
      </c>
      <c r="E1009" s="33" t="s">
        <v>937</v>
      </c>
      <c r="F1009" s="33" t="s">
        <v>936</v>
      </c>
      <c r="G1009" s="33" t="s">
        <v>4238</v>
      </c>
      <c r="H1009" s="5" t="s">
        <v>1855</v>
      </c>
      <c r="I1009" s="33">
        <v>1068</v>
      </c>
      <c r="K1009" s="9">
        <v>21</v>
      </c>
      <c r="O1009" s="33" t="s">
        <v>4239</v>
      </c>
      <c r="P1009" s="61" t="str">
        <f t="shared" si="47"/>
        <v>POINT(-85.655385 38.022943)</v>
      </c>
      <c r="Q1009" s="67">
        <v>38.022942999999998</v>
      </c>
      <c r="R1009" s="67">
        <v>-85.655384999999995</v>
      </c>
    </row>
    <row r="1010" spans="1:18" x14ac:dyDescent="0.25">
      <c r="A1010" s="76" t="str">
        <f t="shared" si="45"/>
        <v>21031</v>
      </c>
      <c r="B1010" s="76" t="str">
        <f t="shared" si="46"/>
        <v>21031</v>
      </c>
      <c r="C1010" s="33">
        <v>21031</v>
      </c>
      <c r="D1010" s="33" t="s">
        <v>1872</v>
      </c>
      <c r="E1010" s="33" t="s">
        <v>937</v>
      </c>
      <c r="F1010" s="33" t="s">
        <v>936</v>
      </c>
      <c r="G1010" s="33" t="s">
        <v>1873</v>
      </c>
      <c r="H1010" s="5" t="s">
        <v>1855</v>
      </c>
      <c r="I1010" s="33">
        <v>1069</v>
      </c>
      <c r="K1010" s="9">
        <v>21</v>
      </c>
      <c r="O1010" s="33" t="s">
        <v>4240</v>
      </c>
      <c r="P1010" s="61" t="str">
        <f t="shared" si="47"/>
        <v>POINT(-86.680574 37.218921)</v>
      </c>
      <c r="Q1010" s="67">
        <v>37.218921000000002</v>
      </c>
      <c r="R1010" s="67">
        <v>-86.680573999999993</v>
      </c>
    </row>
    <row r="1011" spans="1:18" x14ac:dyDescent="0.25">
      <c r="A1011" s="76" t="str">
        <f t="shared" si="45"/>
        <v>21033</v>
      </c>
      <c r="B1011" s="76" t="str">
        <f t="shared" si="46"/>
        <v>21033</v>
      </c>
      <c r="C1011" s="33">
        <v>21033</v>
      </c>
      <c r="D1011" s="33" t="s">
        <v>4241</v>
      </c>
      <c r="E1011" s="33" t="s">
        <v>937</v>
      </c>
      <c r="F1011" s="33" t="s">
        <v>936</v>
      </c>
      <c r="G1011" s="33" t="s">
        <v>4242</v>
      </c>
      <c r="H1011" s="5" t="s">
        <v>1855</v>
      </c>
      <c r="I1011" s="33">
        <v>1070</v>
      </c>
      <c r="K1011" s="9">
        <v>21</v>
      </c>
      <c r="O1011" s="33" t="s">
        <v>4243</v>
      </c>
      <c r="P1011" s="61" t="str">
        <f t="shared" si="47"/>
        <v>POINT(-87.87922 37.127446)</v>
      </c>
      <c r="Q1011" s="67">
        <v>37.127445999999999</v>
      </c>
      <c r="R1011" s="67">
        <v>-87.879220000000004</v>
      </c>
    </row>
    <row r="1012" spans="1:18" x14ac:dyDescent="0.25">
      <c r="A1012" s="76" t="str">
        <f t="shared" si="45"/>
        <v>21035</v>
      </c>
      <c r="B1012" s="76" t="str">
        <f t="shared" si="46"/>
        <v>21035</v>
      </c>
      <c r="C1012" s="33">
        <v>21035</v>
      </c>
      <c r="D1012" s="33" t="s">
        <v>4244</v>
      </c>
      <c r="E1012" s="33" t="s">
        <v>937</v>
      </c>
      <c r="F1012" s="33" t="s">
        <v>936</v>
      </c>
      <c r="G1012" s="33" t="s">
        <v>4245</v>
      </c>
      <c r="H1012" s="5" t="s">
        <v>1855</v>
      </c>
      <c r="I1012" s="33">
        <v>1071</v>
      </c>
      <c r="K1012" s="9">
        <v>21</v>
      </c>
      <c r="O1012" s="33" t="s">
        <v>4246</v>
      </c>
      <c r="P1012" s="61" t="str">
        <f t="shared" si="47"/>
        <v>POINT(-88.305814 36.620185)</v>
      </c>
      <c r="Q1012" s="67">
        <v>36.620184999999999</v>
      </c>
      <c r="R1012" s="67">
        <v>-88.305813999999998</v>
      </c>
    </row>
    <row r="1013" spans="1:18" x14ac:dyDescent="0.25">
      <c r="A1013" s="76" t="str">
        <f t="shared" si="45"/>
        <v>21037</v>
      </c>
      <c r="B1013" s="76" t="str">
        <f t="shared" si="46"/>
        <v>21037</v>
      </c>
      <c r="C1013" s="33">
        <v>21037</v>
      </c>
      <c r="D1013" s="33" t="s">
        <v>4247</v>
      </c>
      <c r="E1013" s="33" t="s">
        <v>937</v>
      </c>
      <c r="F1013" s="33" t="s">
        <v>936</v>
      </c>
      <c r="G1013" s="33" t="s">
        <v>4248</v>
      </c>
      <c r="H1013" s="5" t="s">
        <v>1855</v>
      </c>
      <c r="I1013" s="33">
        <v>1072</v>
      </c>
      <c r="K1013" s="9">
        <v>21</v>
      </c>
      <c r="O1013" s="33" t="s">
        <v>4249</v>
      </c>
      <c r="P1013" s="61" t="str">
        <f t="shared" si="47"/>
        <v>POINT(-84.44141 39.035049)</v>
      </c>
      <c r="Q1013" s="67">
        <v>39.035049000000001</v>
      </c>
      <c r="R1013" s="67">
        <v>-84.441410000000005</v>
      </c>
    </row>
    <row r="1014" spans="1:18" x14ac:dyDescent="0.25">
      <c r="A1014" s="76" t="str">
        <f t="shared" si="45"/>
        <v>21039</v>
      </c>
      <c r="B1014" s="76" t="str">
        <f t="shared" si="46"/>
        <v>21039</v>
      </c>
      <c r="C1014" s="33">
        <v>21039</v>
      </c>
      <c r="D1014" s="33" t="s">
        <v>4250</v>
      </c>
      <c r="E1014" s="33" t="s">
        <v>937</v>
      </c>
      <c r="F1014" s="33" t="s">
        <v>936</v>
      </c>
      <c r="G1014" s="33" t="s">
        <v>4251</v>
      </c>
      <c r="H1014" s="5" t="s">
        <v>1855</v>
      </c>
      <c r="I1014" s="33">
        <v>1073</v>
      </c>
      <c r="K1014" s="9">
        <v>21</v>
      </c>
      <c r="O1014" s="33" t="s">
        <v>4252</v>
      </c>
      <c r="P1014" s="61" t="str">
        <f t="shared" si="47"/>
        <v>POINT(-88.94788 36.854337)</v>
      </c>
      <c r="Q1014" s="67">
        <v>36.854337000000001</v>
      </c>
      <c r="R1014" s="67">
        <v>-88.947879999999998</v>
      </c>
    </row>
    <row r="1015" spans="1:18" x14ac:dyDescent="0.25">
      <c r="A1015" s="76" t="str">
        <f t="shared" si="45"/>
        <v>21041</v>
      </c>
      <c r="B1015" s="76" t="str">
        <f t="shared" si="46"/>
        <v>21041</v>
      </c>
      <c r="C1015" s="33">
        <v>21041</v>
      </c>
      <c r="D1015" s="33" t="s">
        <v>2186</v>
      </c>
      <c r="E1015" s="33" t="s">
        <v>937</v>
      </c>
      <c r="F1015" s="33" t="s">
        <v>936</v>
      </c>
      <c r="G1015" s="33" t="s">
        <v>2187</v>
      </c>
      <c r="H1015" s="5" t="s">
        <v>1855</v>
      </c>
      <c r="I1015" s="33">
        <v>1074</v>
      </c>
      <c r="K1015" s="9">
        <v>21</v>
      </c>
      <c r="O1015" s="33" t="s">
        <v>4253</v>
      </c>
      <c r="P1015" s="61" t="str">
        <f t="shared" si="47"/>
        <v>POINT(-85.139328 38.668554)</v>
      </c>
      <c r="Q1015" s="67">
        <v>38.668554</v>
      </c>
      <c r="R1015" s="67">
        <v>-85.139328000000006</v>
      </c>
    </row>
    <row r="1016" spans="1:18" x14ac:dyDescent="0.25">
      <c r="A1016" s="76" t="str">
        <f t="shared" si="45"/>
        <v>21043</v>
      </c>
      <c r="B1016" s="76" t="str">
        <f t="shared" si="46"/>
        <v>21043</v>
      </c>
      <c r="C1016" s="33">
        <v>21043</v>
      </c>
      <c r="D1016" s="33" t="s">
        <v>4254</v>
      </c>
      <c r="E1016" s="33" t="s">
        <v>937</v>
      </c>
      <c r="F1016" s="33" t="s">
        <v>936</v>
      </c>
      <c r="G1016" s="33" t="s">
        <v>4255</v>
      </c>
      <c r="H1016" s="5" t="s">
        <v>1855</v>
      </c>
      <c r="I1016" s="33">
        <v>1075</v>
      </c>
      <c r="K1016" s="9">
        <v>21</v>
      </c>
      <c r="O1016" s="33" t="s">
        <v>4256</v>
      </c>
      <c r="P1016" s="61" t="str">
        <f t="shared" si="47"/>
        <v>POINT(-83.03816 38.313503)</v>
      </c>
      <c r="Q1016" s="67">
        <v>38.313502999999997</v>
      </c>
      <c r="R1016" s="67">
        <v>-83.038160000000005</v>
      </c>
    </row>
    <row r="1017" spans="1:18" x14ac:dyDescent="0.25">
      <c r="A1017" s="76" t="str">
        <f t="shared" si="45"/>
        <v>21045</v>
      </c>
      <c r="B1017" s="76" t="str">
        <f t="shared" si="46"/>
        <v>21045</v>
      </c>
      <c r="C1017" s="33">
        <v>21045</v>
      </c>
      <c r="D1017" s="33" t="s">
        <v>4257</v>
      </c>
      <c r="E1017" s="33" t="s">
        <v>937</v>
      </c>
      <c r="F1017" s="33" t="s">
        <v>936</v>
      </c>
      <c r="G1017" s="33" t="s">
        <v>4258</v>
      </c>
      <c r="H1017" s="5" t="s">
        <v>1855</v>
      </c>
      <c r="I1017" s="33">
        <v>1076</v>
      </c>
      <c r="K1017" s="9">
        <v>21</v>
      </c>
      <c r="O1017" s="33" t="s">
        <v>4259</v>
      </c>
      <c r="P1017" s="61" t="str">
        <f t="shared" si="47"/>
        <v>POINT(-84.924168 37.303319)</v>
      </c>
      <c r="Q1017" s="67">
        <v>37.303319000000002</v>
      </c>
      <c r="R1017" s="67">
        <v>-84.924167999999995</v>
      </c>
    </row>
    <row r="1018" spans="1:18" x14ac:dyDescent="0.25">
      <c r="A1018" s="76" t="str">
        <f t="shared" si="45"/>
        <v>21047</v>
      </c>
      <c r="B1018" s="76" t="str">
        <f t="shared" si="46"/>
        <v>21047</v>
      </c>
      <c r="C1018" s="33">
        <v>21047</v>
      </c>
      <c r="D1018" s="33" t="s">
        <v>3418</v>
      </c>
      <c r="E1018" s="33" t="s">
        <v>937</v>
      </c>
      <c r="F1018" s="33" t="s">
        <v>936</v>
      </c>
      <c r="G1018" s="33" t="s">
        <v>3419</v>
      </c>
      <c r="H1018" s="5" t="s">
        <v>1855</v>
      </c>
      <c r="I1018" s="33">
        <v>1077</v>
      </c>
      <c r="K1018" s="9">
        <v>21</v>
      </c>
      <c r="O1018" s="33" t="s">
        <v>4260</v>
      </c>
      <c r="P1018" s="61" t="str">
        <f t="shared" si="47"/>
        <v>POINT(-87.478173 36.810955)</v>
      </c>
      <c r="Q1018" s="67">
        <v>36.810955</v>
      </c>
      <c r="R1018" s="67">
        <v>-87.478172999999998</v>
      </c>
    </row>
    <row r="1019" spans="1:18" x14ac:dyDescent="0.25">
      <c r="A1019" s="76" t="str">
        <f t="shared" si="45"/>
        <v>21049</v>
      </c>
      <c r="B1019" s="76" t="str">
        <f t="shared" si="46"/>
        <v>21049</v>
      </c>
      <c r="C1019" s="33">
        <v>21049</v>
      </c>
      <c r="D1019" s="33" t="s">
        <v>2192</v>
      </c>
      <c r="E1019" s="33" t="s">
        <v>937</v>
      </c>
      <c r="F1019" s="33" t="s">
        <v>936</v>
      </c>
      <c r="G1019" s="33" t="s">
        <v>2193</v>
      </c>
      <c r="H1019" s="5" t="s">
        <v>1855</v>
      </c>
      <c r="I1019" s="33">
        <v>1078</v>
      </c>
      <c r="K1019" s="9">
        <v>21</v>
      </c>
      <c r="O1019" s="33" t="s">
        <v>4261</v>
      </c>
      <c r="P1019" s="61" t="str">
        <f t="shared" si="47"/>
        <v>POINT(-84.182232 37.986825)</v>
      </c>
      <c r="Q1019" s="67">
        <v>37.986825000000003</v>
      </c>
      <c r="R1019" s="67">
        <v>-84.182231999999999</v>
      </c>
    </row>
    <row r="1020" spans="1:18" x14ac:dyDescent="0.25">
      <c r="A1020" s="76" t="str">
        <f t="shared" si="45"/>
        <v>21051</v>
      </c>
      <c r="B1020" s="76" t="str">
        <f t="shared" si="46"/>
        <v>21051</v>
      </c>
      <c r="C1020" s="33">
        <v>21051</v>
      </c>
      <c r="D1020" s="33" t="s">
        <v>1893</v>
      </c>
      <c r="E1020" s="33" t="s">
        <v>937</v>
      </c>
      <c r="F1020" s="33" t="s">
        <v>936</v>
      </c>
      <c r="G1020" s="33" t="s">
        <v>1894</v>
      </c>
      <c r="H1020" s="5" t="s">
        <v>1855</v>
      </c>
      <c r="I1020" s="33">
        <v>1079</v>
      </c>
      <c r="K1020" s="9">
        <v>21</v>
      </c>
      <c r="O1020" s="33" t="s">
        <v>4262</v>
      </c>
      <c r="P1020" s="61" t="str">
        <f t="shared" si="47"/>
        <v>POINT(-83.746759 37.169598)</v>
      </c>
      <c r="Q1020" s="67">
        <v>37.169598000000001</v>
      </c>
      <c r="R1020" s="67">
        <v>-83.746758999999997</v>
      </c>
    </row>
    <row r="1021" spans="1:18" x14ac:dyDescent="0.25">
      <c r="A1021" s="76" t="str">
        <f t="shared" si="45"/>
        <v>21053</v>
      </c>
      <c r="B1021" s="76" t="str">
        <f t="shared" si="46"/>
        <v>21053</v>
      </c>
      <c r="C1021" s="33">
        <v>21053</v>
      </c>
      <c r="D1021" s="33" t="s">
        <v>3423</v>
      </c>
      <c r="E1021" s="33" t="s">
        <v>937</v>
      </c>
      <c r="F1021" s="33" t="s">
        <v>936</v>
      </c>
      <c r="G1021" s="33" t="s">
        <v>3424</v>
      </c>
      <c r="H1021" s="5" t="s">
        <v>1855</v>
      </c>
      <c r="I1021" s="33">
        <v>1080</v>
      </c>
      <c r="K1021" s="9">
        <v>21</v>
      </c>
      <c r="O1021" s="33" t="s">
        <v>4263</v>
      </c>
      <c r="P1021" s="61" t="str">
        <f t="shared" si="47"/>
        <v>POINT(-85.135223 36.713992)</v>
      </c>
      <c r="Q1021" s="67">
        <v>36.713991999999998</v>
      </c>
      <c r="R1021" s="67">
        <v>-85.135222999999996</v>
      </c>
    </row>
    <row r="1022" spans="1:18" x14ac:dyDescent="0.25">
      <c r="A1022" s="76" t="str">
        <f t="shared" si="45"/>
        <v>21055</v>
      </c>
      <c r="B1022" s="76" t="str">
        <f t="shared" si="46"/>
        <v>21055</v>
      </c>
      <c r="C1022" s="33">
        <v>21055</v>
      </c>
      <c r="D1022" s="33" t="s">
        <v>2212</v>
      </c>
      <c r="E1022" s="33" t="s">
        <v>937</v>
      </c>
      <c r="F1022" s="33" t="s">
        <v>936</v>
      </c>
      <c r="G1022" s="33" t="s">
        <v>2213</v>
      </c>
      <c r="H1022" s="5" t="s">
        <v>1855</v>
      </c>
      <c r="I1022" s="33">
        <v>1081</v>
      </c>
      <c r="K1022" s="9">
        <v>21</v>
      </c>
      <c r="O1022" s="33" t="s">
        <v>4264</v>
      </c>
      <c r="P1022" s="61" t="str">
        <f t="shared" si="47"/>
        <v>POINT(-88.095078 37.332496)</v>
      </c>
      <c r="Q1022" s="67">
        <v>37.332495999999999</v>
      </c>
      <c r="R1022" s="67">
        <v>-88.095078000000001</v>
      </c>
    </row>
    <row r="1023" spans="1:18" x14ac:dyDescent="0.25">
      <c r="A1023" s="76" t="str">
        <f t="shared" si="45"/>
        <v>21057</v>
      </c>
      <c r="B1023" s="76" t="str">
        <f t="shared" si="46"/>
        <v>21057</v>
      </c>
      <c r="C1023" s="33">
        <v>21057</v>
      </c>
      <c r="D1023" s="33" t="s">
        <v>3431</v>
      </c>
      <c r="E1023" s="33" t="s">
        <v>937</v>
      </c>
      <c r="F1023" s="33" t="s">
        <v>936</v>
      </c>
      <c r="G1023" s="33" t="s">
        <v>3432</v>
      </c>
      <c r="H1023" s="5" t="s">
        <v>1855</v>
      </c>
      <c r="I1023" s="33">
        <v>1082</v>
      </c>
      <c r="K1023" s="9">
        <v>21</v>
      </c>
      <c r="O1023" s="33" t="s">
        <v>4265</v>
      </c>
      <c r="P1023" s="61" t="str">
        <f t="shared" si="47"/>
        <v>POINT(-85.389079 36.778888)</v>
      </c>
      <c r="Q1023" s="67">
        <v>36.778888000000002</v>
      </c>
      <c r="R1023" s="67">
        <v>-85.389078999999995</v>
      </c>
    </row>
    <row r="1024" spans="1:18" x14ac:dyDescent="0.25">
      <c r="A1024" s="76" t="str">
        <f t="shared" si="45"/>
        <v>21059</v>
      </c>
      <c r="B1024" s="76" t="str">
        <f t="shared" si="46"/>
        <v>21059</v>
      </c>
      <c r="C1024" s="33">
        <v>21059</v>
      </c>
      <c r="D1024" s="33" t="s">
        <v>3625</v>
      </c>
      <c r="E1024" s="33" t="s">
        <v>937</v>
      </c>
      <c r="F1024" s="33" t="s">
        <v>936</v>
      </c>
      <c r="G1024" s="33" t="s">
        <v>3626</v>
      </c>
      <c r="H1024" s="5" t="s">
        <v>1855</v>
      </c>
      <c r="I1024" s="33">
        <v>1083</v>
      </c>
      <c r="K1024" s="9">
        <v>21</v>
      </c>
      <c r="O1024" s="33" t="s">
        <v>4266</v>
      </c>
      <c r="P1024" s="61" t="str">
        <f t="shared" si="47"/>
        <v>POINT(-87.094971 37.747732)</v>
      </c>
      <c r="Q1024" s="67">
        <v>37.747731999999999</v>
      </c>
      <c r="R1024" s="67">
        <v>-87.094971000000001</v>
      </c>
    </row>
    <row r="1025" spans="1:18" x14ac:dyDescent="0.25">
      <c r="A1025" s="76" t="str">
        <f t="shared" si="45"/>
        <v>21061</v>
      </c>
      <c r="B1025" s="76" t="str">
        <f t="shared" si="46"/>
        <v>21061</v>
      </c>
      <c r="C1025" s="33">
        <v>21061</v>
      </c>
      <c r="D1025" s="33" t="s">
        <v>4267</v>
      </c>
      <c r="E1025" s="33" t="s">
        <v>937</v>
      </c>
      <c r="F1025" s="33" t="s">
        <v>936</v>
      </c>
      <c r="G1025" s="33" t="s">
        <v>4268</v>
      </c>
      <c r="H1025" s="5" t="s">
        <v>1855</v>
      </c>
      <c r="I1025" s="33">
        <v>1084</v>
      </c>
      <c r="K1025" s="9">
        <v>21</v>
      </c>
      <c r="O1025" s="33" t="s">
        <v>4269</v>
      </c>
      <c r="P1025" s="61" t="str">
        <f t="shared" si="47"/>
        <v>POINT(-86.255277 37.196775)</v>
      </c>
      <c r="Q1025" s="67">
        <v>37.196775000000002</v>
      </c>
      <c r="R1025" s="67">
        <v>-86.255277000000007</v>
      </c>
    </row>
    <row r="1026" spans="1:18" x14ac:dyDescent="0.25">
      <c r="A1026" s="76" t="str">
        <f t="shared" si="45"/>
        <v>21063</v>
      </c>
      <c r="B1026" s="76" t="str">
        <f t="shared" si="46"/>
        <v>21063</v>
      </c>
      <c r="C1026" s="33">
        <v>21063</v>
      </c>
      <c r="D1026" s="33" t="s">
        <v>4270</v>
      </c>
      <c r="E1026" s="33" t="s">
        <v>937</v>
      </c>
      <c r="F1026" s="33" t="s">
        <v>936</v>
      </c>
      <c r="G1026" s="33" t="s">
        <v>4271</v>
      </c>
      <c r="H1026" s="5" t="s">
        <v>1855</v>
      </c>
      <c r="I1026" s="33">
        <v>1085</v>
      </c>
      <c r="K1026" s="9">
        <v>21</v>
      </c>
      <c r="O1026" s="33" t="s">
        <v>4272</v>
      </c>
      <c r="P1026" s="61" t="str">
        <f t="shared" si="47"/>
        <v>POINT(-83.106515 38.122128)</v>
      </c>
      <c r="Q1026" s="67">
        <v>38.122127999999996</v>
      </c>
      <c r="R1026" s="67">
        <v>-83.106515000000002</v>
      </c>
    </row>
    <row r="1027" spans="1:18" x14ac:dyDescent="0.25">
      <c r="A1027" s="76" t="str">
        <f t="shared" ref="A1027:A1090" si="48">K1027&amp;RIGHT(C1027,3)</f>
        <v>21065</v>
      </c>
      <c r="B1027" s="76" t="str">
        <f t="shared" ref="B1027:B1090" si="49">TEXT(A1027,"00000")</f>
        <v>21065</v>
      </c>
      <c r="C1027" s="33">
        <v>21065</v>
      </c>
      <c r="D1027" s="33" t="s">
        <v>4273</v>
      </c>
      <c r="E1027" s="33" t="s">
        <v>937</v>
      </c>
      <c r="F1027" s="33" t="s">
        <v>936</v>
      </c>
      <c r="G1027" s="33" t="s">
        <v>4274</v>
      </c>
      <c r="H1027" s="5" t="s">
        <v>1855</v>
      </c>
      <c r="I1027" s="33">
        <v>1086</v>
      </c>
      <c r="K1027" s="9">
        <v>21</v>
      </c>
      <c r="O1027" s="33" t="s">
        <v>4275</v>
      </c>
      <c r="P1027" s="61" t="str">
        <f t="shared" ref="P1027:P1090" si="50">CONCATENATE("POINT","(",R1027," ",Q1027,")")</f>
        <v>POINT(-83.988899 37.706277)</v>
      </c>
      <c r="Q1027" s="67">
        <v>37.706277</v>
      </c>
      <c r="R1027" s="67">
        <v>-83.988899000000004</v>
      </c>
    </row>
    <row r="1028" spans="1:18" x14ac:dyDescent="0.25">
      <c r="A1028" s="76" t="str">
        <f t="shared" si="48"/>
        <v>21067</v>
      </c>
      <c r="B1028" s="76" t="str">
        <f t="shared" si="49"/>
        <v>21067</v>
      </c>
      <c r="C1028" s="33">
        <v>21067</v>
      </c>
      <c r="D1028" s="33" t="s">
        <v>1938</v>
      </c>
      <c r="E1028" s="33" t="s">
        <v>937</v>
      </c>
      <c r="F1028" s="33" t="s">
        <v>936</v>
      </c>
      <c r="G1028" s="33" t="s">
        <v>1939</v>
      </c>
      <c r="H1028" s="5" t="s">
        <v>1855</v>
      </c>
      <c r="I1028" s="33">
        <v>1087</v>
      </c>
      <c r="K1028" s="9">
        <v>21</v>
      </c>
      <c r="O1028" s="33" t="s">
        <v>4276</v>
      </c>
      <c r="P1028" s="61" t="str">
        <f t="shared" si="50"/>
        <v>POINT(-84.496639 38.020523)</v>
      </c>
      <c r="Q1028" s="67">
        <v>38.020522999999997</v>
      </c>
      <c r="R1028" s="67">
        <v>-84.496639000000002</v>
      </c>
    </row>
    <row r="1029" spans="1:18" x14ac:dyDescent="0.25">
      <c r="A1029" s="76" t="str">
        <f t="shared" si="48"/>
        <v>21069</v>
      </c>
      <c r="B1029" s="76" t="str">
        <f t="shared" si="49"/>
        <v>21069</v>
      </c>
      <c r="C1029" s="33">
        <v>21069</v>
      </c>
      <c r="D1029" s="33" t="s">
        <v>4277</v>
      </c>
      <c r="E1029" s="33" t="s">
        <v>937</v>
      </c>
      <c r="F1029" s="33" t="s">
        <v>936</v>
      </c>
      <c r="G1029" s="33" t="s">
        <v>4278</v>
      </c>
      <c r="H1029" s="5" t="s">
        <v>1855</v>
      </c>
      <c r="I1029" s="33">
        <v>1088</v>
      </c>
      <c r="K1029" s="9">
        <v>21</v>
      </c>
      <c r="O1029" s="33" t="s">
        <v>4279</v>
      </c>
      <c r="P1029" s="61" t="str">
        <f t="shared" si="50"/>
        <v>POINT(-83.708286 38.388567)</v>
      </c>
      <c r="Q1029" s="67">
        <v>38.388567000000002</v>
      </c>
      <c r="R1029" s="67">
        <v>-83.708286000000001</v>
      </c>
    </row>
    <row r="1030" spans="1:18" x14ac:dyDescent="0.25">
      <c r="A1030" s="76" t="str">
        <f t="shared" si="48"/>
        <v>21071</v>
      </c>
      <c r="B1030" s="76" t="str">
        <f t="shared" si="49"/>
        <v>21071</v>
      </c>
      <c r="C1030" s="33">
        <v>21071</v>
      </c>
      <c r="D1030" s="33" t="s">
        <v>3036</v>
      </c>
      <c r="E1030" s="33" t="s">
        <v>937</v>
      </c>
      <c r="F1030" s="33" t="s">
        <v>936</v>
      </c>
      <c r="G1030" s="33" t="s">
        <v>3037</v>
      </c>
      <c r="H1030" s="5" t="s">
        <v>1855</v>
      </c>
      <c r="I1030" s="33">
        <v>1089</v>
      </c>
      <c r="K1030" s="9">
        <v>21</v>
      </c>
      <c r="O1030" s="33" t="s">
        <v>4280</v>
      </c>
      <c r="P1030" s="61" t="str">
        <f t="shared" si="50"/>
        <v>POINT(-82.738526 37.552299)</v>
      </c>
      <c r="Q1030" s="67">
        <v>37.552298999999998</v>
      </c>
      <c r="R1030" s="67">
        <v>-82.738525999999993</v>
      </c>
    </row>
    <row r="1031" spans="1:18" x14ac:dyDescent="0.25">
      <c r="A1031" s="76" t="str">
        <f t="shared" si="48"/>
        <v>21073</v>
      </c>
      <c r="B1031" s="76" t="str">
        <f t="shared" si="49"/>
        <v>21073</v>
      </c>
      <c r="C1031" s="33">
        <v>21073</v>
      </c>
      <c r="D1031" s="33" t="s">
        <v>1941</v>
      </c>
      <c r="E1031" s="33" t="s">
        <v>937</v>
      </c>
      <c r="F1031" s="33" t="s">
        <v>936</v>
      </c>
      <c r="G1031" s="33" t="s">
        <v>1942</v>
      </c>
      <c r="H1031" s="5" t="s">
        <v>1855</v>
      </c>
      <c r="I1031" s="33">
        <v>1090</v>
      </c>
      <c r="K1031" s="9">
        <v>21</v>
      </c>
      <c r="O1031" s="33" t="s">
        <v>4281</v>
      </c>
      <c r="P1031" s="61" t="str">
        <f t="shared" si="50"/>
        <v>POINT(-84.867592 38.196045)</v>
      </c>
      <c r="Q1031" s="67">
        <v>38.196044999999998</v>
      </c>
      <c r="R1031" s="67">
        <v>-84.867592000000002</v>
      </c>
    </row>
    <row r="1032" spans="1:18" x14ac:dyDescent="0.25">
      <c r="A1032" s="76" t="str">
        <f t="shared" si="48"/>
        <v>21075</v>
      </c>
      <c r="B1032" s="76" t="str">
        <f t="shared" si="49"/>
        <v>21075</v>
      </c>
      <c r="C1032" s="33">
        <v>21075</v>
      </c>
      <c r="D1032" s="33" t="s">
        <v>2229</v>
      </c>
      <c r="E1032" s="33" t="s">
        <v>937</v>
      </c>
      <c r="F1032" s="33" t="s">
        <v>936</v>
      </c>
      <c r="G1032" s="33" t="s">
        <v>2230</v>
      </c>
      <c r="H1032" s="5" t="s">
        <v>1855</v>
      </c>
      <c r="I1032" s="33">
        <v>1091</v>
      </c>
      <c r="K1032" s="9">
        <v>21</v>
      </c>
      <c r="O1032" s="33" t="s">
        <v>4282</v>
      </c>
      <c r="P1032" s="61" t="str">
        <f t="shared" si="50"/>
        <v>POINT(-89.035017 36.538176)</v>
      </c>
      <c r="Q1032" s="67">
        <v>36.538176</v>
      </c>
      <c r="R1032" s="67">
        <v>-89.035016999999996</v>
      </c>
    </row>
    <row r="1033" spans="1:18" x14ac:dyDescent="0.25">
      <c r="A1033" s="76" t="str">
        <f t="shared" si="48"/>
        <v>21077</v>
      </c>
      <c r="B1033" s="76" t="str">
        <f t="shared" si="49"/>
        <v>21077</v>
      </c>
      <c r="C1033" s="33">
        <v>21077</v>
      </c>
      <c r="D1033" s="33" t="s">
        <v>3455</v>
      </c>
      <c r="E1033" s="33" t="s">
        <v>937</v>
      </c>
      <c r="F1033" s="33" t="s">
        <v>936</v>
      </c>
      <c r="G1033" s="33" t="s">
        <v>3456</v>
      </c>
      <c r="H1033" s="5" t="s">
        <v>1855</v>
      </c>
      <c r="I1033" s="33">
        <v>1092</v>
      </c>
      <c r="K1033" s="9">
        <v>21</v>
      </c>
      <c r="O1033" s="33" t="s">
        <v>4283</v>
      </c>
      <c r="P1033" s="61" t="str">
        <f t="shared" si="50"/>
        <v>POINT(-84.842979 38.764401)</v>
      </c>
      <c r="Q1033" s="67">
        <v>38.764400999999999</v>
      </c>
      <c r="R1033" s="67">
        <v>-84.842979</v>
      </c>
    </row>
    <row r="1034" spans="1:18" x14ac:dyDescent="0.25">
      <c r="A1034" s="76" t="str">
        <f t="shared" si="48"/>
        <v>21079</v>
      </c>
      <c r="B1034" s="76" t="str">
        <f t="shared" si="49"/>
        <v>21079</v>
      </c>
      <c r="C1034" s="33">
        <v>21079</v>
      </c>
      <c r="D1034" s="33" t="s">
        <v>4284</v>
      </c>
      <c r="E1034" s="33" t="s">
        <v>937</v>
      </c>
      <c r="F1034" s="33" t="s">
        <v>936</v>
      </c>
      <c r="G1034" s="33" t="s">
        <v>4285</v>
      </c>
      <c r="H1034" s="5" t="s">
        <v>1855</v>
      </c>
      <c r="I1034" s="33">
        <v>1093</v>
      </c>
      <c r="K1034" s="9">
        <v>21</v>
      </c>
      <c r="O1034" s="33" t="s">
        <v>4286</v>
      </c>
      <c r="P1034" s="61" t="str">
        <f t="shared" si="50"/>
        <v>POINT(-84.575557 37.649333)</v>
      </c>
      <c r="Q1034" s="67">
        <v>37.649332999999999</v>
      </c>
      <c r="R1034" s="67">
        <v>-84.575557000000003</v>
      </c>
    </row>
    <row r="1035" spans="1:18" x14ac:dyDescent="0.25">
      <c r="A1035" s="76" t="str">
        <f t="shared" si="48"/>
        <v>21081</v>
      </c>
      <c r="B1035" s="76" t="str">
        <f t="shared" si="49"/>
        <v>21081</v>
      </c>
      <c r="C1035" s="33">
        <v>21081</v>
      </c>
      <c r="D1035" s="33" t="s">
        <v>2235</v>
      </c>
      <c r="E1035" s="33" t="s">
        <v>937</v>
      </c>
      <c r="F1035" s="33" t="s">
        <v>936</v>
      </c>
      <c r="G1035" s="33" t="s">
        <v>2236</v>
      </c>
      <c r="H1035" s="5" t="s">
        <v>1855</v>
      </c>
      <c r="I1035" s="33">
        <v>1094</v>
      </c>
      <c r="K1035" s="9">
        <v>21</v>
      </c>
      <c r="O1035" s="33" t="s">
        <v>4287</v>
      </c>
      <c r="P1035" s="61" t="str">
        <f t="shared" si="50"/>
        <v>POINT(-84.602069 38.688104)</v>
      </c>
      <c r="Q1035" s="67">
        <v>38.688104000000003</v>
      </c>
      <c r="R1035" s="67">
        <v>-84.602069</v>
      </c>
    </row>
    <row r="1036" spans="1:18" x14ac:dyDescent="0.25">
      <c r="A1036" s="76" t="str">
        <f t="shared" si="48"/>
        <v>21083</v>
      </c>
      <c r="B1036" s="76" t="str">
        <f t="shared" si="49"/>
        <v>21083</v>
      </c>
      <c r="C1036" s="33">
        <v>21083</v>
      </c>
      <c r="D1036" s="33" t="s">
        <v>4288</v>
      </c>
      <c r="E1036" s="33" t="s">
        <v>937</v>
      </c>
      <c r="F1036" s="33" t="s">
        <v>936</v>
      </c>
      <c r="G1036" s="33" t="s">
        <v>4289</v>
      </c>
      <c r="H1036" s="5" t="s">
        <v>1855</v>
      </c>
      <c r="I1036" s="33">
        <v>1095</v>
      </c>
      <c r="K1036" s="9">
        <v>21</v>
      </c>
      <c r="O1036" s="33" t="s">
        <v>4290</v>
      </c>
      <c r="P1036" s="61" t="str">
        <f t="shared" si="50"/>
        <v>POINT(-88.650362 36.741213)</v>
      </c>
      <c r="Q1036" s="67">
        <v>36.741213000000002</v>
      </c>
      <c r="R1036" s="67">
        <v>-88.650362000000001</v>
      </c>
    </row>
    <row r="1037" spans="1:18" x14ac:dyDescent="0.25">
      <c r="A1037" s="76" t="str">
        <f t="shared" si="48"/>
        <v>21085</v>
      </c>
      <c r="B1037" s="76" t="str">
        <f t="shared" si="49"/>
        <v>21085</v>
      </c>
      <c r="C1037" s="33">
        <v>21085</v>
      </c>
      <c r="D1037" s="33" t="s">
        <v>4291</v>
      </c>
      <c r="E1037" s="33" t="s">
        <v>937</v>
      </c>
      <c r="F1037" s="33" t="s">
        <v>936</v>
      </c>
      <c r="G1037" s="33" t="s">
        <v>4292</v>
      </c>
      <c r="H1037" s="5" t="s">
        <v>1855</v>
      </c>
      <c r="I1037" s="33">
        <v>1096</v>
      </c>
      <c r="K1037" s="9">
        <v>21</v>
      </c>
      <c r="O1037" s="33" t="s">
        <v>4293</v>
      </c>
      <c r="P1037" s="61" t="str">
        <f t="shared" si="50"/>
        <v>POINT(-86.306723 37.46909)</v>
      </c>
      <c r="Q1037" s="67">
        <v>37.469090000000001</v>
      </c>
      <c r="R1037" s="67">
        <v>-86.306723000000005</v>
      </c>
    </row>
    <row r="1038" spans="1:18" x14ac:dyDescent="0.25">
      <c r="A1038" s="76" t="str">
        <f t="shared" si="48"/>
        <v>21087</v>
      </c>
      <c r="B1038" s="76" t="str">
        <f t="shared" si="49"/>
        <v>21087</v>
      </c>
      <c r="C1038" s="33">
        <v>21087</v>
      </c>
      <c r="D1038" s="33" t="s">
        <v>4294</v>
      </c>
      <c r="E1038" s="33" t="s">
        <v>937</v>
      </c>
      <c r="F1038" s="33" t="s">
        <v>936</v>
      </c>
      <c r="G1038" s="33" t="s">
        <v>4295</v>
      </c>
      <c r="H1038" s="5" t="s">
        <v>1855</v>
      </c>
      <c r="I1038" s="33">
        <v>1097</v>
      </c>
      <c r="K1038" s="9">
        <v>21</v>
      </c>
      <c r="O1038" s="33" t="s">
        <v>4296</v>
      </c>
      <c r="P1038" s="61" t="str">
        <f t="shared" si="50"/>
        <v>POINT(-85.538944 37.265597)</v>
      </c>
      <c r="Q1038" s="67">
        <v>37.265597</v>
      </c>
      <c r="R1038" s="67">
        <v>-85.538944000000001</v>
      </c>
    </row>
    <row r="1039" spans="1:18" x14ac:dyDescent="0.25">
      <c r="A1039" s="76" t="str">
        <f t="shared" si="48"/>
        <v>21089</v>
      </c>
      <c r="B1039" s="76" t="str">
        <f t="shared" si="49"/>
        <v>21089</v>
      </c>
      <c r="C1039" s="33">
        <v>21089</v>
      </c>
      <c r="D1039" s="33" t="s">
        <v>4297</v>
      </c>
      <c r="E1039" s="33" t="s">
        <v>937</v>
      </c>
      <c r="F1039" s="33" t="s">
        <v>936</v>
      </c>
      <c r="G1039" s="33" t="s">
        <v>4298</v>
      </c>
      <c r="H1039" s="5" t="s">
        <v>1855</v>
      </c>
      <c r="I1039" s="33">
        <v>1098</v>
      </c>
      <c r="K1039" s="9">
        <v>21</v>
      </c>
      <c r="O1039" s="33" t="s">
        <v>4299</v>
      </c>
      <c r="P1039" s="61" t="str">
        <f t="shared" si="50"/>
        <v>POINT(-82.812206 38.555431)</v>
      </c>
      <c r="Q1039" s="67">
        <v>38.555430999999999</v>
      </c>
      <c r="R1039" s="67">
        <v>-82.812206000000003</v>
      </c>
    </row>
    <row r="1040" spans="1:18" x14ac:dyDescent="0.25">
      <c r="A1040" s="76" t="str">
        <f t="shared" si="48"/>
        <v>21091</v>
      </c>
      <c r="B1040" s="76" t="str">
        <f t="shared" si="49"/>
        <v>21091</v>
      </c>
      <c r="C1040" s="33">
        <v>21091</v>
      </c>
      <c r="D1040" s="33" t="s">
        <v>3069</v>
      </c>
      <c r="E1040" s="33" t="s">
        <v>937</v>
      </c>
      <c r="F1040" s="33" t="s">
        <v>936</v>
      </c>
      <c r="G1040" s="33" t="s">
        <v>3070</v>
      </c>
      <c r="H1040" s="5" t="s">
        <v>1855</v>
      </c>
      <c r="I1040" s="33">
        <v>1099</v>
      </c>
      <c r="K1040" s="9">
        <v>21</v>
      </c>
      <c r="O1040" s="33" t="s">
        <v>4300</v>
      </c>
      <c r="P1040" s="61" t="str">
        <f t="shared" si="50"/>
        <v>POINT(-86.804762 37.868017)</v>
      </c>
      <c r="Q1040" s="67">
        <v>37.868017000000002</v>
      </c>
      <c r="R1040" s="67">
        <v>-86.804761999999997</v>
      </c>
    </row>
    <row r="1041" spans="1:18" x14ac:dyDescent="0.25">
      <c r="A1041" s="76" t="str">
        <f t="shared" si="48"/>
        <v>21093</v>
      </c>
      <c r="B1041" s="76" t="str">
        <f t="shared" si="49"/>
        <v>21093</v>
      </c>
      <c r="C1041" s="33">
        <v>21093</v>
      </c>
      <c r="D1041" s="33" t="s">
        <v>3464</v>
      </c>
      <c r="E1041" s="33" t="s">
        <v>937</v>
      </c>
      <c r="F1041" s="33" t="s">
        <v>936</v>
      </c>
      <c r="G1041" s="33" t="s">
        <v>3465</v>
      </c>
      <c r="H1041" s="5" t="s">
        <v>1855</v>
      </c>
      <c r="I1041" s="33">
        <v>1100</v>
      </c>
      <c r="K1041" s="9">
        <v>21</v>
      </c>
      <c r="O1041" s="33" t="s">
        <v>4301</v>
      </c>
      <c r="P1041" s="61" t="str">
        <f t="shared" si="50"/>
        <v>POINT(-85.917039 37.746047)</v>
      </c>
      <c r="Q1041" s="67">
        <v>37.746046999999997</v>
      </c>
      <c r="R1041" s="67">
        <v>-85.917039000000003</v>
      </c>
    </row>
    <row r="1042" spans="1:18" x14ac:dyDescent="0.25">
      <c r="A1042" s="76" t="str">
        <f t="shared" si="48"/>
        <v>21095</v>
      </c>
      <c r="B1042" s="76" t="str">
        <f t="shared" si="49"/>
        <v>21095</v>
      </c>
      <c r="C1042" s="33">
        <v>21095</v>
      </c>
      <c r="D1042" s="33" t="s">
        <v>4302</v>
      </c>
      <c r="E1042" s="33" t="s">
        <v>937</v>
      </c>
      <c r="F1042" s="33" t="s">
        <v>936</v>
      </c>
      <c r="G1042" s="33" t="s">
        <v>4303</v>
      </c>
      <c r="H1042" s="5" t="s">
        <v>1855</v>
      </c>
      <c r="I1042" s="33">
        <v>1101</v>
      </c>
      <c r="K1042" s="9">
        <v>21</v>
      </c>
      <c r="O1042" s="33" t="s">
        <v>4304</v>
      </c>
      <c r="P1042" s="61" t="str">
        <f t="shared" si="50"/>
        <v>POINT(-83.232825 36.865625)</v>
      </c>
      <c r="Q1042" s="67">
        <v>36.865625000000001</v>
      </c>
      <c r="R1042" s="67">
        <v>-83.232825000000005</v>
      </c>
    </row>
    <row r="1043" spans="1:18" x14ac:dyDescent="0.25">
      <c r="A1043" s="76" t="str">
        <f t="shared" si="48"/>
        <v>21097</v>
      </c>
      <c r="B1043" s="76" t="str">
        <f t="shared" si="49"/>
        <v>21097</v>
      </c>
      <c r="C1043" s="33">
        <v>21097</v>
      </c>
      <c r="D1043" s="33" t="s">
        <v>3655</v>
      </c>
      <c r="E1043" s="33" t="s">
        <v>937</v>
      </c>
      <c r="F1043" s="33" t="s">
        <v>936</v>
      </c>
      <c r="G1043" s="33" t="s">
        <v>3656</v>
      </c>
      <c r="H1043" s="5" t="s">
        <v>1855</v>
      </c>
      <c r="I1043" s="33">
        <v>1102</v>
      </c>
      <c r="K1043" s="9">
        <v>21</v>
      </c>
      <c r="O1043" s="33" t="s">
        <v>4305</v>
      </c>
      <c r="P1043" s="61" t="str">
        <f t="shared" si="50"/>
        <v>POINT(-84.314823 38.415966)</v>
      </c>
      <c r="Q1043" s="67">
        <v>38.415965999999997</v>
      </c>
      <c r="R1043" s="67">
        <v>-84.314823000000004</v>
      </c>
    </row>
    <row r="1044" spans="1:18" x14ac:dyDescent="0.25">
      <c r="A1044" s="76" t="str">
        <f t="shared" si="48"/>
        <v>21099</v>
      </c>
      <c r="B1044" s="76" t="str">
        <f t="shared" si="49"/>
        <v>21099</v>
      </c>
      <c r="C1044" s="33">
        <v>21099</v>
      </c>
      <c r="D1044" s="33" t="s">
        <v>3078</v>
      </c>
      <c r="E1044" s="33" t="s">
        <v>937</v>
      </c>
      <c r="F1044" s="33" t="s">
        <v>936</v>
      </c>
      <c r="G1044" s="33" t="s">
        <v>3079</v>
      </c>
      <c r="H1044" s="5" t="s">
        <v>1855</v>
      </c>
      <c r="I1044" s="33">
        <v>1103</v>
      </c>
      <c r="K1044" s="9">
        <v>21</v>
      </c>
      <c r="O1044" s="33" t="s">
        <v>4306</v>
      </c>
      <c r="P1044" s="61" t="str">
        <f t="shared" si="50"/>
        <v>POINT(-85.885789 37.278157)</v>
      </c>
      <c r="Q1044" s="67">
        <v>37.278157</v>
      </c>
      <c r="R1044" s="67">
        <v>-85.885789000000003</v>
      </c>
    </row>
    <row r="1045" spans="1:18" x14ac:dyDescent="0.25">
      <c r="A1045" s="76" t="str">
        <f t="shared" si="48"/>
        <v>21101</v>
      </c>
      <c r="B1045" s="76" t="str">
        <f t="shared" si="49"/>
        <v>21101</v>
      </c>
      <c r="C1045" s="33">
        <v>21101</v>
      </c>
      <c r="D1045" s="33" t="s">
        <v>3467</v>
      </c>
      <c r="E1045" s="33" t="s">
        <v>937</v>
      </c>
      <c r="F1045" s="33" t="s">
        <v>936</v>
      </c>
      <c r="G1045" s="33" t="s">
        <v>3468</v>
      </c>
      <c r="H1045" s="5" t="s">
        <v>1855</v>
      </c>
      <c r="I1045" s="33">
        <v>1104</v>
      </c>
      <c r="K1045" s="9">
        <v>21</v>
      </c>
      <c r="O1045" s="33" t="s">
        <v>4307</v>
      </c>
      <c r="P1045" s="61" t="str">
        <f t="shared" si="50"/>
        <v>POINT(-87.564405 37.818482)</v>
      </c>
      <c r="Q1045" s="67">
        <v>37.818482000000003</v>
      </c>
      <c r="R1045" s="67">
        <v>-87.564404999999994</v>
      </c>
    </row>
    <row r="1046" spans="1:18" x14ac:dyDescent="0.25">
      <c r="A1046" s="76" t="str">
        <f t="shared" si="48"/>
        <v>21103</v>
      </c>
      <c r="B1046" s="76" t="str">
        <f t="shared" si="49"/>
        <v>21103</v>
      </c>
      <c r="C1046" s="33">
        <v>21103</v>
      </c>
      <c r="D1046" s="33" t="s">
        <v>1953</v>
      </c>
      <c r="E1046" s="33" t="s">
        <v>937</v>
      </c>
      <c r="F1046" s="33" t="s">
        <v>936</v>
      </c>
      <c r="G1046" s="33" t="s">
        <v>1954</v>
      </c>
      <c r="H1046" s="5" t="s">
        <v>1855</v>
      </c>
      <c r="I1046" s="33">
        <v>1105</v>
      </c>
      <c r="K1046" s="9">
        <v>21</v>
      </c>
      <c r="O1046" s="33" t="s">
        <v>4308</v>
      </c>
      <c r="P1046" s="61" t="str">
        <f t="shared" si="50"/>
        <v>POINT(-85.179495 38.431904)</v>
      </c>
      <c r="Q1046" s="67">
        <v>38.431904000000003</v>
      </c>
      <c r="R1046" s="67">
        <v>-85.179495000000003</v>
      </c>
    </row>
    <row r="1047" spans="1:18" x14ac:dyDescent="0.25">
      <c r="A1047" s="76" t="str">
        <f t="shared" si="48"/>
        <v>21105</v>
      </c>
      <c r="B1047" s="76" t="str">
        <f t="shared" si="49"/>
        <v>21105</v>
      </c>
      <c r="C1047" s="33">
        <v>21105</v>
      </c>
      <c r="D1047" s="33" t="s">
        <v>4309</v>
      </c>
      <c r="E1047" s="33" t="s">
        <v>937</v>
      </c>
      <c r="F1047" s="33" t="s">
        <v>936</v>
      </c>
      <c r="G1047" s="33" t="s">
        <v>4310</v>
      </c>
      <c r="H1047" s="5" t="s">
        <v>1855</v>
      </c>
      <c r="I1047" s="33">
        <v>1106</v>
      </c>
      <c r="K1047" s="9">
        <v>21</v>
      </c>
      <c r="O1047" s="33" t="s">
        <v>4311</v>
      </c>
      <c r="P1047" s="61" t="str">
        <f t="shared" si="50"/>
        <v>POINT(-88.959953 36.666725)</v>
      </c>
      <c r="Q1047" s="67">
        <v>36.666725</v>
      </c>
      <c r="R1047" s="67">
        <v>-88.959952999999999</v>
      </c>
    </row>
    <row r="1048" spans="1:18" x14ac:dyDescent="0.25">
      <c r="A1048" s="76" t="str">
        <f t="shared" si="48"/>
        <v>21107</v>
      </c>
      <c r="B1048" s="76" t="str">
        <f t="shared" si="49"/>
        <v>21107</v>
      </c>
      <c r="C1048" s="33">
        <v>21107</v>
      </c>
      <c r="D1048" s="33" t="s">
        <v>4312</v>
      </c>
      <c r="E1048" s="33" t="s">
        <v>937</v>
      </c>
      <c r="F1048" s="33" t="s">
        <v>936</v>
      </c>
      <c r="G1048" s="33" t="s">
        <v>4313</v>
      </c>
      <c r="H1048" s="5" t="s">
        <v>1855</v>
      </c>
      <c r="I1048" s="33">
        <v>1107</v>
      </c>
      <c r="K1048" s="9">
        <v>21</v>
      </c>
      <c r="O1048" s="33" t="s">
        <v>4314</v>
      </c>
      <c r="P1048" s="61" t="str">
        <f t="shared" si="50"/>
        <v>POINT(-87.523154 37.305866)</v>
      </c>
      <c r="Q1048" s="67">
        <v>37.305866000000002</v>
      </c>
      <c r="R1048" s="67">
        <v>-87.523154000000005</v>
      </c>
    </row>
    <row r="1049" spans="1:18" x14ac:dyDescent="0.25">
      <c r="A1049" s="76" t="str">
        <f t="shared" si="48"/>
        <v>21109</v>
      </c>
      <c r="B1049" s="76" t="str">
        <f t="shared" si="49"/>
        <v>21109</v>
      </c>
      <c r="C1049" s="33">
        <v>21109</v>
      </c>
      <c r="D1049" s="33" t="s">
        <v>1959</v>
      </c>
      <c r="E1049" s="33" t="s">
        <v>937</v>
      </c>
      <c r="F1049" s="33" t="s">
        <v>936</v>
      </c>
      <c r="G1049" s="33" t="s">
        <v>1960</v>
      </c>
      <c r="H1049" s="5" t="s">
        <v>1855</v>
      </c>
      <c r="I1049" s="33">
        <v>1108</v>
      </c>
      <c r="K1049" s="9">
        <v>21</v>
      </c>
      <c r="O1049" s="33" t="s">
        <v>4315</v>
      </c>
      <c r="P1049" s="61" t="str">
        <f t="shared" si="50"/>
        <v>POINT(-83.99368 37.402802)</v>
      </c>
      <c r="Q1049" s="67">
        <v>37.402802000000001</v>
      </c>
      <c r="R1049" s="67">
        <v>-83.993679999999998</v>
      </c>
    </row>
    <row r="1050" spans="1:18" x14ac:dyDescent="0.25">
      <c r="A1050" s="76" t="str">
        <f t="shared" si="48"/>
        <v>21111</v>
      </c>
      <c r="B1050" s="76" t="str">
        <f t="shared" si="49"/>
        <v>21111</v>
      </c>
      <c r="C1050" s="33">
        <v>21111</v>
      </c>
      <c r="D1050" s="33" t="s">
        <v>1962</v>
      </c>
      <c r="E1050" s="33" t="s">
        <v>937</v>
      </c>
      <c r="F1050" s="33" t="s">
        <v>936</v>
      </c>
      <c r="G1050" s="33" t="s">
        <v>1963</v>
      </c>
      <c r="H1050" s="5" t="s">
        <v>1855</v>
      </c>
      <c r="I1050" s="33">
        <v>1109</v>
      </c>
      <c r="K1050" s="9">
        <v>21</v>
      </c>
      <c r="O1050" s="33" t="s">
        <v>4316</v>
      </c>
      <c r="P1050" s="61" t="str">
        <f t="shared" si="50"/>
        <v>POINT(-85.691832 38.201775)</v>
      </c>
      <c r="Q1050" s="67">
        <v>38.201774999999998</v>
      </c>
      <c r="R1050" s="67">
        <v>-85.691832000000005</v>
      </c>
    </row>
    <row r="1051" spans="1:18" x14ac:dyDescent="0.25">
      <c r="A1051" s="76" t="str">
        <f t="shared" si="48"/>
        <v>21113</v>
      </c>
      <c r="B1051" s="76" t="str">
        <f t="shared" si="49"/>
        <v>21113</v>
      </c>
      <c r="C1051" s="33">
        <v>21113</v>
      </c>
      <c r="D1051" s="33" t="s">
        <v>4317</v>
      </c>
      <c r="E1051" s="33" t="s">
        <v>937</v>
      </c>
      <c r="F1051" s="33" t="s">
        <v>936</v>
      </c>
      <c r="G1051" s="33" t="s">
        <v>4318</v>
      </c>
      <c r="H1051" s="5" t="s">
        <v>1855</v>
      </c>
      <c r="I1051" s="33">
        <v>1110</v>
      </c>
      <c r="K1051" s="9">
        <v>21</v>
      </c>
      <c r="O1051" s="33" t="s">
        <v>4319</v>
      </c>
      <c r="P1051" s="61" t="str">
        <f t="shared" si="50"/>
        <v>POINT(-84.587046 37.884455)</v>
      </c>
      <c r="Q1051" s="67">
        <v>37.884455000000003</v>
      </c>
      <c r="R1051" s="67">
        <v>-84.587046000000001</v>
      </c>
    </row>
    <row r="1052" spans="1:18" x14ac:dyDescent="0.25">
      <c r="A1052" s="76" t="str">
        <f t="shared" si="48"/>
        <v>21115</v>
      </c>
      <c r="B1052" s="76" t="str">
        <f t="shared" si="49"/>
        <v>21115</v>
      </c>
      <c r="C1052" s="33">
        <v>21115</v>
      </c>
      <c r="D1052" s="33" t="s">
        <v>2256</v>
      </c>
      <c r="E1052" s="33" t="s">
        <v>937</v>
      </c>
      <c r="F1052" s="33" t="s">
        <v>936</v>
      </c>
      <c r="G1052" s="33" t="s">
        <v>2257</v>
      </c>
      <c r="H1052" s="5" t="s">
        <v>1855</v>
      </c>
      <c r="I1052" s="33">
        <v>1111</v>
      </c>
      <c r="K1052" s="9">
        <v>21</v>
      </c>
      <c r="O1052" s="33" t="s">
        <v>4320</v>
      </c>
      <c r="P1052" s="61" t="str">
        <f t="shared" si="50"/>
        <v>POINT(-82.813992 37.829598)</v>
      </c>
      <c r="Q1052" s="67">
        <v>37.829597999999997</v>
      </c>
      <c r="R1052" s="67">
        <v>-82.813991999999999</v>
      </c>
    </row>
    <row r="1053" spans="1:18" x14ac:dyDescent="0.25">
      <c r="A1053" s="76" t="str">
        <f t="shared" si="48"/>
        <v>21117</v>
      </c>
      <c r="B1053" s="76" t="str">
        <f t="shared" si="49"/>
        <v>21117</v>
      </c>
      <c r="C1053" s="33">
        <v>21117</v>
      </c>
      <c r="D1053" s="33" t="s">
        <v>4321</v>
      </c>
      <c r="E1053" s="33" t="s">
        <v>937</v>
      </c>
      <c r="F1053" s="33" t="s">
        <v>936</v>
      </c>
      <c r="G1053" s="33" t="s">
        <v>4322</v>
      </c>
      <c r="H1053" s="5" t="s">
        <v>1855</v>
      </c>
      <c r="I1053" s="33">
        <v>1112</v>
      </c>
      <c r="K1053" s="9">
        <v>21</v>
      </c>
      <c r="O1053" s="33" t="s">
        <v>4323</v>
      </c>
      <c r="P1053" s="61" t="str">
        <f t="shared" si="50"/>
        <v>POINT(-84.548581 39.01319)</v>
      </c>
      <c r="Q1053" s="67">
        <v>39.013190000000002</v>
      </c>
      <c r="R1053" s="67">
        <v>-84.548580999999999</v>
      </c>
    </row>
    <row r="1054" spans="1:18" x14ac:dyDescent="0.25">
      <c r="A1054" s="76" t="str">
        <f t="shared" si="48"/>
        <v>21119</v>
      </c>
      <c r="B1054" s="76" t="str">
        <f t="shared" si="49"/>
        <v>21119</v>
      </c>
      <c r="C1054" s="33">
        <v>21119</v>
      </c>
      <c r="D1054" s="33" t="s">
        <v>4324</v>
      </c>
      <c r="E1054" s="33" t="s">
        <v>937</v>
      </c>
      <c r="F1054" s="33" t="s">
        <v>936</v>
      </c>
      <c r="G1054" s="33" t="s">
        <v>4325</v>
      </c>
      <c r="H1054" s="5" t="s">
        <v>1855</v>
      </c>
      <c r="I1054" s="33">
        <v>1113</v>
      </c>
      <c r="K1054" s="9">
        <v>21</v>
      </c>
      <c r="O1054" s="33" t="s">
        <v>4326</v>
      </c>
      <c r="P1054" s="61" t="str">
        <f t="shared" si="50"/>
        <v>POINT(-82.940555 37.32759)</v>
      </c>
      <c r="Q1054" s="67">
        <v>37.327590000000001</v>
      </c>
      <c r="R1054" s="67">
        <v>-82.940555000000003</v>
      </c>
    </row>
    <row r="1055" spans="1:18" x14ac:dyDescent="0.25">
      <c r="A1055" s="76" t="str">
        <f t="shared" si="48"/>
        <v>21121</v>
      </c>
      <c r="B1055" s="76" t="str">
        <f t="shared" si="49"/>
        <v>21121</v>
      </c>
      <c r="C1055" s="33">
        <v>21121</v>
      </c>
      <c r="D1055" s="33" t="s">
        <v>3493</v>
      </c>
      <c r="E1055" s="33" t="s">
        <v>937</v>
      </c>
      <c r="F1055" s="33" t="s">
        <v>936</v>
      </c>
      <c r="G1055" s="33" t="s">
        <v>3494</v>
      </c>
      <c r="H1055" s="5" t="s">
        <v>1855</v>
      </c>
      <c r="I1055" s="33">
        <v>1114</v>
      </c>
      <c r="K1055" s="9">
        <v>21</v>
      </c>
      <c r="O1055" s="33" t="s">
        <v>4327</v>
      </c>
      <c r="P1055" s="61" t="str">
        <f t="shared" si="50"/>
        <v>POINT(-83.915231 36.901584)</v>
      </c>
      <c r="Q1055" s="67">
        <v>36.901584</v>
      </c>
      <c r="R1055" s="67">
        <v>-83.915231000000006</v>
      </c>
    </row>
    <row r="1056" spans="1:18" x14ac:dyDescent="0.25">
      <c r="A1056" s="76" t="str">
        <f t="shared" si="48"/>
        <v>21123</v>
      </c>
      <c r="B1056" s="76" t="str">
        <f t="shared" si="49"/>
        <v>21123</v>
      </c>
      <c r="C1056" s="33">
        <v>21123</v>
      </c>
      <c r="D1056" s="33" t="s">
        <v>4328</v>
      </c>
      <c r="E1056" s="33" t="s">
        <v>937</v>
      </c>
      <c r="F1056" s="33" t="s">
        <v>936</v>
      </c>
      <c r="G1056" s="33" t="s">
        <v>4329</v>
      </c>
      <c r="H1056" s="5" t="s">
        <v>1855</v>
      </c>
      <c r="I1056" s="33">
        <v>1115</v>
      </c>
      <c r="K1056" s="9">
        <v>21</v>
      </c>
      <c r="O1056" s="33" t="s">
        <v>4330</v>
      </c>
      <c r="P1056" s="61" t="str">
        <f t="shared" si="50"/>
        <v>POINT(-85.723408 37.544796)</v>
      </c>
      <c r="Q1056" s="67">
        <v>37.544795999999998</v>
      </c>
      <c r="R1056" s="67">
        <v>-85.723408000000006</v>
      </c>
    </row>
    <row r="1057" spans="1:18" x14ac:dyDescent="0.25">
      <c r="A1057" s="76" t="str">
        <f t="shared" si="48"/>
        <v>21125</v>
      </c>
      <c r="B1057" s="76" t="str">
        <f t="shared" si="49"/>
        <v>21125</v>
      </c>
      <c r="C1057" s="33">
        <v>21125</v>
      </c>
      <c r="D1057" s="33" t="s">
        <v>4331</v>
      </c>
      <c r="E1057" s="33" t="s">
        <v>937</v>
      </c>
      <c r="F1057" s="33" t="s">
        <v>936</v>
      </c>
      <c r="G1057" s="33" t="s">
        <v>4332</v>
      </c>
      <c r="H1057" s="5" t="s">
        <v>1855</v>
      </c>
      <c r="I1057" s="33">
        <v>1116</v>
      </c>
      <c r="K1057" s="9">
        <v>21</v>
      </c>
      <c r="O1057" s="33" t="s">
        <v>4333</v>
      </c>
      <c r="P1057" s="61" t="str">
        <f t="shared" si="50"/>
        <v>POINT(-84.087834 37.091397)</v>
      </c>
      <c r="Q1057" s="67">
        <v>37.091397000000001</v>
      </c>
      <c r="R1057" s="67">
        <v>-84.087834000000001</v>
      </c>
    </row>
    <row r="1058" spans="1:18" x14ac:dyDescent="0.25">
      <c r="A1058" s="76" t="str">
        <f t="shared" si="48"/>
        <v>21127</v>
      </c>
      <c r="B1058" s="76" t="str">
        <f t="shared" si="49"/>
        <v>21127</v>
      </c>
      <c r="C1058" s="33">
        <v>21127</v>
      </c>
      <c r="D1058" s="33" t="s">
        <v>1971</v>
      </c>
      <c r="E1058" s="33" t="s">
        <v>937</v>
      </c>
      <c r="F1058" s="33" t="s">
        <v>936</v>
      </c>
      <c r="G1058" s="33" t="s">
        <v>1972</v>
      </c>
      <c r="H1058" s="5" t="s">
        <v>1855</v>
      </c>
      <c r="I1058" s="33">
        <v>1117</v>
      </c>
      <c r="K1058" s="9">
        <v>21</v>
      </c>
      <c r="O1058" s="33" t="s">
        <v>4334</v>
      </c>
      <c r="P1058" s="61" t="str">
        <f t="shared" si="50"/>
        <v>POINT(-82.681643 38.078995)</v>
      </c>
      <c r="Q1058" s="67">
        <v>38.078994999999999</v>
      </c>
      <c r="R1058" s="67">
        <v>-82.681642999999994</v>
      </c>
    </row>
    <row r="1059" spans="1:18" x14ac:dyDescent="0.25">
      <c r="A1059" s="76" t="str">
        <f t="shared" si="48"/>
        <v>21129</v>
      </c>
      <c r="B1059" s="76" t="str">
        <f t="shared" si="49"/>
        <v>21129</v>
      </c>
      <c r="C1059" s="33">
        <v>21129</v>
      </c>
      <c r="D1059" s="33" t="s">
        <v>1974</v>
      </c>
      <c r="E1059" s="33" t="s">
        <v>937</v>
      </c>
      <c r="F1059" s="33" t="s">
        <v>936</v>
      </c>
      <c r="G1059" s="33" t="s">
        <v>1975</v>
      </c>
      <c r="H1059" s="5" t="s">
        <v>1855</v>
      </c>
      <c r="I1059" s="33">
        <v>1118</v>
      </c>
      <c r="K1059" s="9">
        <v>21</v>
      </c>
      <c r="O1059" s="33" t="s">
        <v>4335</v>
      </c>
      <c r="P1059" s="61" t="str">
        <f t="shared" si="50"/>
        <v>POINT(-83.701692 37.591773)</v>
      </c>
      <c r="Q1059" s="67">
        <v>37.591773000000003</v>
      </c>
      <c r="R1059" s="67">
        <v>-83.701691999999994</v>
      </c>
    </row>
    <row r="1060" spans="1:18" x14ac:dyDescent="0.25">
      <c r="A1060" s="76" t="str">
        <f t="shared" si="48"/>
        <v>21131</v>
      </c>
      <c r="B1060" s="76" t="str">
        <f t="shared" si="49"/>
        <v>21131</v>
      </c>
      <c r="C1060" s="33">
        <v>21131</v>
      </c>
      <c r="D1060" s="33" t="s">
        <v>4336</v>
      </c>
      <c r="E1060" s="33" t="s">
        <v>937</v>
      </c>
      <c r="F1060" s="33" t="s">
        <v>936</v>
      </c>
      <c r="G1060" s="33" t="s">
        <v>4337</v>
      </c>
      <c r="H1060" s="5" t="s">
        <v>1855</v>
      </c>
      <c r="I1060" s="33">
        <v>1119</v>
      </c>
      <c r="K1060" s="9">
        <v>21</v>
      </c>
      <c r="O1060" s="33" t="s">
        <v>4338</v>
      </c>
      <c r="P1060" s="61" t="str">
        <f t="shared" si="50"/>
        <v>POINT(-83.37635 37.115255)</v>
      </c>
      <c r="Q1060" s="67">
        <v>37.115254999999998</v>
      </c>
      <c r="R1060" s="67">
        <v>-83.376350000000002</v>
      </c>
    </row>
    <row r="1061" spans="1:18" x14ac:dyDescent="0.25">
      <c r="A1061" s="76" t="str">
        <f t="shared" si="48"/>
        <v>21133</v>
      </c>
      <c r="B1061" s="76" t="str">
        <f t="shared" si="49"/>
        <v>21133</v>
      </c>
      <c r="C1061" s="33">
        <v>21133</v>
      </c>
      <c r="D1061" s="33" t="s">
        <v>4339</v>
      </c>
      <c r="E1061" s="33" t="s">
        <v>937</v>
      </c>
      <c r="F1061" s="33" t="s">
        <v>936</v>
      </c>
      <c r="G1061" s="33" t="s">
        <v>4340</v>
      </c>
      <c r="H1061" s="5" t="s">
        <v>1855</v>
      </c>
      <c r="I1061" s="33">
        <v>1120</v>
      </c>
      <c r="K1061" s="9">
        <v>21</v>
      </c>
      <c r="O1061" s="33" t="s">
        <v>4341</v>
      </c>
      <c r="P1061" s="61" t="str">
        <f t="shared" si="50"/>
        <v>POINT(-82.807173 37.14583)</v>
      </c>
      <c r="Q1061" s="67">
        <v>37.145829999999997</v>
      </c>
      <c r="R1061" s="67">
        <v>-82.807173000000006</v>
      </c>
    </row>
    <row r="1062" spans="1:18" x14ac:dyDescent="0.25">
      <c r="A1062" s="76" t="str">
        <f t="shared" si="48"/>
        <v>21135</v>
      </c>
      <c r="B1062" s="76" t="str">
        <f t="shared" si="49"/>
        <v>21135</v>
      </c>
      <c r="C1062" s="33">
        <v>21135</v>
      </c>
      <c r="D1062" s="33" t="s">
        <v>3360</v>
      </c>
      <c r="E1062" s="33" t="s">
        <v>937</v>
      </c>
      <c r="F1062" s="33" t="s">
        <v>936</v>
      </c>
      <c r="G1062" s="33" t="s">
        <v>3361</v>
      </c>
      <c r="H1062" s="5" t="s">
        <v>1855</v>
      </c>
      <c r="I1062" s="33">
        <v>1121</v>
      </c>
      <c r="K1062" s="9">
        <v>21</v>
      </c>
      <c r="O1062" s="33" t="s">
        <v>4342</v>
      </c>
      <c r="P1062" s="61" t="str">
        <f t="shared" si="50"/>
        <v>POINT(-83.347091 38.562531)</v>
      </c>
      <c r="Q1062" s="67">
        <v>38.562531</v>
      </c>
      <c r="R1062" s="67">
        <v>-83.347091000000006</v>
      </c>
    </row>
    <row r="1063" spans="1:18" x14ac:dyDescent="0.25">
      <c r="A1063" s="76" t="str">
        <f t="shared" si="48"/>
        <v>21137</v>
      </c>
      <c r="B1063" s="76" t="str">
        <f t="shared" si="49"/>
        <v>21137</v>
      </c>
      <c r="C1063" s="33">
        <v>21137</v>
      </c>
      <c r="D1063" s="33" t="s">
        <v>2264</v>
      </c>
      <c r="E1063" s="33" t="s">
        <v>937</v>
      </c>
      <c r="F1063" s="33" t="s">
        <v>936</v>
      </c>
      <c r="G1063" s="33" t="s">
        <v>2265</v>
      </c>
      <c r="H1063" s="5" t="s">
        <v>1855</v>
      </c>
      <c r="I1063" s="33">
        <v>1122</v>
      </c>
      <c r="K1063" s="9">
        <v>21</v>
      </c>
      <c r="O1063" s="33" t="s">
        <v>4343</v>
      </c>
      <c r="P1063" s="61" t="str">
        <f t="shared" si="50"/>
        <v>POINT(-84.669872 37.473121)</v>
      </c>
      <c r="Q1063" s="67">
        <v>37.473120999999999</v>
      </c>
      <c r="R1063" s="67">
        <v>-84.669871999999998</v>
      </c>
    </row>
    <row r="1064" spans="1:18" x14ac:dyDescent="0.25">
      <c r="A1064" s="76" t="str">
        <f t="shared" si="48"/>
        <v>21139</v>
      </c>
      <c r="B1064" s="76" t="str">
        <f t="shared" si="49"/>
        <v>21139</v>
      </c>
      <c r="C1064" s="33">
        <v>21139</v>
      </c>
      <c r="D1064" s="33" t="s">
        <v>3502</v>
      </c>
      <c r="E1064" s="33" t="s">
        <v>937</v>
      </c>
      <c r="F1064" s="33" t="s">
        <v>936</v>
      </c>
      <c r="G1064" s="33" t="s">
        <v>3503</v>
      </c>
      <c r="H1064" s="5" t="s">
        <v>1855</v>
      </c>
      <c r="I1064" s="33">
        <v>1123</v>
      </c>
      <c r="K1064" s="9">
        <v>21</v>
      </c>
      <c r="O1064" s="33" t="s">
        <v>4344</v>
      </c>
      <c r="P1064" s="61" t="str">
        <f t="shared" si="50"/>
        <v>POINT(-88.350899 37.135813)</v>
      </c>
      <c r="Q1064" s="67">
        <v>37.135812999999999</v>
      </c>
      <c r="R1064" s="67">
        <v>-88.350898999999998</v>
      </c>
    </row>
    <row r="1065" spans="1:18" x14ac:dyDescent="0.25">
      <c r="A1065" s="76" t="str">
        <f t="shared" si="48"/>
        <v>21141</v>
      </c>
      <c r="B1065" s="76" t="str">
        <f t="shared" si="49"/>
        <v>21141</v>
      </c>
      <c r="C1065" s="33">
        <v>21141</v>
      </c>
      <c r="D1065" s="33" t="s">
        <v>2270</v>
      </c>
      <c r="E1065" s="33" t="s">
        <v>937</v>
      </c>
      <c r="F1065" s="33" t="s">
        <v>936</v>
      </c>
      <c r="G1065" s="33" t="s">
        <v>2271</v>
      </c>
      <c r="H1065" s="5" t="s">
        <v>1855</v>
      </c>
      <c r="I1065" s="33">
        <v>1124</v>
      </c>
      <c r="K1065" s="9">
        <v>21</v>
      </c>
      <c r="O1065" s="33" t="s">
        <v>4345</v>
      </c>
      <c r="P1065" s="61" t="str">
        <f t="shared" si="50"/>
        <v>POINT(-86.865922 36.85949)</v>
      </c>
      <c r="Q1065" s="67">
        <v>36.859490000000001</v>
      </c>
      <c r="R1065" s="67">
        <v>-86.865921999999998</v>
      </c>
    </row>
    <row r="1066" spans="1:18" x14ac:dyDescent="0.25">
      <c r="A1066" s="76" t="str">
        <f t="shared" si="48"/>
        <v>21143</v>
      </c>
      <c r="B1066" s="76" t="str">
        <f t="shared" si="49"/>
        <v>21143</v>
      </c>
      <c r="C1066" s="33">
        <v>21143</v>
      </c>
      <c r="D1066" s="33" t="s">
        <v>3884</v>
      </c>
      <c r="E1066" s="33" t="s">
        <v>937</v>
      </c>
      <c r="F1066" s="33" t="s">
        <v>936</v>
      </c>
      <c r="G1066" s="33" t="s">
        <v>3885</v>
      </c>
      <c r="H1066" s="5" t="s">
        <v>1855</v>
      </c>
      <c r="I1066" s="33">
        <v>1125</v>
      </c>
      <c r="K1066" s="9">
        <v>21</v>
      </c>
      <c r="O1066" s="33" t="s">
        <v>4346</v>
      </c>
      <c r="P1066" s="61" t="str">
        <f t="shared" si="50"/>
        <v>POINT(-88.079778 37.060704)</v>
      </c>
      <c r="Q1066" s="67">
        <v>37.060704000000001</v>
      </c>
      <c r="R1066" s="67">
        <v>-88.079778000000005</v>
      </c>
    </row>
    <row r="1067" spans="1:18" x14ac:dyDescent="0.25">
      <c r="A1067" s="76" t="str">
        <f t="shared" si="48"/>
        <v>21145</v>
      </c>
      <c r="B1067" s="76" t="str">
        <f t="shared" si="49"/>
        <v>21145</v>
      </c>
      <c r="C1067" s="33">
        <v>21145</v>
      </c>
      <c r="D1067" s="33" t="s">
        <v>4347</v>
      </c>
      <c r="E1067" s="33" t="s">
        <v>937</v>
      </c>
      <c r="F1067" s="33" t="s">
        <v>936</v>
      </c>
      <c r="G1067" s="33" t="s">
        <v>4348</v>
      </c>
      <c r="H1067" s="5" t="s">
        <v>1855</v>
      </c>
      <c r="I1067" s="33">
        <v>1126</v>
      </c>
      <c r="K1067" s="9">
        <v>21</v>
      </c>
      <c r="O1067" s="33" t="s">
        <v>4349</v>
      </c>
      <c r="P1067" s="61" t="str">
        <f t="shared" si="50"/>
        <v>POINT(-88.648273 37.048079)</v>
      </c>
      <c r="Q1067" s="67">
        <v>37.048079000000001</v>
      </c>
      <c r="R1067" s="67">
        <v>-88.648273000000003</v>
      </c>
    </row>
    <row r="1068" spans="1:18" x14ac:dyDescent="0.25">
      <c r="A1068" s="76" t="str">
        <f t="shared" si="48"/>
        <v>21147</v>
      </c>
      <c r="B1068" s="76" t="str">
        <f t="shared" si="49"/>
        <v>21147</v>
      </c>
      <c r="C1068" s="33">
        <v>21147</v>
      </c>
      <c r="D1068" s="33" t="s">
        <v>4350</v>
      </c>
      <c r="E1068" s="33" t="s">
        <v>937</v>
      </c>
      <c r="F1068" s="33" t="s">
        <v>936</v>
      </c>
      <c r="G1068" s="33" t="s">
        <v>4351</v>
      </c>
      <c r="H1068" s="5" t="s">
        <v>1855</v>
      </c>
      <c r="I1068" s="33">
        <v>1127</v>
      </c>
      <c r="K1068" s="9">
        <v>21</v>
      </c>
      <c r="O1068" s="33" t="s">
        <v>4352</v>
      </c>
      <c r="P1068" s="61" t="str">
        <f t="shared" si="50"/>
        <v>POINT(-84.446083 36.715761)</v>
      </c>
      <c r="Q1068" s="67">
        <v>36.715761000000001</v>
      </c>
      <c r="R1068" s="67">
        <v>-84.446083000000002</v>
      </c>
    </row>
    <row r="1069" spans="1:18" x14ac:dyDescent="0.25">
      <c r="A1069" s="76" t="str">
        <f t="shared" si="48"/>
        <v>21149</v>
      </c>
      <c r="B1069" s="76" t="str">
        <f t="shared" si="49"/>
        <v>21149</v>
      </c>
      <c r="C1069" s="33">
        <v>21149</v>
      </c>
      <c r="D1069" s="33" t="s">
        <v>3512</v>
      </c>
      <c r="E1069" s="33" t="s">
        <v>937</v>
      </c>
      <c r="F1069" s="33" t="s">
        <v>936</v>
      </c>
      <c r="G1069" s="33" t="s">
        <v>3513</v>
      </c>
      <c r="H1069" s="5" t="s">
        <v>1855</v>
      </c>
      <c r="I1069" s="33">
        <v>1128</v>
      </c>
      <c r="K1069" s="9">
        <v>21</v>
      </c>
      <c r="O1069" s="33" t="s">
        <v>4353</v>
      </c>
      <c r="P1069" s="61" t="str">
        <f t="shared" si="50"/>
        <v>POINT(-87.219315 37.513232)</v>
      </c>
      <c r="Q1069" s="67">
        <v>37.513232000000002</v>
      </c>
      <c r="R1069" s="67">
        <v>-87.219314999999995</v>
      </c>
    </row>
    <row r="1070" spans="1:18" x14ac:dyDescent="0.25">
      <c r="A1070" s="76" t="str">
        <f t="shared" si="48"/>
        <v>21151</v>
      </c>
      <c r="B1070" s="76" t="str">
        <f t="shared" si="49"/>
        <v>21151</v>
      </c>
      <c r="C1070" s="33">
        <v>21151</v>
      </c>
      <c r="D1070" s="33" t="s">
        <v>1986</v>
      </c>
      <c r="E1070" s="33" t="s">
        <v>937</v>
      </c>
      <c r="F1070" s="33" t="s">
        <v>936</v>
      </c>
      <c r="G1070" s="33" t="s">
        <v>1987</v>
      </c>
      <c r="H1070" s="5" t="s">
        <v>1855</v>
      </c>
      <c r="I1070" s="33">
        <v>1129</v>
      </c>
      <c r="K1070" s="9">
        <v>21</v>
      </c>
      <c r="O1070" s="33" t="s">
        <v>4354</v>
      </c>
      <c r="P1070" s="61" t="str">
        <f t="shared" si="50"/>
        <v>POINT(-84.287451 37.70616)</v>
      </c>
      <c r="Q1070" s="67">
        <v>37.706159999999997</v>
      </c>
      <c r="R1070" s="67">
        <v>-84.287451000000004</v>
      </c>
    </row>
    <row r="1071" spans="1:18" x14ac:dyDescent="0.25">
      <c r="A1071" s="76" t="str">
        <f t="shared" si="48"/>
        <v>21153</v>
      </c>
      <c r="B1071" s="76" t="str">
        <f t="shared" si="49"/>
        <v>21153</v>
      </c>
      <c r="C1071" s="33">
        <v>21153</v>
      </c>
      <c r="D1071" s="33" t="s">
        <v>4355</v>
      </c>
      <c r="E1071" s="33" t="s">
        <v>937</v>
      </c>
      <c r="F1071" s="33" t="s">
        <v>936</v>
      </c>
      <c r="G1071" s="33" t="s">
        <v>4356</v>
      </c>
      <c r="H1071" s="5" t="s">
        <v>1855</v>
      </c>
      <c r="I1071" s="33">
        <v>1130</v>
      </c>
      <c r="K1071" s="9">
        <v>21</v>
      </c>
      <c r="O1071" s="33" t="s">
        <v>4357</v>
      </c>
      <c r="P1071" s="61" t="str">
        <f t="shared" si="50"/>
        <v>POINT(-83.056234 37.729816)</v>
      </c>
      <c r="Q1071" s="67">
        <v>37.729816</v>
      </c>
      <c r="R1071" s="67">
        <v>-83.056234000000003</v>
      </c>
    </row>
    <row r="1072" spans="1:18" x14ac:dyDescent="0.25">
      <c r="A1072" s="76" t="str">
        <f t="shared" si="48"/>
        <v>21155</v>
      </c>
      <c r="B1072" s="76" t="str">
        <f t="shared" si="49"/>
        <v>21155</v>
      </c>
      <c r="C1072" s="33">
        <v>21155</v>
      </c>
      <c r="D1072" s="33" t="s">
        <v>1992</v>
      </c>
      <c r="E1072" s="33" t="s">
        <v>937</v>
      </c>
      <c r="F1072" s="33" t="s">
        <v>936</v>
      </c>
      <c r="G1072" s="33" t="s">
        <v>1993</v>
      </c>
      <c r="H1072" s="5" t="s">
        <v>1855</v>
      </c>
      <c r="I1072" s="33">
        <v>1131</v>
      </c>
      <c r="K1072" s="9">
        <v>21</v>
      </c>
      <c r="O1072" s="33" t="s">
        <v>4358</v>
      </c>
      <c r="P1072" s="61" t="str">
        <f t="shared" si="50"/>
        <v>POINT(-85.287195 37.569587)</v>
      </c>
      <c r="Q1072" s="67">
        <v>37.569586999999999</v>
      </c>
      <c r="R1072" s="67">
        <v>-85.287194999999997</v>
      </c>
    </row>
    <row r="1073" spans="1:18" x14ac:dyDescent="0.25">
      <c r="A1073" s="76" t="str">
        <f t="shared" si="48"/>
        <v>21157</v>
      </c>
      <c r="B1073" s="76" t="str">
        <f t="shared" si="49"/>
        <v>21157</v>
      </c>
      <c r="C1073" s="33">
        <v>21157</v>
      </c>
      <c r="D1073" s="33" t="s">
        <v>1995</v>
      </c>
      <c r="E1073" s="33" t="s">
        <v>937</v>
      </c>
      <c r="F1073" s="33" t="s">
        <v>936</v>
      </c>
      <c r="G1073" s="33" t="s">
        <v>1996</v>
      </c>
      <c r="H1073" s="5" t="s">
        <v>1855</v>
      </c>
      <c r="I1073" s="33">
        <v>1132</v>
      </c>
      <c r="K1073" s="9">
        <v>21</v>
      </c>
      <c r="O1073" s="33" t="s">
        <v>4359</v>
      </c>
      <c r="P1073" s="61" t="str">
        <f t="shared" si="50"/>
        <v>POINT(-88.339329 36.898302)</v>
      </c>
      <c r="Q1073" s="67">
        <v>36.898302000000001</v>
      </c>
      <c r="R1073" s="67">
        <v>-88.339329000000006</v>
      </c>
    </row>
    <row r="1074" spans="1:18" x14ac:dyDescent="0.25">
      <c r="A1074" s="76" t="str">
        <f t="shared" si="48"/>
        <v>21159</v>
      </c>
      <c r="B1074" s="76" t="str">
        <f t="shared" si="49"/>
        <v>21159</v>
      </c>
      <c r="C1074" s="33">
        <v>21159</v>
      </c>
      <c r="D1074" s="33" t="s">
        <v>2832</v>
      </c>
      <c r="E1074" s="33" t="s">
        <v>937</v>
      </c>
      <c r="F1074" s="33" t="s">
        <v>936</v>
      </c>
      <c r="G1074" s="33" t="s">
        <v>2833</v>
      </c>
      <c r="H1074" s="5" t="s">
        <v>1855</v>
      </c>
      <c r="I1074" s="33">
        <v>1133</v>
      </c>
      <c r="K1074" s="9">
        <v>21</v>
      </c>
      <c r="O1074" s="33" t="s">
        <v>4360</v>
      </c>
      <c r="P1074" s="61" t="str">
        <f t="shared" si="50"/>
        <v>POINT(-82.51692 37.830545)</v>
      </c>
      <c r="Q1074" s="67">
        <v>37.830545000000001</v>
      </c>
      <c r="R1074" s="67">
        <v>-82.516919999999999</v>
      </c>
    </row>
    <row r="1075" spans="1:18" x14ac:dyDescent="0.25">
      <c r="A1075" s="76" t="str">
        <f t="shared" si="48"/>
        <v>21161</v>
      </c>
      <c r="B1075" s="76" t="str">
        <f t="shared" si="49"/>
        <v>21161</v>
      </c>
      <c r="C1075" s="33">
        <v>21161</v>
      </c>
      <c r="D1075" s="33" t="s">
        <v>3522</v>
      </c>
      <c r="E1075" s="33" t="s">
        <v>937</v>
      </c>
      <c r="F1075" s="33" t="s">
        <v>936</v>
      </c>
      <c r="G1075" s="33" t="s">
        <v>3523</v>
      </c>
      <c r="H1075" s="5" t="s">
        <v>1855</v>
      </c>
      <c r="I1075" s="33">
        <v>1134</v>
      </c>
      <c r="K1075" s="9">
        <v>21</v>
      </c>
      <c r="O1075" s="33" t="s">
        <v>4361</v>
      </c>
      <c r="P1075" s="61" t="str">
        <f t="shared" si="50"/>
        <v>POINT(-83.788535 38.616398)</v>
      </c>
      <c r="Q1075" s="67">
        <v>38.616397999999997</v>
      </c>
      <c r="R1075" s="67">
        <v>-83.788534999999996</v>
      </c>
    </row>
    <row r="1076" spans="1:18" x14ac:dyDescent="0.25">
      <c r="A1076" s="76" t="str">
        <f t="shared" si="48"/>
        <v>21163</v>
      </c>
      <c r="B1076" s="76" t="str">
        <f t="shared" si="49"/>
        <v>21163</v>
      </c>
      <c r="C1076" s="33">
        <v>21163</v>
      </c>
      <c r="D1076" s="33" t="s">
        <v>4089</v>
      </c>
      <c r="E1076" s="33" t="s">
        <v>937</v>
      </c>
      <c r="F1076" s="33" t="s">
        <v>936</v>
      </c>
      <c r="G1076" s="33" t="s">
        <v>4090</v>
      </c>
      <c r="H1076" s="5" t="s">
        <v>1855</v>
      </c>
      <c r="I1076" s="33">
        <v>1135</v>
      </c>
      <c r="K1076" s="9">
        <v>21</v>
      </c>
      <c r="O1076" s="33" t="s">
        <v>4362</v>
      </c>
      <c r="P1076" s="61" t="str">
        <f t="shared" si="50"/>
        <v>POINT(-86.132811 37.934298)</v>
      </c>
      <c r="Q1076" s="67">
        <v>37.934297999999998</v>
      </c>
      <c r="R1076" s="67">
        <v>-86.132811000000004</v>
      </c>
    </row>
    <row r="1077" spans="1:18" x14ac:dyDescent="0.25">
      <c r="A1077" s="76" t="str">
        <f t="shared" si="48"/>
        <v>21165</v>
      </c>
      <c r="B1077" s="76" t="str">
        <f t="shared" si="49"/>
        <v>21165</v>
      </c>
      <c r="C1077" s="33">
        <v>21165</v>
      </c>
      <c r="D1077" s="33" t="s">
        <v>4363</v>
      </c>
      <c r="E1077" s="33" t="s">
        <v>937</v>
      </c>
      <c r="F1077" s="33" t="s">
        <v>936</v>
      </c>
      <c r="G1077" s="33" t="s">
        <v>4364</v>
      </c>
      <c r="H1077" s="5" t="s">
        <v>1855</v>
      </c>
      <c r="I1077" s="33">
        <v>1136</v>
      </c>
      <c r="K1077" s="9">
        <v>21</v>
      </c>
      <c r="O1077" s="33" t="s">
        <v>4365</v>
      </c>
      <c r="P1077" s="61" t="str">
        <f t="shared" si="50"/>
        <v>POINT(-83.598399 37.939449)</v>
      </c>
      <c r="Q1077" s="67">
        <v>37.939449000000003</v>
      </c>
      <c r="R1077" s="67">
        <v>-83.598399000000001</v>
      </c>
    </row>
    <row r="1078" spans="1:18" x14ac:dyDescent="0.25">
      <c r="A1078" s="76" t="str">
        <f t="shared" si="48"/>
        <v>21167</v>
      </c>
      <c r="B1078" s="76" t="str">
        <f t="shared" si="49"/>
        <v>21167</v>
      </c>
      <c r="C1078" s="33">
        <v>21167</v>
      </c>
      <c r="D1078" s="33" t="s">
        <v>3531</v>
      </c>
      <c r="E1078" s="33" t="s">
        <v>937</v>
      </c>
      <c r="F1078" s="33" t="s">
        <v>936</v>
      </c>
      <c r="G1078" s="33" t="s">
        <v>3532</v>
      </c>
      <c r="H1078" s="5" t="s">
        <v>1855</v>
      </c>
      <c r="I1078" s="33">
        <v>1137</v>
      </c>
      <c r="K1078" s="9">
        <v>21</v>
      </c>
      <c r="O1078" s="33" t="s">
        <v>4366</v>
      </c>
      <c r="P1078" s="61" t="str">
        <f t="shared" si="50"/>
        <v>POINT(-84.849691 37.785009)</v>
      </c>
      <c r="Q1078" s="67">
        <v>37.785009000000002</v>
      </c>
      <c r="R1078" s="67">
        <v>-84.849691000000007</v>
      </c>
    </row>
    <row r="1079" spans="1:18" x14ac:dyDescent="0.25">
      <c r="A1079" s="76" t="str">
        <f t="shared" si="48"/>
        <v>21169</v>
      </c>
      <c r="B1079" s="76" t="str">
        <f t="shared" si="49"/>
        <v>21169</v>
      </c>
      <c r="C1079" s="33">
        <v>21169</v>
      </c>
      <c r="D1079" s="33" t="s">
        <v>4367</v>
      </c>
      <c r="E1079" s="33" t="s">
        <v>937</v>
      </c>
      <c r="F1079" s="33" t="s">
        <v>936</v>
      </c>
      <c r="G1079" s="33" t="s">
        <v>4368</v>
      </c>
      <c r="H1079" s="5" t="s">
        <v>1855</v>
      </c>
      <c r="I1079" s="33">
        <v>1138</v>
      </c>
      <c r="K1079" s="9">
        <v>21</v>
      </c>
      <c r="O1079" s="33" t="s">
        <v>4369</v>
      </c>
      <c r="P1079" s="61" t="str">
        <f t="shared" si="50"/>
        <v>POINT(-85.641586 36.990816)</v>
      </c>
      <c r="Q1079" s="67">
        <v>36.990816000000002</v>
      </c>
      <c r="R1079" s="67">
        <v>-85.641586000000004</v>
      </c>
    </row>
    <row r="1080" spans="1:18" x14ac:dyDescent="0.25">
      <c r="A1080" s="76" t="str">
        <f t="shared" si="48"/>
        <v>21171</v>
      </c>
      <c r="B1080" s="76" t="str">
        <f t="shared" si="49"/>
        <v>21171</v>
      </c>
      <c r="C1080" s="33">
        <v>21171</v>
      </c>
      <c r="D1080" s="33" t="s">
        <v>2001</v>
      </c>
      <c r="E1080" s="33" t="s">
        <v>937</v>
      </c>
      <c r="F1080" s="33" t="s">
        <v>936</v>
      </c>
      <c r="G1080" s="33" t="s">
        <v>2002</v>
      </c>
      <c r="H1080" s="5" t="s">
        <v>1855</v>
      </c>
      <c r="I1080" s="33">
        <v>1139</v>
      </c>
      <c r="K1080" s="9">
        <v>21</v>
      </c>
      <c r="O1080" s="33" t="s">
        <v>4370</v>
      </c>
      <c r="P1080" s="61" t="str">
        <f t="shared" si="50"/>
        <v>POINT(-85.729921 36.708328)</v>
      </c>
      <c r="Q1080" s="67">
        <v>36.708328000000002</v>
      </c>
      <c r="R1080" s="67">
        <v>-85.729921000000004</v>
      </c>
    </row>
    <row r="1081" spans="1:18" x14ac:dyDescent="0.25">
      <c r="A1081" s="76" t="str">
        <f t="shared" si="48"/>
        <v>21173</v>
      </c>
      <c r="B1081" s="76" t="str">
        <f t="shared" si="49"/>
        <v>21173</v>
      </c>
      <c r="C1081" s="33">
        <v>21173</v>
      </c>
      <c r="D1081" s="33" t="s">
        <v>2004</v>
      </c>
      <c r="E1081" s="33" t="s">
        <v>937</v>
      </c>
      <c r="F1081" s="33" t="s">
        <v>936</v>
      </c>
      <c r="G1081" s="33" t="s">
        <v>2005</v>
      </c>
      <c r="H1081" s="5" t="s">
        <v>1855</v>
      </c>
      <c r="I1081" s="33">
        <v>1140</v>
      </c>
      <c r="K1081" s="9">
        <v>21</v>
      </c>
      <c r="O1081" s="33" t="s">
        <v>4371</v>
      </c>
      <c r="P1081" s="61" t="str">
        <f t="shared" si="50"/>
        <v>POINT(-83.917436 38.035773)</v>
      </c>
      <c r="Q1081" s="67">
        <v>38.035772999999999</v>
      </c>
      <c r="R1081" s="67">
        <v>-83.917435999999995</v>
      </c>
    </row>
    <row r="1082" spans="1:18" x14ac:dyDescent="0.25">
      <c r="A1082" s="76" t="str">
        <f t="shared" si="48"/>
        <v>21175</v>
      </c>
      <c r="B1082" s="76" t="str">
        <f t="shared" si="49"/>
        <v>21175</v>
      </c>
      <c r="C1082" s="33">
        <v>21175</v>
      </c>
      <c r="D1082" s="33" t="s">
        <v>2007</v>
      </c>
      <c r="E1082" s="33" t="s">
        <v>937</v>
      </c>
      <c r="F1082" s="33" t="s">
        <v>936</v>
      </c>
      <c r="G1082" s="33" t="s">
        <v>2008</v>
      </c>
      <c r="H1082" s="5" t="s">
        <v>1855</v>
      </c>
      <c r="I1082" s="33">
        <v>1141</v>
      </c>
      <c r="K1082" s="9">
        <v>21</v>
      </c>
      <c r="O1082" s="33" t="s">
        <v>4372</v>
      </c>
      <c r="P1082" s="61" t="str">
        <f t="shared" si="50"/>
        <v>POINT(-83.266566 37.91274)</v>
      </c>
      <c r="Q1082" s="67">
        <v>37.912739999999999</v>
      </c>
      <c r="R1082" s="67">
        <v>-83.266565999999997</v>
      </c>
    </row>
    <row r="1083" spans="1:18" x14ac:dyDescent="0.25">
      <c r="A1083" s="76" t="str">
        <f t="shared" si="48"/>
        <v>21177</v>
      </c>
      <c r="B1083" s="76" t="str">
        <f t="shared" si="49"/>
        <v>21177</v>
      </c>
      <c r="C1083" s="33">
        <v>21177</v>
      </c>
      <c r="D1083" s="33" t="s">
        <v>4373</v>
      </c>
      <c r="E1083" s="33" t="s">
        <v>937</v>
      </c>
      <c r="F1083" s="33" t="s">
        <v>936</v>
      </c>
      <c r="G1083" s="33" t="s">
        <v>4374</v>
      </c>
      <c r="H1083" s="5" t="s">
        <v>1855</v>
      </c>
      <c r="I1083" s="33">
        <v>1142</v>
      </c>
      <c r="K1083" s="9">
        <v>21</v>
      </c>
      <c r="O1083" s="33" t="s">
        <v>4375</v>
      </c>
      <c r="P1083" s="61" t="str">
        <f t="shared" si="50"/>
        <v>POINT(-87.14704 37.23809)</v>
      </c>
      <c r="Q1083" s="67">
        <v>37.23809</v>
      </c>
      <c r="R1083" s="67">
        <v>-87.147040000000004</v>
      </c>
    </row>
    <row r="1084" spans="1:18" x14ac:dyDescent="0.25">
      <c r="A1084" s="76" t="str">
        <f t="shared" si="48"/>
        <v>21179</v>
      </c>
      <c r="B1084" s="76" t="str">
        <f t="shared" si="49"/>
        <v>21179</v>
      </c>
      <c r="C1084" s="33">
        <v>21179</v>
      </c>
      <c r="D1084" s="33" t="s">
        <v>4376</v>
      </c>
      <c r="E1084" s="33" t="s">
        <v>937</v>
      </c>
      <c r="F1084" s="33" t="s">
        <v>936</v>
      </c>
      <c r="G1084" s="33" t="s">
        <v>4377</v>
      </c>
      <c r="H1084" s="5" t="s">
        <v>1855</v>
      </c>
      <c r="I1084" s="33">
        <v>1143</v>
      </c>
      <c r="K1084" s="9">
        <v>21</v>
      </c>
      <c r="O1084" s="33" t="s">
        <v>4378</v>
      </c>
      <c r="P1084" s="61" t="str">
        <f t="shared" si="50"/>
        <v>POINT(-85.460371 37.818018)</v>
      </c>
      <c r="Q1084" s="67">
        <v>37.818018000000002</v>
      </c>
      <c r="R1084" s="67">
        <v>-85.460370999999995</v>
      </c>
    </row>
    <row r="1085" spans="1:18" x14ac:dyDescent="0.25">
      <c r="A1085" s="76" t="str">
        <f t="shared" si="48"/>
        <v>21181</v>
      </c>
      <c r="B1085" s="76" t="str">
        <f t="shared" si="49"/>
        <v>21181</v>
      </c>
      <c r="C1085" s="33">
        <v>21181</v>
      </c>
      <c r="D1085" s="33" t="s">
        <v>4379</v>
      </c>
      <c r="E1085" s="33" t="s">
        <v>937</v>
      </c>
      <c r="F1085" s="33" t="s">
        <v>936</v>
      </c>
      <c r="G1085" s="33" t="s">
        <v>4380</v>
      </c>
      <c r="H1085" s="5" t="s">
        <v>1855</v>
      </c>
      <c r="I1085" s="33">
        <v>1144</v>
      </c>
      <c r="K1085" s="9">
        <v>21</v>
      </c>
      <c r="O1085" s="33" t="s">
        <v>4381</v>
      </c>
      <c r="P1085" s="61" t="str">
        <f t="shared" si="50"/>
        <v>POINT(-84.023779 38.327655)</v>
      </c>
      <c r="Q1085" s="67">
        <v>38.327655</v>
      </c>
      <c r="R1085" s="67">
        <v>-84.023779000000005</v>
      </c>
    </row>
    <row r="1086" spans="1:18" x14ac:dyDescent="0.25">
      <c r="A1086" s="76" t="str">
        <f t="shared" si="48"/>
        <v>21183</v>
      </c>
      <c r="B1086" s="76" t="str">
        <f t="shared" si="49"/>
        <v>21183</v>
      </c>
      <c r="C1086" s="33">
        <v>21183</v>
      </c>
      <c r="D1086" s="33" t="s">
        <v>3702</v>
      </c>
      <c r="E1086" s="33" t="s">
        <v>937</v>
      </c>
      <c r="F1086" s="33" t="s">
        <v>936</v>
      </c>
      <c r="G1086" s="33" t="s">
        <v>990</v>
      </c>
      <c r="H1086" s="5" t="s">
        <v>1855</v>
      </c>
      <c r="I1086" s="33">
        <v>1145</v>
      </c>
      <c r="K1086" s="9">
        <v>21</v>
      </c>
      <c r="O1086" s="33" t="s">
        <v>4382</v>
      </c>
      <c r="P1086" s="61" t="str">
        <f t="shared" si="50"/>
        <v>POINT(-86.864293 37.465058)</v>
      </c>
      <c r="Q1086" s="67">
        <v>37.465057999999999</v>
      </c>
      <c r="R1086" s="67">
        <v>-86.864293000000004</v>
      </c>
    </row>
    <row r="1087" spans="1:18" x14ac:dyDescent="0.25">
      <c r="A1087" s="76" t="str">
        <f t="shared" si="48"/>
        <v>21185</v>
      </c>
      <c r="B1087" s="76" t="str">
        <f t="shared" si="49"/>
        <v>21185</v>
      </c>
      <c r="C1087" s="33">
        <v>21185</v>
      </c>
      <c r="D1087" s="33" t="s">
        <v>4383</v>
      </c>
      <c r="E1087" s="33" t="s">
        <v>937</v>
      </c>
      <c r="F1087" s="33" t="s">
        <v>936</v>
      </c>
      <c r="G1087" s="33" t="s">
        <v>4384</v>
      </c>
      <c r="H1087" s="5" t="s">
        <v>1855</v>
      </c>
      <c r="I1087" s="33">
        <v>1146</v>
      </c>
      <c r="K1087" s="9">
        <v>21</v>
      </c>
      <c r="O1087" s="33" t="s">
        <v>4385</v>
      </c>
      <c r="P1087" s="61" t="str">
        <f t="shared" si="50"/>
        <v>POINT(-85.459538 38.372848)</v>
      </c>
      <c r="Q1087" s="67">
        <v>38.372847999999998</v>
      </c>
      <c r="R1087" s="67">
        <v>-85.459537999999995</v>
      </c>
    </row>
    <row r="1088" spans="1:18" x14ac:dyDescent="0.25">
      <c r="A1088" s="76" t="str">
        <f t="shared" si="48"/>
        <v>21187</v>
      </c>
      <c r="B1088" s="76" t="str">
        <f t="shared" si="49"/>
        <v>21187</v>
      </c>
      <c r="C1088" s="33">
        <v>21187</v>
      </c>
      <c r="D1088" s="33" t="s">
        <v>3705</v>
      </c>
      <c r="E1088" s="33" t="s">
        <v>937</v>
      </c>
      <c r="F1088" s="33" t="s">
        <v>936</v>
      </c>
      <c r="G1088" s="33" t="s">
        <v>3706</v>
      </c>
      <c r="H1088" s="5" t="s">
        <v>1855</v>
      </c>
      <c r="I1088" s="33">
        <v>1147</v>
      </c>
      <c r="K1088" s="9">
        <v>21</v>
      </c>
      <c r="O1088" s="33" t="s">
        <v>4386</v>
      </c>
      <c r="P1088" s="61" t="str">
        <f t="shared" si="50"/>
        <v>POINT(-84.831925 38.531935)</v>
      </c>
      <c r="Q1088" s="67">
        <v>38.531934999999997</v>
      </c>
      <c r="R1088" s="67">
        <v>-84.831924999999998</v>
      </c>
    </row>
    <row r="1089" spans="1:18" x14ac:dyDescent="0.25">
      <c r="A1089" s="76" t="str">
        <f t="shared" si="48"/>
        <v>21189</v>
      </c>
      <c r="B1089" s="76" t="str">
        <f t="shared" si="49"/>
        <v>21189</v>
      </c>
      <c r="C1089" s="33">
        <v>21189</v>
      </c>
      <c r="D1089" s="33" t="s">
        <v>4387</v>
      </c>
      <c r="E1089" s="33" t="s">
        <v>937</v>
      </c>
      <c r="F1089" s="33" t="s">
        <v>936</v>
      </c>
      <c r="G1089" s="33" t="s">
        <v>4388</v>
      </c>
      <c r="H1089" s="5" t="s">
        <v>1855</v>
      </c>
      <c r="I1089" s="33">
        <v>1148</v>
      </c>
      <c r="K1089" s="9">
        <v>21</v>
      </c>
      <c r="O1089" s="33" t="s">
        <v>4389</v>
      </c>
      <c r="P1089" s="61" t="str">
        <f t="shared" si="50"/>
        <v>POINT(-83.684099 37.452097)</v>
      </c>
      <c r="Q1089" s="67">
        <v>37.452097000000002</v>
      </c>
      <c r="R1089" s="67">
        <v>-83.684099000000003</v>
      </c>
    </row>
    <row r="1090" spans="1:18" x14ac:dyDescent="0.25">
      <c r="A1090" s="76" t="str">
        <f t="shared" si="48"/>
        <v>21191</v>
      </c>
      <c r="B1090" s="76" t="str">
        <f t="shared" si="49"/>
        <v>21191</v>
      </c>
      <c r="C1090" s="33">
        <v>21191</v>
      </c>
      <c r="D1090" s="33" t="s">
        <v>4390</v>
      </c>
      <c r="E1090" s="33" t="s">
        <v>937</v>
      </c>
      <c r="F1090" s="33" t="s">
        <v>936</v>
      </c>
      <c r="G1090" s="33" t="s">
        <v>4391</v>
      </c>
      <c r="H1090" s="5" t="s">
        <v>1855</v>
      </c>
      <c r="I1090" s="33">
        <v>1149</v>
      </c>
      <c r="K1090" s="9">
        <v>21</v>
      </c>
      <c r="O1090" s="33" t="s">
        <v>4392</v>
      </c>
      <c r="P1090" s="61" t="str">
        <f t="shared" si="50"/>
        <v>POINT(-84.359742 38.715798)</v>
      </c>
      <c r="Q1090" s="67">
        <v>38.715797999999999</v>
      </c>
      <c r="R1090" s="67">
        <v>-84.359741999999997</v>
      </c>
    </row>
    <row r="1091" spans="1:18" x14ac:dyDescent="0.25">
      <c r="A1091" s="76" t="str">
        <f t="shared" ref="A1091:A1154" si="51">K1091&amp;RIGHT(C1091,3)</f>
        <v>21193</v>
      </c>
      <c r="B1091" s="76" t="str">
        <f t="shared" ref="B1091:B1154" si="52">TEXT(A1091,"00000")</f>
        <v>21193</v>
      </c>
      <c r="C1091" s="33">
        <v>21193</v>
      </c>
      <c r="D1091" s="33" t="s">
        <v>2010</v>
      </c>
      <c r="E1091" s="33" t="s">
        <v>937</v>
      </c>
      <c r="F1091" s="33" t="s">
        <v>936</v>
      </c>
      <c r="G1091" s="33" t="s">
        <v>2011</v>
      </c>
      <c r="H1091" s="5" t="s">
        <v>1855</v>
      </c>
      <c r="I1091" s="33">
        <v>1150</v>
      </c>
      <c r="K1091" s="9">
        <v>21</v>
      </c>
      <c r="O1091" s="33" t="s">
        <v>4393</v>
      </c>
      <c r="P1091" s="61" t="str">
        <f t="shared" ref="P1091:P1154" si="53">CONCATENATE("POINT","(",R1091," ",Q1091,")")</f>
        <v>POINT(-83.20106 37.257625)</v>
      </c>
      <c r="Q1091" s="67">
        <v>37.257624999999997</v>
      </c>
      <c r="R1091" s="67">
        <v>-83.201059999999998</v>
      </c>
    </row>
    <row r="1092" spans="1:18" x14ac:dyDescent="0.25">
      <c r="A1092" s="76" t="str">
        <f t="shared" si="51"/>
        <v>21195</v>
      </c>
      <c r="B1092" s="76" t="str">
        <f t="shared" si="52"/>
        <v>21195</v>
      </c>
      <c r="C1092" s="33">
        <v>21195</v>
      </c>
      <c r="D1092" s="33" t="s">
        <v>2016</v>
      </c>
      <c r="E1092" s="33" t="s">
        <v>937</v>
      </c>
      <c r="F1092" s="33" t="s">
        <v>936</v>
      </c>
      <c r="G1092" s="33" t="s">
        <v>2017</v>
      </c>
      <c r="H1092" s="5" t="s">
        <v>1855</v>
      </c>
      <c r="I1092" s="33">
        <v>1151</v>
      </c>
      <c r="K1092" s="9">
        <v>21</v>
      </c>
      <c r="O1092" s="33" t="s">
        <v>4394</v>
      </c>
      <c r="P1092" s="61" t="str">
        <f t="shared" si="53"/>
        <v>POINT(-82.420659 37.463505)</v>
      </c>
      <c r="Q1092" s="67">
        <v>37.463504999999998</v>
      </c>
      <c r="R1092" s="67">
        <v>-82.420659000000001</v>
      </c>
    </row>
    <row r="1093" spans="1:18" x14ac:dyDescent="0.25">
      <c r="A1093" s="76" t="str">
        <f t="shared" si="51"/>
        <v>21197</v>
      </c>
      <c r="B1093" s="76" t="str">
        <f t="shared" si="52"/>
        <v>21197</v>
      </c>
      <c r="C1093" s="33">
        <v>21197</v>
      </c>
      <c r="D1093" s="33" t="s">
        <v>4395</v>
      </c>
      <c r="E1093" s="33" t="s">
        <v>937</v>
      </c>
      <c r="F1093" s="33" t="s">
        <v>936</v>
      </c>
      <c r="G1093" s="33" t="s">
        <v>4396</v>
      </c>
      <c r="H1093" s="5" t="s">
        <v>1855</v>
      </c>
      <c r="I1093" s="33">
        <v>1152</v>
      </c>
      <c r="K1093" s="9">
        <v>21</v>
      </c>
      <c r="O1093" s="33" t="s">
        <v>4397</v>
      </c>
      <c r="P1093" s="61" t="str">
        <f t="shared" si="53"/>
        <v>POINT(-83.88113 37.852293)</v>
      </c>
      <c r="Q1093" s="67">
        <v>37.852293000000003</v>
      </c>
      <c r="R1093" s="67">
        <v>-83.881129999999999</v>
      </c>
    </row>
    <row r="1094" spans="1:18" x14ac:dyDescent="0.25">
      <c r="A1094" s="76" t="str">
        <f t="shared" si="51"/>
        <v>21199</v>
      </c>
      <c r="B1094" s="76" t="str">
        <f t="shared" si="52"/>
        <v>21199</v>
      </c>
      <c r="C1094" s="33">
        <v>21199</v>
      </c>
      <c r="D1094" s="33" t="s">
        <v>2310</v>
      </c>
      <c r="E1094" s="33" t="s">
        <v>937</v>
      </c>
      <c r="F1094" s="33" t="s">
        <v>936</v>
      </c>
      <c r="G1094" s="33" t="s">
        <v>2311</v>
      </c>
      <c r="H1094" s="5" t="s">
        <v>1855</v>
      </c>
      <c r="I1094" s="33">
        <v>1153</v>
      </c>
      <c r="K1094" s="9">
        <v>21</v>
      </c>
      <c r="O1094" s="33" t="s">
        <v>4398</v>
      </c>
      <c r="P1094" s="61" t="str">
        <f t="shared" si="53"/>
        <v>POINT(-84.614645 37.092819)</v>
      </c>
      <c r="Q1094" s="67">
        <v>37.092818999999999</v>
      </c>
      <c r="R1094" s="67">
        <v>-84.614644999999996</v>
      </c>
    </row>
    <row r="1095" spans="1:18" x14ac:dyDescent="0.25">
      <c r="A1095" s="76" t="str">
        <f t="shared" si="51"/>
        <v>21201</v>
      </c>
      <c r="B1095" s="76" t="str">
        <f t="shared" si="52"/>
        <v>21201</v>
      </c>
      <c r="C1095" s="33">
        <v>21201</v>
      </c>
      <c r="D1095" s="33" t="s">
        <v>4399</v>
      </c>
      <c r="E1095" s="33" t="s">
        <v>937</v>
      </c>
      <c r="F1095" s="33" t="s">
        <v>936</v>
      </c>
      <c r="G1095" s="33" t="s">
        <v>4400</v>
      </c>
      <c r="H1095" s="5" t="s">
        <v>1855</v>
      </c>
      <c r="I1095" s="33">
        <v>1154</v>
      </c>
      <c r="K1095" s="9">
        <v>21</v>
      </c>
      <c r="O1095" s="33" t="s">
        <v>4401</v>
      </c>
      <c r="P1095" s="61" t="str">
        <f t="shared" si="53"/>
        <v>POINT(-84.048848 38.520826)</v>
      </c>
      <c r="Q1095" s="67">
        <v>38.520826</v>
      </c>
      <c r="R1095" s="67">
        <v>-84.048848000000007</v>
      </c>
    </row>
    <row r="1096" spans="1:18" x14ac:dyDescent="0.25">
      <c r="A1096" s="76" t="str">
        <f t="shared" si="51"/>
        <v>21203</v>
      </c>
      <c r="B1096" s="76" t="str">
        <f t="shared" si="52"/>
        <v>21203</v>
      </c>
      <c r="C1096" s="33">
        <v>21203</v>
      </c>
      <c r="D1096" s="33" t="s">
        <v>4402</v>
      </c>
      <c r="E1096" s="33" t="s">
        <v>937</v>
      </c>
      <c r="F1096" s="33" t="s">
        <v>936</v>
      </c>
      <c r="G1096" s="33" t="s">
        <v>4403</v>
      </c>
      <c r="H1096" s="5" t="s">
        <v>1855</v>
      </c>
      <c r="I1096" s="33">
        <v>1155</v>
      </c>
      <c r="K1096" s="9">
        <v>21</v>
      </c>
      <c r="O1096" s="33" t="s">
        <v>4404</v>
      </c>
      <c r="P1096" s="61" t="str">
        <f t="shared" si="53"/>
        <v>POINT(-84.348396 37.381612)</v>
      </c>
      <c r="Q1096" s="67">
        <v>37.381611999999997</v>
      </c>
      <c r="R1096" s="67">
        <v>-84.348395999999994</v>
      </c>
    </row>
    <row r="1097" spans="1:18" x14ac:dyDescent="0.25">
      <c r="A1097" s="76" t="str">
        <f t="shared" si="51"/>
        <v>21205</v>
      </c>
      <c r="B1097" s="76" t="str">
        <f t="shared" si="52"/>
        <v>21205</v>
      </c>
      <c r="C1097" s="33">
        <v>21205</v>
      </c>
      <c r="D1097" s="33" t="s">
        <v>4405</v>
      </c>
      <c r="E1097" s="33" t="s">
        <v>937</v>
      </c>
      <c r="F1097" s="33" t="s">
        <v>936</v>
      </c>
      <c r="G1097" s="33" t="s">
        <v>4406</v>
      </c>
      <c r="H1097" s="5" t="s">
        <v>1855</v>
      </c>
      <c r="I1097" s="33">
        <v>1156</v>
      </c>
      <c r="K1097" s="9">
        <v>21</v>
      </c>
      <c r="O1097" s="33" t="s">
        <v>4407</v>
      </c>
      <c r="P1097" s="61" t="str">
        <f t="shared" si="53"/>
        <v>POINT(-83.442318 38.194616)</v>
      </c>
      <c r="Q1097" s="67">
        <v>38.194616000000003</v>
      </c>
      <c r="R1097" s="67">
        <v>-83.442318</v>
      </c>
    </row>
    <row r="1098" spans="1:18" x14ac:dyDescent="0.25">
      <c r="A1098" s="76" t="str">
        <f t="shared" si="51"/>
        <v>21207</v>
      </c>
      <c r="B1098" s="76" t="str">
        <f t="shared" si="52"/>
        <v>21207</v>
      </c>
      <c r="C1098" s="33">
        <v>21207</v>
      </c>
      <c r="D1098" s="33" t="s">
        <v>2022</v>
      </c>
      <c r="E1098" s="33" t="s">
        <v>937</v>
      </c>
      <c r="F1098" s="33" t="s">
        <v>936</v>
      </c>
      <c r="G1098" s="33" t="s">
        <v>2023</v>
      </c>
      <c r="H1098" s="5" t="s">
        <v>1855</v>
      </c>
      <c r="I1098" s="33">
        <v>1157</v>
      </c>
      <c r="K1098" s="9">
        <v>21</v>
      </c>
      <c r="O1098" s="33" t="s">
        <v>4408</v>
      </c>
      <c r="P1098" s="61" t="str">
        <f t="shared" si="53"/>
        <v>POINT(-85.05932 37.029336)</v>
      </c>
      <c r="Q1098" s="67">
        <v>37.029336000000001</v>
      </c>
      <c r="R1098" s="67">
        <v>-85.05932</v>
      </c>
    </row>
    <row r="1099" spans="1:18" x14ac:dyDescent="0.25">
      <c r="A1099" s="76" t="str">
        <f t="shared" si="51"/>
        <v>21209</v>
      </c>
      <c r="B1099" s="76" t="str">
        <f t="shared" si="52"/>
        <v>21209</v>
      </c>
      <c r="C1099" s="33">
        <v>21209</v>
      </c>
      <c r="D1099" s="33" t="s">
        <v>2320</v>
      </c>
      <c r="E1099" s="33" t="s">
        <v>937</v>
      </c>
      <c r="F1099" s="33" t="s">
        <v>936</v>
      </c>
      <c r="G1099" s="33" t="s">
        <v>2321</v>
      </c>
      <c r="H1099" s="5" t="s">
        <v>1855</v>
      </c>
      <c r="I1099" s="33">
        <v>1158</v>
      </c>
      <c r="K1099" s="9">
        <v>21</v>
      </c>
      <c r="O1099" s="33" t="s">
        <v>4409</v>
      </c>
      <c r="P1099" s="61" t="str">
        <f t="shared" si="53"/>
        <v>POINT(-84.570575 38.231691)</v>
      </c>
      <c r="Q1099" s="67">
        <v>38.231690999999998</v>
      </c>
      <c r="R1099" s="67">
        <v>-84.570575000000005</v>
      </c>
    </row>
    <row r="1100" spans="1:18" x14ac:dyDescent="0.25">
      <c r="A1100" s="76" t="str">
        <f t="shared" si="51"/>
        <v>21211</v>
      </c>
      <c r="B1100" s="76" t="str">
        <f t="shared" si="52"/>
        <v>21211</v>
      </c>
      <c r="C1100" s="33">
        <v>21211</v>
      </c>
      <c r="D1100" s="33" t="s">
        <v>2028</v>
      </c>
      <c r="E1100" s="33" t="s">
        <v>937</v>
      </c>
      <c r="F1100" s="33" t="s">
        <v>936</v>
      </c>
      <c r="G1100" s="33" t="s">
        <v>2029</v>
      </c>
      <c r="H1100" s="5" t="s">
        <v>1855</v>
      </c>
      <c r="I1100" s="33">
        <v>1159</v>
      </c>
      <c r="K1100" s="9">
        <v>21</v>
      </c>
      <c r="O1100" s="33" t="s">
        <v>4410</v>
      </c>
      <c r="P1100" s="61" t="str">
        <f t="shared" si="53"/>
        <v>POINT(-85.230241 38.213513)</v>
      </c>
      <c r="Q1100" s="67">
        <v>38.213512999999999</v>
      </c>
      <c r="R1100" s="67">
        <v>-85.230241000000007</v>
      </c>
    </row>
    <row r="1101" spans="1:18" x14ac:dyDescent="0.25">
      <c r="A1101" s="76" t="str">
        <f t="shared" si="51"/>
        <v>21213</v>
      </c>
      <c r="B1101" s="76" t="str">
        <f t="shared" si="52"/>
        <v>21213</v>
      </c>
      <c r="C1101" s="33">
        <v>21213</v>
      </c>
      <c r="D1101" s="33" t="s">
        <v>4411</v>
      </c>
      <c r="E1101" s="33" t="s">
        <v>937</v>
      </c>
      <c r="F1101" s="33" t="s">
        <v>936</v>
      </c>
      <c r="G1101" s="33" t="s">
        <v>4412</v>
      </c>
      <c r="H1101" s="5" t="s">
        <v>1855</v>
      </c>
      <c r="I1101" s="33">
        <v>1160</v>
      </c>
      <c r="K1101" s="9">
        <v>21</v>
      </c>
      <c r="O1101" s="33" t="s">
        <v>4413</v>
      </c>
      <c r="P1101" s="61" t="str">
        <f t="shared" si="53"/>
        <v>POINT(-86.572109 36.733285)</v>
      </c>
      <c r="Q1101" s="67">
        <v>36.733285000000002</v>
      </c>
      <c r="R1101" s="67">
        <v>-86.572108999999998</v>
      </c>
    </row>
    <row r="1102" spans="1:18" x14ac:dyDescent="0.25">
      <c r="A1102" s="76" t="str">
        <f t="shared" si="51"/>
        <v>21215</v>
      </c>
      <c r="B1102" s="76" t="str">
        <f t="shared" si="52"/>
        <v>21215</v>
      </c>
      <c r="C1102" s="33">
        <v>21215</v>
      </c>
      <c r="D1102" s="33" t="s">
        <v>3733</v>
      </c>
      <c r="E1102" s="33" t="s">
        <v>937</v>
      </c>
      <c r="F1102" s="33" t="s">
        <v>936</v>
      </c>
      <c r="G1102" s="33" t="s">
        <v>3734</v>
      </c>
      <c r="H1102" s="5" t="s">
        <v>1855</v>
      </c>
      <c r="I1102" s="33">
        <v>1161</v>
      </c>
      <c r="K1102" s="9">
        <v>21</v>
      </c>
      <c r="O1102" s="33" t="s">
        <v>4414</v>
      </c>
      <c r="P1102" s="61" t="str">
        <f t="shared" si="53"/>
        <v>POINT(-85.350915 38.059721)</v>
      </c>
      <c r="Q1102" s="67">
        <v>38.059721000000003</v>
      </c>
      <c r="R1102" s="67">
        <v>-85.350915000000001</v>
      </c>
    </row>
    <row r="1103" spans="1:18" x14ac:dyDescent="0.25">
      <c r="A1103" s="76" t="str">
        <f t="shared" si="51"/>
        <v>21217</v>
      </c>
      <c r="B1103" s="76" t="str">
        <f t="shared" si="52"/>
        <v>21217</v>
      </c>
      <c r="C1103" s="33">
        <v>21217</v>
      </c>
      <c r="D1103" s="33" t="s">
        <v>2884</v>
      </c>
      <c r="E1103" s="33" t="s">
        <v>937</v>
      </c>
      <c r="F1103" s="33" t="s">
        <v>936</v>
      </c>
      <c r="G1103" s="33" t="s">
        <v>2885</v>
      </c>
      <c r="H1103" s="5" t="s">
        <v>1855</v>
      </c>
      <c r="I1103" s="33">
        <v>1162</v>
      </c>
      <c r="K1103" s="9">
        <v>21</v>
      </c>
      <c r="O1103" s="33" t="s">
        <v>4415</v>
      </c>
      <c r="P1103" s="61" t="str">
        <f t="shared" si="53"/>
        <v>POINT(-85.343425 37.350402)</v>
      </c>
      <c r="Q1103" s="67">
        <v>37.350402000000003</v>
      </c>
      <c r="R1103" s="67">
        <v>-85.343424999999996</v>
      </c>
    </row>
    <row r="1104" spans="1:18" x14ac:dyDescent="0.25">
      <c r="A1104" s="76" t="str">
        <f t="shared" si="51"/>
        <v>21219</v>
      </c>
      <c r="B1104" s="76" t="str">
        <f t="shared" si="52"/>
        <v>21219</v>
      </c>
      <c r="C1104" s="33">
        <v>21219</v>
      </c>
      <c r="D1104" s="33" t="s">
        <v>4416</v>
      </c>
      <c r="E1104" s="33" t="s">
        <v>937</v>
      </c>
      <c r="F1104" s="33" t="s">
        <v>936</v>
      </c>
      <c r="G1104" s="33" t="s">
        <v>4417</v>
      </c>
      <c r="H1104" s="5" t="s">
        <v>1855</v>
      </c>
      <c r="I1104" s="33">
        <v>1163</v>
      </c>
      <c r="K1104" s="9">
        <v>21</v>
      </c>
      <c r="O1104" s="33" t="s">
        <v>4418</v>
      </c>
      <c r="P1104" s="61" t="str">
        <f t="shared" si="53"/>
        <v>POINT(-87.171454 36.81176)</v>
      </c>
      <c r="Q1104" s="67">
        <v>36.81176</v>
      </c>
      <c r="R1104" s="67">
        <v>-87.171453999999997</v>
      </c>
    </row>
    <row r="1105" spans="1:18" x14ac:dyDescent="0.25">
      <c r="A1105" s="76" t="str">
        <f t="shared" si="51"/>
        <v>21221</v>
      </c>
      <c r="B1105" s="76" t="str">
        <f t="shared" si="52"/>
        <v>21221</v>
      </c>
      <c r="C1105" s="33">
        <v>21221</v>
      </c>
      <c r="D1105" s="33" t="s">
        <v>4419</v>
      </c>
      <c r="E1105" s="33" t="s">
        <v>937</v>
      </c>
      <c r="F1105" s="33" t="s">
        <v>936</v>
      </c>
      <c r="G1105" s="33" t="s">
        <v>4420</v>
      </c>
      <c r="H1105" s="5" t="s">
        <v>1855</v>
      </c>
      <c r="I1105" s="33">
        <v>1164</v>
      </c>
      <c r="K1105" s="9">
        <v>21</v>
      </c>
      <c r="O1105" s="33" t="s">
        <v>4421</v>
      </c>
      <c r="P1105" s="61" t="str">
        <f t="shared" si="53"/>
        <v>POINT(-87.836202 36.847047)</v>
      </c>
      <c r="Q1105" s="67">
        <v>36.847047000000003</v>
      </c>
      <c r="R1105" s="67">
        <v>-87.836202</v>
      </c>
    </row>
    <row r="1106" spans="1:18" x14ac:dyDescent="0.25">
      <c r="A1106" s="76" t="str">
        <f t="shared" si="51"/>
        <v>21223</v>
      </c>
      <c r="B1106" s="76" t="str">
        <f t="shared" si="52"/>
        <v>21223</v>
      </c>
      <c r="C1106" s="33">
        <v>21223</v>
      </c>
      <c r="D1106" s="33" t="s">
        <v>4422</v>
      </c>
      <c r="E1106" s="33" t="s">
        <v>937</v>
      </c>
      <c r="F1106" s="33" t="s">
        <v>936</v>
      </c>
      <c r="G1106" s="33" t="s">
        <v>4423</v>
      </c>
      <c r="H1106" s="5" t="s">
        <v>1855</v>
      </c>
      <c r="I1106" s="33">
        <v>1165</v>
      </c>
      <c r="K1106" s="9">
        <v>21</v>
      </c>
      <c r="O1106" s="33" t="s">
        <v>4424</v>
      </c>
      <c r="P1106" s="61" t="str">
        <f t="shared" si="53"/>
        <v>POINT(-85.332526 38.620698)</v>
      </c>
      <c r="Q1106" s="67">
        <v>38.620697999999997</v>
      </c>
      <c r="R1106" s="67">
        <v>-85.332526000000001</v>
      </c>
    </row>
    <row r="1107" spans="1:18" x14ac:dyDescent="0.25">
      <c r="A1107" s="76" t="str">
        <f t="shared" si="51"/>
        <v>21225</v>
      </c>
      <c r="B1107" s="76" t="str">
        <f t="shared" si="52"/>
        <v>21225</v>
      </c>
      <c r="C1107" s="33">
        <v>21225</v>
      </c>
      <c r="D1107" s="33" t="s">
        <v>2338</v>
      </c>
      <c r="E1107" s="33" t="s">
        <v>937</v>
      </c>
      <c r="F1107" s="33" t="s">
        <v>936</v>
      </c>
      <c r="G1107" s="33" t="s">
        <v>2339</v>
      </c>
      <c r="H1107" s="5" t="s">
        <v>1855</v>
      </c>
      <c r="I1107" s="33">
        <v>1166</v>
      </c>
      <c r="K1107" s="9">
        <v>21</v>
      </c>
      <c r="O1107" s="33" t="s">
        <v>4425</v>
      </c>
      <c r="P1107" s="61" t="str">
        <f t="shared" si="53"/>
        <v>POINT(-87.926958 37.653315)</v>
      </c>
      <c r="Q1107" s="67">
        <v>37.653314999999999</v>
      </c>
      <c r="R1107" s="67">
        <v>-87.926957999999999</v>
      </c>
    </row>
    <row r="1108" spans="1:18" x14ac:dyDescent="0.25">
      <c r="A1108" s="76" t="str">
        <f t="shared" si="51"/>
        <v>21227</v>
      </c>
      <c r="B1108" s="76" t="str">
        <f t="shared" si="52"/>
        <v>21227</v>
      </c>
      <c r="C1108" s="33">
        <v>21227</v>
      </c>
      <c r="D1108" s="33" t="s">
        <v>3246</v>
      </c>
      <c r="E1108" s="33" t="s">
        <v>937</v>
      </c>
      <c r="F1108" s="33" t="s">
        <v>936</v>
      </c>
      <c r="G1108" s="33" t="s">
        <v>3247</v>
      </c>
      <c r="H1108" s="5" t="s">
        <v>1855</v>
      </c>
      <c r="I1108" s="33">
        <v>1167</v>
      </c>
      <c r="K1108" s="9">
        <v>21</v>
      </c>
      <c r="O1108" s="33" t="s">
        <v>4426</v>
      </c>
      <c r="P1108" s="61" t="str">
        <f t="shared" si="53"/>
        <v>POINT(-86.434563 36.970396)</v>
      </c>
      <c r="Q1108" s="67">
        <v>36.970396000000001</v>
      </c>
      <c r="R1108" s="67">
        <v>-86.434562999999997</v>
      </c>
    </row>
    <row r="1109" spans="1:18" x14ac:dyDescent="0.25">
      <c r="A1109" s="76" t="str">
        <f t="shared" si="51"/>
        <v>21229</v>
      </c>
      <c r="B1109" s="76" t="str">
        <f t="shared" si="52"/>
        <v>21229</v>
      </c>
      <c r="C1109" s="33">
        <v>21229</v>
      </c>
      <c r="D1109" s="33" t="s">
        <v>2046</v>
      </c>
      <c r="E1109" s="33" t="s">
        <v>937</v>
      </c>
      <c r="F1109" s="33" t="s">
        <v>936</v>
      </c>
      <c r="G1109" s="33" t="s">
        <v>1026</v>
      </c>
      <c r="H1109" s="5" t="s">
        <v>1855</v>
      </c>
      <c r="I1109" s="33">
        <v>1168</v>
      </c>
      <c r="K1109" s="9">
        <v>21</v>
      </c>
      <c r="O1109" s="33" t="s">
        <v>4427</v>
      </c>
      <c r="P1109" s="61" t="str">
        <f t="shared" si="53"/>
        <v>POINT(-85.190875 37.738655)</v>
      </c>
      <c r="Q1109" s="67">
        <v>37.738655000000001</v>
      </c>
      <c r="R1109" s="67">
        <v>-85.190875000000005</v>
      </c>
    </row>
    <row r="1110" spans="1:18" x14ac:dyDescent="0.25">
      <c r="A1110" s="76" t="str">
        <f t="shared" si="51"/>
        <v>21231</v>
      </c>
      <c r="B1110" s="76" t="str">
        <f t="shared" si="52"/>
        <v>21231</v>
      </c>
      <c r="C1110" s="33">
        <v>21231</v>
      </c>
      <c r="D1110" s="33" t="s">
        <v>3250</v>
      </c>
      <c r="E1110" s="33" t="s">
        <v>937</v>
      </c>
      <c r="F1110" s="33" t="s">
        <v>936</v>
      </c>
      <c r="G1110" s="33" t="s">
        <v>3251</v>
      </c>
      <c r="H1110" s="5" t="s">
        <v>1855</v>
      </c>
      <c r="I1110" s="33">
        <v>1169</v>
      </c>
      <c r="K1110" s="9">
        <v>21</v>
      </c>
      <c r="O1110" s="33" t="s">
        <v>4428</v>
      </c>
      <c r="P1110" s="61" t="str">
        <f t="shared" si="53"/>
        <v>POINT(-84.844614 36.837888)</v>
      </c>
      <c r="Q1110" s="67">
        <v>36.837888</v>
      </c>
      <c r="R1110" s="67">
        <v>-84.844614000000007</v>
      </c>
    </row>
    <row r="1111" spans="1:18" x14ac:dyDescent="0.25">
      <c r="A1111" s="76" t="str">
        <f t="shared" si="51"/>
        <v>21233</v>
      </c>
      <c r="B1111" s="76" t="str">
        <f t="shared" si="52"/>
        <v>21233</v>
      </c>
      <c r="C1111" s="33">
        <v>21233</v>
      </c>
      <c r="D1111" s="33" t="s">
        <v>3253</v>
      </c>
      <c r="E1111" s="33" t="s">
        <v>937</v>
      </c>
      <c r="F1111" s="33" t="s">
        <v>936</v>
      </c>
      <c r="G1111" s="33" t="s">
        <v>3254</v>
      </c>
      <c r="H1111" s="5" t="s">
        <v>1855</v>
      </c>
      <c r="I1111" s="33">
        <v>1170</v>
      </c>
      <c r="K1111" s="9">
        <v>21</v>
      </c>
      <c r="O1111" s="33" t="s">
        <v>4429</v>
      </c>
      <c r="P1111" s="61" t="str">
        <f t="shared" si="53"/>
        <v>POINT(-87.687044 37.499711)</v>
      </c>
      <c r="Q1111" s="67">
        <v>37.499710999999998</v>
      </c>
      <c r="R1111" s="67">
        <v>-87.687044</v>
      </c>
    </row>
    <row r="1112" spans="1:18" x14ac:dyDescent="0.25">
      <c r="A1112" s="76" t="str">
        <f t="shared" si="51"/>
        <v>21235</v>
      </c>
      <c r="B1112" s="76" t="str">
        <f t="shared" si="52"/>
        <v>21235</v>
      </c>
      <c r="C1112" s="33">
        <v>21235</v>
      </c>
      <c r="D1112" s="33" t="s">
        <v>3775</v>
      </c>
      <c r="E1112" s="33" t="s">
        <v>937</v>
      </c>
      <c r="F1112" s="33" t="s">
        <v>936</v>
      </c>
      <c r="G1112" s="33" t="s">
        <v>3776</v>
      </c>
      <c r="H1112" s="5" t="s">
        <v>1855</v>
      </c>
      <c r="I1112" s="33">
        <v>1171</v>
      </c>
      <c r="K1112" s="9">
        <v>21</v>
      </c>
      <c r="O1112" s="33" t="s">
        <v>4430</v>
      </c>
      <c r="P1112" s="61" t="str">
        <f t="shared" si="53"/>
        <v>POINT(-84.140995 36.809692)</v>
      </c>
      <c r="Q1112" s="67">
        <v>36.809691999999998</v>
      </c>
      <c r="R1112" s="67">
        <v>-84.140995000000004</v>
      </c>
    </row>
    <row r="1113" spans="1:18" x14ac:dyDescent="0.25">
      <c r="A1113" s="76" t="str">
        <f t="shared" si="51"/>
        <v>21237</v>
      </c>
      <c r="B1113" s="76" t="str">
        <f t="shared" si="52"/>
        <v>21237</v>
      </c>
      <c r="C1113" s="33">
        <v>21237</v>
      </c>
      <c r="D1113" s="33" t="s">
        <v>4431</v>
      </c>
      <c r="E1113" s="33" t="s">
        <v>937</v>
      </c>
      <c r="F1113" s="33" t="s">
        <v>936</v>
      </c>
      <c r="G1113" s="33" t="s">
        <v>4432</v>
      </c>
      <c r="H1113" s="5" t="s">
        <v>1855</v>
      </c>
      <c r="I1113" s="33">
        <v>1172</v>
      </c>
      <c r="K1113" s="9">
        <v>21</v>
      </c>
      <c r="O1113" s="33" t="s">
        <v>4433</v>
      </c>
      <c r="P1113" s="61" t="str">
        <f t="shared" si="53"/>
        <v>POINT(-83.510902 37.740622)</v>
      </c>
      <c r="Q1113" s="67">
        <v>37.740622000000002</v>
      </c>
      <c r="R1113" s="67">
        <v>-83.510902000000002</v>
      </c>
    </row>
    <row r="1114" spans="1:18" x14ac:dyDescent="0.25">
      <c r="A1114" s="76" t="str">
        <f t="shared" si="51"/>
        <v>21239</v>
      </c>
      <c r="B1114" s="76" t="str">
        <f t="shared" si="52"/>
        <v>21239</v>
      </c>
      <c r="C1114" s="33">
        <v>21239</v>
      </c>
      <c r="D1114" s="33" t="s">
        <v>3603</v>
      </c>
      <c r="E1114" s="33" t="s">
        <v>937</v>
      </c>
      <c r="F1114" s="33" t="s">
        <v>936</v>
      </c>
      <c r="G1114" s="33" t="s">
        <v>3604</v>
      </c>
      <c r="H1114" s="5" t="s">
        <v>1855</v>
      </c>
      <c r="I1114" s="33">
        <v>1173</v>
      </c>
      <c r="K1114" s="9">
        <v>21</v>
      </c>
      <c r="O1114" s="33" t="s">
        <v>4434</v>
      </c>
      <c r="P1114" s="61" t="str">
        <f t="shared" si="53"/>
        <v>POINT(-84.727271 38.050068)</v>
      </c>
      <c r="Q1114" s="67">
        <v>38.050068000000003</v>
      </c>
      <c r="R1114" s="67">
        <v>-84.727271000000002</v>
      </c>
    </row>
    <row r="1115" spans="1:18" x14ac:dyDescent="0.25">
      <c r="A1115" s="76" t="str">
        <f t="shared" si="51"/>
        <v>22001</v>
      </c>
      <c r="B1115" s="76" t="str">
        <f t="shared" si="52"/>
        <v>22001</v>
      </c>
      <c r="C1115" s="33">
        <v>22001</v>
      </c>
      <c r="D1115" s="33" t="s">
        <v>4435</v>
      </c>
      <c r="E1115" s="33" t="s">
        <v>940</v>
      </c>
      <c r="F1115" s="33" t="s">
        <v>939</v>
      </c>
      <c r="G1115" s="33" t="s">
        <v>4435</v>
      </c>
      <c r="H1115" s="5" t="s">
        <v>1855</v>
      </c>
      <c r="I1115" s="33">
        <v>1174</v>
      </c>
      <c r="K1115" s="9">
        <v>22</v>
      </c>
      <c r="O1115" s="33" t="s">
        <v>4436</v>
      </c>
      <c r="P1115" s="61" t="str">
        <f t="shared" si="53"/>
        <v>POINT(-92.351799 30.278555)</v>
      </c>
      <c r="Q1115" s="67">
        <v>30.278555000000001</v>
      </c>
      <c r="R1115" s="67">
        <v>-92.351799</v>
      </c>
    </row>
    <row r="1116" spans="1:18" x14ac:dyDescent="0.25">
      <c r="A1116" s="76" t="str">
        <f t="shared" si="51"/>
        <v>22003</v>
      </c>
      <c r="B1116" s="76" t="str">
        <f t="shared" si="52"/>
        <v>22003</v>
      </c>
      <c r="C1116" s="33">
        <v>22003</v>
      </c>
      <c r="D1116" s="33" t="s">
        <v>4437</v>
      </c>
      <c r="E1116" s="33" t="s">
        <v>940</v>
      </c>
      <c r="F1116" s="33" t="s">
        <v>939</v>
      </c>
      <c r="G1116" s="33" t="s">
        <v>4437</v>
      </c>
      <c r="H1116" s="5" t="s">
        <v>1855</v>
      </c>
      <c r="I1116" s="33">
        <v>1175</v>
      </c>
      <c r="K1116" s="9">
        <v>22</v>
      </c>
      <c r="O1116" s="33" t="s">
        <v>4438</v>
      </c>
      <c r="P1116" s="61" t="str">
        <f t="shared" si="53"/>
        <v>POINT(-92.774458 30.669387)</v>
      </c>
      <c r="Q1116" s="67">
        <v>30.669387</v>
      </c>
      <c r="R1116" s="67">
        <v>-92.774457999999996</v>
      </c>
    </row>
    <row r="1117" spans="1:18" x14ac:dyDescent="0.25">
      <c r="A1117" s="76" t="str">
        <f t="shared" si="51"/>
        <v>22005</v>
      </c>
      <c r="B1117" s="76" t="str">
        <f t="shared" si="52"/>
        <v>22005</v>
      </c>
      <c r="C1117" s="33">
        <v>22005</v>
      </c>
      <c r="D1117" s="33" t="s">
        <v>4439</v>
      </c>
      <c r="E1117" s="33" t="s">
        <v>940</v>
      </c>
      <c r="F1117" s="33" t="s">
        <v>939</v>
      </c>
      <c r="G1117" s="33" t="s">
        <v>4439</v>
      </c>
      <c r="H1117" s="5" t="s">
        <v>1855</v>
      </c>
      <c r="I1117" s="33">
        <v>1176</v>
      </c>
      <c r="K1117" s="9">
        <v>22</v>
      </c>
      <c r="O1117" s="33" t="s">
        <v>4440</v>
      </c>
      <c r="P1117" s="61" t="str">
        <f t="shared" si="53"/>
        <v>POINT(-90.934028 30.248525)</v>
      </c>
      <c r="Q1117" s="67">
        <v>30.248525000000001</v>
      </c>
      <c r="R1117" s="67">
        <v>-90.934027999999998</v>
      </c>
    </row>
    <row r="1118" spans="1:18" x14ac:dyDescent="0.25">
      <c r="A1118" s="76" t="str">
        <f t="shared" si="51"/>
        <v>22007</v>
      </c>
      <c r="B1118" s="76" t="str">
        <f t="shared" si="52"/>
        <v>22007</v>
      </c>
      <c r="C1118" s="33">
        <v>22007</v>
      </c>
      <c r="D1118" s="33" t="s">
        <v>4441</v>
      </c>
      <c r="E1118" s="33" t="s">
        <v>940</v>
      </c>
      <c r="F1118" s="33" t="s">
        <v>939</v>
      </c>
      <c r="G1118" s="33" t="s">
        <v>4441</v>
      </c>
      <c r="H1118" s="5" t="s">
        <v>1855</v>
      </c>
      <c r="I1118" s="33">
        <v>1177</v>
      </c>
      <c r="K1118" s="9">
        <v>22</v>
      </c>
      <c r="O1118" s="33" t="s">
        <v>4442</v>
      </c>
      <c r="P1118" s="61" t="str">
        <f t="shared" si="53"/>
        <v>POINT(-91.06645 29.922957)</v>
      </c>
      <c r="Q1118" s="67">
        <v>29.922957</v>
      </c>
      <c r="R1118" s="67">
        <v>-91.066450000000003</v>
      </c>
    </row>
    <row r="1119" spans="1:18" x14ac:dyDescent="0.25">
      <c r="A1119" s="76" t="str">
        <f t="shared" si="51"/>
        <v>22009</v>
      </c>
      <c r="B1119" s="76" t="str">
        <f t="shared" si="52"/>
        <v>22009</v>
      </c>
      <c r="C1119" s="33">
        <v>22009</v>
      </c>
      <c r="D1119" s="33" t="s">
        <v>4443</v>
      </c>
      <c r="E1119" s="33" t="s">
        <v>940</v>
      </c>
      <c r="F1119" s="33" t="s">
        <v>939</v>
      </c>
      <c r="G1119" s="33" t="s">
        <v>4443</v>
      </c>
      <c r="H1119" s="5" t="s">
        <v>1855</v>
      </c>
      <c r="I1119" s="33">
        <v>1178</v>
      </c>
      <c r="K1119" s="9">
        <v>22</v>
      </c>
      <c r="O1119" s="33" t="s">
        <v>4444</v>
      </c>
      <c r="P1119" s="61" t="str">
        <f t="shared" si="53"/>
        <v>POINT(-92.062566 31.053586)</v>
      </c>
      <c r="Q1119" s="67">
        <v>31.053585999999999</v>
      </c>
      <c r="R1119" s="67">
        <v>-92.062566000000004</v>
      </c>
    </row>
    <row r="1120" spans="1:18" x14ac:dyDescent="0.25">
      <c r="A1120" s="76" t="str">
        <f t="shared" si="51"/>
        <v>22011</v>
      </c>
      <c r="B1120" s="76" t="str">
        <f t="shared" si="52"/>
        <v>22011</v>
      </c>
      <c r="C1120" s="33">
        <v>22011</v>
      </c>
      <c r="D1120" s="33" t="s">
        <v>4445</v>
      </c>
      <c r="E1120" s="33" t="s">
        <v>940</v>
      </c>
      <c r="F1120" s="33" t="s">
        <v>939</v>
      </c>
      <c r="G1120" s="33" t="s">
        <v>4445</v>
      </c>
      <c r="H1120" s="5" t="s">
        <v>1855</v>
      </c>
      <c r="I1120" s="33">
        <v>1179</v>
      </c>
      <c r="K1120" s="9">
        <v>22</v>
      </c>
      <c r="O1120" s="33" t="s">
        <v>4446</v>
      </c>
      <c r="P1120" s="61" t="str">
        <f t="shared" si="53"/>
        <v>POINT(-93.287136 30.733885)</v>
      </c>
      <c r="Q1120" s="67">
        <v>30.733885000000001</v>
      </c>
      <c r="R1120" s="67">
        <v>-93.287136000000004</v>
      </c>
    </row>
    <row r="1121" spans="1:18" x14ac:dyDescent="0.25">
      <c r="A1121" s="76" t="str">
        <f t="shared" si="51"/>
        <v>22013</v>
      </c>
      <c r="B1121" s="76" t="str">
        <f t="shared" si="52"/>
        <v>22013</v>
      </c>
      <c r="C1121" s="33">
        <v>22013</v>
      </c>
      <c r="D1121" s="33" t="s">
        <v>4447</v>
      </c>
      <c r="E1121" s="33" t="s">
        <v>940</v>
      </c>
      <c r="F1121" s="33" t="s">
        <v>939</v>
      </c>
      <c r="G1121" s="33" t="s">
        <v>4447</v>
      </c>
      <c r="H1121" s="5" t="s">
        <v>1855</v>
      </c>
      <c r="I1121" s="33">
        <v>1180</v>
      </c>
      <c r="K1121" s="9">
        <v>22</v>
      </c>
      <c r="O1121" s="33" t="s">
        <v>4448</v>
      </c>
      <c r="P1121" s="61" t="str">
        <f t="shared" si="53"/>
        <v>POINT(-93.080261 32.388898)</v>
      </c>
      <c r="Q1121" s="67">
        <v>32.388897999999998</v>
      </c>
      <c r="R1121" s="67">
        <v>-93.080260999999993</v>
      </c>
    </row>
    <row r="1122" spans="1:18" x14ac:dyDescent="0.25">
      <c r="A1122" s="76" t="str">
        <f t="shared" si="51"/>
        <v>22015</v>
      </c>
      <c r="B1122" s="76" t="str">
        <f t="shared" si="52"/>
        <v>22015</v>
      </c>
      <c r="C1122" s="33">
        <v>22015</v>
      </c>
      <c r="D1122" s="33" t="s">
        <v>4449</v>
      </c>
      <c r="E1122" s="33" t="s">
        <v>940</v>
      </c>
      <c r="F1122" s="33" t="s">
        <v>939</v>
      </c>
      <c r="G1122" s="33" t="s">
        <v>4449</v>
      </c>
      <c r="H1122" s="5" t="s">
        <v>1855</v>
      </c>
      <c r="I1122" s="33">
        <v>1181</v>
      </c>
      <c r="K1122" s="9">
        <v>22</v>
      </c>
      <c r="O1122" s="33" t="s">
        <v>4450</v>
      </c>
      <c r="P1122" s="61" t="str">
        <f t="shared" si="53"/>
        <v>POINT(-93.656675 32.555697)</v>
      </c>
      <c r="Q1122" s="67">
        <v>32.555697000000002</v>
      </c>
      <c r="R1122" s="67">
        <v>-93.656675000000007</v>
      </c>
    </row>
    <row r="1123" spans="1:18" x14ac:dyDescent="0.25">
      <c r="A1123" s="76" t="str">
        <f t="shared" si="51"/>
        <v>22017</v>
      </c>
      <c r="B1123" s="76" t="str">
        <f t="shared" si="52"/>
        <v>22017</v>
      </c>
      <c r="C1123" s="33">
        <v>22017</v>
      </c>
      <c r="D1123" s="33" t="s">
        <v>4451</v>
      </c>
      <c r="E1123" s="33" t="s">
        <v>940</v>
      </c>
      <c r="F1123" s="33" t="s">
        <v>939</v>
      </c>
      <c r="G1123" s="33" t="s">
        <v>4451</v>
      </c>
      <c r="H1123" s="5" t="s">
        <v>1855</v>
      </c>
      <c r="I1123" s="33">
        <v>1182</v>
      </c>
      <c r="K1123" s="9">
        <v>22</v>
      </c>
      <c r="O1123" s="33" t="s">
        <v>4452</v>
      </c>
      <c r="P1123" s="61" t="str">
        <f t="shared" si="53"/>
        <v>POINT(-93.800831 32.472074)</v>
      </c>
      <c r="Q1123" s="67">
        <v>32.472073999999999</v>
      </c>
      <c r="R1123" s="67">
        <v>-93.800831000000002</v>
      </c>
    </row>
    <row r="1124" spans="1:18" x14ac:dyDescent="0.25">
      <c r="A1124" s="76" t="str">
        <f t="shared" si="51"/>
        <v>22019</v>
      </c>
      <c r="B1124" s="76" t="str">
        <f t="shared" si="52"/>
        <v>22019</v>
      </c>
      <c r="C1124" s="33">
        <v>22019</v>
      </c>
      <c r="D1124" s="33" t="s">
        <v>4453</v>
      </c>
      <c r="E1124" s="33" t="s">
        <v>940</v>
      </c>
      <c r="F1124" s="33" t="s">
        <v>939</v>
      </c>
      <c r="G1124" s="33" t="s">
        <v>4453</v>
      </c>
      <c r="H1124" s="5" t="s">
        <v>1855</v>
      </c>
      <c r="I1124" s="33">
        <v>1183</v>
      </c>
      <c r="K1124" s="9">
        <v>22</v>
      </c>
      <c r="O1124" s="33" t="s">
        <v>4454</v>
      </c>
      <c r="P1124" s="61" t="str">
        <f t="shared" si="53"/>
        <v>POINT(-93.261485 30.227531)</v>
      </c>
      <c r="Q1124" s="67">
        <v>30.227530999999999</v>
      </c>
      <c r="R1124" s="67">
        <v>-93.261484999999993</v>
      </c>
    </row>
    <row r="1125" spans="1:18" x14ac:dyDescent="0.25">
      <c r="A1125" s="76" t="str">
        <f t="shared" si="51"/>
        <v>22021</v>
      </c>
      <c r="B1125" s="76" t="str">
        <f t="shared" si="52"/>
        <v>22021</v>
      </c>
      <c r="C1125" s="33">
        <v>22021</v>
      </c>
      <c r="D1125" s="33" t="s">
        <v>4455</v>
      </c>
      <c r="E1125" s="33" t="s">
        <v>940</v>
      </c>
      <c r="F1125" s="33" t="s">
        <v>939</v>
      </c>
      <c r="G1125" s="33" t="s">
        <v>4455</v>
      </c>
      <c r="H1125" s="5" t="s">
        <v>1855</v>
      </c>
      <c r="I1125" s="33">
        <v>1184</v>
      </c>
      <c r="K1125" s="9">
        <v>22</v>
      </c>
      <c r="O1125" s="33" t="s">
        <v>4456</v>
      </c>
      <c r="P1125" s="61" t="str">
        <f t="shared" si="53"/>
        <v>POINT(-92.103757 32.078215)</v>
      </c>
      <c r="Q1125" s="67">
        <v>32.078215</v>
      </c>
      <c r="R1125" s="67">
        <v>-92.103757000000002</v>
      </c>
    </row>
    <row r="1126" spans="1:18" x14ac:dyDescent="0.25">
      <c r="A1126" s="76" t="str">
        <f t="shared" si="51"/>
        <v>22023</v>
      </c>
      <c r="B1126" s="76" t="str">
        <f t="shared" si="52"/>
        <v>22023</v>
      </c>
      <c r="C1126" s="33">
        <v>22023</v>
      </c>
      <c r="D1126" s="33" t="s">
        <v>4457</v>
      </c>
      <c r="E1126" s="33" t="s">
        <v>940</v>
      </c>
      <c r="F1126" s="33" t="s">
        <v>939</v>
      </c>
      <c r="G1126" s="33" t="s">
        <v>4457</v>
      </c>
      <c r="H1126" s="5" t="s">
        <v>1855</v>
      </c>
      <c r="I1126" s="33">
        <v>1185</v>
      </c>
      <c r="K1126" s="9">
        <v>22</v>
      </c>
      <c r="O1126" s="33" t="s">
        <v>4458</v>
      </c>
      <c r="P1126" s="61" t="str">
        <f t="shared" si="53"/>
        <v>POINT(-93.212142 29.956693)</v>
      </c>
      <c r="Q1126" s="67">
        <v>29.956693000000001</v>
      </c>
      <c r="R1126" s="67">
        <v>-93.212142</v>
      </c>
    </row>
    <row r="1127" spans="1:18" x14ac:dyDescent="0.25">
      <c r="A1127" s="76" t="str">
        <f t="shared" si="51"/>
        <v>22025</v>
      </c>
      <c r="B1127" s="76" t="str">
        <f t="shared" si="52"/>
        <v>22025</v>
      </c>
      <c r="C1127" s="33">
        <v>22025</v>
      </c>
      <c r="D1127" s="33" t="s">
        <v>4459</v>
      </c>
      <c r="E1127" s="33" t="s">
        <v>940</v>
      </c>
      <c r="F1127" s="33" t="s">
        <v>939</v>
      </c>
      <c r="G1127" s="33" t="s">
        <v>4459</v>
      </c>
      <c r="H1127" s="5" t="s">
        <v>1855</v>
      </c>
      <c r="I1127" s="33">
        <v>1186</v>
      </c>
      <c r="K1127" s="9">
        <v>22</v>
      </c>
      <c r="O1127" s="33" t="s">
        <v>4460</v>
      </c>
      <c r="P1127" s="61" t="str">
        <f t="shared" si="53"/>
        <v>POINT(-91.824471 31.696936)</v>
      </c>
      <c r="Q1127" s="67">
        <v>31.696936000000001</v>
      </c>
      <c r="R1127" s="67">
        <v>-91.824471000000003</v>
      </c>
    </row>
    <row r="1128" spans="1:18" x14ac:dyDescent="0.25">
      <c r="A1128" s="76" t="str">
        <f t="shared" si="51"/>
        <v>22027</v>
      </c>
      <c r="B1128" s="76" t="str">
        <f t="shared" si="52"/>
        <v>22027</v>
      </c>
      <c r="C1128" s="33">
        <v>22027</v>
      </c>
      <c r="D1128" s="33" t="s">
        <v>4461</v>
      </c>
      <c r="E1128" s="33" t="s">
        <v>940</v>
      </c>
      <c r="F1128" s="33" t="s">
        <v>939</v>
      </c>
      <c r="G1128" s="33" t="s">
        <v>4461</v>
      </c>
      <c r="H1128" s="5" t="s">
        <v>1855</v>
      </c>
      <c r="I1128" s="33">
        <v>1187</v>
      </c>
      <c r="K1128" s="9">
        <v>22</v>
      </c>
      <c r="O1128" s="33" t="s">
        <v>4462</v>
      </c>
      <c r="P1128" s="61" t="str">
        <f t="shared" si="53"/>
        <v>POINT(-93.03306 32.833682)</v>
      </c>
      <c r="Q1128" s="67">
        <v>32.833682000000003</v>
      </c>
      <c r="R1128" s="67">
        <v>-93.033060000000006</v>
      </c>
    </row>
    <row r="1129" spans="1:18" x14ac:dyDescent="0.25">
      <c r="A1129" s="76" t="str">
        <f t="shared" si="51"/>
        <v>22029</v>
      </c>
      <c r="B1129" s="76" t="str">
        <f t="shared" si="52"/>
        <v>22029</v>
      </c>
      <c r="C1129" s="33">
        <v>22029</v>
      </c>
      <c r="D1129" s="33" t="s">
        <v>4463</v>
      </c>
      <c r="E1129" s="33" t="s">
        <v>940</v>
      </c>
      <c r="F1129" s="33" t="s">
        <v>939</v>
      </c>
      <c r="G1129" s="33" t="s">
        <v>4463</v>
      </c>
      <c r="H1129" s="5" t="s">
        <v>1855</v>
      </c>
      <c r="I1129" s="33">
        <v>1188</v>
      </c>
      <c r="K1129" s="9">
        <v>22</v>
      </c>
      <c r="O1129" s="33" t="s">
        <v>4464</v>
      </c>
      <c r="P1129" s="61" t="str">
        <f t="shared" si="53"/>
        <v>POINT(-91.545991 31.592783)</v>
      </c>
      <c r="Q1129" s="67">
        <v>31.592783000000001</v>
      </c>
      <c r="R1129" s="67">
        <v>-91.545991000000001</v>
      </c>
    </row>
    <row r="1130" spans="1:18" x14ac:dyDescent="0.25">
      <c r="A1130" s="76" t="str">
        <f t="shared" si="51"/>
        <v>22031</v>
      </c>
      <c r="B1130" s="76" t="str">
        <f t="shared" si="52"/>
        <v>22031</v>
      </c>
      <c r="C1130" s="33">
        <v>22031</v>
      </c>
      <c r="D1130" s="33" t="s">
        <v>4465</v>
      </c>
      <c r="E1130" s="33" t="s">
        <v>940</v>
      </c>
      <c r="F1130" s="33" t="s">
        <v>939</v>
      </c>
      <c r="G1130" s="33" t="s">
        <v>4465</v>
      </c>
      <c r="H1130" s="5" t="s">
        <v>1855</v>
      </c>
      <c r="I1130" s="33">
        <v>1189</v>
      </c>
      <c r="K1130" s="9">
        <v>22</v>
      </c>
      <c r="O1130" s="33" t="s">
        <v>4466</v>
      </c>
      <c r="P1130" s="61" t="str">
        <f t="shared" si="53"/>
        <v>POINT(-93.776734 32.10498)</v>
      </c>
      <c r="Q1130" s="67">
        <v>32.104979999999998</v>
      </c>
      <c r="R1130" s="67">
        <v>-93.776734000000005</v>
      </c>
    </row>
    <row r="1131" spans="1:18" x14ac:dyDescent="0.25">
      <c r="A1131" s="76" t="str">
        <f t="shared" si="51"/>
        <v>22033</v>
      </c>
      <c r="B1131" s="76" t="str">
        <f t="shared" si="52"/>
        <v>22033</v>
      </c>
      <c r="C1131" s="33">
        <v>22033</v>
      </c>
      <c r="D1131" s="33" t="s">
        <v>4467</v>
      </c>
      <c r="E1131" s="33" t="s">
        <v>940</v>
      </c>
      <c r="F1131" s="33" t="s">
        <v>939</v>
      </c>
      <c r="G1131" s="33" t="s">
        <v>4467</v>
      </c>
      <c r="H1131" s="5" t="s">
        <v>1855</v>
      </c>
      <c r="I1131" s="33">
        <v>1190</v>
      </c>
      <c r="K1131" s="9">
        <v>22</v>
      </c>
      <c r="O1131" s="33" t="s">
        <v>4468</v>
      </c>
      <c r="P1131" s="61" t="str">
        <f t="shared" si="53"/>
        <v>POINT(-91.100943 30.462492)</v>
      </c>
      <c r="Q1131" s="67">
        <v>30.462492000000001</v>
      </c>
      <c r="R1131" s="67">
        <v>-91.100943000000001</v>
      </c>
    </row>
    <row r="1132" spans="1:18" x14ac:dyDescent="0.25">
      <c r="A1132" s="76" t="str">
        <f t="shared" si="51"/>
        <v>22035</v>
      </c>
      <c r="B1132" s="76" t="str">
        <f t="shared" si="52"/>
        <v>22035</v>
      </c>
      <c r="C1132" s="33">
        <v>22035</v>
      </c>
      <c r="D1132" s="33" t="s">
        <v>4469</v>
      </c>
      <c r="E1132" s="33" t="s">
        <v>940</v>
      </c>
      <c r="F1132" s="33" t="s">
        <v>939</v>
      </c>
      <c r="G1132" s="33" t="s">
        <v>4469</v>
      </c>
      <c r="H1132" s="5" t="s">
        <v>1855</v>
      </c>
      <c r="I1132" s="33">
        <v>1191</v>
      </c>
      <c r="K1132" s="9">
        <v>22</v>
      </c>
      <c r="O1132" s="33" t="s">
        <v>4470</v>
      </c>
      <c r="P1132" s="61" t="str">
        <f t="shared" si="53"/>
        <v>POINT(-91.19516 32.770972)</v>
      </c>
      <c r="Q1132" s="67">
        <v>32.770972</v>
      </c>
      <c r="R1132" s="67">
        <v>-91.195160000000001</v>
      </c>
    </row>
    <row r="1133" spans="1:18" x14ac:dyDescent="0.25">
      <c r="A1133" s="76" t="str">
        <f t="shared" si="51"/>
        <v>22037</v>
      </c>
      <c r="B1133" s="76" t="str">
        <f t="shared" si="52"/>
        <v>22037</v>
      </c>
      <c r="C1133" s="33">
        <v>22037</v>
      </c>
      <c r="D1133" s="33" t="s">
        <v>4471</v>
      </c>
      <c r="E1133" s="33" t="s">
        <v>940</v>
      </c>
      <c r="F1133" s="33" t="s">
        <v>939</v>
      </c>
      <c r="G1133" s="33" t="s">
        <v>4471</v>
      </c>
      <c r="H1133" s="5" t="s">
        <v>1855</v>
      </c>
      <c r="I1133" s="33">
        <v>1192</v>
      </c>
      <c r="K1133" s="9">
        <v>22</v>
      </c>
      <c r="O1133" s="33" t="s">
        <v>4472</v>
      </c>
      <c r="P1133" s="61" t="str">
        <f t="shared" si="53"/>
        <v>POINT(-91.089224 30.826843)</v>
      </c>
      <c r="Q1133" s="67">
        <v>30.826843</v>
      </c>
      <c r="R1133" s="67">
        <v>-91.089224000000002</v>
      </c>
    </row>
    <row r="1134" spans="1:18" x14ac:dyDescent="0.25">
      <c r="A1134" s="76" t="str">
        <f t="shared" si="51"/>
        <v>22039</v>
      </c>
      <c r="B1134" s="76" t="str">
        <f t="shared" si="52"/>
        <v>22039</v>
      </c>
      <c r="C1134" s="33">
        <v>22039</v>
      </c>
      <c r="D1134" s="33" t="s">
        <v>4473</v>
      </c>
      <c r="E1134" s="33" t="s">
        <v>940</v>
      </c>
      <c r="F1134" s="33" t="s">
        <v>939</v>
      </c>
      <c r="G1134" s="33" t="s">
        <v>4473</v>
      </c>
      <c r="H1134" s="5" t="s">
        <v>1855</v>
      </c>
      <c r="I1134" s="33">
        <v>1193</v>
      </c>
      <c r="K1134" s="9">
        <v>22</v>
      </c>
      <c r="O1134" s="33" t="s">
        <v>4474</v>
      </c>
      <c r="P1134" s="61" t="str">
        <f t="shared" si="53"/>
        <v>POINT(-92.362231 30.685722)</v>
      </c>
      <c r="Q1134" s="67">
        <v>30.685721999999998</v>
      </c>
      <c r="R1134" s="67">
        <v>-92.362230999999994</v>
      </c>
    </row>
    <row r="1135" spans="1:18" x14ac:dyDescent="0.25">
      <c r="A1135" s="76" t="str">
        <f t="shared" si="51"/>
        <v>22041</v>
      </c>
      <c r="B1135" s="76" t="str">
        <f t="shared" si="52"/>
        <v>22041</v>
      </c>
      <c r="C1135" s="33">
        <v>22041</v>
      </c>
      <c r="D1135" s="33" t="s">
        <v>4475</v>
      </c>
      <c r="E1135" s="33" t="s">
        <v>940</v>
      </c>
      <c r="F1135" s="33" t="s">
        <v>939</v>
      </c>
      <c r="G1135" s="33" t="s">
        <v>4475</v>
      </c>
      <c r="H1135" s="5" t="s">
        <v>1855</v>
      </c>
      <c r="I1135" s="33">
        <v>1194</v>
      </c>
      <c r="K1135" s="9">
        <v>22</v>
      </c>
      <c r="O1135" s="33" t="s">
        <v>4476</v>
      </c>
      <c r="P1135" s="61" t="str">
        <f t="shared" si="53"/>
        <v>POINT(-91.696268 32.143813)</v>
      </c>
      <c r="Q1135" s="67">
        <v>32.143813000000002</v>
      </c>
      <c r="R1135" s="67">
        <v>-91.696268000000003</v>
      </c>
    </row>
    <row r="1136" spans="1:18" x14ac:dyDescent="0.25">
      <c r="A1136" s="76" t="str">
        <f t="shared" si="51"/>
        <v>22043</v>
      </c>
      <c r="B1136" s="76" t="str">
        <f t="shared" si="52"/>
        <v>22043</v>
      </c>
      <c r="C1136" s="33">
        <v>22043</v>
      </c>
      <c r="D1136" s="33" t="s">
        <v>4477</v>
      </c>
      <c r="E1136" s="33" t="s">
        <v>940</v>
      </c>
      <c r="F1136" s="33" t="s">
        <v>939</v>
      </c>
      <c r="G1136" s="33" t="s">
        <v>4477</v>
      </c>
      <c r="H1136" s="5" t="s">
        <v>1855</v>
      </c>
      <c r="I1136" s="33">
        <v>1195</v>
      </c>
      <c r="K1136" s="9">
        <v>22</v>
      </c>
      <c r="O1136" s="33" t="s">
        <v>4478</v>
      </c>
      <c r="P1136" s="61" t="str">
        <f t="shared" si="53"/>
        <v>POINT(-92.542816 31.534149)</v>
      </c>
      <c r="Q1136" s="67">
        <v>31.534148999999999</v>
      </c>
      <c r="R1136" s="67">
        <v>-92.542816000000002</v>
      </c>
    </row>
    <row r="1137" spans="1:18" x14ac:dyDescent="0.25">
      <c r="A1137" s="76" t="str">
        <f t="shared" si="51"/>
        <v>22045</v>
      </c>
      <c r="B1137" s="76" t="str">
        <f t="shared" si="52"/>
        <v>22045</v>
      </c>
      <c r="C1137" s="33">
        <v>22045</v>
      </c>
      <c r="D1137" s="33" t="s">
        <v>4479</v>
      </c>
      <c r="E1137" s="33" t="s">
        <v>940</v>
      </c>
      <c r="F1137" s="33" t="s">
        <v>939</v>
      </c>
      <c r="G1137" s="33" t="s">
        <v>4479</v>
      </c>
      <c r="H1137" s="5" t="s">
        <v>1855</v>
      </c>
      <c r="I1137" s="33">
        <v>1196</v>
      </c>
      <c r="K1137" s="9">
        <v>22</v>
      </c>
      <c r="O1137" s="33" t="s">
        <v>4480</v>
      </c>
      <c r="P1137" s="61" t="str">
        <f t="shared" si="53"/>
        <v>POINT(-91.810231 29.994199)</v>
      </c>
      <c r="Q1137" s="67">
        <v>29.994198999999998</v>
      </c>
      <c r="R1137" s="67">
        <v>-91.810231000000002</v>
      </c>
    </row>
    <row r="1138" spans="1:18" x14ac:dyDescent="0.25">
      <c r="A1138" s="76" t="str">
        <f t="shared" si="51"/>
        <v>22047</v>
      </c>
      <c r="B1138" s="76" t="str">
        <f t="shared" si="52"/>
        <v>22047</v>
      </c>
      <c r="C1138" s="33">
        <v>22047</v>
      </c>
      <c r="D1138" s="33" t="s">
        <v>4481</v>
      </c>
      <c r="E1138" s="33" t="s">
        <v>940</v>
      </c>
      <c r="F1138" s="33" t="s">
        <v>939</v>
      </c>
      <c r="G1138" s="33" t="s">
        <v>4481</v>
      </c>
      <c r="H1138" s="5" t="s">
        <v>1855</v>
      </c>
      <c r="I1138" s="33">
        <v>1197</v>
      </c>
      <c r="K1138" s="9">
        <v>22</v>
      </c>
      <c r="O1138" s="33" t="s">
        <v>4482</v>
      </c>
      <c r="P1138" s="61" t="str">
        <f t="shared" si="53"/>
        <v>POINT(-91.234302 30.272099)</v>
      </c>
      <c r="Q1138" s="67">
        <v>30.272099000000001</v>
      </c>
      <c r="R1138" s="67">
        <v>-91.234302</v>
      </c>
    </row>
    <row r="1139" spans="1:18" x14ac:dyDescent="0.25">
      <c r="A1139" s="76" t="str">
        <f t="shared" si="51"/>
        <v>22049</v>
      </c>
      <c r="B1139" s="76" t="str">
        <f t="shared" si="52"/>
        <v>22049</v>
      </c>
      <c r="C1139" s="33">
        <v>22049</v>
      </c>
      <c r="D1139" s="33" t="s">
        <v>4483</v>
      </c>
      <c r="E1139" s="33" t="s">
        <v>940</v>
      </c>
      <c r="F1139" s="33" t="s">
        <v>939</v>
      </c>
      <c r="G1139" s="33" t="s">
        <v>4483</v>
      </c>
      <c r="H1139" s="5" t="s">
        <v>1855</v>
      </c>
      <c r="I1139" s="33">
        <v>1198</v>
      </c>
      <c r="K1139" s="9">
        <v>22</v>
      </c>
      <c r="O1139" s="33" t="s">
        <v>4484</v>
      </c>
      <c r="P1139" s="61" t="str">
        <f t="shared" si="53"/>
        <v>POINT(-92.646015 32.280659)</v>
      </c>
      <c r="Q1139" s="67">
        <v>32.280659</v>
      </c>
      <c r="R1139" s="67">
        <v>-92.646015000000006</v>
      </c>
    </row>
    <row r="1140" spans="1:18" x14ac:dyDescent="0.25">
      <c r="A1140" s="76" t="str">
        <f t="shared" si="51"/>
        <v>22051</v>
      </c>
      <c r="B1140" s="76" t="str">
        <f t="shared" si="52"/>
        <v>22051</v>
      </c>
      <c r="C1140" s="33">
        <v>22051</v>
      </c>
      <c r="D1140" s="33" t="s">
        <v>4485</v>
      </c>
      <c r="E1140" s="33" t="s">
        <v>940</v>
      </c>
      <c r="F1140" s="33" t="s">
        <v>939</v>
      </c>
      <c r="G1140" s="33" t="s">
        <v>4485</v>
      </c>
      <c r="H1140" s="5" t="s">
        <v>1855</v>
      </c>
      <c r="I1140" s="33">
        <v>1199</v>
      </c>
      <c r="K1140" s="9">
        <v>22</v>
      </c>
      <c r="O1140" s="33" t="s">
        <v>4486</v>
      </c>
      <c r="P1140" s="61" t="str">
        <f t="shared" si="53"/>
        <v>POINT(-90.153175 29.945261)</v>
      </c>
      <c r="Q1140" s="67">
        <v>29.945260999999999</v>
      </c>
      <c r="R1140" s="67">
        <v>-90.153175000000005</v>
      </c>
    </row>
    <row r="1141" spans="1:18" x14ac:dyDescent="0.25">
      <c r="A1141" s="76" t="str">
        <f t="shared" si="51"/>
        <v>22053</v>
      </c>
      <c r="B1141" s="76" t="str">
        <f t="shared" si="52"/>
        <v>22053</v>
      </c>
      <c r="C1141" s="33">
        <v>22053</v>
      </c>
      <c r="D1141" s="33" t="s">
        <v>4487</v>
      </c>
      <c r="E1141" s="33" t="s">
        <v>940</v>
      </c>
      <c r="F1141" s="33" t="s">
        <v>939</v>
      </c>
      <c r="G1141" s="33" t="s">
        <v>4487</v>
      </c>
      <c r="H1141" s="5" t="s">
        <v>1855</v>
      </c>
      <c r="I1141" s="33">
        <v>1200</v>
      </c>
      <c r="K1141" s="9">
        <v>22</v>
      </c>
      <c r="O1141" s="33" t="s">
        <v>4488</v>
      </c>
      <c r="P1141" s="61" t="str">
        <f t="shared" si="53"/>
        <v>POINT(-92.738028 30.240194)</v>
      </c>
      <c r="Q1141" s="67">
        <v>30.240193999999999</v>
      </c>
      <c r="R1141" s="67">
        <v>-92.738028</v>
      </c>
    </row>
    <row r="1142" spans="1:18" x14ac:dyDescent="0.25">
      <c r="A1142" s="76" t="str">
        <f t="shared" si="51"/>
        <v>22055</v>
      </c>
      <c r="B1142" s="76" t="str">
        <f t="shared" si="52"/>
        <v>22055</v>
      </c>
      <c r="C1142" s="33">
        <v>22055</v>
      </c>
      <c r="D1142" s="33" t="s">
        <v>4489</v>
      </c>
      <c r="E1142" s="33" t="s">
        <v>940</v>
      </c>
      <c r="F1142" s="33" t="s">
        <v>939</v>
      </c>
      <c r="G1142" s="33" t="s">
        <v>4489</v>
      </c>
      <c r="H1142" s="5" t="s">
        <v>1855</v>
      </c>
      <c r="I1142" s="33">
        <v>1201</v>
      </c>
      <c r="K1142" s="9">
        <v>22</v>
      </c>
      <c r="O1142" s="33" t="s">
        <v>4490</v>
      </c>
      <c r="P1142" s="61" t="str">
        <f t="shared" si="53"/>
        <v>POINT(-92.043759 30.205215)</v>
      </c>
      <c r="Q1142" s="67">
        <v>30.205214999999999</v>
      </c>
      <c r="R1142" s="67">
        <v>-92.043758999999994</v>
      </c>
    </row>
    <row r="1143" spans="1:18" x14ac:dyDescent="0.25">
      <c r="A1143" s="76" t="str">
        <f t="shared" si="51"/>
        <v>22057</v>
      </c>
      <c r="B1143" s="76" t="str">
        <f t="shared" si="52"/>
        <v>22057</v>
      </c>
      <c r="C1143" s="33">
        <v>22057</v>
      </c>
      <c r="D1143" s="33" t="s">
        <v>4491</v>
      </c>
      <c r="E1143" s="33" t="s">
        <v>940</v>
      </c>
      <c r="F1143" s="33" t="s">
        <v>939</v>
      </c>
      <c r="G1143" s="33" t="s">
        <v>4491</v>
      </c>
      <c r="H1143" s="5" t="s">
        <v>1855</v>
      </c>
      <c r="I1143" s="33">
        <v>1202</v>
      </c>
      <c r="K1143" s="9">
        <v>22</v>
      </c>
      <c r="O1143" s="33" t="s">
        <v>4492</v>
      </c>
      <c r="P1143" s="61" t="str">
        <f t="shared" si="53"/>
        <v>POINT(-90.615099 29.679993)</v>
      </c>
      <c r="Q1143" s="67">
        <v>29.679993</v>
      </c>
      <c r="R1143" s="67">
        <v>-90.615099000000001</v>
      </c>
    </row>
    <row r="1144" spans="1:18" x14ac:dyDescent="0.25">
      <c r="A1144" s="76" t="str">
        <f t="shared" si="51"/>
        <v>22059</v>
      </c>
      <c r="B1144" s="76" t="str">
        <f t="shared" si="52"/>
        <v>22059</v>
      </c>
      <c r="C1144" s="33">
        <v>22059</v>
      </c>
      <c r="D1144" s="33" t="s">
        <v>4493</v>
      </c>
      <c r="E1144" s="33" t="s">
        <v>940</v>
      </c>
      <c r="F1144" s="33" t="s">
        <v>939</v>
      </c>
      <c r="G1144" s="33" t="s">
        <v>4493</v>
      </c>
      <c r="H1144" s="5" t="s">
        <v>1855</v>
      </c>
      <c r="I1144" s="33">
        <v>1203</v>
      </c>
      <c r="K1144" s="9">
        <v>22</v>
      </c>
      <c r="O1144" s="33" t="s">
        <v>4494</v>
      </c>
      <c r="P1144" s="61" t="str">
        <f t="shared" si="53"/>
        <v>POINT(-92.172553 31.730558)</v>
      </c>
      <c r="Q1144" s="67">
        <v>31.730557999999998</v>
      </c>
      <c r="R1144" s="67">
        <v>-92.172552999999994</v>
      </c>
    </row>
    <row r="1145" spans="1:18" x14ac:dyDescent="0.25">
      <c r="A1145" s="76" t="str">
        <f t="shared" si="51"/>
        <v>22061</v>
      </c>
      <c r="B1145" s="76" t="str">
        <f t="shared" si="52"/>
        <v>22061</v>
      </c>
      <c r="C1145" s="33">
        <v>22061</v>
      </c>
      <c r="D1145" s="33" t="s">
        <v>4495</v>
      </c>
      <c r="E1145" s="33" t="s">
        <v>940</v>
      </c>
      <c r="F1145" s="33" t="s">
        <v>939</v>
      </c>
      <c r="G1145" s="33" t="s">
        <v>4495</v>
      </c>
      <c r="H1145" s="5" t="s">
        <v>1855</v>
      </c>
      <c r="I1145" s="33">
        <v>1204</v>
      </c>
      <c r="K1145" s="9">
        <v>22</v>
      </c>
      <c r="O1145" s="33" t="s">
        <v>4496</v>
      </c>
      <c r="P1145" s="61" t="str">
        <f t="shared" si="53"/>
        <v>POINT(-92.64793 32.549258)</v>
      </c>
      <c r="Q1145" s="67">
        <v>32.549258000000002</v>
      </c>
      <c r="R1145" s="67">
        <v>-92.647930000000002</v>
      </c>
    </row>
    <row r="1146" spans="1:18" x14ac:dyDescent="0.25">
      <c r="A1146" s="76" t="str">
        <f t="shared" si="51"/>
        <v>22063</v>
      </c>
      <c r="B1146" s="76" t="str">
        <f t="shared" si="52"/>
        <v>22063</v>
      </c>
      <c r="C1146" s="33">
        <v>22063</v>
      </c>
      <c r="D1146" s="33" t="s">
        <v>4497</v>
      </c>
      <c r="E1146" s="33" t="s">
        <v>940</v>
      </c>
      <c r="F1146" s="33" t="s">
        <v>939</v>
      </c>
      <c r="G1146" s="33" t="s">
        <v>4497</v>
      </c>
      <c r="H1146" s="5" t="s">
        <v>1855</v>
      </c>
      <c r="I1146" s="33">
        <v>1205</v>
      </c>
      <c r="K1146" s="9">
        <v>22</v>
      </c>
      <c r="O1146" s="33" t="s">
        <v>4498</v>
      </c>
      <c r="P1146" s="61" t="str">
        <f t="shared" si="53"/>
        <v>POINT(-90.840765 30.483388)</v>
      </c>
      <c r="Q1146" s="67">
        <v>30.483388000000001</v>
      </c>
      <c r="R1146" s="67">
        <v>-90.840765000000005</v>
      </c>
    </row>
    <row r="1147" spans="1:18" x14ac:dyDescent="0.25">
      <c r="A1147" s="76" t="str">
        <f t="shared" si="51"/>
        <v>22065</v>
      </c>
      <c r="B1147" s="76" t="str">
        <f t="shared" si="52"/>
        <v>22065</v>
      </c>
      <c r="C1147" s="33">
        <v>22065</v>
      </c>
      <c r="D1147" s="33" t="s">
        <v>4499</v>
      </c>
      <c r="E1147" s="33" t="s">
        <v>940</v>
      </c>
      <c r="F1147" s="33" t="s">
        <v>939</v>
      </c>
      <c r="G1147" s="33" t="s">
        <v>4499</v>
      </c>
      <c r="H1147" s="5" t="s">
        <v>1855</v>
      </c>
      <c r="I1147" s="33">
        <v>1206</v>
      </c>
      <c r="K1147" s="9">
        <v>22</v>
      </c>
      <c r="O1147" s="33" t="s">
        <v>4500</v>
      </c>
      <c r="P1147" s="61" t="str">
        <f t="shared" si="53"/>
        <v>POINT(-91.196834 32.397648)</v>
      </c>
      <c r="Q1147" s="67">
        <v>32.397647999999997</v>
      </c>
      <c r="R1147" s="67">
        <v>-91.196833999999996</v>
      </c>
    </row>
    <row r="1148" spans="1:18" x14ac:dyDescent="0.25">
      <c r="A1148" s="76" t="str">
        <f t="shared" si="51"/>
        <v>22067</v>
      </c>
      <c r="B1148" s="76" t="str">
        <f t="shared" si="52"/>
        <v>22067</v>
      </c>
      <c r="C1148" s="33">
        <v>22067</v>
      </c>
      <c r="D1148" s="33" t="s">
        <v>4501</v>
      </c>
      <c r="E1148" s="33" t="s">
        <v>940</v>
      </c>
      <c r="F1148" s="33" t="s">
        <v>939</v>
      </c>
      <c r="G1148" s="33" t="s">
        <v>4501</v>
      </c>
      <c r="H1148" s="5" t="s">
        <v>1855</v>
      </c>
      <c r="I1148" s="33">
        <v>1207</v>
      </c>
      <c r="K1148" s="9">
        <v>22</v>
      </c>
      <c r="O1148" s="33" t="s">
        <v>4502</v>
      </c>
      <c r="P1148" s="61" t="str">
        <f t="shared" si="53"/>
        <v>POINT(-91.886161 32.786393)</v>
      </c>
      <c r="Q1148" s="67">
        <v>32.786392999999997</v>
      </c>
      <c r="R1148" s="67">
        <v>-91.886161000000001</v>
      </c>
    </row>
    <row r="1149" spans="1:18" x14ac:dyDescent="0.25">
      <c r="A1149" s="76" t="str">
        <f t="shared" si="51"/>
        <v>22069</v>
      </c>
      <c r="B1149" s="76" t="str">
        <f t="shared" si="52"/>
        <v>22069</v>
      </c>
      <c r="C1149" s="33">
        <v>22069</v>
      </c>
      <c r="D1149" s="33" t="s">
        <v>4503</v>
      </c>
      <c r="E1149" s="33" t="s">
        <v>940</v>
      </c>
      <c r="F1149" s="33" t="s">
        <v>939</v>
      </c>
      <c r="G1149" s="33" t="s">
        <v>4503</v>
      </c>
      <c r="H1149" s="5" t="s">
        <v>1855</v>
      </c>
      <c r="I1149" s="33">
        <v>1208</v>
      </c>
      <c r="K1149" s="9">
        <v>22</v>
      </c>
      <c r="O1149" s="33" t="s">
        <v>4504</v>
      </c>
      <c r="P1149" s="61" t="str">
        <f t="shared" si="53"/>
        <v>POINT(-93.097361 31.759482)</v>
      </c>
      <c r="Q1149" s="67">
        <v>31.759481999999998</v>
      </c>
      <c r="R1149" s="67">
        <v>-93.097361000000006</v>
      </c>
    </row>
    <row r="1150" spans="1:18" x14ac:dyDescent="0.25">
      <c r="A1150" s="76" t="str">
        <f t="shared" si="51"/>
        <v>22071</v>
      </c>
      <c r="B1150" s="76" t="str">
        <f t="shared" si="52"/>
        <v>22071</v>
      </c>
      <c r="C1150" s="33">
        <v>22071</v>
      </c>
      <c r="D1150" s="33" t="s">
        <v>4505</v>
      </c>
      <c r="E1150" s="33" t="s">
        <v>940</v>
      </c>
      <c r="F1150" s="33" t="s">
        <v>939</v>
      </c>
      <c r="G1150" s="33" t="s">
        <v>4505</v>
      </c>
      <c r="H1150" s="5" t="s">
        <v>1855</v>
      </c>
      <c r="I1150" s="33">
        <v>1209</v>
      </c>
      <c r="K1150" s="9">
        <v>22</v>
      </c>
      <c r="O1150" s="33" t="s">
        <v>4506</v>
      </c>
      <c r="P1150" s="61" t="str">
        <f t="shared" si="53"/>
        <v>POINT(-90.05284 29.972699)</v>
      </c>
      <c r="Q1150" s="67">
        <v>29.972698999999999</v>
      </c>
      <c r="R1150" s="67">
        <v>-90.052840000000003</v>
      </c>
    </row>
    <row r="1151" spans="1:18" x14ac:dyDescent="0.25">
      <c r="A1151" s="76" t="str">
        <f t="shared" si="51"/>
        <v>22073</v>
      </c>
      <c r="B1151" s="76" t="str">
        <f t="shared" si="52"/>
        <v>22073</v>
      </c>
      <c r="C1151" s="33">
        <v>22073</v>
      </c>
      <c r="D1151" s="33" t="s">
        <v>4507</v>
      </c>
      <c r="E1151" s="33" t="s">
        <v>940</v>
      </c>
      <c r="F1151" s="33" t="s">
        <v>939</v>
      </c>
      <c r="G1151" s="33" t="s">
        <v>4507</v>
      </c>
      <c r="H1151" s="5" t="s">
        <v>1855</v>
      </c>
      <c r="I1151" s="33">
        <v>1210</v>
      </c>
      <c r="K1151" s="9">
        <v>22</v>
      </c>
      <c r="O1151" s="33" t="s">
        <v>4508</v>
      </c>
      <c r="P1151" s="61" t="str">
        <f t="shared" si="53"/>
        <v>POINT(-92.129634 32.514346)</v>
      </c>
      <c r="Q1151" s="67">
        <v>32.514346000000003</v>
      </c>
      <c r="R1151" s="67">
        <v>-92.129633999999996</v>
      </c>
    </row>
    <row r="1152" spans="1:18" x14ac:dyDescent="0.25">
      <c r="A1152" s="76" t="str">
        <f t="shared" si="51"/>
        <v>22075</v>
      </c>
      <c r="B1152" s="76" t="str">
        <f t="shared" si="52"/>
        <v>22075</v>
      </c>
      <c r="C1152" s="33">
        <v>22075</v>
      </c>
      <c r="D1152" s="33" t="s">
        <v>4509</v>
      </c>
      <c r="E1152" s="33" t="s">
        <v>940</v>
      </c>
      <c r="F1152" s="33" t="s">
        <v>939</v>
      </c>
      <c r="G1152" s="33" t="s">
        <v>4509</v>
      </c>
      <c r="H1152" s="5" t="s">
        <v>1855</v>
      </c>
      <c r="I1152" s="33">
        <v>1211</v>
      </c>
      <c r="K1152" s="9">
        <v>22</v>
      </c>
      <c r="O1152" s="33" t="s">
        <v>4510</v>
      </c>
      <c r="P1152" s="61" t="str">
        <f t="shared" si="53"/>
        <v>POINT(-89.90076 29.72176)</v>
      </c>
      <c r="Q1152" s="67">
        <v>29.72176</v>
      </c>
      <c r="R1152" s="67">
        <v>-89.900760000000005</v>
      </c>
    </row>
    <row r="1153" spans="1:18" x14ac:dyDescent="0.25">
      <c r="A1153" s="76" t="str">
        <f t="shared" si="51"/>
        <v>22077</v>
      </c>
      <c r="B1153" s="76" t="str">
        <f t="shared" si="52"/>
        <v>22077</v>
      </c>
      <c r="C1153" s="33">
        <v>22077</v>
      </c>
      <c r="D1153" s="33" t="s">
        <v>4511</v>
      </c>
      <c r="E1153" s="33" t="s">
        <v>940</v>
      </c>
      <c r="F1153" s="33" t="s">
        <v>939</v>
      </c>
      <c r="G1153" s="33" t="s">
        <v>4511</v>
      </c>
      <c r="H1153" s="5" t="s">
        <v>1855</v>
      </c>
      <c r="I1153" s="33">
        <v>1212</v>
      </c>
      <c r="K1153" s="9">
        <v>22</v>
      </c>
      <c r="O1153" s="33" t="s">
        <v>4512</v>
      </c>
      <c r="P1153" s="61" t="str">
        <f t="shared" si="53"/>
        <v>POINT(-91.50006 30.67107)</v>
      </c>
      <c r="Q1153" s="67">
        <v>30.67107</v>
      </c>
      <c r="R1153" s="67">
        <v>-91.500060000000005</v>
      </c>
    </row>
    <row r="1154" spans="1:18" x14ac:dyDescent="0.25">
      <c r="A1154" s="76" t="str">
        <f t="shared" si="51"/>
        <v>22079</v>
      </c>
      <c r="B1154" s="76" t="str">
        <f t="shared" si="52"/>
        <v>22079</v>
      </c>
      <c r="C1154" s="33">
        <v>22079</v>
      </c>
      <c r="D1154" s="33" t="s">
        <v>4513</v>
      </c>
      <c r="E1154" s="33" t="s">
        <v>940</v>
      </c>
      <c r="F1154" s="33" t="s">
        <v>939</v>
      </c>
      <c r="G1154" s="33" t="s">
        <v>4513</v>
      </c>
      <c r="H1154" s="5" t="s">
        <v>1855</v>
      </c>
      <c r="I1154" s="33">
        <v>1213</v>
      </c>
      <c r="K1154" s="9">
        <v>22</v>
      </c>
      <c r="O1154" s="33" t="s">
        <v>4514</v>
      </c>
      <c r="P1154" s="61" t="str">
        <f t="shared" si="53"/>
        <v>POINT(-92.457473 31.28458)</v>
      </c>
      <c r="Q1154" s="67">
        <v>31.284579999999998</v>
      </c>
      <c r="R1154" s="67">
        <v>-92.457472999999993</v>
      </c>
    </row>
    <row r="1155" spans="1:18" x14ac:dyDescent="0.25">
      <c r="A1155" s="76" t="str">
        <f t="shared" ref="A1155:A1218" si="54">K1155&amp;RIGHT(C1155,3)</f>
        <v>22081</v>
      </c>
      <c r="B1155" s="76" t="str">
        <f t="shared" ref="B1155:B1218" si="55">TEXT(A1155,"00000")</f>
        <v>22081</v>
      </c>
      <c r="C1155" s="33">
        <v>22081</v>
      </c>
      <c r="D1155" s="33" t="s">
        <v>4515</v>
      </c>
      <c r="E1155" s="33" t="s">
        <v>940</v>
      </c>
      <c r="F1155" s="33" t="s">
        <v>939</v>
      </c>
      <c r="G1155" s="33" t="s">
        <v>4515</v>
      </c>
      <c r="H1155" s="5" t="s">
        <v>1855</v>
      </c>
      <c r="I1155" s="33">
        <v>1214</v>
      </c>
      <c r="K1155" s="9">
        <v>22</v>
      </c>
      <c r="O1155" s="33" t="s">
        <v>4516</v>
      </c>
      <c r="P1155" s="61" t="str">
        <f t="shared" ref="P1155:P1218" si="56">CONCATENATE("POINT","(",R1155," ",Q1155,")")</f>
        <v>POINT(-93.307602 32.054629)</v>
      </c>
      <c r="Q1155" s="67">
        <v>32.054628999999998</v>
      </c>
      <c r="R1155" s="67">
        <v>-93.307602000000003</v>
      </c>
    </row>
    <row r="1156" spans="1:18" x14ac:dyDescent="0.25">
      <c r="A1156" s="76" t="str">
        <f t="shared" si="54"/>
        <v>22083</v>
      </c>
      <c r="B1156" s="76" t="str">
        <f t="shared" si="55"/>
        <v>22083</v>
      </c>
      <c r="C1156" s="33">
        <v>22083</v>
      </c>
      <c r="D1156" s="33" t="s">
        <v>4517</v>
      </c>
      <c r="E1156" s="33" t="s">
        <v>940</v>
      </c>
      <c r="F1156" s="33" t="s">
        <v>939</v>
      </c>
      <c r="G1156" s="33" t="s">
        <v>4517</v>
      </c>
      <c r="H1156" s="5" t="s">
        <v>1855</v>
      </c>
      <c r="I1156" s="33">
        <v>1215</v>
      </c>
      <c r="K1156" s="9">
        <v>22</v>
      </c>
      <c r="O1156" s="33" t="s">
        <v>4518</v>
      </c>
      <c r="P1156" s="61" t="str">
        <f t="shared" si="56"/>
        <v>POINT(-91.714756 32.441085)</v>
      </c>
      <c r="Q1156" s="67">
        <v>32.441085000000001</v>
      </c>
      <c r="R1156" s="67">
        <v>-91.714755999999994</v>
      </c>
    </row>
    <row r="1157" spans="1:18" x14ac:dyDescent="0.25">
      <c r="A1157" s="76" t="str">
        <f t="shared" si="54"/>
        <v>22085</v>
      </c>
      <c r="B1157" s="76" t="str">
        <f t="shared" si="55"/>
        <v>22085</v>
      </c>
      <c r="C1157" s="33">
        <v>22085</v>
      </c>
      <c r="D1157" s="33" t="s">
        <v>4519</v>
      </c>
      <c r="E1157" s="33" t="s">
        <v>940</v>
      </c>
      <c r="F1157" s="33" t="s">
        <v>939</v>
      </c>
      <c r="G1157" s="33" t="s">
        <v>4519</v>
      </c>
      <c r="H1157" s="5" t="s">
        <v>1855</v>
      </c>
      <c r="I1157" s="33">
        <v>1216</v>
      </c>
      <c r="K1157" s="9">
        <v>22</v>
      </c>
      <c r="O1157" s="33" t="s">
        <v>4520</v>
      </c>
      <c r="P1157" s="61" t="str">
        <f t="shared" si="56"/>
        <v>POINT(-93.566643 31.581882)</v>
      </c>
      <c r="Q1157" s="67">
        <v>31.581882</v>
      </c>
      <c r="R1157" s="67">
        <v>-93.566642999999999</v>
      </c>
    </row>
    <row r="1158" spans="1:18" x14ac:dyDescent="0.25">
      <c r="A1158" s="76" t="str">
        <f t="shared" si="54"/>
        <v>22087</v>
      </c>
      <c r="B1158" s="76" t="str">
        <f t="shared" si="55"/>
        <v>22087</v>
      </c>
      <c r="C1158" s="33">
        <v>22087</v>
      </c>
      <c r="D1158" s="33" t="s">
        <v>4521</v>
      </c>
      <c r="E1158" s="33" t="s">
        <v>940</v>
      </c>
      <c r="F1158" s="33" t="s">
        <v>939</v>
      </c>
      <c r="G1158" s="33" t="s">
        <v>4521</v>
      </c>
      <c r="H1158" s="5" t="s">
        <v>1855</v>
      </c>
      <c r="I1158" s="33">
        <v>1217</v>
      </c>
      <c r="K1158" s="9">
        <v>22</v>
      </c>
      <c r="O1158" s="33" t="s">
        <v>4522</v>
      </c>
      <c r="P1158" s="61" t="str">
        <f t="shared" si="56"/>
        <v>POINT(-89.934425 29.928239)</v>
      </c>
      <c r="Q1158" s="67">
        <v>29.928239000000001</v>
      </c>
      <c r="R1158" s="67">
        <v>-89.934425000000005</v>
      </c>
    </row>
    <row r="1159" spans="1:18" x14ac:dyDescent="0.25">
      <c r="A1159" s="76" t="str">
        <f t="shared" si="54"/>
        <v>22089</v>
      </c>
      <c r="B1159" s="76" t="str">
        <f t="shared" si="55"/>
        <v>22089</v>
      </c>
      <c r="C1159" s="33">
        <v>22089</v>
      </c>
      <c r="D1159" s="33" t="s">
        <v>4523</v>
      </c>
      <c r="E1159" s="33" t="s">
        <v>940</v>
      </c>
      <c r="F1159" s="33" t="s">
        <v>939</v>
      </c>
      <c r="G1159" s="33" t="s">
        <v>4523</v>
      </c>
      <c r="H1159" s="5" t="s">
        <v>1855</v>
      </c>
      <c r="I1159" s="33">
        <v>1218</v>
      </c>
      <c r="K1159" s="9">
        <v>22</v>
      </c>
      <c r="O1159" s="33" t="s">
        <v>4524</v>
      </c>
      <c r="P1159" s="61" t="str">
        <f t="shared" si="56"/>
        <v>POINT(-90.376773 29.939397)</v>
      </c>
      <c r="Q1159" s="67">
        <v>29.939397</v>
      </c>
      <c r="R1159" s="67">
        <v>-90.376773</v>
      </c>
    </row>
    <row r="1160" spans="1:18" x14ac:dyDescent="0.25">
      <c r="A1160" s="76" t="str">
        <f t="shared" si="54"/>
        <v>22091</v>
      </c>
      <c r="B1160" s="76" t="str">
        <f t="shared" si="55"/>
        <v>22091</v>
      </c>
      <c r="C1160" s="33">
        <v>22091</v>
      </c>
      <c r="D1160" s="33" t="s">
        <v>4525</v>
      </c>
      <c r="E1160" s="33" t="s">
        <v>940</v>
      </c>
      <c r="F1160" s="33" t="s">
        <v>939</v>
      </c>
      <c r="G1160" s="33" t="s">
        <v>4525</v>
      </c>
      <c r="H1160" s="5" t="s">
        <v>1855</v>
      </c>
      <c r="I1160" s="33">
        <v>1219</v>
      </c>
      <c r="K1160" s="9">
        <v>22</v>
      </c>
      <c r="O1160" s="33" t="s">
        <v>4526</v>
      </c>
      <c r="P1160" s="61" t="str">
        <f t="shared" si="56"/>
        <v>POINT(-90.693879 30.788338)</v>
      </c>
      <c r="Q1160" s="67">
        <v>30.788338</v>
      </c>
      <c r="R1160" s="67">
        <v>-90.693878999999995</v>
      </c>
    </row>
    <row r="1161" spans="1:18" x14ac:dyDescent="0.25">
      <c r="A1161" s="76" t="str">
        <f t="shared" si="54"/>
        <v>22093</v>
      </c>
      <c r="B1161" s="76" t="str">
        <f t="shared" si="55"/>
        <v>22093</v>
      </c>
      <c r="C1161" s="33">
        <v>22093</v>
      </c>
      <c r="D1161" s="33" t="s">
        <v>4527</v>
      </c>
      <c r="E1161" s="33" t="s">
        <v>940</v>
      </c>
      <c r="F1161" s="33" t="s">
        <v>939</v>
      </c>
      <c r="G1161" s="33" t="s">
        <v>4527</v>
      </c>
      <c r="H1161" s="5" t="s">
        <v>1855</v>
      </c>
      <c r="I1161" s="33">
        <v>1220</v>
      </c>
      <c r="K1161" s="9">
        <v>22</v>
      </c>
      <c r="O1161" s="33" t="s">
        <v>4528</v>
      </c>
      <c r="P1161" s="61" t="str">
        <f t="shared" si="56"/>
        <v>POINT(-90.737207 30.020769)</v>
      </c>
      <c r="Q1161" s="67">
        <v>30.020769000000001</v>
      </c>
      <c r="R1161" s="67">
        <v>-90.737206999999998</v>
      </c>
    </row>
    <row r="1162" spans="1:18" x14ac:dyDescent="0.25">
      <c r="A1162" s="76" t="str">
        <f t="shared" si="54"/>
        <v>22095</v>
      </c>
      <c r="B1162" s="76" t="str">
        <f t="shared" si="55"/>
        <v>22095</v>
      </c>
      <c r="C1162" s="33">
        <v>22095</v>
      </c>
      <c r="D1162" s="33" t="s">
        <v>4529</v>
      </c>
      <c r="E1162" s="33" t="s">
        <v>940</v>
      </c>
      <c r="F1162" s="33" t="s">
        <v>939</v>
      </c>
      <c r="G1162" s="33" t="s">
        <v>4529</v>
      </c>
      <c r="H1162" s="5" t="s">
        <v>1855</v>
      </c>
      <c r="I1162" s="33">
        <v>1221</v>
      </c>
      <c r="K1162" s="9">
        <v>22</v>
      </c>
      <c r="O1162" s="33" t="s">
        <v>4530</v>
      </c>
      <c r="P1162" s="61" t="str">
        <f t="shared" si="56"/>
        <v>POINT(-90.513417 30.071497)</v>
      </c>
      <c r="Q1162" s="67">
        <v>30.071497000000001</v>
      </c>
      <c r="R1162" s="67">
        <v>-90.513417000000004</v>
      </c>
    </row>
    <row r="1163" spans="1:18" x14ac:dyDescent="0.25">
      <c r="A1163" s="76" t="str">
        <f t="shared" si="54"/>
        <v>22097</v>
      </c>
      <c r="B1163" s="76" t="str">
        <f t="shared" si="55"/>
        <v>22097</v>
      </c>
      <c r="C1163" s="33">
        <v>22097</v>
      </c>
      <c r="D1163" s="33" t="s">
        <v>4531</v>
      </c>
      <c r="E1163" s="33" t="s">
        <v>940</v>
      </c>
      <c r="F1163" s="33" t="s">
        <v>939</v>
      </c>
      <c r="G1163" s="33" t="s">
        <v>4531</v>
      </c>
      <c r="H1163" s="5" t="s">
        <v>1855</v>
      </c>
      <c r="I1163" s="33">
        <v>1222</v>
      </c>
      <c r="K1163" s="9">
        <v>22</v>
      </c>
      <c r="O1163" s="33" t="s">
        <v>4532</v>
      </c>
      <c r="P1163" s="61" t="str">
        <f t="shared" si="56"/>
        <v>POINT(-92.111314 30.514029)</v>
      </c>
      <c r="Q1163" s="67">
        <v>30.514029000000001</v>
      </c>
      <c r="R1163" s="67">
        <v>-92.111313999999993</v>
      </c>
    </row>
    <row r="1164" spans="1:18" x14ac:dyDescent="0.25">
      <c r="A1164" s="76" t="str">
        <f t="shared" si="54"/>
        <v>22099</v>
      </c>
      <c r="B1164" s="76" t="str">
        <f t="shared" si="55"/>
        <v>22099</v>
      </c>
      <c r="C1164" s="33">
        <v>22099</v>
      </c>
      <c r="D1164" s="33" t="s">
        <v>4533</v>
      </c>
      <c r="E1164" s="33" t="s">
        <v>940</v>
      </c>
      <c r="F1164" s="33" t="s">
        <v>939</v>
      </c>
      <c r="G1164" s="33" t="s">
        <v>4533</v>
      </c>
      <c r="H1164" s="5" t="s">
        <v>1855</v>
      </c>
      <c r="I1164" s="33">
        <v>1223</v>
      </c>
      <c r="K1164" s="9">
        <v>22</v>
      </c>
      <c r="O1164" s="33" t="s">
        <v>4534</v>
      </c>
      <c r="P1164" s="61" t="str">
        <f t="shared" si="56"/>
        <v>POINT(-91.835169 30.229052)</v>
      </c>
      <c r="Q1164" s="67">
        <v>30.229051999999999</v>
      </c>
      <c r="R1164" s="67">
        <v>-91.835168999999993</v>
      </c>
    </row>
    <row r="1165" spans="1:18" x14ac:dyDescent="0.25">
      <c r="A1165" s="76" t="str">
        <f t="shared" si="54"/>
        <v>22101</v>
      </c>
      <c r="B1165" s="76" t="str">
        <f t="shared" si="55"/>
        <v>22101</v>
      </c>
      <c r="C1165" s="33">
        <v>22101</v>
      </c>
      <c r="D1165" s="33" t="s">
        <v>4535</v>
      </c>
      <c r="E1165" s="33" t="s">
        <v>940</v>
      </c>
      <c r="F1165" s="33" t="s">
        <v>939</v>
      </c>
      <c r="G1165" s="33" t="s">
        <v>4535</v>
      </c>
      <c r="H1165" s="5" t="s">
        <v>1855</v>
      </c>
      <c r="I1165" s="33">
        <v>1224</v>
      </c>
      <c r="K1165" s="9">
        <v>22</v>
      </c>
      <c r="O1165" s="33" t="s">
        <v>4536</v>
      </c>
      <c r="P1165" s="61" t="str">
        <f t="shared" si="56"/>
        <v>POINT(-91.344782 29.740593)</v>
      </c>
      <c r="Q1165" s="67">
        <v>29.740593000000001</v>
      </c>
      <c r="R1165" s="67">
        <v>-91.344781999999995</v>
      </c>
    </row>
    <row r="1166" spans="1:18" x14ac:dyDescent="0.25">
      <c r="A1166" s="76" t="str">
        <f t="shared" si="54"/>
        <v>22103</v>
      </c>
      <c r="B1166" s="76" t="str">
        <f t="shared" si="55"/>
        <v>22103</v>
      </c>
      <c r="C1166" s="33">
        <v>22103</v>
      </c>
      <c r="D1166" s="33" t="s">
        <v>4537</v>
      </c>
      <c r="E1166" s="33" t="s">
        <v>940</v>
      </c>
      <c r="F1166" s="33" t="s">
        <v>939</v>
      </c>
      <c r="G1166" s="33" t="s">
        <v>4537</v>
      </c>
      <c r="H1166" s="5" t="s">
        <v>1855</v>
      </c>
      <c r="I1166" s="33">
        <v>1225</v>
      </c>
      <c r="K1166" s="9">
        <v>22</v>
      </c>
      <c r="O1166" s="33" t="s">
        <v>4538</v>
      </c>
      <c r="P1166" s="61" t="str">
        <f t="shared" si="56"/>
        <v>POINT(-89.948329 30.383308)</v>
      </c>
      <c r="Q1166" s="67">
        <v>30.383308</v>
      </c>
      <c r="R1166" s="67">
        <v>-89.948329000000001</v>
      </c>
    </row>
    <row r="1167" spans="1:18" x14ac:dyDescent="0.25">
      <c r="A1167" s="76" t="str">
        <f t="shared" si="54"/>
        <v>22105</v>
      </c>
      <c r="B1167" s="76" t="str">
        <f t="shared" si="55"/>
        <v>22105</v>
      </c>
      <c r="C1167" s="33">
        <v>22105</v>
      </c>
      <c r="D1167" s="33" t="s">
        <v>4539</v>
      </c>
      <c r="E1167" s="33" t="s">
        <v>940</v>
      </c>
      <c r="F1167" s="33" t="s">
        <v>939</v>
      </c>
      <c r="G1167" s="33" t="s">
        <v>4539</v>
      </c>
      <c r="H1167" s="5" t="s">
        <v>1855</v>
      </c>
      <c r="I1167" s="33">
        <v>1226</v>
      </c>
      <c r="K1167" s="9">
        <v>22</v>
      </c>
      <c r="O1167" s="33" t="s">
        <v>4540</v>
      </c>
      <c r="P1167" s="61" t="str">
        <f t="shared" si="56"/>
        <v>POINT(-90.455513 30.571611)</v>
      </c>
      <c r="Q1167" s="67">
        <v>30.571611000000001</v>
      </c>
      <c r="R1167" s="67">
        <v>-90.455512999999996</v>
      </c>
    </row>
    <row r="1168" spans="1:18" x14ac:dyDescent="0.25">
      <c r="A1168" s="76" t="str">
        <f t="shared" si="54"/>
        <v>22107</v>
      </c>
      <c r="B1168" s="76" t="str">
        <f t="shared" si="55"/>
        <v>22107</v>
      </c>
      <c r="C1168" s="33">
        <v>22107</v>
      </c>
      <c r="D1168" s="33" t="s">
        <v>4541</v>
      </c>
      <c r="E1168" s="33" t="s">
        <v>940</v>
      </c>
      <c r="F1168" s="33" t="s">
        <v>939</v>
      </c>
      <c r="G1168" s="33" t="s">
        <v>4541</v>
      </c>
      <c r="H1168" s="5" t="s">
        <v>1855</v>
      </c>
      <c r="I1168" s="33">
        <v>1227</v>
      </c>
      <c r="K1168" s="9">
        <v>22</v>
      </c>
      <c r="O1168" s="33" t="s">
        <v>4542</v>
      </c>
      <c r="P1168" s="61" t="str">
        <f t="shared" si="56"/>
        <v>POINT(-91.297084 31.964792)</v>
      </c>
      <c r="Q1168" s="67">
        <v>31.964791999999999</v>
      </c>
      <c r="R1168" s="67">
        <v>-91.297083999999998</v>
      </c>
    </row>
    <row r="1169" spans="1:18" x14ac:dyDescent="0.25">
      <c r="A1169" s="76" t="str">
        <f t="shared" si="54"/>
        <v>22109</v>
      </c>
      <c r="B1169" s="76" t="str">
        <f t="shared" si="55"/>
        <v>22109</v>
      </c>
      <c r="C1169" s="33">
        <v>22109</v>
      </c>
      <c r="D1169" s="33" t="s">
        <v>4543</v>
      </c>
      <c r="E1169" s="33" t="s">
        <v>940</v>
      </c>
      <c r="F1169" s="33" t="s">
        <v>939</v>
      </c>
      <c r="G1169" s="33" t="s">
        <v>4543</v>
      </c>
      <c r="H1169" s="5" t="s">
        <v>1855</v>
      </c>
      <c r="I1169" s="33">
        <v>1228</v>
      </c>
      <c r="K1169" s="9">
        <v>22</v>
      </c>
      <c r="O1169" s="33" t="s">
        <v>4544</v>
      </c>
      <c r="P1169" s="61" t="str">
        <f t="shared" si="56"/>
        <v>POINT(-90.722239 29.592812)</v>
      </c>
      <c r="Q1169" s="67">
        <v>29.592811999999999</v>
      </c>
      <c r="R1169" s="67">
        <v>-90.722239000000002</v>
      </c>
    </row>
    <row r="1170" spans="1:18" x14ac:dyDescent="0.25">
      <c r="A1170" s="76" t="str">
        <f t="shared" si="54"/>
        <v>22111</v>
      </c>
      <c r="B1170" s="76" t="str">
        <f t="shared" si="55"/>
        <v>22111</v>
      </c>
      <c r="C1170" s="33">
        <v>22111</v>
      </c>
      <c r="D1170" s="33" t="s">
        <v>4545</v>
      </c>
      <c r="E1170" s="33" t="s">
        <v>940</v>
      </c>
      <c r="F1170" s="33" t="s">
        <v>939</v>
      </c>
      <c r="G1170" s="33" t="s">
        <v>4545</v>
      </c>
      <c r="H1170" s="5" t="s">
        <v>1855</v>
      </c>
      <c r="I1170" s="33">
        <v>1229</v>
      </c>
      <c r="K1170" s="9">
        <v>22</v>
      </c>
      <c r="O1170" s="33" t="s">
        <v>4546</v>
      </c>
      <c r="P1170" s="61" t="str">
        <f t="shared" si="56"/>
        <v>POINT(-92.404307 32.794504)</v>
      </c>
      <c r="Q1170" s="67">
        <v>32.794504000000003</v>
      </c>
      <c r="R1170" s="67">
        <v>-92.404307000000003</v>
      </c>
    </row>
    <row r="1171" spans="1:18" x14ac:dyDescent="0.25">
      <c r="A1171" s="76" t="str">
        <f t="shared" si="54"/>
        <v>22113</v>
      </c>
      <c r="B1171" s="76" t="str">
        <f t="shared" si="55"/>
        <v>22113</v>
      </c>
      <c r="C1171" s="33">
        <v>22113</v>
      </c>
      <c r="D1171" s="33" t="s">
        <v>4547</v>
      </c>
      <c r="E1171" s="33" t="s">
        <v>940</v>
      </c>
      <c r="F1171" s="33" t="s">
        <v>939</v>
      </c>
      <c r="G1171" s="33" t="s">
        <v>4547</v>
      </c>
      <c r="H1171" s="5" t="s">
        <v>1855</v>
      </c>
      <c r="I1171" s="33">
        <v>1230</v>
      </c>
      <c r="K1171" s="9">
        <v>22</v>
      </c>
      <c r="O1171" s="33" t="s">
        <v>4548</v>
      </c>
      <c r="P1171" s="61" t="str">
        <f t="shared" si="56"/>
        <v>POINT(-92.165923 29.993689)</v>
      </c>
      <c r="Q1171" s="67">
        <v>29.993689</v>
      </c>
      <c r="R1171" s="67">
        <v>-92.165923000000006</v>
      </c>
    </row>
    <row r="1172" spans="1:18" x14ac:dyDescent="0.25">
      <c r="A1172" s="76" t="str">
        <f t="shared" si="54"/>
        <v>22115</v>
      </c>
      <c r="B1172" s="76" t="str">
        <f t="shared" si="55"/>
        <v>22115</v>
      </c>
      <c r="C1172" s="33">
        <v>22115</v>
      </c>
      <c r="D1172" s="33" t="s">
        <v>4549</v>
      </c>
      <c r="E1172" s="33" t="s">
        <v>940</v>
      </c>
      <c r="F1172" s="33" t="s">
        <v>939</v>
      </c>
      <c r="G1172" s="33" t="s">
        <v>4549</v>
      </c>
      <c r="H1172" s="5" t="s">
        <v>1855</v>
      </c>
      <c r="I1172" s="33">
        <v>1231</v>
      </c>
      <c r="K1172" s="9">
        <v>22</v>
      </c>
      <c r="O1172" s="33" t="s">
        <v>4550</v>
      </c>
      <c r="P1172" s="61" t="str">
        <f t="shared" si="56"/>
        <v>POINT(-93.245823 31.094949)</v>
      </c>
      <c r="Q1172" s="67">
        <v>31.094949</v>
      </c>
      <c r="R1172" s="67">
        <v>-93.245823000000001</v>
      </c>
    </row>
    <row r="1173" spans="1:18" x14ac:dyDescent="0.25">
      <c r="A1173" s="76" t="str">
        <f t="shared" si="54"/>
        <v>22117</v>
      </c>
      <c r="B1173" s="76" t="str">
        <f t="shared" si="55"/>
        <v>22117</v>
      </c>
      <c r="C1173" s="33">
        <v>22117</v>
      </c>
      <c r="D1173" s="33" t="s">
        <v>4551</v>
      </c>
      <c r="E1173" s="33" t="s">
        <v>940</v>
      </c>
      <c r="F1173" s="33" t="s">
        <v>939</v>
      </c>
      <c r="G1173" s="33" t="s">
        <v>4551</v>
      </c>
      <c r="H1173" s="5" t="s">
        <v>1855</v>
      </c>
      <c r="I1173" s="33">
        <v>1232</v>
      </c>
      <c r="K1173" s="9">
        <v>22</v>
      </c>
      <c r="O1173" s="33" t="s">
        <v>4552</v>
      </c>
      <c r="P1173" s="61" t="str">
        <f t="shared" si="56"/>
        <v>POINT(-89.996174 30.835918)</v>
      </c>
      <c r="Q1173" s="67">
        <v>30.835917999999999</v>
      </c>
      <c r="R1173" s="67">
        <v>-89.996173999999996</v>
      </c>
    </row>
    <row r="1174" spans="1:18" x14ac:dyDescent="0.25">
      <c r="A1174" s="76" t="str">
        <f t="shared" si="54"/>
        <v>22119</v>
      </c>
      <c r="B1174" s="76" t="str">
        <f t="shared" si="55"/>
        <v>22119</v>
      </c>
      <c r="C1174" s="33">
        <v>22119</v>
      </c>
      <c r="D1174" s="33" t="s">
        <v>4553</v>
      </c>
      <c r="E1174" s="33" t="s">
        <v>940</v>
      </c>
      <c r="F1174" s="33" t="s">
        <v>939</v>
      </c>
      <c r="G1174" s="33" t="s">
        <v>4553</v>
      </c>
      <c r="H1174" s="5" t="s">
        <v>1855</v>
      </c>
      <c r="I1174" s="33">
        <v>1233</v>
      </c>
      <c r="K1174" s="9">
        <v>22</v>
      </c>
      <c r="O1174" s="33" t="s">
        <v>4554</v>
      </c>
      <c r="P1174" s="61" t="str">
        <f t="shared" si="56"/>
        <v>POINT(-93.340925 32.7001)</v>
      </c>
      <c r="Q1174" s="67">
        <v>32.700099999999999</v>
      </c>
      <c r="R1174" s="67">
        <v>-93.340924999999999</v>
      </c>
    </row>
    <row r="1175" spans="1:18" x14ac:dyDescent="0.25">
      <c r="A1175" s="76" t="str">
        <f t="shared" si="54"/>
        <v>22121</v>
      </c>
      <c r="B1175" s="76" t="str">
        <f t="shared" si="55"/>
        <v>22121</v>
      </c>
      <c r="C1175" s="33">
        <v>22121</v>
      </c>
      <c r="D1175" s="33" t="s">
        <v>4555</v>
      </c>
      <c r="E1175" s="33" t="s">
        <v>940</v>
      </c>
      <c r="F1175" s="33" t="s">
        <v>939</v>
      </c>
      <c r="G1175" s="33" t="s">
        <v>4555</v>
      </c>
      <c r="H1175" s="5" t="s">
        <v>1855</v>
      </c>
      <c r="I1175" s="33">
        <v>1234</v>
      </c>
      <c r="K1175" s="9">
        <v>22</v>
      </c>
      <c r="O1175" s="33" t="s">
        <v>4556</v>
      </c>
      <c r="P1175" s="61" t="str">
        <f t="shared" si="56"/>
        <v>POINT(-91.264463 30.443957)</v>
      </c>
      <c r="Q1175" s="67">
        <v>30.443957000000001</v>
      </c>
      <c r="R1175" s="67">
        <v>-91.264463000000006</v>
      </c>
    </row>
    <row r="1176" spans="1:18" x14ac:dyDescent="0.25">
      <c r="A1176" s="76" t="str">
        <f t="shared" si="54"/>
        <v>22123</v>
      </c>
      <c r="B1176" s="76" t="str">
        <f t="shared" si="55"/>
        <v>22123</v>
      </c>
      <c r="C1176" s="33">
        <v>22123</v>
      </c>
      <c r="D1176" s="33" t="s">
        <v>4557</v>
      </c>
      <c r="E1176" s="33" t="s">
        <v>940</v>
      </c>
      <c r="F1176" s="33" t="s">
        <v>939</v>
      </c>
      <c r="G1176" s="33" t="s">
        <v>4557</v>
      </c>
      <c r="H1176" s="5" t="s">
        <v>1855</v>
      </c>
      <c r="I1176" s="33">
        <v>1235</v>
      </c>
      <c r="K1176" s="9">
        <v>22</v>
      </c>
      <c r="O1176" s="33" t="s">
        <v>4558</v>
      </c>
      <c r="P1176" s="61" t="str">
        <f t="shared" si="56"/>
        <v>POINT(-91.431802 32.816551)</v>
      </c>
      <c r="Q1176" s="67">
        <v>32.816550999999997</v>
      </c>
      <c r="R1176" s="67">
        <v>-91.431802000000005</v>
      </c>
    </row>
    <row r="1177" spans="1:18" x14ac:dyDescent="0.25">
      <c r="A1177" s="76" t="str">
        <f t="shared" si="54"/>
        <v>22125</v>
      </c>
      <c r="B1177" s="76" t="str">
        <f t="shared" si="55"/>
        <v>22125</v>
      </c>
      <c r="C1177" s="33">
        <v>22125</v>
      </c>
      <c r="D1177" s="33" t="s">
        <v>4559</v>
      </c>
      <c r="E1177" s="33" t="s">
        <v>940</v>
      </c>
      <c r="F1177" s="33" t="s">
        <v>939</v>
      </c>
      <c r="G1177" s="33" t="s">
        <v>4559</v>
      </c>
      <c r="H1177" s="5" t="s">
        <v>1855</v>
      </c>
      <c r="I1177" s="33">
        <v>1236</v>
      </c>
      <c r="K1177" s="9">
        <v>22</v>
      </c>
      <c r="O1177" s="33" t="s">
        <v>4560</v>
      </c>
      <c r="P1177" s="61" t="str">
        <f t="shared" si="56"/>
        <v>POINT(-91.404737 30.893607)</v>
      </c>
      <c r="Q1177" s="67">
        <v>30.893606999999999</v>
      </c>
      <c r="R1177" s="67">
        <v>-91.404736999999997</v>
      </c>
    </row>
    <row r="1178" spans="1:18" x14ac:dyDescent="0.25">
      <c r="A1178" s="76" t="str">
        <f t="shared" si="54"/>
        <v>22127</v>
      </c>
      <c r="B1178" s="76" t="str">
        <f t="shared" si="55"/>
        <v>22127</v>
      </c>
      <c r="C1178" s="33">
        <v>22127</v>
      </c>
      <c r="D1178" s="33" t="s">
        <v>4561</v>
      </c>
      <c r="E1178" s="33" t="s">
        <v>940</v>
      </c>
      <c r="F1178" s="33" t="s">
        <v>939</v>
      </c>
      <c r="G1178" s="33" t="s">
        <v>4561</v>
      </c>
      <c r="H1178" s="5" t="s">
        <v>1855</v>
      </c>
      <c r="I1178" s="33">
        <v>1237</v>
      </c>
      <c r="K1178" s="9">
        <v>22</v>
      </c>
      <c r="O1178" s="33" t="s">
        <v>4562</v>
      </c>
      <c r="P1178" s="61" t="str">
        <f t="shared" si="56"/>
        <v>POINT(-92.676588 31.929892)</v>
      </c>
      <c r="Q1178" s="67">
        <v>31.929891999999999</v>
      </c>
      <c r="R1178" s="67">
        <v>-92.676587999999995</v>
      </c>
    </row>
    <row r="1179" spans="1:18" x14ac:dyDescent="0.25">
      <c r="A1179" s="76" t="str">
        <f t="shared" si="54"/>
        <v>23001</v>
      </c>
      <c r="B1179" s="76" t="str">
        <f t="shared" si="55"/>
        <v>23001</v>
      </c>
      <c r="C1179" s="33">
        <v>23001</v>
      </c>
      <c r="D1179" s="33" t="s">
        <v>4563</v>
      </c>
      <c r="E1179" s="33" t="s">
        <v>943</v>
      </c>
      <c r="F1179" s="33" t="s">
        <v>942</v>
      </c>
      <c r="G1179" s="33" t="s">
        <v>4564</v>
      </c>
      <c r="H1179" s="5" t="s">
        <v>1855</v>
      </c>
      <c r="I1179" s="33">
        <v>1238</v>
      </c>
      <c r="K1179" s="9">
        <v>23</v>
      </c>
      <c r="O1179" s="33" t="s">
        <v>4565</v>
      </c>
      <c r="P1179" s="61" t="str">
        <f t="shared" si="56"/>
        <v>POINT(-70.201312 44.119069)</v>
      </c>
      <c r="Q1179" s="67">
        <v>44.119069000000003</v>
      </c>
      <c r="R1179" s="67">
        <v>-70.201312000000001</v>
      </c>
    </row>
    <row r="1180" spans="1:18" x14ac:dyDescent="0.25">
      <c r="A1180" s="76" t="str">
        <f t="shared" si="54"/>
        <v>23003</v>
      </c>
      <c r="B1180" s="76" t="str">
        <f t="shared" si="55"/>
        <v>23003</v>
      </c>
      <c r="C1180" s="33">
        <v>23003</v>
      </c>
      <c r="D1180" s="33" t="s">
        <v>4566</v>
      </c>
      <c r="E1180" s="33" t="s">
        <v>943</v>
      </c>
      <c r="F1180" s="33" t="s">
        <v>942</v>
      </c>
      <c r="G1180" s="33" t="s">
        <v>4567</v>
      </c>
      <c r="H1180" s="5" t="s">
        <v>1855</v>
      </c>
      <c r="I1180" s="33">
        <v>1239</v>
      </c>
      <c r="K1180" s="9">
        <v>23</v>
      </c>
      <c r="O1180" s="33" t="s">
        <v>4568</v>
      </c>
      <c r="P1180" s="61" t="str">
        <f t="shared" si="56"/>
        <v>POINT(-68.086628 46.705048)</v>
      </c>
      <c r="Q1180" s="67">
        <v>46.705047999999998</v>
      </c>
      <c r="R1180" s="67">
        <v>-68.086628000000005</v>
      </c>
    </row>
    <row r="1181" spans="1:18" x14ac:dyDescent="0.25">
      <c r="A1181" s="76" t="str">
        <f t="shared" si="54"/>
        <v>23005</v>
      </c>
      <c r="B1181" s="76" t="str">
        <f t="shared" si="55"/>
        <v>23005</v>
      </c>
      <c r="C1181" s="33">
        <v>23005</v>
      </c>
      <c r="D1181" s="33" t="s">
        <v>3431</v>
      </c>
      <c r="E1181" s="33" t="s">
        <v>943</v>
      </c>
      <c r="F1181" s="33" t="s">
        <v>942</v>
      </c>
      <c r="G1181" s="33" t="s">
        <v>3432</v>
      </c>
      <c r="H1181" s="5" t="s">
        <v>1855</v>
      </c>
      <c r="I1181" s="33">
        <v>1240</v>
      </c>
      <c r="K1181" s="9">
        <v>23</v>
      </c>
      <c r="O1181" s="33" t="s">
        <v>4569</v>
      </c>
      <c r="P1181" s="61" t="str">
        <f t="shared" si="56"/>
        <v>POINT(-70.305589 43.748088)</v>
      </c>
      <c r="Q1181" s="67">
        <v>43.748088000000003</v>
      </c>
      <c r="R1181" s="67">
        <v>-70.305588999999998</v>
      </c>
    </row>
    <row r="1182" spans="1:18" x14ac:dyDescent="0.25">
      <c r="A1182" s="76" t="str">
        <f t="shared" si="54"/>
        <v>23007</v>
      </c>
      <c r="B1182" s="76" t="str">
        <f t="shared" si="55"/>
        <v>23007</v>
      </c>
      <c r="C1182" s="33">
        <v>23007</v>
      </c>
      <c r="D1182" s="33" t="s">
        <v>1941</v>
      </c>
      <c r="E1182" s="33" t="s">
        <v>943</v>
      </c>
      <c r="F1182" s="33" t="s">
        <v>942</v>
      </c>
      <c r="G1182" s="33" t="s">
        <v>1942</v>
      </c>
      <c r="H1182" s="5" t="s">
        <v>1855</v>
      </c>
      <c r="I1182" s="33">
        <v>1241</v>
      </c>
      <c r="K1182" s="9">
        <v>23</v>
      </c>
      <c r="O1182" s="33" t="s">
        <v>4570</v>
      </c>
      <c r="P1182" s="61" t="str">
        <f t="shared" si="56"/>
        <v>POINT(-70.225634 44.70749)</v>
      </c>
      <c r="Q1182" s="67">
        <v>44.70749</v>
      </c>
      <c r="R1182" s="67">
        <v>-70.225633999999999</v>
      </c>
    </row>
    <row r="1183" spans="1:18" x14ac:dyDescent="0.25">
      <c r="A1183" s="76" t="str">
        <f t="shared" si="54"/>
        <v>23009</v>
      </c>
      <c r="B1183" s="76" t="str">
        <f t="shared" si="55"/>
        <v>23009</v>
      </c>
      <c r="C1183" s="33">
        <v>23009</v>
      </c>
      <c r="D1183" s="33" t="s">
        <v>3069</v>
      </c>
      <c r="E1183" s="33" t="s">
        <v>943</v>
      </c>
      <c r="F1183" s="33" t="s">
        <v>942</v>
      </c>
      <c r="G1183" s="33" t="s">
        <v>3070</v>
      </c>
      <c r="H1183" s="5" t="s">
        <v>1855</v>
      </c>
      <c r="I1183" s="33">
        <v>1242</v>
      </c>
      <c r="K1183" s="9">
        <v>23</v>
      </c>
      <c r="O1183" s="33" t="s">
        <v>4571</v>
      </c>
      <c r="P1183" s="61" t="str">
        <f t="shared" si="56"/>
        <v>POINT(-68.467743 44.471475)</v>
      </c>
      <c r="Q1183" s="67">
        <v>44.471474999999998</v>
      </c>
      <c r="R1183" s="67">
        <v>-68.467742999999999</v>
      </c>
    </row>
    <row r="1184" spans="1:18" x14ac:dyDescent="0.25">
      <c r="A1184" s="76" t="str">
        <f t="shared" si="54"/>
        <v>23011</v>
      </c>
      <c r="B1184" s="76" t="str">
        <f t="shared" si="55"/>
        <v>23011</v>
      </c>
      <c r="C1184" s="33">
        <v>23011</v>
      </c>
      <c r="D1184" s="33" t="s">
        <v>4572</v>
      </c>
      <c r="E1184" s="33" t="s">
        <v>943</v>
      </c>
      <c r="F1184" s="33" t="s">
        <v>942</v>
      </c>
      <c r="G1184" s="33" t="s">
        <v>4573</v>
      </c>
      <c r="H1184" s="5" t="s">
        <v>1855</v>
      </c>
      <c r="I1184" s="33">
        <v>1243</v>
      </c>
      <c r="K1184" s="9">
        <v>23</v>
      </c>
      <c r="O1184" s="33" t="s">
        <v>4574</v>
      </c>
      <c r="P1184" s="61" t="str">
        <f t="shared" si="56"/>
        <v>POINT(-69.749178 44.396102)</v>
      </c>
      <c r="Q1184" s="67">
        <v>44.396101999999999</v>
      </c>
      <c r="R1184" s="67">
        <v>-69.749178000000001</v>
      </c>
    </row>
    <row r="1185" spans="1:18" x14ac:dyDescent="0.25">
      <c r="A1185" s="76" t="str">
        <f t="shared" si="54"/>
        <v>23013</v>
      </c>
      <c r="B1185" s="76" t="str">
        <f t="shared" si="55"/>
        <v>23013</v>
      </c>
      <c r="C1185" s="33">
        <v>23013</v>
      </c>
      <c r="D1185" s="33" t="s">
        <v>3493</v>
      </c>
      <c r="E1185" s="33" t="s">
        <v>943</v>
      </c>
      <c r="F1185" s="33" t="s">
        <v>942</v>
      </c>
      <c r="G1185" s="33" t="s">
        <v>3494</v>
      </c>
      <c r="H1185" s="5" t="s">
        <v>1855</v>
      </c>
      <c r="I1185" s="33">
        <v>1244</v>
      </c>
      <c r="K1185" s="9">
        <v>23</v>
      </c>
      <c r="O1185" s="33" t="s">
        <v>4575</v>
      </c>
      <c r="P1185" s="61" t="str">
        <f t="shared" si="56"/>
        <v>POINT(-69.162849 44.129786)</v>
      </c>
      <c r="Q1185" s="67">
        <v>44.129786000000003</v>
      </c>
      <c r="R1185" s="67">
        <v>-69.162848999999994</v>
      </c>
    </row>
    <row r="1186" spans="1:18" x14ac:dyDescent="0.25">
      <c r="A1186" s="76" t="str">
        <f t="shared" si="54"/>
        <v>23015</v>
      </c>
      <c r="B1186" s="76" t="str">
        <f t="shared" si="55"/>
        <v>23015</v>
      </c>
      <c r="C1186" s="33">
        <v>23015</v>
      </c>
      <c r="D1186" s="33" t="s">
        <v>2264</v>
      </c>
      <c r="E1186" s="33" t="s">
        <v>943</v>
      </c>
      <c r="F1186" s="33" t="s">
        <v>942</v>
      </c>
      <c r="G1186" s="33" t="s">
        <v>2265</v>
      </c>
      <c r="H1186" s="5" t="s">
        <v>1855</v>
      </c>
      <c r="I1186" s="33">
        <v>1245</v>
      </c>
      <c r="K1186" s="9">
        <v>23</v>
      </c>
      <c r="O1186" s="33" t="s">
        <v>4576</v>
      </c>
      <c r="P1186" s="61" t="str">
        <f t="shared" si="56"/>
        <v>POINT(-69.555057 44.032332)</v>
      </c>
      <c r="Q1186" s="67">
        <v>44.032331999999997</v>
      </c>
      <c r="R1186" s="67">
        <v>-69.555057000000005</v>
      </c>
    </row>
    <row r="1187" spans="1:18" x14ac:dyDescent="0.25">
      <c r="A1187" s="76" t="str">
        <f t="shared" si="54"/>
        <v>23017</v>
      </c>
      <c r="B1187" s="76" t="str">
        <f t="shared" si="55"/>
        <v>23017</v>
      </c>
      <c r="C1187" s="33">
        <v>23017</v>
      </c>
      <c r="D1187" s="33" t="s">
        <v>4577</v>
      </c>
      <c r="E1187" s="33" t="s">
        <v>943</v>
      </c>
      <c r="F1187" s="33" t="s">
        <v>942</v>
      </c>
      <c r="G1187" s="33" t="s">
        <v>4578</v>
      </c>
      <c r="H1187" s="5" t="s">
        <v>1855</v>
      </c>
      <c r="I1187" s="33">
        <v>1246</v>
      </c>
      <c r="K1187" s="9">
        <v>23</v>
      </c>
      <c r="O1187" s="33" t="s">
        <v>4579</v>
      </c>
      <c r="P1187" s="61" t="str">
        <f t="shared" si="56"/>
        <v>POINT(-70.61336 44.28237)</v>
      </c>
      <c r="Q1187" s="67">
        <v>44.28237</v>
      </c>
      <c r="R1187" s="67">
        <v>-70.61336</v>
      </c>
    </row>
    <row r="1188" spans="1:18" x14ac:dyDescent="0.25">
      <c r="A1188" s="76" t="str">
        <f t="shared" si="54"/>
        <v>23019</v>
      </c>
      <c r="B1188" s="76" t="str">
        <f t="shared" si="55"/>
        <v>23019</v>
      </c>
      <c r="C1188" s="33">
        <v>23019</v>
      </c>
      <c r="D1188" s="33" t="s">
        <v>4580</v>
      </c>
      <c r="E1188" s="33" t="s">
        <v>943</v>
      </c>
      <c r="F1188" s="33" t="s">
        <v>942</v>
      </c>
      <c r="G1188" s="33" t="s">
        <v>4581</v>
      </c>
      <c r="H1188" s="5" t="s">
        <v>1855</v>
      </c>
      <c r="I1188" s="33">
        <v>1247</v>
      </c>
      <c r="K1188" s="9">
        <v>23</v>
      </c>
      <c r="O1188" s="33" t="s">
        <v>4582</v>
      </c>
      <c r="P1188" s="61" t="str">
        <f t="shared" si="56"/>
        <v>POINT(-68.79423 44.953036)</v>
      </c>
      <c r="Q1188" s="67">
        <v>44.953035999999997</v>
      </c>
      <c r="R1188" s="67">
        <v>-68.794229999999999</v>
      </c>
    </row>
    <row r="1189" spans="1:18" x14ac:dyDescent="0.25">
      <c r="A1189" s="76" t="str">
        <f t="shared" si="54"/>
        <v>23021</v>
      </c>
      <c r="B1189" s="76" t="str">
        <f t="shared" si="55"/>
        <v>23021</v>
      </c>
      <c r="C1189" s="33">
        <v>23021</v>
      </c>
      <c r="D1189" s="33" t="s">
        <v>4583</v>
      </c>
      <c r="E1189" s="33" t="s">
        <v>943</v>
      </c>
      <c r="F1189" s="33" t="s">
        <v>942</v>
      </c>
      <c r="G1189" s="33" t="s">
        <v>4584</v>
      </c>
      <c r="H1189" s="5" t="s">
        <v>1855</v>
      </c>
      <c r="I1189" s="33">
        <v>1248</v>
      </c>
      <c r="K1189" s="9">
        <v>23</v>
      </c>
      <c r="O1189" s="33" t="s">
        <v>4585</v>
      </c>
      <c r="P1189" s="61" t="str">
        <f t="shared" si="56"/>
        <v>POINT(-69.263375 45.242097)</v>
      </c>
      <c r="Q1189" s="67">
        <v>45.242097000000001</v>
      </c>
      <c r="R1189" s="67">
        <v>-69.263374999999996</v>
      </c>
    </row>
    <row r="1190" spans="1:18" x14ac:dyDescent="0.25">
      <c r="A1190" s="76" t="str">
        <f t="shared" si="54"/>
        <v>23023</v>
      </c>
      <c r="B1190" s="76" t="str">
        <f t="shared" si="55"/>
        <v>23023</v>
      </c>
      <c r="C1190" s="33">
        <v>23023</v>
      </c>
      <c r="D1190" s="33" t="s">
        <v>4586</v>
      </c>
      <c r="E1190" s="33" t="s">
        <v>943</v>
      </c>
      <c r="F1190" s="33" t="s">
        <v>942</v>
      </c>
      <c r="G1190" s="33" t="s">
        <v>4587</v>
      </c>
      <c r="H1190" s="5" t="s">
        <v>1855</v>
      </c>
      <c r="I1190" s="33">
        <v>1249</v>
      </c>
      <c r="K1190" s="9">
        <v>23</v>
      </c>
      <c r="O1190" s="33" t="s">
        <v>4588</v>
      </c>
      <c r="P1190" s="61" t="str">
        <f t="shared" si="56"/>
        <v>POINT(-69.869704 43.956202)</v>
      </c>
      <c r="Q1190" s="67">
        <v>43.956201999999998</v>
      </c>
      <c r="R1190" s="67">
        <v>-69.869703999999999</v>
      </c>
    </row>
    <row r="1191" spans="1:18" x14ac:dyDescent="0.25">
      <c r="A1191" s="76" t="str">
        <f t="shared" si="54"/>
        <v>23025</v>
      </c>
      <c r="B1191" s="76" t="str">
        <f t="shared" si="55"/>
        <v>23025</v>
      </c>
      <c r="C1191" s="33">
        <v>23025</v>
      </c>
      <c r="D1191" s="33" t="s">
        <v>4589</v>
      </c>
      <c r="E1191" s="33" t="s">
        <v>943</v>
      </c>
      <c r="F1191" s="33" t="s">
        <v>942</v>
      </c>
      <c r="G1191" s="33" t="s">
        <v>4590</v>
      </c>
      <c r="H1191" s="5" t="s">
        <v>1855</v>
      </c>
      <c r="I1191" s="33">
        <v>1250</v>
      </c>
      <c r="K1191" s="9">
        <v>23</v>
      </c>
      <c r="O1191" s="33" t="s">
        <v>4591</v>
      </c>
      <c r="P1191" s="61" t="str">
        <f t="shared" si="56"/>
        <v>POINT(-69.685757 44.821921)</v>
      </c>
      <c r="Q1191" s="67">
        <v>44.821921000000003</v>
      </c>
      <c r="R1191" s="67">
        <v>-69.685756999999995</v>
      </c>
    </row>
    <row r="1192" spans="1:18" x14ac:dyDescent="0.25">
      <c r="A1192" s="76" t="str">
        <f t="shared" si="54"/>
        <v>23027</v>
      </c>
      <c r="B1192" s="76" t="str">
        <f t="shared" si="55"/>
        <v>23027</v>
      </c>
      <c r="C1192" s="33">
        <v>23027</v>
      </c>
      <c r="D1192" s="33" t="s">
        <v>4592</v>
      </c>
      <c r="E1192" s="33" t="s">
        <v>943</v>
      </c>
      <c r="F1192" s="33" t="s">
        <v>942</v>
      </c>
      <c r="G1192" s="33" t="s">
        <v>4593</v>
      </c>
      <c r="H1192" s="5" t="s">
        <v>1855</v>
      </c>
      <c r="I1192" s="33">
        <v>1251</v>
      </c>
      <c r="K1192" s="9">
        <v>23</v>
      </c>
      <c r="O1192" s="33" t="s">
        <v>4594</v>
      </c>
      <c r="P1192" s="61" t="str">
        <f t="shared" si="56"/>
        <v>POINT(-69.086553 44.491137)</v>
      </c>
      <c r="Q1192" s="67">
        <v>44.491137000000002</v>
      </c>
      <c r="R1192" s="67">
        <v>-69.086552999999995</v>
      </c>
    </row>
    <row r="1193" spans="1:18" x14ac:dyDescent="0.25">
      <c r="A1193" s="76" t="str">
        <f t="shared" si="54"/>
        <v>23029</v>
      </c>
      <c r="B1193" s="76" t="str">
        <f t="shared" si="55"/>
        <v>23029</v>
      </c>
      <c r="C1193" s="33">
        <v>23029</v>
      </c>
      <c r="D1193" s="33" t="s">
        <v>2046</v>
      </c>
      <c r="E1193" s="33" t="s">
        <v>943</v>
      </c>
      <c r="F1193" s="33" t="s">
        <v>942</v>
      </c>
      <c r="G1193" s="33" t="s">
        <v>1026</v>
      </c>
      <c r="H1193" s="5" t="s">
        <v>1855</v>
      </c>
      <c r="I1193" s="33">
        <v>1252</v>
      </c>
      <c r="K1193" s="9">
        <v>23</v>
      </c>
      <c r="O1193" s="33" t="s">
        <v>4595</v>
      </c>
      <c r="P1193" s="61" t="str">
        <f t="shared" si="56"/>
        <v>POINT(-67.464919 44.863591)</v>
      </c>
      <c r="Q1193" s="67">
        <v>44.863591</v>
      </c>
      <c r="R1193" s="67">
        <v>-67.464918999999995</v>
      </c>
    </row>
    <row r="1194" spans="1:18" x14ac:dyDescent="0.25">
      <c r="A1194" s="76" t="str">
        <f t="shared" si="54"/>
        <v>23031</v>
      </c>
      <c r="B1194" s="76" t="str">
        <f t="shared" si="55"/>
        <v>23031</v>
      </c>
      <c r="C1194" s="33">
        <v>23031</v>
      </c>
      <c r="D1194" s="33" t="s">
        <v>4596</v>
      </c>
      <c r="E1194" s="33" t="s">
        <v>943</v>
      </c>
      <c r="F1194" s="33" t="s">
        <v>942</v>
      </c>
      <c r="G1194" s="33" t="s">
        <v>4597</v>
      </c>
      <c r="H1194" s="5" t="s">
        <v>1855</v>
      </c>
      <c r="I1194" s="33">
        <v>1253</v>
      </c>
      <c r="K1194" s="9">
        <v>23</v>
      </c>
      <c r="O1194" s="33" t="s">
        <v>4598</v>
      </c>
      <c r="P1194" s="61" t="str">
        <f t="shared" si="56"/>
        <v>POINT(-70.640561 43.424108)</v>
      </c>
      <c r="Q1194" s="67">
        <v>43.424107999999997</v>
      </c>
      <c r="R1194" s="67">
        <v>-70.640561000000005</v>
      </c>
    </row>
    <row r="1195" spans="1:18" x14ac:dyDescent="0.25">
      <c r="A1195" s="76" t="str">
        <f t="shared" si="54"/>
        <v>24001</v>
      </c>
      <c r="B1195" s="76" t="str">
        <f t="shared" si="55"/>
        <v>24001</v>
      </c>
      <c r="C1195" s="33">
        <v>24001</v>
      </c>
      <c r="D1195" s="33" t="s">
        <v>4599</v>
      </c>
      <c r="E1195" s="33" t="s">
        <v>946</v>
      </c>
      <c r="F1195" s="33" t="s">
        <v>945</v>
      </c>
      <c r="G1195" s="33" t="s">
        <v>4600</v>
      </c>
      <c r="H1195" s="5" t="s">
        <v>1855</v>
      </c>
      <c r="I1195" s="33">
        <v>1254</v>
      </c>
      <c r="K1195" s="9">
        <v>24</v>
      </c>
      <c r="O1195" s="33" t="s">
        <v>4601</v>
      </c>
      <c r="P1195" s="61" t="str">
        <f t="shared" si="56"/>
        <v>POINT(-78.822261 39.629197)</v>
      </c>
      <c r="Q1195" s="67">
        <v>39.629196999999998</v>
      </c>
      <c r="R1195" s="67">
        <v>-78.822260999999997</v>
      </c>
    </row>
    <row r="1196" spans="1:18" x14ac:dyDescent="0.25">
      <c r="A1196" s="76" t="str">
        <f t="shared" si="54"/>
        <v>24003</v>
      </c>
      <c r="B1196" s="76" t="str">
        <f t="shared" si="55"/>
        <v>24003</v>
      </c>
      <c r="C1196" s="33">
        <v>24003</v>
      </c>
      <c r="D1196" s="33" t="s">
        <v>4602</v>
      </c>
      <c r="E1196" s="33" t="s">
        <v>946</v>
      </c>
      <c r="F1196" s="33" t="s">
        <v>945</v>
      </c>
      <c r="G1196" s="33" t="s">
        <v>4603</v>
      </c>
      <c r="H1196" s="5" t="s">
        <v>1855</v>
      </c>
      <c r="I1196" s="33">
        <v>1255</v>
      </c>
      <c r="K1196" s="9">
        <v>24</v>
      </c>
      <c r="O1196" s="33" t="s">
        <v>4604</v>
      </c>
      <c r="P1196" s="61" t="str">
        <f t="shared" si="56"/>
        <v>POINT(-76.598917 39.067301)</v>
      </c>
      <c r="Q1196" s="67">
        <v>39.067301</v>
      </c>
      <c r="R1196" s="67">
        <v>-76.598917</v>
      </c>
    </row>
    <row r="1197" spans="1:18" x14ac:dyDescent="0.25">
      <c r="A1197" s="76" t="str">
        <f t="shared" si="54"/>
        <v>24005</v>
      </c>
      <c r="B1197" s="76" t="str">
        <f t="shared" si="55"/>
        <v>24005</v>
      </c>
      <c r="C1197" s="33">
        <v>24005</v>
      </c>
      <c r="D1197" s="33" t="s">
        <v>4605</v>
      </c>
      <c r="E1197" s="33" t="s">
        <v>946</v>
      </c>
      <c r="F1197" s="33" t="s">
        <v>945</v>
      </c>
      <c r="G1197" s="33" t="s">
        <v>4606</v>
      </c>
      <c r="H1197" s="5" t="s">
        <v>1855</v>
      </c>
      <c r="I1197" s="33">
        <v>1256</v>
      </c>
      <c r="K1197" s="9">
        <v>24</v>
      </c>
      <c r="O1197" s="33" t="s">
        <v>4607</v>
      </c>
      <c r="P1197" s="61" t="str">
        <f t="shared" si="56"/>
        <v>POINT(-76.620366 39.369252)</v>
      </c>
      <c r="Q1197" s="67">
        <v>39.369252000000003</v>
      </c>
      <c r="R1197" s="67">
        <v>-76.620366000000004</v>
      </c>
    </row>
    <row r="1198" spans="1:18" x14ac:dyDescent="0.25">
      <c r="A1198" s="76" t="str">
        <f t="shared" si="54"/>
        <v>24009</v>
      </c>
      <c r="B1198" s="76" t="str">
        <f t="shared" si="55"/>
        <v>24009</v>
      </c>
      <c r="C1198" s="33">
        <v>24009</v>
      </c>
      <c r="D1198" s="33" t="s">
        <v>4608</v>
      </c>
      <c r="E1198" s="33" t="s">
        <v>946</v>
      </c>
      <c r="F1198" s="33" t="s">
        <v>945</v>
      </c>
      <c r="G1198" s="33" t="s">
        <v>4609</v>
      </c>
      <c r="H1198" s="5" t="s">
        <v>1855</v>
      </c>
      <c r="I1198" s="33">
        <v>1257</v>
      </c>
      <c r="K1198" s="9">
        <v>24</v>
      </c>
      <c r="O1198" s="33" t="s">
        <v>4610</v>
      </c>
      <c r="P1198" s="61" t="str">
        <f t="shared" si="56"/>
        <v>POINT(-76.542042 38.548518)</v>
      </c>
      <c r="Q1198" s="67">
        <v>38.548518000000001</v>
      </c>
      <c r="R1198" s="67">
        <v>-76.542041999999995</v>
      </c>
    </row>
    <row r="1199" spans="1:18" x14ac:dyDescent="0.25">
      <c r="A1199" s="76" t="str">
        <f t="shared" si="54"/>
        <v>24011</v>
      </c>
      <c r="B1199" s="76" t="str">
        <f t="shared" si="55"/>
        <v>24011</v>
      </c>
      <c r="C1199" s="33">
        <v>24011</v>
      </c>
      <c r="D1199" s="33" t="s">
        <v>4611</v>
      </c>
      <c r="E1199" s="33" t="s">
        <v>946</v>
      </c>
      <c r="F1199" s="33" t="s">
        <v>945</v>
      </c>
      <c r="G1199" s="33" t="s">
        <v>4612</v>
      </c>
      <c r="H1199" s="5" t="s">
        <v>1855</v>
      </c>
      <c r="I1199" s="33">
        <v>1258</v>
      </c>
      <c r="K1199" s="9">
        <v>24</v>
      </c>
      <c r="O1199" s="33" t="s">
        <v>4613</v>
      </c>
      <c r="P1199" s="61" t="str">
        <f t="shared" si="56"/>
        <v>POINT(-75.831491 38.874331)</v>
      </c>
      <c r="Q1199" s="67">
        <v>38.874330999999998</v>
      </c>
      <c r="R1199" s="67">
        <v>-75.831491</v>
      </c>
    </row>
    <row r="1200" spans="1:18" x14ac:dyDescent="0.25">
      <c r="A1200" s="76" t="str">
        <f t="shared" si="54"/>
        <v>24013</v>
      </c>
      <c r="B1200" s="76" t="str">
        <f t="shared" si="55"/>
        <v>24013</v>
      </c>
      <c r="C1200" s="33">
        <v>24013</v>
      </c>
      <c r="D1200" s="33" t="s">
        <v>2186</v>
      </c>
      <c r="E1200" s="33" t="s">
        <v>946</v>
      </c>
      <c r="F1200" s="33" t="s">
        <v>945</v>
      </c>
      <c r="G1200" s="33" t="s">
        <v>2187</v>
      </c>
      <c r="H1200" s="5" t="s">
        <v>1855</v>
      </c>
      <c r="I1200" s="33">
        <v>1259</v>
      </c>
      <c r="K1200" s="9">
        <v>24</v>
      </c>
      <c r="O1200" s="33" t="s">
        <v>4614</v>
      </c>
      <c r="P1200" s="61" t="str">
        <f t="shared" si="56"/>
        <v>POINT(-76.9931 39.527218)</v>
      </c>
      <c r="Q1200" s="67">
        <v>39.527217999999998</v>
      </c>
      <c r="R1200" s="67">
        <v>-76.993099999999998</v>
      </c>
    </row>
    <row r="1201" spans="1:18" x14ac:dyDescent="0.25">
      <c r="A1201" s="76" t="str">
        <f t="shared" si="54"/>
        <v>24015</v>
      </c>
      <c r="B1201" s="76" t="str">
        <f t="shared" si="55"/>
        <v>24015</v>
      </c>
      <c r="C1201" s="33">
        <v>24015</v>
      </c>
      <c r="D1201" s="33" t="s">
        <v>4615</v>
      </c>
      <c r="E1201" s="33" t="s">
        <v>946</v>
      </c>
      <c r="F1201" s="33" t="s">
        <v>945</v>
      </c>
      <c r="G1201" s="33" t="s">
        <v>4616</v>
      </c>
      <c r="H1201" s="5" t="s">
        <v>1855</v>
      </c>
      <c r="I1201" s="33">
        <v>1260</v>
      </c>
      <c r="K1201" s="9">
        <v>24</v>
      </c>
      <c r="O1201" s="33" t="s">
        <v>4617</v>
      </c>
      <c r="P1201" s="61" t="str">
        <f t="shared" si="56"/>
        <v>POINT(-75.936585 39.613824)</v>
      </c>
      <c r="Q1201" s="67">
        <v>39.613824000000001</v>
      </c>
      <c r="R1201" s="67">
        <v>-75.936584999999994</v>
      </c>
    </row>
    <row r="1202" spans="1:18" x14ac:dyDescent="0.25">
      <c r="A1202" s="76" t="str">
        <f t="shared" si="54"/>
        <v>24017</v>
      </c>
      <c r="B1202" s="76" t="str">
        <f t="shared" si="55"/>
        <v>24017</v>
      </c>
      <c r="C1202" s="33">
        <v>24017</v>
      </c>
      <c r="D1202" s="33" t="s">
        <v>4618</v>
      </c>
      <c r="E1202" s="33" t="s">
        <v>946</v>
      </c>
      <c r="F1202" s="33" t="s">
        <v>945</v>
      </c>
      <c r="G1202" s="33" t="s">
        <v>4619</v>
      </c>
      <c r="H1202" s="5" t="s">
        <v>1855</v>
      </c>
      <c r="I1202" s="33">
        <v>1261</v>
      </c>
      <c r="K1202" s="9">
        <v>24</v>
      </c>
      <c r="O1202" s="33" t="s">
        <v>4620</v>
      </c>
      <c r="P1202" s="61" t="str">
        <f t="shared" si="56"/>
        <v>POINT(-76.953006 38.578559)</v>
      </c>
      <c r="Q1202" s="67">
        <v>38.578558999999998</v>
      </c>
      <c r="R1202" s="67">
        <v>-76.953006000000002</v>
      </c>
    </row>
    <row r="1203" spans="1:18" x14ac:dyDescent="0.25">
      <c r="A1203" s="76" t="str">
        <f t="shared" si="54"/>
        <v>24019</v>
      </c>
      <c r="B1203" s="76" t="str">
        <f t="shared" si="55"/>
        <v>24019</v>
      </c>
      <c r="C1203" s="33">
        <v>24019</v>
      </c>
      <c r="D1203" s="33" t="s">
        <v>4621</v>
      </c>
      <c r="E1203" s="33" t="s">
        <v>946</v>
      </c>
      <c r="F1203" s="33" t="s">
        <v>945</v>
      </c>
      <c r="G1203" s="33" t="s">
        <v>4622</v>
      </c>
      <c r="H1203" s="5" t="s">
        <v>1855</v>
      </c>
      <c r="I1203" s="33">
        <v>1262</v>
      </c>
      <c r="K1203" s="9">
        <v>24</v>
      </c>
      <c r="O1203" s="33" t="s">
        <v>4623</v>
      </c>
      <c r="P1203" s="61" t="str">
        <f t="shared" si="56"/>
        <v>POINT(-76.009758 38.570623)</v>
      </c>
      <c r="Q1203" s="67">
        <v>38.570622999999998</v>
      </c>
      <c r="R1203" s="67">
        <v>-76.009758000000005</v>
      </c>
    </row>
    <row r="1204" spans="1:18" x14ac:dyDescent="0.25">
      <c r="A1204" s="76" t="str">
        <f t="shared" si="54"/>
        <v>24021</v>
      </c>
      <c r="B1204" s="76" t="str">
        <f t="shared" si="55"/>
        <v>24021</v>
      </c>
      <c r="C1204" s="33">
        <v>24021</v>
      </c>
      <c r="D1204" s="33" t="s">
        <v>4624</v>
      </c>
      <c r="E1204" s="33" t="s">
        <v>946</v>
      </c>
      <c r="F1204" s="33" t="s">
        <v>945</v>
      </c>
      <c r="G1204" s="33" t="s">
        <v>4625</v>
      </c>
      <c r="H1204" s="5" t="s">
        <v>1855</v>
      </c>
      <c r="I1204" s="33">
        <v>1263</v>
      </c>
      <c r="K1204" s="9">
        <v>24</v>
      </c>
      <c r="O1204" s="33" t="s">
        <v>4626</v>
      </c>
      <c r="P1204" s="61" t="str">
        <f t="shared" si="56"/>
        <v>POINT(-77.400231 39.432254)</v>
      </c>
      <c r="Q1204" s="67">
        <v>39.432254</v>
      </c>
      <c r="R1204" s="67">
        <v>-77.400231000000005</v>
      </c>
    </row>
    <row r="1205" spans="1:18" x14ac:dyDescent="0.25">
      <c r="A1205" s="76" t="str">
        <f t="shared" si="54"/>
        <v>24023</v>
      </c>
      <c r="B1205" s="76" t="str">
        <f t="shared" si="55"/>
        <v>24023</v>
      </c>
      <c r="C1205" s="33">
        <v>24023</v>
      </c>
      <c r="D1205" s="33" t="s">
        <v>4627</v>
      </c>
      <c r="E1205" s="33" t="s">
        <v>946</v>
      </c>
      <c r="F1205" s="33" t="s">
        <v>945</v>
      </c>
      <c r="G1205" s="33" t="s">
        <v>4628</v>
      </c>
      <c r="H1205" s="5" t="s">
        <v>1855</v>
      </c>
      <c r="I1205" s="33">
        <v>1264</v>
      </c>
      <c r="K1205" s="9">
        <v>24</v>
      </c>
      <c r="O1205" s="33" t="s">
        <v>4629</v>
      </c>
      <c r="P1205" s="61" t="str">
        <f t="shared" si="56"/>
        <v>POINT(-79.303138 39.512187)</v>
      </c>
      <c r="Q1205" s="67">
        <v>39.512186999999997</v>
      </c>
      <c r="R1205" s="67">
        <v>-79.303138000000004</v>
      </c>
    </row>
    <row r="1206" spans="1:18" x14ac:dyDescent="0.25">
      <c r="A1206" s="76" t="str">
        <f t="shared" si="54"/>
        <v>24025</v>
      </c>
      <c r="B1206" s="76" t="str">
        <f t="shared" si="55"/>
        <v>24025</v>
      </c>
      <c r="C1206" s="33">
        <v>24025</v>
      </c>
      <c r="D1206" s="33" t="s">
        <v>4630</v>
      </c>
      <c r="E1206" s="33" t="s">
        <v>946</v>
      </c>
      <c r="F1206" s="33" t="s">
        <v>945</v>
      </c>
      <c r="G1206" s="33" t="s">
        <v>4631</v>
      </c>
      <c r="H1206" s="5" t="s">
        <v>1855</v>
      </c>
      <c r="I1206" s="33">
        <v>1265</v>
      </c>
      <c r="K1206" s="9">
        <v>24</v>
      </c>
      <c r="O1206" s="33" t="s">
        <v>4632</v>
      </c>
      <c r="P1206" s="61" t="str">
        <f t="shared" si="56"/>
        <v>POINT(-76.310879 39.521376)</v>
      </c>
      <c r="Q1206" s="67">
        <v>39.521375999999997</v>
      </c>
      <c r="R1206" s="67">
        <v>-76.310879</v>
      </c>
    </row>
    <row r="1207" spans="1:18" x14ac:dyDescent="0.25">
      <c r="A1207" s="76" t="str">
        <f t="shared" si="54"/>
        <v>24027</v>
      </c>
      <c r="B1207" s="76" t="str">
        <f t="shared" si="55"/>
        <v>24027</v>
      </c>
      <c r="C1207" s="33">
        <v>24027</v>
      </c>
      <c r="D1207" s="33" t="s">
        <v>2245</v>
      </c>
      <c r="E1207" s="33" t="s">
        <v>946</v>
      </c>
      <c r="F1207" s="33" t="s">
        <v>945</v>
      </c>
      <c r="G1207" s="33" t="s">
        <v>2246</v>
      </c>
      <c r="H1207" s="5" t="s">
        <v>1855</v>
      </c>
      <c r="I1207" s="33">
        <v>1266</v>
      </c>
      <c r="K1207" s="9">
        <v>24</v>
      </c>
      <c r="O1207" s="33" t="s">
        <v>4633</v>
      </c>
      <c r="P1207" s="61" t="str">
        <f t="shared" si="56"/>
        <v>POINT(-76.856729 39.219271)</v>
      </c>
      <c r="Q1207" s="67">
        <v>39.219270999999999</v>
      </c>
      <c r="R1207" s="67">
        <v>-76.856729000000001</v>
      </c>
    </row>
    <row r="1208" spans="1:18" x14ac:dyDescent="0.25">
      <c r="A1208" s="76" t="str">
        <f t="shared" si="54"/>
        <v>24029</v>
      </c>
      <c r="B1208" s="76" t="str">
        <f t="shared" si="55"/>
        <v>24029</v>
      </c>
      <c r="C1208" s="33">
        <v>24029</v>
      </c>
      <c r="D1208" s="33" t="s">
        <v>2722</v>
      </c>
      <c r="E1208" s="33" t="s">
        <v>946</v>
      </c>
      <c r="F1208" s="33" t="s">
        <v>945</v>
      </c>
      <c r="G1208" s="33" t="s">
        <v>2723</v>
      </c>
      <c r="H1208" s="5" t="s">
        <v>1855</v>
      </c>
      <c r="I1208" s="33">
        <v>1267</v>
      </c>
      <c r="K1208" s="9">
        <v>24</v>
      </c>
      <c r="O1208" s="33" t="s">
        <v>4634</v>
      </c>
      <c r="P1208" s="61" t="str">
        <f t="shared" si="56"/>
        <v>POINT(-76.058525 39.24506)</v>
      </c>
      <c r="Q1208" s="67">
        <v>39.245060000000002</v>
      </c>
      <c r="R1208" s="67">
        <v>-76.058525000000003</v>
      </c>
    </row>
    <row r="1209" spans="1:18" x14ac:dyDescent="0.25">
      <c r="A1209" s="76" t="str">
        <f t="shared" si="54"/>
        <v>24031</v>
      </c>
      <c r="B1209" s="76" t="str">
        <f t="shared" si="55"/>
        <v>24031</v>
      </c>
      <c r="C1209" s="33">
        <v>24031</v>
      </c>
      <c r="D1209" s="33" t="s">
        <v>2004</v>
      </c>
      <c r="E1209" s="33" t="s">
        <v>946</v>
      </c>
      <c r="F1209" s="33" t="s">
        <v>945</v>
      </c>
      <c r="G1209" s="33" t="s">
        <v>2005</v>
      </c>
      <c r="H1209" s="5" t="s">
        <v>1855</v>
      </c>
      <c r="I1209" s="33">
        <v>1268</v>
      </c>
      <c r="K1209" s="9">
        <v>24</v>
      </c>
      <c r="O1209" s="33" t="s">
        <v>4635</v>
      </c>
      <c r="P1209" s="61" t="str">
        <f t="shared" si="56"/>
        <v>POINT(-77.122862 39.086185)</v>
      </c>
      <c r="Q1209" s="67">
        <v>39.086185</v>
      </c>
      <c r="R1209" s="67">
        <v>-77.122861999999998</v>
      </c>
    </row>
    <row r="1210" spans="1:18" x14ac:dyDescent="0.25">
      <c r="A1210" s="76" t="str">
        <f t="shared" si="54"/>
        <v>24033</v>
      </c>
      <c r="B1210" s="76" t="str">
        <f t="shared" si="55"/>
        <v>24033</v>
      </c>
      <c r="C1210" s="33">
        <v>24033</v>
      </c>
      <c r="D1210" s="33" t="s">
        <v>4636</v>
      </c>
      <c r="E1210" s="33" t="s">
        <v>946</v>
      </c>
      <c r="F1210" s="33" t="s">
        <v>945</v>
      </c>
      <c r="G1210" s="33" t="s">
        <v>4637</v>
      </c>
      <c r="H1210" s="5" t="s">
        <v>1855</v>
      </c>
      <c r="I1210" s="33">
        <v>1269</v>
      </c>
      <c r="K1210" s="9">
        <v>24</v>
      </c>
      <c r="O1210" s="33" t="s">
        <v>4638</v>
      </c>
      <c r="P1210" s="61" t="str">
        <f t="shared" si="56"/>
        <v>POINT(-76.889947 38.908576)</v>
      </c>
      <c r="Q1210" s="67">
        <v>38.908575999999996</v>
      </c>
      <c r="R1210" s="67">
        <v>-76.889947000000006</v>
      </c>
    </row>
    <row r="1211" spans="1:18" x14ac:dyDescent="0.25">
      <c r="A1211" s="76" t="str">
        <f t="shared" si="54"/>
        <v>24035</v>
      </c>
      <c r="B1211" s="76" t="str">
        <f t="shared" si="55"/>
        <v>24035</v>
      </c>
      <c r="C1211" s="33">
        <v>24035</v>
      </c>
      <c r="D1211" s="33" t="s">
        <v>4639</v>
      </c>
      <c r="E1211" s="33" t="s">
        <v>946</v>
      </c>
      <c r="F1211" s="33" t="s">
        <v>945</v>
      </c>
      <c r="G1211" s="33" t="s">
        <v>4640</v>
      </c>
      <c r="H1211" s="5" t="s">
        <v>1855</v>
      </c>
      <c r="I1211" s="33">
        <v>1270</v>
      </c>
      <c r="K1211" s="9">
        <v>24</v>
      </c>
      <c r="O1211" s="33" t="s">
        <v>4641</v>
      </c>
      <c r="P1211" s="61" t="str">
        <f t="shared" si="56"/>
        <v>POINT(-76.148099 39.022436)</v>
      </c>
      <c r="Q1211" s="67">
        <v>39.022435999999999</v>
      </c>
      <c r="R1211" s="67">
        <v>-76.148099000000002</v>
      </c>
    </row>
    <row r="1212" spans="1:18" x14ac:dyDescent="0.25">
      <c r="A1212" s="76" t="str">
        <f t="shared" si="54"/>
        <v>24037</v>
      </c>
      <c r="B1212" s="76" t="str">
        <f t="shared" si="55"/>
        <v>24037</v>
      </c>
      <c r="C1212" s="33">
        <v>24037</v>
      </c>
      <c r="D1212" s="33" t="s">
        <v>4642</v>
      </c>
      <c r="E1212" s="33" t="s">
        <v>946</v>
      </c>
      <c r="F1212" s="33" t="s">
        <v>945</v>
      </c>
      <c r="G1212" s="33" t="s">
        <v>4643</v>
      </c>
      <c r="H1212" s="5" t="s">
        <v>1855</v>
      </c>
      <c r="I1212" s="33">
        <v>1271</v>
      </c>
      <c r="K1212" s="9">
        <v>24</v>
      </c>
      <c r="O1212" s="33" t="s">
        <v>4644</v>
      </c>
      <c r="P1212" s="61" t="str">
        <f t="shared" si="56"/>
        <v>POINT(-76.578864 38.307326)</v>
      </c>
      <c r="Q1212" s="67">
        <v>38.307326000000003</v>
      </c>
      <c r="R1212" s="67">
        <v>-76.578863999999996</v>
      </c>
    </row>
    <row r="1213" spans="1:18" x14ac:dyDescent="0.25">
      <c r="A1213" s="76" t="str">
        <f t="shared" si="54"/>
        <v>24039</v>
      </c>
      <c r="B1213" s="76" t="str">
        <f t="shared" si="55"/>
        <v>24039</v>
      </c>
      <c r="C1213" s="33">
        <v>24039</v>
      </c>
      <c r="D1213" s="33" t="s">
        <v>4589</v>
      </c>
      <c r="E1213" s="33" t="s">
        <v>946</v>
      </c>
      <c r="F1213" s="33" t="s">
        <v>945</v>
      </c>
      <c r="G1213" s="33" t="s">
        <v>4590</v>
      </c>
      <c r="H1213" s="5" t="s">
        <v>1855</v>
      </c>
      <c r="I1213" s="33">
        <v>1272</v>
      </c>
      <c r="K1213" s="9">
        <v>24</v>
      </c>
      <c r="O1213" s="33" t="s">
        <v>4645</v>
      </c>
      <c r="P1213" s="61" t="str">
        <f t="shared" si="56"/>
        <v>POINT(-75.743445 38.132883)</v>
      </c>
      <c r="Q1213" s="67">
        <v>38.132883</v>
      </c>
      <c r="R1213" s="67">
        <v>-75.743444999999994</v>
      </c>
    </row>
    <row r="1214" spans="1:18" x14ac:dyDescent="0.25">
      <c r="A1214" s="76" t="str">
        <f t="shared" si="54"/>
        <v>24041</v>
      </c>
      <c r="B1214" s="76" t="str">
        <f t="shared" si="55"/>
        <v>24041</v>
      </c>
      <c r="C1214" s="33">
        <v>24041</v>
      </c>
      <c r="D1214" s="33" t="s">
        <v>3197</v>
      </c>
      <c r="E1214" s="33" t="s">
        <v>946</v>
      </c>
      <c r="F1214" s="33" t="s">
        <v>945</v>
      </c>
      <c r="G1214" s="33" t="s">
        <v>3198</v>
      </c>
      <c r="H1214" s="5" t="s">
        <v>1855</v>
      </c>
      <c r="I1214" s="33">
        <v>1273</v>
      </c>
      <c r="K1214" s="9">
        <v>24</v>
      </c>
      <c r="O1214" s="33" t="s">
        <v>4646</v>
      </c>
      <c r="P1214" s="61" t="str">
        <f t="shared" si="56"/>
        <v>POINT(-76.098126 38.769665)</v>
      </c>
      <c r="Q1214" s="67">
        <v>38.769665000000003</v>
      </c>
      <c r="R1214" s="67">
        <v>-76.098125999999993</v>
      </c>
    </row>
    <row r="1215" spans="1:18" x14ac:dyDescent="0.25">
      <c r="A1215" s="76" t="str">
        <f t="shared" si="54"/>
        <v>24043</v>
      </c>
      <c r="B1215" s="76" t="str">
        <f t="shared" si="55"/>
        <v>24043</v>
      </c>
      <c r="C1215" s="33">
        <v>24043</v>
      </c>
      <c r="D1215" s="33" t="s">
        <v>2046</v>
      </c>
      <c r="E1215" s="33" t="s">
        <v>946</v>
      </c>
      <c r="F1215" s="33" t="s">
        <v>945</v>
      </c>
      <c r="G1215" s="33" t="s">
        <v>1026</v>
      </c>
      <c r="H1215" s="5" t="s">
        <v>1855</v>
      </c>
      <c r="I1215" s="33">
        <v>1274</v>
      </c>
      <c r="K1215" s="9">
        <v>24</v>
      </c>
      <c r="O1215" s="33" t="s">
        <v>4647</v>
      </c>
      <c r="P1215" s="61" t="str">
        <f t="shared" si="56"/>
        <v>POINT(-77.731386 39.617574)</v>
      </c>
      <c r="Q1215" s="67">
        <v>39.617573999999998</v>
      </c>
      <c r="R1215" s="67">
        <v>-77.731386000000001</v>
      </c>
    </row>
    <row r="1216" spans="1:18" x14ac:dyDescent="0.25">
      <c r="A1216" s="76" t="str">
        <f t="shared" si="54"/>
        <v>24045</v>
      </c>
      <c r="B1216" s="76" t="str">
        <f t="shared" si="55"/>
        <v>24045</v>
      </c>
      <c r="C1216" s="33">
        <v>24045</v>
      </c>
      <c r="D1216" s="33" t="s">
        <v>4648</v>
      </c>
      <c r="E1216" s="33" t="s">
        <v>946</v>
      </c>
      <c r="F1216" s="33" t="s">
        <v>945</v>
      </c>
      <c r="G1216" s="33" t="s">
        <v>4649</v>
      </c>
      <c r="H1216" s="5" t="s">
        <v>1855</v>
      </c>
      <c r="I1216" s="33">
        <v>1275</v>
      </c>
      <c r="K1216" s="9">
        <v>24</v>
      </c>
      <c r="O1216" s="33" t="s">
        <v>4650</v>
      </c>
      <c r="P1216" s="61" t="str">
        <f t="shared" si="56"/>
        <v>POINT(-75.595082 38.371571)</v>
      </c>
      <c r="Q1216" s="67">
        <v>38.371571000000003</v>
      </c>
      <c r="R1216" s="67">
        <v>-75.595082000000005</v>
      </c>
    </row>
    <row r="1217" spans="1:18" x14ac:dyDescent="0.25">
      <c r="A1217" s="76" t="str">
        <f t="shared" si="54"/>
        <v>24047</v>
      </c>
      <c r="B1217" s="76" t="str">
        <f t="shared" si="55"/>
        <v>24047</v>
      </c>
      <c r="C1217" s="33">
        <v>24047</v>
      </c>
      <c r="D1217" s="33" t="s">
        <v>4651</v>
      </c>
      <c r="E1217" s="33" t="s">
        <v>946</v>
      </c>
      <c r="F1217" s="33" t="s">
        <v>945</v>
      </c>
      <c r="G1217" s="33" t="s">
        <v>4652</v>
      </c>
      <c r="H1217" s="5" t="s">
        <v>1855</v>
      </c>
      <c r="I1217" s="33">
        <v>1276</v>
      </c>
      <c r="K1217" s="9">
        <v>24</v>
      </c>
      <c r="O1217" s="33" t="s">
        <v>4653</v>
      </c>
      <c r="P1217" s="61" t="str">
        <f t="shared" si="56"/>
        <v>POINT(-75.238169 38.301936)</v>
      </c>
      <c r="Q1217" s="67">
        <v>38.301935999999998</v>
      </c>
      <c r="R1217" s="67">
        <v>-75.238168999999999</v>
      </c>
    </row>
    <row r="1218" spans="1:18" x14ac:dyDescent="0.25">
      <c r="A1218" s="76" t="str">
        <f t="shared" si="54"/>
        <v>24510</v>
      </c>
      <c r="B1218" s="76" t="str">
        <f t="shared" si="55"/>
        <v>24510</v>
      </c>
      <c r="C1218" s="33">
        <v>24510</v>
      </c>
      <c r="D1218" s="33" t="s">
        <v>4654</v>
      </c>
      <c r="E1218" s="33" t="s">
        <v>946</v>
      </c>
      <c r="F1218" s="33" t="s">
        <v>945</v>
      </c>
      <c r="G1218" s="33" t="s">
        <v>4654</v>
      </c>
      <c r="H1218" s="5" t="s">
        <v>1855</v>
      </c>
      <c r="I1218" s="33">
        <v>1277</v>
      </c>
      <c r="K1218" s="9">
        <v>24</v>
      </c>
      <c r="O1218" s="33" t="s">
        <v>4655</v>
      </c>
      <c r="P1218" s="61" t="str">
        <f t="shared" si="56"/>
        <v>POINT(-76.619614 39.314892)</v>
      </c>
      <c r="Q1218" s="67">
        <v>39.314892</v>
      </c>
      <c r="R1218" s="67">
        <v>-76.619613999999999</v>
      </c>
    </row>
    <row r="1219" spans="1:18" x14ac:dyDescent="0.25">
      <c r="A1219" s="76" t="str">
        <f t="shared" ref="A1219:A1282" si="57">K1219&amp;RIGHT(C1219,3)</f>
        <v>25001</v>
      </c>
      <c r="B1219" s="76" t="str">
        <f t="shared" ref="B1219:B1282" si="58">TEXT(A1219,"00000")</f>
        <v>25001</v>
      </c>
      <c r="C1219" s="33">
        <v>25001</v>
      </c>
      <c r="D1219" s="33" t="s">
        <v>4656</v>
      </c>
      <c r="E1219" s="33" t="s">
        <v>949</v>
      </c>
      <c r="F1219" s="33" t="s">
        <v>948</v>
      </c>
      <c r="G1219" s="33" t="s">
        <v>4657</v>
      </c>
      <c r="H1219" s="5" t="s">
        <v>1855</v>
      </c>
      <c r="I1219" s="33">
        <v>1278</v>
      </c>
      <c r="K1219" s="9">
        <v>25</v>
      </c>
      <c r="O1219" s="33" t="s">
        <v>4658</v>
      </c>
      <c r="P1219" s="61" t="str">
        <f t="shared" ref="P1219:P1282" si="59">CONCATENATE("POINT","(",R1219," ",Q1219,")")</f>
        <v>POINT(-70.333968 41.690216)</v>
      </c>
      <c r="Q1219" s="67">
        <v>41.690215999999999</v>
      </c>
      <c r="R1219" s="67">
        <v>-70.333967999999999</v>
      </c>
    </row>
    <row r="1220" spans="1:18" x14ac:dyDescent="0.25">
      <c r="A1220" s="76" t="str">
        <f t="shared" si="57"/>
        <v>25003</v>
      </c>
      <c r="B1220" s="76" t="str">
        <f t="shared" si="58"/>
        <v>25003</v>
      </c>
      <c r="C1220" s="33">
        <v>25003</v>
      </c>
      <c r="D1220" s="33" t="s">
        <v>4659</v>
      </c>
      <c r="E1220" s="33" t="s">
        <v>949</v>
      </c>
      <c r="F1220" s="33" t="s">
        <v>948</v>
      </c>
      <c r="G1220" s="33" t="s">
        <v>4660</v>
      </c>
      <c r="H1220" s="5" t="s">
        <v>1855</v>
      </c>
      <c r="I1220" s="33">
        <v>1279</v>
      </c>
      <c r="K1220" s="9">
        <v>25</v>
      </c>
      <c r="O1220" s="33" t="s">
        <v>4661</v>
      </c>
      <c r="P1220" s="61" t="str">
        <f t="shared" si="59"/>
        <v>POINT(-73.216577 42.460781)</v>
      </c>
      <c r="Q1220" s="67">
        <v>42.460780999999997</v>
      </c>
      <c r="R1220" s="67">
        <v>-73.216577000000001</v>
      </c>
    </row>
    <row r="1221" spans="1:18" x14ac:dyDescent="0.25">
      <c r="A1221" s="76" t="str">
        <f t="shared" si="57"/>
        <v>25005</v>
      </c>
      <c r="B1221" s="76" t="str">
        <f t="shared" si="58"/>
        <v>25005</v>
      </c>
      <c r="C1221" s="33">
        <v>25005</v>
      </c>
      <c r="D1221" s="33" t="s">
        <v>4662</v>
      </c>
      <c r="E1221" s="33" t="s">
        <v>949</v>
      </c>
      <c r="F1221" s="33" t="s">
        <v>948</v>
      </c>
      <c r="G1221" s="33" t="s">
        <v>4663</v>
      </c>
      <c r="H1221" s="5" t="s">
        <v>1855</v>
      </c>
      <c r="I1221" s="33">
        <v>1280</v>
      </c>
      <c r="K1221" s="9">
        <v>25</v>
      </c>
      <c r="O1221" s="33" t="s">
        <v>4664</v>
      </c>
      <c r="P1221" s="61" t="str">
        <f t="shared" si="59"/>
        <v>POINT(-71.108301 41.793219)</v>
      </c>
      <c r="Q1221" s="67">
        <v>41.793219000000001</v>
      </c>
      <c r="R1221" s="67">
        <v>-71.108300999999997</v>
      </c>
    </row>
    <row r="1222" spans="1:18" x14ac:dyDescent="0.25">
      <c r="A1222" s="76" t="str">
        <f t="shared" si="57"/>
        <v>25007</v>
      </c>
      <c r="B1222" s="76" t="str">
        <f t="shared" si="58"/>
        <v>25007</v>
      </c>
      <c r="C1222" s="33">
        <v>25007</v>
      </c>
      <c r="D1222" s="33" t="s">
        <v>4665</v>
      </c>
      <c r="E1222" s="33" t="s">
        <v>949</v>
      </c>
      <c r="F1222" s="33" t="s">
        <v>948</v>
      </c>
      <c r="G1222" s="33" t="s">
        <v>4666</v>
      </c>
      <c r="H1222" s="5" t="s">
        <v>1855</v>
      </c>
      <c r="I1222" s="33">
        <v>1281</v>
      </c>
      <c r="K1222" s="9">
        <v>25</v>
      </c>
      <c r="O1222" s="33" t="s">
        <v>4667</v>
      </c>
      <c r="P1222" s="61" t="str">
        <f t="shared" si="59"/>
        <v>POINT(-70.602745 41.421286)</v>
      </c>
      <c r="Q1222" s="67">
        <v>41.421286000000002</v>
      </c>
      <c r="R1222" s="67">
        <v>-70.602744999999999</v>
      </c>
    </row>
    <row r="1223" spans="1:18" x14ac:dyDescent="0.25">
      <c r="A1223" s="76" t="str">
        <f t="shared" si="57"/>
        <v>25009</v>
      </c>
      <c r="B1223" s="76" t="str">
        <f t="shared" si="58"/>
        <v>25009</v>
      </c>
      <c r="C1223" s="33">
        <v>25009</v>
      </c>
      <c r="D1223" s="33" t="s">
        <v>4668</v>
      </c>
      <c r="E1223" s="33" t="s">
        <v>949</v>
      </c>
      <c r="F1223" s="33" t="s">
        <v>948</v>
      </c>
      <c r="G1223" s="33" t="s">
        <v>4669</v>
      </c>
      <c r="H1223" s="5" t="s">
        <v>1855</v>
      </c>
      <c r="I1223" s="33">
        <v>1282</v>
      </c>
      <c r="K1223" s="9">
        <v>25</v>
      </c>
      <c r="O1223" s="33" t="s">
        <v>4670</v>
      </c>
      <c r="P1223" s="61" t="str">
        <f t="shared" si="59"/>
        <v>POINT(-70.987816 42.62479)</v>
      </c>
      <c r="Q1223" s="67">
        <v>42.624789999999997</v>
      </c>
      <c r="R1223" s="67">
        <v>-70.987815999999995</v>
      </c>
    </row>
    <row r="1224" spans="1:18" x14ac:dyDescent="0.25">
      <c r="A1224" s="76" t="str">
        <f t="shared" si="57"/>
        <v>25011</v>
      </c>
      <c r="B1224" s="76" t="str">
        <f t="shared" si="58"/>
        <v>25011</v>
      </c>
      <c r="C1224" s="33">
        <v>25011</v>
      </c>
      <c r="D1224" s="33" t="s">
        <v>1941</v>
      </c>
      <c r="E1224" s="33" t="s">
        <v>949</v>
      </c>
      <c r="F1224" s="33" t="s">
        <v>948</v>
      </c>
      <c r="G1224" s="33" t="s">
        <v>1942</v>
      </c>
      <c r="H1224" s="5" t="s">
        <v>1855</v>
      </c>
      <c r="I1224" s="33">
        <v>1283</v>
      </c>
      <c r="K1224" s="9">
        <v>25</v>
      </c>
      <c r="O1224" s="33" t="s">
        <v>4671</v>
      </c>
      <c r="P1224" s="61" t="str">
        <f t="shared" si="59"/>
        <v>POINT(-72.558703 42.578289)</v>
      </c>
      <c r="Q1224" s="67">
        <v>42.578288999999998</v>
      </c>
      <c r="R1224" s="67">
        <v>-72.558702999999994</v>
      </c>
    </row>
    <row r="1225" spans="1:18" x14ac:dyDescent="0.25">
      <c r="A1225" s="76" t="str">
        <f t="shared" si="57"/>
        <v>25013</v>
      </c>
      <c r="B1225" s="76" t="str">
        <f t="shared" si="58"/>
        <v>25013</v>
      </c>
      <c r="C1225" s="33">
        <v>25013</v>
      </c>
      <c r="D1225" s="33" t="s">
        <v>4672</v>
      </c>
      <c r="E1225" s="33" t="s">
        <v>949</v>
      </c>
      <c r="F1225" s="33" t="s">
        <v>948</v>
      </c>
      <c r="G1225" s="33" t="s">
        <v>4673</v>
      </c>
      <c r="H1225" s="5" t="s">
        <v>1855</v>
      </c>
      <c r="I1225" s="33">
        <v>1284</v>
      </c>
      <c r="K1225" s="9">
        <v>25</v>
      </c>
      <c r="O1225" s="33" t="s">
        <v>4674</v>
      </c>
      <c r="P1225" s="61" t="str">
        <f t="shared" si="59"/>
        <v>POINT(-72.575325 42.125927)</v>
      </c>
      <c r="Q1225" s="67">
        <v>42.125926999999997</v>
      </c>
      <c r="R1225" s="67">
        <v>-72.575325000000007</v>
      </c>
    </row>
    <row r="1226" spans="1:18" x14ac:dyDescent="0.25">
      <c r="A1226" s="76" t="str">
        <f t="shared" si="57"/>
        <v>25015</v>
      </c>
      <c r="B1226" s="76" t="str">
        <f t="shared" si="58"/>
        <v>25015</v>
      </c>
      <c r="C1226" s="33">
        <v>25015</v>
      </c>
      <c r="D1226" s="33" t="s">
        <v>4675</v>
      </c>
      <c r="E1226" s="33" t="s">
        <v>949</v>
      </c>
      <c r="F1226" s="33" t="s">
        <v>948</v>
      </c>
      <c r="G1226" s="33" t="s">
        <v>4676</v>
      </c>
      <c r="H1226" s="5" t="s">
        <v>1855</v>
      </c>
      <c r="I1226" s="33">
        <v>1285</v>
      </c>
      <c r="K1226" s="9">
        <v>25</v>
      </c>
      <c r="O1226" s="33" t="s">
        <v>4677</v>
      </c>
      <c r="P1226" s="61" t="str">
        <f t="shared" si="59"/>
        <v>POINT(-72.573322 42.312537)</v>
      </c>
      <c r="Q1226" s="67">
        <v>42.312536999999999</v>
      </c>
      <c r="R1226" s="67">
        <v>-72.573322000000005</v>
      </c>
    </row>
    <row r="1227" spans="1:18" x14ac:dyDescent="0.25">
      <c r="A1227" s="76" t="str">
        <f t="shared" si="57"/>
        <v>25017</v>
      </c>
      <c r="B1227" s="76" t="str">
        <f t="shared" si="58"/>
        <v>25017</v>
      </c>
      <c r="C1227" s="33">
        <v>25017</v>
      </c>
      <c r="D1227" s="33" t="s">
        <v>2707</v>
      </c>
      <c r="E1227" s="33" t="s">
        <v>949</v>
      </c>
      <c r="F1227" s="33" t="s">
        <v>948</v>
      </c>
      <c r="G1227" s="33" t="s">
        <v>2708</v>
      </c>
      <c r="H1227" s="5" t="s">
        <v>1855</v>
      </c>
      <c r="I1227" s="33">
        <v>1286</v>
      </c>
      <c r="K1227" s="9">
        <v>25</v>
      </c>
      <c r="O1227" s="33" t="s">
        <v>4678</v>
      </c>
      <c r="P1227" s="61" t="str">
        <f t="shared" si="59"/>
        <v>POINT(-71.255223 42.448546)</v>
      </c>
      <c r="Q1227" s="67">
        <v>42.448546</v>
      </c>
      <c r="R1227" s="67">
        <v>-71.255223000000001</v>
      </c>
    </row>
    <row r="1228" spans="1:18" x14ac:dyDescent="0.25">
      <c r="A1228" s="76" t="str">
        <f t="shared" si="57"/>
        <v>25019</v>
      </c>
      <c r="B1228" s="76" t="str">
        <f t="shared" si="58"/>
        <v>25019</v>
      </c>
      <c r="C1228" s="33">
        <v>25019</v>
      </c>
      <c r="D1228" s="33" t="s">
        <v>4679</v>
      </c>
      <c r="E1228" s="33" t="s">
        <v>949</v>
      </c>
      <c r="F1228" s="33" t="s">
        <v>948</v>
      </c>
      <c r="G1228" s="33" t="s">
        <v>4680</v>
      </c>
      <c r="H1228" s="5" t="s">
        <v>1855</v>
      </c>
      <c r="I1228" s="33">
        <v>1287</v>
      </c>
      <c r="K1228" s="9">
        <v>25</v>
      </c>
      <c r="O1228" s="33" t="s">
        <v>4681</v>
      </c>
      <c r="P1228" s="61" t="str">
        <f t="shared" si="59"/>
        <v>POINT(-70.09112 41.267912)</v>
      </c>
      <c r="Q1228" s="67">
        <v>41.267912000000003</v>
      </c>
      <c r="R1228" s="67">
        <v>-70.091120000000004</v>
      </c>
    </row>
    <row r="1229" spans="1:18" x14ac:dyDescent="0.25">
      <c r="A1229" s="76" t="str">
        <f t="shared" si="57"/>
        <v>25021</v>
      </c>
      <c r="B1229" s="76" t="str">
        <f t="shared" si="58"/>
        <v>25021</v>
      </c>
      <c r="C1229" s="33">
        <v>25021</v>
      </c>
      <c r="D1229" s="33" t="s">
        <v>4682</v>
      </c>
      <c r="E1229" s="33" t="s">
        <v>949</v>
      </c>
      <c r="F1229" s="33" t="s">
        <v>948</v>
      </c>
      <c r="G1229" s="33" t="s">
        <v>4683</v>
      </c>
      <c r="H1229" s="5" t="s">
        <v>1855</v>
      </c>
      <c r="I1229" s="33">
        <v>1288</v>
      </c>
      <c r="K1229" s="9">
        <v>25</v>
      </c>
      <c r="O1229" s="33" t="s">
        <v>4684</v>
      </c>
      <c r="P1229" s="61" t="str">
        <f t="shared" si="59"/>
        <v>POINT(-71.14756 42.202695)</v>
      </c>
      <c r="Q1229" s="67">
        <v>42.202694999999999</v>
      </c>
      <c r="R1229" s="67">
        <v>-71.147559999999999</v>
      </c>
    </row>
    <row r="1230" spans="1:18" x14ac:dyDescent="0.25">
      <c r="A1230" s="76" t="str">
        <f t="shared" si="57"/>
        <v>25023</v>
      </c>
      <c r="B1230" s="76" t="str">
        <f t="shared" si="58"/>
        <v>25023</v>
      </c>
      <c r="C1230" s="33">
        <v>25023</v>
      </c>
      <c r="D1230" s="33" t="s">
        <v>3915</v>
      </c>
      <c r="E1230" s="33" t="s">
        <v>949</v>
      </c>
      <c r="F1230" s="33" t="s">
        <v>948</v>
      </c>
      <c r="G1230" s="33" t="s">
        <v>3916</v>
      </c>
      <c r="H1230" s="5" t="s">
        <v>1855</v>
      </c>
      <c r="I1230" s="33">
        <v>1289</v>
      </c>
      <c r="K1230" s="9">
        <v>25</v>
      </c>
      <c r="O1230" s="33" t="s">
        <v>4685</v>
      </c>
      <c r="P1230" s="61" t="str">
        <f t="shared" si="59"/>
        <v>POINT(-70.853689 42.023962)</v>
      </c>
      <c r="Q1230" s="67">
        <v>42.023961999999997</v>
      </c>
      <c r="R1230" s="67">
        <v>-70.853689000000003</v>
      </c>
    </row>
    <row r="1231" spans="1:18" x14ac:dyDescent="0.25">
      <c r="A1231" s="76" t="str">
        <f t="shared" si="57"/>
        <v>25025</v>
      </c>
      <c r="B1231" s="76" t="str">
        <f t="shared" si="58"/>
        <v>25025</v>
      </c>
      <c r="C1231" s="33">
        <v>25025</v>
      </c>
      <c r="D1231" s="33" t="s">
        <v>4686</v>
      </c>
      <c r="E1231" s="33" t="s">
        <v>949</v>
      </c>
      <c r="F1231" s="33" t="s">
        <v>948</v>
      </c>
      <c r="G1231" s="33" t="s">
        <v>4687</v>
      </c>
      <c r="H1231" s="5" t="s">
        <v>1855</v>
      </c>
      <c r="I1231" s="33">
        <v>1290</v>
      </c>
      <c r="K1231" s="9">
        <v>25</v>
      </c>
      <c r="O1231" s="33" t="s">
        <v>4688</v>
      </c>
      <c r="P1231" s="61" t="str">
        <f t="shared" si="59"/>
        <v>POINT(-71.078632 42.334806)</v>
      </c>
      <c r="Q1231" s="67">
        <v>42.334806</v>
      </c>
      <c r="R1231" s="67">
        <v>-71.078631999999999</v>
      </c>
    </row>
    <row r="1232" spans="1:18" x14ac:dyDescent="0.25">
      <c r="A1232" s="76" t="str">
        <f t="shared" si="57"/>
        <v>25027</v>
      </c>
      <c r="B1232" s="76" t="str">
        <f t="shared" si="58"/>
        <v>25027</v>
      </c>
      <c r="C1232" s="33">
        <v>25027</v>
      </c>
      <c r="D1232" s="33" t="s">
        <v>4651</v>
      </c>
      <c r="E1232" s="33" t="s">
        <v>949</v>
      </c>
      <c r="F1232" s="33" t="s">
        <v>948</v>
      </c>
      <c r="G1232" s="33" t="s">
        <v>4652</v>
      </c>
      <c r="H1232" s="5" t="s">
        <v>1855</v>
      </c>
      <c r="I1232" s="33">
        <v>1291</v>
      </c>
      <c r="K1232" s="9">
        <v>25</v>
      </c>
      <c r="O1232" s="33" t="s">
        <v>4689</v>
      </c>
      <c r="P1232" s="61" t="str">
        <f t="shared" si="59"/>
        <v>POINT(-71.805321 42.303704)</v>
      </c>
      <c r="Q1232" s="67">
        <v>42.303704000000003</v>
      </c>
      <c r="R1232" s="67">
        <v>-71.805321000000006</v>
      </c>
    </row>
    <row r="1233" spans="1:18" x14ac:dyDescent="0.25">
      <c r="A1233" s="76" t="str">
        <f t="shared" si="57"/>
        <v>26001</v>
      </c>
      <c r="B1233" s="76" t="str">
        <f t="shared" si="58"/>
        <v>26001</v>
      </c>
      <c r="C1233" s="33">
        <v>26001</v>
      </c>
      <c r="D1233" s="33" t="s">
        <v>4690</v>
      </c>
      <c r="E1233" s="33" t="s">
        <v>952</v>
      </c>
      <c r="F1233" s="33" t="s">
        <v>951</v>
      </c>
      <c r="G1233" s="33" t="s">
        <v>4691</v>
      </c>
      <c r="H1233" s="5" t="s">
        <v>1855</v>
      </c>
      <c r="I1233" s="33">
        <v>1292</v>
      </c>
      <c r="K1233" s="9">
        <v>26</v>
      </c>
      <c r="O1233" s="33" t="s">
        <v>4692</v>
      </c>
      <c r="P1233" s="61" t="str">
        <f t="shared" si="59"/>
        <v>POINT(-83.467594 44.665115)</v>
      </c>
      <c r="Q1233" s="67">
        <v>44.665115</v>
      </c>
      <c r="R1233" s="67">
        <v>-83.467594000000005</v>
      </c>
    </row>
    <row r="1234" spans="1:18" x14ac:dyDescent="0.25">
      <c r="A1234" s="76" t="str">
        <f t="shared" si="57"/>
        <v>26003</v>
      </c>
      <c r="B1234" s="76" t="str">
        <f t="shared" si="58"/>
        <v>26003</v>
      </c>
      <c r="C1234" s="33">
        <v>26003</v>
      </c>
      <c r="D1234" s="33" t="s">
        <v>4693</v>
      </c>
      <c r="E1234" s="33" t="s">
        <v>952</v>
      </c>
      <c r="F1234" s="33" t="s">
        <v>951</v>
      </c>
      <c r="G1234" s="33" t="s">
        <v>4694</v>
      </c>
      <c r="H1234" s="5" t="s">
        <v>1855</v>
      </c>
      <c r="I1234" s="33">
        <v>1293</v>
      </c>
      <c r="K1234" s="9">
        <v>26</v>
      </c>
      <c r="O1234" s="33" t="s">
        <v>4695</v>
      </c>
      <c r="P1234" s="61" t="str">
        <f t="shared" si="59"/>
        <v>POINT(-86.70041 46.388671)</v>
      </c>
      <c r="Q1234" s="67">
        <v>46.388671000000002</v>
      </c>
      <c r="R1234" s="67">
        <v>-86.700410000000005</v>
      </c>
    </row>
    <row r="1235" spans="1:18" x14ac:dyDescent="0.25">
      <c r="A1235" s="76" t="str">
        <f t="shared" si="57"/>
        <v>26005</v>
      </c>
      <c r="B1235" s="76" t="str">
        <f t="shared" si="58"/>
        <v>26005</v>
      </c>
      <c r="C1235" s="33">
        <v>26005</v>
      </c>
      <c r="D1235" s="33" t="s">
        <v>4696</v>
      </c>
      <c r="E1235" s="33" t="s">
        <v>952</v>
      </c>
      <c r="F1235" s="33" t="s">
        <v>951</v>
      </c>
      <c r="G1235" s="33" t="s">
        <v>4697</v>
      </c>
      <c r="H1235" s="5" t="s">
        <v>1855</v>
      </c>
      <c r="I1235" s="33">
        <v>1294</v>
      </c>
      <c r="K1235" s="9">
        <v>26</v>
      </c>
      <c r="O1235" s="33" t="s">
        <v>4698</v>
      </c>
      <c r="P1235" s="61" t="str">
        <f t="shared" si="59"/>
        <v>POINT(-85.874288 42.603137)</v>
      </c>
      <c r="Q1235" s="67">
        <v>42.603136999999997</v>
      </c>
      <c r="R1235" s="67">
        <v>-85.874288000000007</v>
      </c>
    </row>
    <row r="1236" spans="1:18" x14ac:dyDescent="0.25">
      <c r="A1236" s="76" t="str">
        <f t="shared" si="57"/>
        <v>26007</v>
      </c>
      <c r="B1236" s="76" t="str">
        <f t="shared" si="58"/>
        <v>26007</v>
      </c>
      <c r="C1236" s="33">
        <v>26007</v>
      </c>
      <c r="D1236" s="33" t="s">
        <v>4699</v>
      </c>
      <c r="E1236" s="33" t="s">
        <v>952</v>
      </c>
      <c r="F1236" s="33" t="s">
        <v>951</v>
      </c>
      <c r="G1236" s="33" t="s">
        <v>4700</v>
      </c>
      <c r="H1236" s="5" t="s">
        <v>1855</v>
      </c>
      <c r="I1236" s="33">
        <v>1295</v>
      </c>
      <c r="K1236" s="9">
        <v>26</v>
      </c>
      <c r="O1236" s="33" t="s">
        <v>4701</v>
      </c>
      <c r="P1236" s="61" t="str">
        <f t="shared" si="59"/>
        <v>POINT(-83.504463 45.050953)</v>
      </c>
      <c r="Q1236" s="67">
        <v>45.050953</v>
      </c>
      <c r="R1236" s="67">
        <v>-83.504463000000001</v>
      </c>
    </row>
    <row r="1237" spans="1:18" x14ac:dyDescent="0.25">
      <c r="A1237" s="76" t="str">
        <f t="shared" si="57"/>
        <v>26009</v>
      </c>
      <c r="B1237" s="76" t="str">
        <f t="shared" si="58"/>
        <v>26009</v>
      </c>
      <c r="C1237" s="33">
        <v>26009</v>
      </c>
      <c r="D1237" s="33" t="s">
        <v>4702</v>
      </c>
      <c r="E1237" s="33" t="s">
        <v>952</v>
      </c>
      <c r="F1237" s="33" t="s">
        <v>951</v>
      </c>
      <c r="G1237" s="33" t="s">
        <v>4703</v>
      </c>
      <c r="H1237" s="5" t="s">
        <v>1855</v>
      </c>
      <c r="I1237" s="33">
        <v>1296</v>
      </c>
      <c r="K1237" s="9">
        <v>26</v>
      </c>
      <c r="O1237" s="33" t="s">
        <v>4704</v>
      </c>
      <c r="P1237" s="61" t="str">
        <f t="shared" si="59"/>
        <v>POINT(-85.198692 44.978647)</v>
      </c>
      <c r="Q1237" s="67">
        <v>44.978647000000002</v>
      </c>
      <c r="R1237" s="67">
        <v>-85.198691999999994</v>
      </c>
    </row>
    <row r="1238" spans="1:18" x14ac:dyDescent="0.25">
      <c r="A1238" s="76" t="str">
        <f t="shared" si="57"/>
        <v>26011</v>
      </c>
      <c r="B1238" s="76" t="str">
        <f t="shared" si="58"/>
        <v>26011</v>
      </c>
      <c r="C1238" s="33">
        <v>26011</v>
      </c>
      <c r="D1238" s="33" t="s">
        <v>4705</v>
      </c>
      <c r="E1238" s="33" t="s">
        <v>952</v>
      </c>
      <c r="F1238" s="33" t="s">
        <v>951</v>
      </c>
      <c r="G1238" s="33" t="s">
        <v>4706</v>
      </c>
      <c r="H1238" s="5" t="s">
        <v>1855</v>
      </c>
      <c r="I1238" s="33">
        <v>1297</v>
      </c>
      <c r="K1238" s="9">
        <v>26</v>
      </c>
      <c r="O1238" s="33" t="s">
        <v>4707</v>
      </c>
      <c r="P1238" s="61" t="str">
        <f t="shared" si="59"/>
        <v>POINT(-83.88273 44.044496)</v>
      </c>
      <c r="Q1238" s="67">
        <v>44.044496000000002</v>
      </c>
      <c r="R1238" s="67">
        <v>-83.882729999999995</v>
      </c>
    </row>
    <row r="1239" spans="1:18" x14ac:dyDescent="0.25">
      <c r="A1239" s="76" t="str">
        <f t="shared" si="57"/>
        <v>26013</v>
      </c>
      <c r="B1239" s="76" t="str">
        <f t="shared" si="58"/>
        <v>26013</v>
      </c>
      <c r="C1239" s="33">
        <v>26013</v>
      </c>
      <c r="D1239" s="33" t="s">
        <v>4708</v>
      </c>
      <c r="E1239" s="33" t="s">
        <v>952</v>
      </c>
      <c r="F1239" s="33" t="s">
        <v>951</v>
      </c>
      <c r="G1239" s="33" t="s">
        <v>4709</v>
      </c>
      <c r="H1239" s="5" t="s">
        <v>1855</v>
      </c>
      <c r="I1239" s="33">
        <v>1298</v>
      </c>
      <c r="K1239" s="9">
        <v>26</v>
      </c>
      <c r="O1239" s="33" t="s">
        <v>4710</v>
      </c>
      <c r="P1239" s="61" t="str">
        <f t="shared" si="59"/>
        <v>POINT(-88.45426 46.765021)</v>
      </c>
      <c r="Q1239" s="67">
        <v>46.765020999999997</v>
      </c>
      <c r="R1239" s="67">
        <v>-88.454260000000005</v>
      </c>
    </row>
    <row r="1240" spans="1:18" x14ac:dyDescent="0.25">
      <c r="A1240" s="76" t="str">
        <f t="shared" si="57"/>
        <v>26015</v>
      </c>
      <c r="B1240" s="76" t="str">
        <f t="shared" si="58"/>
        <v>26015</v>
      </c>
      <c r="C1240" s="33">
        <v>26015</v>
      </c>
      <c r="D1240" s="33" t="s">
        <v>4711</v>
      </c>
      <c r="E1240" s="33" t="s">
        <v>952</v>
      </c>
      <c r="F1240" s="33" t="s">
        <v>951</v>
      </c>
      <c r="G1240" s="33" t="s">
        <v>4712</v>
      </c>
      <c r="H1240" s="5" t="s">
        <v>1855</v>
      </c>
      <c r="I1240" s="33">
        <v>1299</v>
      </c>
      <c r="K1240" s="9">
        <v>26</v>
      </c>
      <c r="O1240" s="33" t="s">
        <v>4713</v>
      </c>
      <c r="P1240" s="61" t="str">
        <f t="shared" si="59"/>
        <v>POINT(-85.341744 42.614153)</v>
      </c>
      <c r="Q1240" s="67">
        <v>42.614153000000002</v>
      </c>
      <c r="R1240" s="67">
        <v>-85.341744000000006</v>
      </c>
    </row>
    <row r="1241" spans="1:18" x14ac:dyDescent="0.25">
      <c r="A1241" s="76" t="str">
        <f t="shared" si="57"/>
        <v>26017</v>
      </c>
      <c r="B1241" s="76" t="str">
        <f t="shared" si="58"/>
        <v>26017</v>
      </c>
      <c r="C1241" s="33">
        <v>26017</v>
      </c>
      <c r="D1241" s="33" t="s">
        <v>2739</v>
      </c>
      <c r="E1241" s="33" t="s">
        <v>952</v>
      </c>
      <c r="F1241" s="33" t="s">
        <v>951</v>
      </c>
      <c r="G1241" s="33" t="s">
        <v>2740</v>
      </c>
      <c r="H1241" s="5" t="s">
        <v>1855</v>
      </c>
      <c r="I1241" s="33">
        <v>1300</v>
      </c>
      <c r="K1241" s="9">
        <v>26</v>
      </c>
      <c r="O1241" s="33" t="s">
        <v>4714</v>
      </c>
      <c r="P1241" s="61" t="str">
        <f t="shared" si="59"/>
        <v>POINT(-83.928385 43.630574)</v>
      </c>
      <c r="Q1241" s="67">
        <v>43.630574000000003</v>
      </c>
      <c r="R1241" s="67">
        <v>-83.928385000000006</v>
      </c>
    </row>
    <row r="1242" spans="1:18" x14ac:dyDescent="0.25">
      <c r="A1242" s="76" t="str">
        <f t="shared" si="57"/>
        <v>26019</v>
      </c>
      <c r="B1242" s="76" t="str">
        <f t="shared" si="58"/>
        <v>26019</v>
      </c>
      <c r="C1242" s="33">
        <v>26019</v>
      </c>
      <c r="D1242" s="33" t="s">
        <v>4715</v>
      </c>
      <c r="E1242" s="33" t="s">
        <v>952</v>
      </c>
      <c r="F1242" s="33" t="s">
        <v>951</v>
      </c>
      <c r="G1242" s="33" t="s">
        <v>4716</v>
      </c>
      <c r="H1242" s="5" t="s">
        <v>1855</v>
      </c>
      <c r="I1242" s="33">
        <v>1301</v>
      </c>
      <c r="K1242" s="9">
        <v>26</v>
      </c>
      <c r="O1242" s="33" t="s">
        <v>4717</v>
      </c>
      <c r="P1242" s="61" t="str">
        <f t="shared" si="59"/>
        <v>POINT(-86.016123 44.650382)</v>
      </c>
      <c r="Q1242" s="67">
        <v>44.650382</v>
      </c>
      <c r="R1242" s="67">
        <v>-86.016122999999993</v>
      </c>
    </row>
    <row r="1243" spans="1:18" x14ac:dyDescent="0.25">
      <c r="A1243" s="76" t="str">
        <f t="shared" si="57"/>
        <v>26021</v>
      </c>
      <c r="B1243" s="76" t="str">
        <f t="shared" si="58"/>
        <v>26021</v>
      </c>
      <c r="C1243" s="33">
        <v>26021</v>
      </c>
      <c r="D1243" s="33" t="s">
        <v>2921</v>
      </c>
      <c r="E1243" s="33" t="s">
        <v>952</v>
      </c>
      <c r="F1243" s="33" t="s">
        <v>951</v>
      </c>
      <c r="G1243" s="33" t="s">
        <v>2922</v>
      </c>
      <c r="H1243" s="5" t="s">
        <v>1855</v>
      </c>
      <c r="I1243" s="33">
        <v>1302</v>
      </c>
      <c r="K1243" s="9">
        <v>26</v>
      </c>
      <c r="O1243" s="33" t="s">
        <v>4718</v>
      </c>
      <c r="P1243" s="61" t="str">
        <f t="shared" si="59"/>
        <v>POINT(-86.407539 41.987514)</v>
      </c>
      <c r="Q1243" s="67">
        <v>41.987513999999997</v>
      </c>
      <c r="R1243" s="67">
        <v>-86.407539</v>
      </c>
    </row>
    <row r="1244" spans="1:18" x14ac:dyDescent="0.25">
      <c r="A1244" s="76" t="str">
        <f t="shared" si="57"/>
        <v>26023</v>
      </c>
      <c r="B1244" s="76" t="str">
        <f t="shared" si="58"/>
        <v>26023</v>
      </c>
      <c r="C1244" s="33">
        <v>26023</v>
      </c>
      <c r="D1244" s="33" t="s">
        <v>4719</v>
      </c>
      <c r="E1244" s="33" t="s">
        <v>952</v>
      </c>
      <c r="F1244" s="33" t="s">
        <v>951</v>
      </c>
      <c r="G1244" s="33" t="s">
        <v>4720</v>
      </c>
      <c r="H1244" s="5" t="s">
        <v>1855</v>
      </c>
      <c r="I1244" s="33">
        <v>1303</v>
      </c>
      <c r="K1244" s="9">
        <v>26</v>
      </c>
      <c r="O1244" s="33" t="s">
        <v>4721</v>
      </c>
      <c r="P1244" s="61" t="str">
        <f t="shared" si="59"/>
        <v>POINT(-85.031761 41.929764)</v>
      </c>
      <c r="Q1244" s="67">
        <v>41.929763999999999</v>
      </c>
      <c r="R1244" s="67">
        <v>-85.031761000000003</v>
      </c>
    </row>
    <row r="1245" spans="1:18" x14ac:dyDescent="0.25">
      <c r="A1245" s="76" t="str">
        <f t="shared" si="57"/>
        <v>26025</v>
      </c>
      <c r="B1245" s="76" t="str">
        <f t="shared" si="58"/>
        <v>26025</v>
      </c>
      <c r="C1245" s="33">
        <v>26025</v>
      </c>
      <c r="D1245" s="33" t="s">
        <v>1875</v>
      </c>
      <c r="E1245" s="33" t="s">
        <v>952</v>
      </c>
      <c r="F1245" s="33" t="s">
        <v>951</v>
      </c>
      <c r="G1245" s="33" t="s">
        <v>1876</v>
      </c>
      <c r="H1245" s="5" t="s">
        <v>1855</v>
      </c>
      <c r="I1245" s="33">
        <v>1304</v>
      </c>
      <c r="K1245" s="9">
        <v>26</v>
      </c>
      <c r="O1245" s="33" t="s">
        <v>4722</v>
      </c>
      <c r="P1245" s="61" t="str">
        <f t="shared" si="59"/>
        <v>POINT(-85.101835 42.289509)</v>
      </c>
      <c r="Q1245" s="67">
        <v>42.289509000000002</v>
      </c>
      <c r="R1245" s="67">
        <v>-85.101834999999994</v>
      </c>
    </row>
    <row r="1246" spans="1:18" x14ac:dyDescent="0.25">
      <c r="A1246" s="76" t="str">
        <f t="shared" si="57"/>
        <v>26027</v>
      </c>
      <c r="B1246" s="76" t="str">
        <f t="shared" si="58"/>
        <v>26027</v>
      </c>
      <c r="C1246" s="33">
        <v>26027</v>
      </c>
      <c r="D1246" s="33" t="s">
        <v>3412</v>
      </c>
      <c r="E1246" s="33" t="s">
        <v>952</v>
      </c>
      <c r="F1246" s="33" t="s">
        <v>951</v>
      </c>
      <c r="G1246" s="33" t="s">
        <v>3413</v>
      </c>
      <c r="H1246" s="5" t="s">
        <v>1855</v>
      </c>
      <c r="I1246" s="33">
        <v>1305</v>
      </c>
      <c r="K1246" s="9">
        <v>26</v>
      </c>
      <c r="O1246" s="33" t="s">
        <v>4723</v>
      </c>
      <c r="P1246" s="61" t="str">
        <f t="shared" si="59"/>
        <v>POINT(-86.040589 41.891974)</v>
      </c>
      <c r="Q1246" s="67">
        <v>41.891973999999998</v>
      </c>
      <c r="R1246" s="67">
        <v>-86.040588999999997</v>
      </c>
    </row>
    <row r="1247" spans="1:18" x14ac:dyDescent="0.25">
      <c r="A1247" s="76" t="str">
        <f t="shared" si="57"/>
        <v>26029</v>
      </c>
      <c r="B1247" s="76" t="str">
        <f t="shared" si="58"/>
        <v>26029</v>
      </c>
      <c r="C1247" s="33">
        <v>26029</v>
      </c>
      <c r="D1247" s="33" t="s">
        <v>4724</v>
      </c>
      <c r="E1247" s="33" t="s">
        <v>952</v>
      </c>
      <c r="F1247" s="33" t="s">
        <v>951</v>
      </c>
      <c r="G1247" s="33" t="s">
        <v>4725</v>
      </c>
      <c r="H1247" s="5" t="s">
        <v>1855</v>
      </c>
      <c r="I1247" s="33">
        <v>1306</v>
      </c>
      <c r="K1247" s="9">
        <v>26</v>
      </c>
      <c r="O1247" s="33" t="s">
        <v>4726</v>
      </c>
      <c r="P1247" s="61" t="str">
        <f t="shared" si="59"/>
        <v>POINT(-85.115158 45.247029)</v>
      </c>
      <c r="Q1247" s="67">
        <v>45.247028999999998</v>
      </c>
      <c r="R1247" s="67">
        <v>-85.115157999999994</v>
      </c>
    </row>
    <row r="1248" spans="1:18" x14ac:dyDescent="0.25">
      <c r="A1248" s="76" t="str">
        <f t="shared" si="57"/>
        <v>26031</v>
      </c>
      <c r="B1248" s="76" t="str">
        <f t="shared" si="58"/>
        <v>26031</v>
      </c>
      <c r="C1248" s="33">
        <v>26031</v>
      </c>
      <c r="D1248" s="33" t="s">
        <v>4727</v>
      </c>
      <c r="E1248" s="33" t="s">
        <v>952</v>
      </c>
      <c r="F1248" s="33" t="s">
        <v>951</v>
      </c>
      <c r="G1248" s="33" t="s">
        <v>4728</v>
      </c>
      <c r="H1248" s="5" t="s">
        <v>1855</v>
      </c>
      <c r="I1248" s="33">
        <v>1307</v>
      </c>
      <c r="K1248" s="9">
        <v>26</v>
      </c>
      <c r="O1248" s="33" t="s">
        <v>4729</v>
      </c>
      <c r="P1248" s="61" t="str">
        <f t="shared" si="59"/>
        <v>POINT(-84.518691 45.512741)</v>
      </c>
      <c r="Q1248" s="67">
        <v>45.512740999999998</v>
      </c>
      <c r="R1248" s="67">
        <v>-84.518691000000004</v>
      </c>
    </row>
    <row r="1249" spans="1:18" x14ac:dyDescent="0.25">
      <c r="A1249" s="76" t="str">
        <f t="shared" si="57"/>
        <v>26033</v>
      </c>
      <c r="B1249" s="76" t="str">
        <f t="shared" si="58"/>
        <v>26033</v>
      </c>
      <c r="C1249" s="33">
        <v>26033</v>
      </c>
      <c r="D1249" s="33" t="s">
        <v>4730</v>
      </c>
      <c r="E1249" s="33" t="s">
        <v>952</v>
      </c>
      <c r="F1249" s="33" t="s">
        <v>951</v>
      </c>
      <c r="G1249" s="33" t="s">
        <v>4731</v>
      </c>
      <c r="H1249" s="5" t="s">
        <v>1855</v>
      </c>
      <c r="I1249" s="33">
        <v>1308</v>
      </c>
      <c r="K1249" s="9">
        <v>26</v>
      </c>
      <c r="O1249" s="33" t="s">
        <v>4732</v>
      </c>
      <c r="P1249" s="61" t="str">
        <f t="shared" si="59"/>
        <v>POINT(-84.395364 46.367641)</v>
      </c>
      <c r="Q1249" s="67">
        <v>46.367640999999999</v>
      </c>
      <c r="R1249" s="67">
        <v>-84.395364000000001</v>
      </c>
    </row>
    <row r="1250" spans="1:18" x14ac:dyDescent="0.25">
      <c r="A1250" s="76" t="str">
        <f t="shared" si="57"/>
        <v>26035</v>
      </c>
      <c r="B1250" s="76" t="str">
        <f t="shared" si="58"/>
        <v>26035</v>
      </c>
      <c r="C1250" s="33">
        <v>26035</v>
      </c>
      <c r="D1250" s="33" t="s">
        <v>4733</v>
      </c>
      <c r="E1250" s="33" t="s">
        <v>952</v>
      </c>
      <c r="F1250" s="33" t="s">
        <v>951</v>
      </c>
      <c r="G1250" s="33" t="s">
        <v>4734</v>
      </c>
      <c r="H1250" s="5" t="s">
        <v>1855</v>
      </c>
      <c r="I1250" s="33">
        <v>1309</v>
      </c>
      <c r="K1250" s="9">
        <v>26</v>
      </c>
      <c r="O1250" s="33" t="s">
        <v>4735</v>
      </c>
      <c r="P1250" s="61" t="str">
        <f t="shared" si="59"/>
        <v>POINT(-84.826409 43.945731)</v>
      </c>
      <c r="Q1250" s="67">
        <v>43.945731000000002</v>
      </c>
      <c r="R1250" s="67">
        <v>-84.826408999999998</v>
      </c>
    </row>
    <row r="1251" spans="1:18" x14ac:dyDescent="0.25">
      <c r="A1251" s="76" t="str">
        <f t="shared" si="57"/>
        <v>26037</v>
      </c>
      <c r="B1251" s="76" t="str">
        <f t="shared" si="58"/>
        <v>26037</v>
      </c>
      <c r="C1251" s="33">
        <v>26037</v>
      </c>
      <c r="D1251" s="33" t="s">
        <v>3423</v>
      </c>
      <c r="E1251" s="33" t="s">
        <v>952</v>
      </c>
      <c r="F1251" s="33" t="s">
        <v>951</v>
      </c>
      <c r="G1251" s="33" t="s">
        <v>3424</v>
      </c>
      <c r="H1251" s="5" t="s">
        <v>1855</v>
      </c>
      <c r="I1251" s="33">
        <v>1310</v>
      </c>
      <c r="K1251" s="9">
        <v>26</v>
      </c>
      <c r="O1251" s="33" t="s">
        <v>4736</v>
      </c>
      <c r="P1251" s="61" t="str">
        <f t="shared" si="59"/>
        <v>POINT(-84.55503 42.891278)</v>
      </c>
      <c r="Q1251" s="67">
        <v>42.891278</v>
      </c>
      <c r="R1251" s="67">
        <v>-84.555030000000002</v>
      </c>
    </row>
    <row r="1252" spans="1:18" x14ac:dyDescent="0.25">
      <c r="A1252" s="76" t="str">
        <f t="shared" si="57"/>
        <v>26039</v>
      </c>
      <c r="B1252" s="76" t="str">
        <f t="shared" si="58"/>
        <v>26039</v>
      </c>
      <c r="C1252" s="33">
        <v>26039</v>
      </c>
      <c r="D1252" s="33" t="s">
        <v>2209</v>
      </c>
      <c r="E1252" s="33" t="s">
        <v>952</v>
      </c>
      <c r="F1252" s="33" t="s">
        <v>951</v>
      </c>
      <c r="G1252" s="33" t="s">
        <v>2210</v>
      </c>
      <c r="H1252" s="5" t="s">
        <v>1855</v>
      </c>
      <c r="I1252" s="33">
        <v>1311</v>
      </c>
      <c r="K1252" s="9">
        <v>26</v>
      </c>
      <c r="O1252" s="33" t="s">
        <v>4737</v>
      </c>
      <c r="P1252" s="61" t="str">
        <f t="shared" si="59"/>
        <v>POINT(-84.666533 44.655061)</v>
      </c>
      <c r="Q1252" s="67">
        <v>44.655061000000003</v>
      </c>
      <c r="R1252" s="67">
        <v>-84.666533000000001</v>
      </c>
    </row>
    <row r="1253" spans="1:18" x14ac:dyDescent="0.25">
      <c r="A1253" s="76" t="str">
        <f t="shared" si="57"/>
        <v>26041</v>
      </c>
      <c r="B1253" s="76" t="str">
        <f t="shared" si="58"/>
        <v>26041</v>
      </c>
      <c r="C1253" s="33">
        <v>26041</v>
      </c>
      <c r="D1253" s="33" t="s">
        <v>2569</v>
      </c>
      <c r="E1253" s="33" t="s">
        <v>952</v>
      </c>
      <c r="F1253" s="33" t="s">
        <v>951</v>
      </c>
      <c r="G1253" s="33" t="s">
        <v>2570</v>
      </c>
      <c r="H1253" s="5" t="s">
        <v>1855</v>
      </c>
      <c r="I1253" s="33">
        <v>1312</v>
      </c>
      <c r="K1253" s="9">
        <v>26</v>
      </c>
      <c r="O1253" s="33" t="s">
        <v>4738</v>
      </c>
      <c r="P1253" s="61" t="str">
        <f t="shared" si="59"/>
        <v>POINT(-87.066378 45.802381)</v>
      </c>
      <c r="Q1253" s="67">
        <v>45.802380999999997</v>
      </c>
      <c r="R1253" s="67">
        <v>-87.066378</v>
      </c>
    </row>
    <row r="1254" spans="1:18" x14ac:dyDescent="0.25">
      <c r="A1254" s="76" t="str">
        <f t="shared" si="57"/>
        <v>26043</v>
      </c>
      <c r="B1254" s="76" t="str">
        <f t="shared" si="58"/>
        <v>26043</v>
      </c>
      <c r="C1254" s="33">
        <v>26043</v>
      </c>
      <c r="D1254" s="33" t="s">
        <v>3833</v>
      </c>
      <c r="E1254" s="33" t="s">
        <v>952</v>
      </c>
      <c r="F1254" s="33" t="s">
        <v>951</v>
      </c>
      <c r="G1254" s="33" t="s">
        <v>3834</v>
      </c>
      <c r="H1254" s="5" t="s">
        <v>1855</v>
      </c>
      <c r="I1254" s="33">
        <v>1313</v>
      </c>
      <c r="K1254" s="9">
        <v>26</v>
      </c>
      <c r="O1254" s="33" t="s">
        <v>4739</v>
      </c>
      <c r="P1254" s="61" t="str">
        <f t="shared" si="59"/>
        <v>POINT(-88.01381 45.833651)</v>
      </c>
      <c r="Q1254" s="67">
        <v>45.833651000000003</v>
      </c>
      <c r="R1254" s="67">
        <v>-88.013810000000007</v>
      </c>
    </row>
    <row r="1255" spans="1:18" x14ac:dyDescent="0.25">
      <c r="A1255" s="76" t="str">
        <f t="shared" si="57"/>
        <v>26045</v>
      </c>
      <c r="B1255" s="76" t="str">
        <f t="shared" si="58"/>
        <v>26045</v>
      </c>
      <c r="C1255" s="33">
        <v>26045</v>
      </c>
      <c r="D1255" s="33" t="s">
        <v>4740</v>
      </c>
      <c r="E1255" s="33" t="s">
        <v>952</v>
      </c>
      <c r="F1255" s="33" t="s">
        <v>951</v>
      </c>
      <c r="G1255" s="33" t="s">
        <v>4741</v>
      </c>
      <c r="H1255" s="5" t="s">
        <v>1855</v>
      </c>
      <c r="I1255" s="33">
        <v>1314</v>
      </c>
      <c r="K1255" s="9">
        <v>26</v>
      </c>
      <c r="O1255" s="33" t="s">
        <v>4742</v>
      </c>
      <c r="P1255" s="61" t="str">
        <f t="shared" si="59"/>
        <v>POINT(-84.740485 42.64387)</v>
      </c>
      <c r="Q1255" s="67">
        <v>42.64387</v>
      </c>
      <c r="R1255" s="67">
        <v>-84.740485000000007</v>
      </c>
    </row>
    <row r="1256" spans="1:18" x14ac:dyDescent="0.25">
      <c r="A1256" s="76" t="str">
        <f t="shared" si="57"/>
        <v>26047</v>
      </c>
      <c r="B1256" s="76" t="str">
        <f t="shared" si="58"/>
        <v>26047</v>
      </c>
      <c r="C1256" s="33">
        <v>26047</v>
      </c>
      <c r="D1256" s="33" t="s">
        <v>3839</v>
      </c>
      <c r="E1256" s="33" t="s">
        <v>952</v>
      </c>
      <c r="F1256" s="33" t="s">
        <v>951</v>
      </c>
      <c r="G1256" s="33" t="s">
        <v>3840</v>
      </c>
      <c r="H1256" s="5" t="s">
        <v>1855</v>
      </c>
      <c r="I1256" s="33">
        <v>1315</v>
      </c>
      <c r="K1256" s="9">
        <v>26</v>
      </c>
      <c r="O1256" s="33" t="s">
        <v>4743</v>
      </c>
      <c r="P1256" s="61" t="str">
        <f t="shared" si="59"/>
        <v>POINT(-84.908934 45.433951)</v>
      </c>
      <c r="Q1256" s="67">
        <v>45.433951</v>
      </c>
      <c r="R1256" s="67">
        <v>-84.908934000000002</v>
      </c>
    </row>
    <row r="1257" spans="1:18" x14ac:dyDescent="0.25">
      <c r="A1257" s="76" t="str">
        <f t="shared" si="57"/>
        <v>26049</v>
      </c>
      <c r="B1257" s="76" t="str">
        <f t="shared" si="58"/>
        <v>26049</v>
      </c>
      <c r="C1257" s="33">
        <v>26049</v>
      </c>
      <c r="D1257" s="33" t="s">
        <v>4744</v>
      </c>
      <c r="E1257" s="33" t="s">
        <v>952</v>
      </c>
      <c r="F1257" s="33" t="s">
        <v>951</v>
      </c>
      <c r="G1257" s="33" t="s">
        <v>4745</v>
      </c>
      <c r="H1257" s="5" t="s">
        <v>1855</v>
      </c>
      <c r="I1257" s="33">
        <v>1316</v>
      </c>
      <c r="K1257" s="9">
        <v>26</v>
      </c>
      <c r="O1257" s="33" t="s">
        <v>4746</v>
      </c>
      <c r="P1257" s="61" t="str">
        <f t="shared" si="59"/>
        <v>POINT(-83.694732 43.006414)</v>
      </c>
      <c r="Q1257" s="67">
        <v>43.006413999999999</v>
      </c>
      <c r="R1257" s="67">
        <v>-83.694732000000002</v>
      </c>
    </row>
    <row r="1258" spans="1:18" x14ac:dyDescent="0.25">
      <c r="A1258" s="76" t="str">
        <f t="shared" si="57"/>
        <v>26051</v>
      </c>
      <c r="B1258" s="76" t="str">
        <f t="shared" si="58"/>
        <v>26051</v>
      </c>
      <c r="C1258" s="33">
        <v>26051</v>
      </c>
      <c r="D1258" s="33" t="s">
        <v>4747</v>
      </c>
      <c r="E1258" s="33" t="s">
        <v>952</v>
      </c>
      <c r="F1258" s="33" t="s">
        <v>951</v>
      </c>
      <c r="G1258" s="33" t="s">
        <v>4748</v>
      </c>
      <c r="H1258" s="5" t="s">
        <v>1855</v>
      </c>
      <c r="I1258" s="33">
        <v>1317</v>
      </c>
      <c r="K1258" s="9">
        <v>26</v>
      </c>
      <c r="O1258" s="33" t="s">
        <v>4749</v>
      </c>
      <c r="P1258" s="61" t="str">
        <f t="shared" si="59"/>
        <v>POINT(-84.437377 43.967071)</v>
      </c>
      <c r="Q1258" s="67">
        <v>43.967070999999997</v>
      </c>
      <c r="R1258" s="67">
        <v>-84.437376999999998</v>
      </c>
    </row>
    <row r="1259" spans="1:18" x14ac:dyDescent="0.25">
      <c r="A1259" s="76" t="str">
        <f t="shared" si="57"/>
        <v>26053</v>
      </c>
      <c r="B1259" s="76" t="str">
        <f t="shared" si="58"/>
        <v>26053</v>
      </c>
      <c r="C1259" s="33">
        <v>26053</v>
      </c>
      <c r="D1259" s="33" t="s">
        <v>4750</v>
      </c>
      <c r="E1259" s="33" t="s">
        <v>952</v>
      </c>
      <c r="F1259" s="33" t="s">
        <v>951</v>
      </c>
      <c r="G1259" s="33" t="s">
        <v>4751</v>
      </c>
      <c r="H1259" s="5" t="s">
        <v>1855</v>
      </c>
      <c r="I1259" s="33">
        <v>1318</v>
      </c>
      <c r="K1259" s="9">
        <v>26</v>
      </c>
      <c r="O1259" s="33" t="s">
        <v>4752</v>
      </c>
      <c r="P1259" s="61" t="str">
        <f t="shared" si="59"/>
        <v>POINT(-89.978538 46.435975)</v>
      </c>
      <c r="Q1259" s="67">
        <v>46.435974999999999</v>
      </c>
      <c r="R1259" s="67">
        <v>-89.978538</v>
      </c>
    </row>
    <row r="1260" spans="1:18" x14ac:dyDescent="0.25">
      <c r="A1260" s="76" t="str">
        <f t="shared" si="57"/>
        <v>26055</v>
      </c>
      <c r="B1260" s="76" t="str">
        <f t="shared" si="58"/>
        <v>26055</v>
      </c>
      <c r="C1260" s="33">
        <v>26055</v>
      </c>
      <c r="D1260" s="33" t="s">
        <v>4753</v>
      </c>
      <c r="E1260" s="33" t="s">
        <v>952</v>
      </c>
      <c r="F1260" s="33" t="s">
        <v>951</v>
      </c>
      <c r="G1260" s="33" t="s">
        <v>4754</v>
      </c>
      <c r="H1260" s="5" t="s">
        <v>1855</v>
      </c>
      <c r="I1260" s="33">
        <v>1319</v>
      </c>
      <c r="K1260" s="9">
        <v>26</v>
      </c>
      <c r="O1260" s="33" t="s">
        <v>4755</v>
      </c>
      <c r="P1260" s="61" t="str">
        <f t="shared" si="59"/>
        <v>POINT(-85.607171 44.710656)</v>
      </c>
      <c r="Q1260" s="67">
        <v>44.710656</v>
      </c>
      <c r="R1260" s="67">
        <v>-85.607170999999994</v>
      </c>
    </row>
    <row r="1261" spans="1:18" x14ac:dyDescent="0.25">
      <c r="A1261" s="76" t="str">
        <f t="shared" si="57"/>
        <v>26057</v>
      </c>
      <c r="B1261" s="76" t="str">
        <f t="shared" si="58"/>
        <v>26057</v>
      </c>
      <c r="C1261" s="33">
        <v>26057</v>
      </c>
      <c r="D1261" s="33" t="s">
        <v>4756</v>
      </c>
      <c r="E1261" s="33" t="s">
        <v>952</v>
      </c>
      <c r="F1261" s="33" t="s">
        <v>951</v>
      </c>
      <c r="G1261" s="33" t="s">
        <v>4757</v>
      </c>
      <c r="H1261" s="5" t="s">
        <v>1855</v>
      </c>
      <c r="I1261" s="33">
        <v>1320</v>
      </c>
      <c r="K1261" s="9">
        <v>26</v>
      </c>
      <c r="O1261" s="33" t="s">
        <v>4758</v>
      </c>
      <c r="P1261" s="61" t="str">
        <f t="shared" si="59"/>
        <v>POINT(-84.629372 43.343314)</v>
      </c>
      <c r="Q1261" s="67">
        <v>43.343313999999999</v>
      </c>
      <c r="R1261" s="67">
        <v>-84.629372000000004</v>
      </c>
    </row>
    <row r="1262" spans="1:18" x14ac:dyDescent="0.25">
      <c r="A1262" s="76" t="str">
        <f t="shared" si="57"/>
        <v>26059</v>
      </c>
      <c r="B1262" s="76" t="str">
        <f t="shared" si="58"/>
        <v>26059</v>
      </c>
      <c r="C1262" s="33">
        <v>26059</v>
      </c>
      <c r="D1262" s="33" t="s">
        <v>4759</v>
      </c>
      <c r="E1262" s="33" t="s">
        <v>952</v>
      </c>
      <c r="F1262" s="33" t="s">
        <v>951</v>
      </c>
      <c r="G1262" s="33" t="s">
        <v>4760</v>
      </c>
      <c r="H1262" s="5" t="s">
        <v>1855</v>
      </c>
      <c r="I1262" s="33">
        <v>1321</v>
      </c>
      <c r="K1262" s="9">
        <v>26</v>
      </c>
      <c r="O1262" s="33" t="s">
        <v>4761</v>
      </c>
      <c r="P1262" s="61" t="str">
        <f t="shared" si="59"/>
        <v>POINT(-84.603983 41.917025)</v>
      </c>
      <c r="Q1262" s="67">
        <v>41.917025000000002</v>
      </c>
      <c r="R1262" s="67">
        <v>-84.603982999999999</v>
      </c>
    </row>
    <row r="1263" spans="1:18" x14ac:dyDescent="0.25">
      <c r="A1263" s="76" t="str">
        <f t="shared" si="57"/>
        <v>26061</v>
      </c>
      <c r="B1263" s="76" t="str">
        <f t="shared" si="58"/>
        <v>26061</v>
      </c>
      <c r="C1263" s="33">
        <v>26061</v>
      </c>
      <c r="D1263" s="33" t="s">
        <v>4762</v>
      </c>
      <c r="E1263" s="33" t="s">
        <v>952</v>
      </c>
      <c r="F1263" s="33" t="s">
        <v>951</v>
      </c>
      <c r="G1263" s="33" t="s">
        <v>4763</v>
      </c>
      <c r="H1263" s="5" t="s">
        <v>1855</v>
      </c>
      <c r="I1263" s="33">
        <v>1322</v>
      </c>
      <c r="K1263" s="9">
        <v>26</v>
      </c>
      <c r="O1263" s="33" t="s">
        <v>4764</v>
      </c>
      <c r="P1263" s="61" t="str">
        <f t="shared" si="59"/>
        <v>POINT(-88.54161 47.12765)</v>
      </c>
      <c r="Q1263" s="67">
        <v>47.127650000000003</v>
      </c>
      <c r="R1263" s="67">
        <v>-88.541610000000006</v>
      </c>
    </row>
    <row r="1264" spans="1:18" x14ac:dyDescent="0.25">
      <c r="A1264" s="76" t="str">
        <f t="shared" si="57"/>
        <v>26063</v>
      </c>
      <c r="B1264" s="76" t="str">
        <f t="shared" si="58"/>
        <v>26063</v>
      </c>
      <c r="C1264" s="33">
        <v>26063</v>
      </c>
      <c r="D1264" s="33" t="s">
        <v>4765</v>
      </c>
      <c r="E1264" s="33" t="s">
        <v>952</v>
      </c>
      <c r="F1264" s="33" t="s">
        <v>951</v>
      </c>
      <c r="G1264" s="33" t="s">
        <v>4766</v>
      </c>
      <c r="H1264" s="5" t="s">
        <v>1855</v>
      </c>
      <c r="I1264" s="33">
        <v>1323</v>
      </c>
      <c r="K1264" s="9">
        <v>26</v>
      </c>
      <c r="O1264" s="33" t="s">
        <v>4767</v>
      </c>
      <c r="P1264" s="61" t="str">
        <f t="shared" si="59"/>
        <v>POINT(-83.061783 43.833604)</v>
      </c>
      <c r="Q1264" s="67">
        <v>43.833604000000001</v>
      </c>
      <c r="R1264" s="67">
        <v>-83.061783000000005</v>
      </c>
    </row>
    <row r="1265" spans="1:18" x14ac:dyDescent="0.25">
      <c r="A1265" s="76" t="str">
        <f t="shared" si="57"/>
        <v>26065</v>
      </c>
      <c r="B1265" s="76" t="str">
        <f t="shared" si="58"/>
        <v>26065</v>
      </c>
      <c r="C1265" s="33">
        <v>26065</v>
      </c>
      <c r="D1265" s="33" t="s">
        <v>4768</v>
      </c>
      <c r="E1265" s="33" t="s">
        <v>952</v>
      </c>
      <c r="F1265" s="33" t="s">
        <v>951</v>
      </c>
      <c r="G1265" s="33" t="s">
        <v>4769</v>
      </c>
      <c r="H1265" s="5" t="s">
        <v>1855</v>
      </c>
      <c r="I1265" s="33">
        <v>1324</v>
      </c>
      <c r="K1265" s="9">
        <v>26</v>
      </c>
      <c r="O1265" s="33" t="s">
        <v>4770</v>
      </c>
      <c r="P1265" s="61" t="str">
        <f t="shared" si="59"/>
        <v>POINT(-84.487816 42.68888)</v>
      </c>
      <c r="Q1265" s="67">
        <v>42.688879999999997</v>
      </c>
      <c r="R1265" s="67">
        <v>-84.487815999999995</v>
      </c>
    </row>
    <row r="1266" spans="1:18" x14ac:dyDescent="0.25">
      <c r="A1266" s="76" t="str">
        <f t="shared" si="57"/>
        <v>26067</v>
      </c>
      <c r="B1266" s="76" t="str">
        <f t="shared" si="58"/>
        <v>26067</v>
      </c>
      <c r="C1266" s="33">
        <v>26067</v>
      </c>
      <c r="D1266" s="33" t="s">
        <v>4771</v>
      </c>
      <c r="E1266" s="33" t="s">
        <v>952</v>
      </c>
      <c r="F1266" s="33" t="s">
        <v>951</v>
      </c>
      <c r="G1266" s="33" t="s">
        <v>4772</v>
      </c>
      <c r="H1266" s="5" t="s">
        <v>1855</v>
      </c>
      <c r="I1266" s="33">
        <v>1325</v>
      </c>
      <c r="K1266" s="9">
        <v>26</v>
      </c>
      <c r="O1266" s="33" t="s">
        <v>4773</v>
      </c>
      <c r="P1266" s="61" t="str">
        <f t="shared" si="59"/>
        <v>POINT(-85.085925 42.956879)</v>
      </c>
      <c r="Q1266" s="67">
        <v>42.956879000000001</v>
      </c>
      <c r="R1266" s="67">
        <v>-85.085925000000003</v>
      </c>
    </row>
    <row r="1267" spans="1:18" x14ac:dyDescent="0.25">
      <c r="A1267" s="76" t="str">
        <f t="shared" si="57"/>
        <v>26069</v>
      </c>
      <c r="B1267" s="76" t="str">
        <f t="shared" si="58"/>
        <v>26069</v>
      </c>
      <c r="C1267" s="33">
        <v>26069</v>
      </c>
      <c r="D1267" s="33" t="s">
        <v>4774</v>
      </c>
      <c r="E1267" s="33" t="s">
        <v>952</v>
      </c>
      <c r="F1267" s="33" t="s">
        <v>951</v>
      </c>
      <c r="G1267" s="33" t="s">
        <v>4775</v>
      </c>
      <c r="H1267" s="5" t="s">
        <v>1855</v>
      </c>
      <c r="I1267" s="33">
        <v>1326</v>
      </c>
      <c r="K1267" s="9">
        <v>26</v>
      </c>
      <c r="O1267" s="33" t="s">
        <v>4776</v>
      </c>
      <c r="P1267" s="61" t="str">
        <f t="shared" si="59"/>
        <v>POINT(-83.53696 44.356582)</v>
      </c>
      <c r="Q1267" s="67">
        <v>44.356582000000003</v>
      </c>
      <c r="R1267" s="67">
        <v>-83.536959999999993</v>
      </c>
    </row>
    <row r="1268" spans="1:18" x14ac:dyDescent="0.25">
      <c r="A1268" s="76" t="str">
        <f t="shared" si="57"/>
        <v>26071</v>
      </c>
      <c r="B1268" s="76" t="str">
        <f t="shared" si="58"/>
        <v>26071</v>
      </c>
      <c r="C1268" s="33">
        <v>26071</v>
      </c>
      <c r="D1268" s="33" t="s">
        <v>4777</v>
      </c>
      <c r="E1268" s="33" t="s">
        <v>952</v>
      </c>
      <c r="F1268" s="33" t="s">
        <v>951</v>
      </c>
      <c r="G1268" s="33" t="s">
        <v>4778</v>
      </c>
      <c r="H1268" s="5" t="s">
        <v>1855</v>
      </c>
      <c r="I1268" s="33">
        <v>1327</v>
      </c>
      <c r="K1268" s="9">
        <v>26</v>
      </c>
      <c r="O1268" s="33" t="s">
        <v>4779</v>
      </c>
      <c r="P1268" s="61" t="str">
        <f t="shared" si="59"/>
        <v>POINT(-88.534279 46.098021)</v>
      </c>
      <c r="Q1268" s="67">
        <v>46.098021000000003</v>
      </c>
      <c r="R1268" s="67">
        <v>-88.534278999999998</v>
      </c>
    </row>
    <row r="1269" spans="1:18" x14ac:dyDescent="0.25">
      <c r="A1269" s="76" t="str">
        <f t="shared" si="57"/>
        <v>26073</v>
      </c>
      <c r="B1269" s="76" t="str">
        <f t="shared" si="58"/>
        <v>26073</v>
      </c>
      <c r="C1269" s="33">
        <v>26073</v>
      </c>
      <c r="D1269" s="33" t="s">
        <v>4780</v>
      </c>
      <c r="E1269" s="33" t="s">
        <v>952</v>
      </c>
      <c r="F1269" s="33" t="s">
        <v>951</v>
      </c>
      <c r="G1269" s="33" t="s">
        <v>4781</v>
      </c>
      <c r="H1269" s="5" t="s">
        <v>1855</v>
      </c>
      <c r="I1269" s="33">
        <v>1328</v>
      </c>
      <c r="K1269" s="9">
        <v>26</v>
      </c>
      <c r="O1269" s="33" t="s">
        <v>4782</v>
      </c>
      <c r="P1269" s="61" t="str">
        <f t="shared" si="59"/>
        <v>POINT(-84.799832 43.607247)</v>
      </c>
      <c r="Q1269" s="67">
        <v>43.607247000000001</v>
      </c>
      <c r="R1269" s="67">
        <v>-84.799831999999995</v>
      </c>
    </row>
    <row r="1270" spans="1:18" x14ac:dyDescent="0.25">
      <c r="A1270" s="76" t="str">
        <f t="shared" si="57"/>
        <v>26075</v>
      </c>
      <c r="B1270" s="76" t="str">
        <f t="shared" si="58"/>
        <v>26075</v>
      </c>
      <c r="C1270" s="33">
        <v>26075</v>
      </c>
      <c r="D1270" s="33" t="s">
        <v>1959</v>
      </c>
      <c r="E1270" s="33" t="s">
        <v>952</v>
      </c>
      <c r="F1270" s="33" t="s">
        <v>951</v>
      </c>
      <c r="G1270" s="33" t="s">
        <v>1960</v>
      </c>
      <c r="H1270" s="5" t="s">
        <v>1855</v>
      </c>
      <c r="I1270" s="33">
        <v>1329</v>
      </c>
      <c r="K1270" s="9">
        <v>26</v>
      </c>
      <c r="O1270" s="33" t="s">
        <v>4783</v>
      </c>
      <c r="P1270" s="61" t="str">
        <f t="shared" si="59"/>
        <v>POINT(-84.406366 42.241313)</v>
      </c>
      <c r="Q1270" s="67">
        <v>42.241312999999998</v>
      </c>
      <c r="R1270" s="67">
        <v>-84.406366000000006</v>
      </c>
    </row>
    <row r="1271" spans="1:18" x14ac:dyDescent="0.25">
      <c r="A1271" s="76" t="str">
        <f t="shared" si="57"/>
        <v>26077</v>
      </c>
      <c r="B1271" s="76" t="str">
        <f t="shared" si="58"/>
        <v>26077</v>
      </c>
      <c r="C1271" s="33">
        <v>26077</v>
      </c>
      <c r="D1271" s="33" t="s">
        <v>4784</v>
      </c>
      <c r="E1271" s="33" t="s">
        <v>952</v>
      </c>
      <c r="F1271" s="33" t="s">
        <v>951</v>
      </c>
      <c r="G1271" s="33" t="s">
        <v>4785</v>
      </c>
      <c r="H1271" s="5" t="s">
        <v>1855</v>
      </c>
      <c r="I1271" s="33">
        <v>1330</v>
      </c>
      <c r="K1271" s="9">
        <v>26</v>
      </c>
      <c r="O1271" s="33" t="s">
        <v>4786</v>
      </c>
      <c r="P1271" s="61" t="str">
        <f t="shared" si="59"/>
        <v>POINT(-85.584896 42.26348)</v>
      </c>
      <c r="Q1271" s="67">
        <v>42.263480000000001</v>
      </c>
      <c r="R1271" s="67">
        <v>-85.584896000000001</v>
      </c>
    </row>
    <row r="1272" spans="1:18" x14ac:dyDescent="0.25">
      <c r="A1272" s="76" t="str">
        <f t="shared" si="57"/>
        <v>26079</v>
      </c>
      <c r="B1272" s="76" t="str">
        <f t="shared" si="58"/>
        <v>26079</v>
      </c>
      <c r="C1272" s="33">
        <v>26079</v>
      </c>
      <c r="D1272" s="33" t="s">
        <v>4787</v>
      </c>
      <c r="E1272" s="33" t="s">
        <v>952</v>
      </c>
      <c r="F1272" s="33" t="s">
        <v>951</v>
      </c>
      <c r="G1272" s="33" t="s">
        <v>4788</v>
      </c>
      <c r="H1272" s="5" t="s">
        <v>1855</v>
      </c>
      <c r="I1272" s="33">
        <v>1331</v>
      </c>
      <c r="K1272" s="9">
        <v>26</v>
      </c>
      <c r="O1272" s="33" t="s">
        <v>4789</v>
      </c>
      <c r="P1272" s="61" t="str">
        <f t="shared" si="59"/>
        <v>POINT(-85.166074 44.720698)</v>
      </c>
      <c r="Q1272" s="67">
        <v>44.720697999999999</v>
      </c>
      <c r="R1272" s="67">
        <v>-85.166073999999995</v>
      </c>
    </row>
    <row r="1273" spans="1:18" x14ac:dyDescent="0.25">
      <c r="A1273" s="76" t="str">
        <f t="shared" si="57"/>
        <v>26081</v>
      </c>
      <c r="B1273" s="76" t="str">
        <f t="shared" si="58"/>
        <v>26081</v>
      </c>
      <c r="C1273" s="33">
        <v>26081</v>
      </c>
      <c r="D1273" s="33" t="s">
        <v>2722</v>
      </c>
      <c r="E1273" s="33" t="s">
        <v>952</v>
      </c>
      <c r="F1273" s="33" t="s">
        <v>951</v>
      </c>
      <c r="G1273" s="33" t="s">
        <v>2723</v>
      </c>
      <c r="H1273" s="5" t="s">
        <v>1855</v>
      </c>
      <c r="I1273" s="33">
        <v>1332</v>
      </c>
      <c r="K1273" s="9">
        <v>26</v>
      </c>
      <c r="O1273" s="33" t="s">
        <v>4790</v>
      </c>
      <c r="P1273" s="61" t="str">
        <f t="shared" si="59"/>
        <v>POINT(-85.626605 42.963793)</v>
      </c>
      <c r="Q1273" s="67">
        <v>42.963793000000003</v>
      </c>
      <c r="R1273" s="67">
        <v>-85.626604999999998</v>
      </c>
    </row>
    <row r="1274" spans="1:18" x14ac:dyDescent="0.25">
      <c r="A1274" s="76" t="str">
        <f t="shared" si="57"/>
        <v>26083</v>
      </c>
      <c r="B1274" s="76" t="str">
        <f t="shared" si="58"/>
        <v>26083</v>
      </c>
      <c r="C1274" s="33">
        <v>26083</v>
      </c>
      <c r="D1274" s="33" t="s">
        <v>4791</v>
      </c>
      <c r="E1274" s="33" t="s">
        <v>952</v>
      </c>
      <c r="F1274" s="33" t="s">
        <v>951</v>
      </c>
      <c r="G1274" s="33" t="s">
        <v>4792</v>
      </c>
      <c r="H1274" s="5" t="s">
        <v>1855</v>
      </c>
      <c r="I1274" s="33">
        <v>1333</v>
      </c>
      <c r="K1274" s="9">
        <v>26</v>
      </c>
      <c r="O1274" s="33" t="s">
        <v>4793</v>
      </c>
      <c r="P1274" s="61" t="str">
        <f t="shared" si="59"/>
        <v>POINT(-88.30247 47.333639)</v>
      </c>
      <c r="Q1274" s="67">
        <v>47.333638999999998</v>
      </c>
      <c r="R1274" s="67">
        <v>-88.30247</v>
      </c>
    </row>
    <row r="1275" spans="1:18" x14ac:dyDescent="0.25">
      <c r="A1275" s="76" t="str">
        <f t="shared" si="57"/>
        <v>26085</v>
      </c>
      <c r="B1275" s="76" t="str">
        <f t="shared" si="58"/>
        <v>26085</v>
      </c>
      <c r="C1275" s="33">
        <v>26085</v>
      </c>
      <c r="D1275" s="33" t="s">
        <v>2402</v>
      </c>
      <c r="E1275" s="33" t="s">
        <v>952</v>
      </c>
      <c r="F1275" s="33" t="s">
        <v>951</v>
      </c>
      <c r="G1275" s="33" t="s">
        <v>2403</v>
      </c>
      <c r="H1275" s="5" t="s">
        <v>1855</v>
      </c>
      <c r="I1275" s="33">
        <v>1334</v>
      </c>
      <c r="K1275" s="9">
        <v>26</v>
      </c>
      <c r="O1275" s="33" t="s">
        <v>4794</v>
      </c>
      <c r="P1275" s="61" t="str">
        <f t="shared" si="59"/>
        <v>POINT(-85.798358 43.95981)</v>
      </c>
      <c r="Q1275" s="67">
        <v>43.959809999999997</v>
      </c>
      <c r="R1275" s="67">
        <v>-85.798357999999993</v>
      </c>
    </row>
    <row r="1276" spans="1:18" x14ac:dyDescent="0.25">
      <c r="A1276" s="76" t="str">
        <f t="shared" si="57"/>
        <v>26087</v>
      </c>
      <c r="B1276" s="76" t="str">
        <f t="shared" si="58"/>
        <v>26087</v>
      </c>
      <c r="C1276" s="33">
        <v>26087</v>
      </c>
      <c r="D1276" s="33" t="s">
        <v>4795</v>
      </c>
      <c r="E1276" s="33" t="s">
        <v>952</v>
      </c>
      <c r="F1276" s="33" t="s">
        <v>951</v>
      </c>
      <c r="G1276" s="33" t="s">
        <v>4796</v>
      </c>
      <c r="H1276" s="5" t="s">
        <v>1855</v>
      </c>
      <c r="I1276" s="33">
        <v>1335</v>
      </c>
      <c r="K1276" s="9">
        <v>26</v>
      </c>
      <c r="O1276" s="33" t="s">
        <v>4797</v>
      </c>
      <c r="P1276" s="61" t="str">
        <f t="shared" si="59"/>
        <v>POINT(-83.250561 43.059695)</v>
      </c>
      <c r="Q1276" s="67">
        <v>43.059694999999998</v>
      </c>
      <c r="R1276" s="67">
        <v>-83.250561000000005</v>
      </c>
    </row>
    <row r="1277" spans="1:18" x14ac:dyDescent="0.25">
      <c r="A1277" s="76" t="str">
        <f t="shared" si="57"/>
        <v>26089</v>
      </c>
      <c r="B1277" s="76" t="str">
        <f t="shared" si="58"/>
        <v>26089</v>
      </c>
      <c r="C1277" s="33">
        <v>26089</v>
      </c>
      <c r="D1277" s="33" t="s">
        <v>4798</v>
      </c>
      <c r="E1277" s="33" t="s">
        <v>952</v>
      </c>
      <c r="F1277" s="33" t="s">
        <v>951</v>
      </c>
      <c r="G1277" s="33" t="s">
        <v>4799</v>
      </c>
      <c r="H1277" s="5" t="s">
        <v>1855</v>
      </c>
      <c r="I1277" s="33">
        <v>1336</v>
      </c>
      <c r="K1277" s="9">
        <v>26</v>
      </c>
      <c r="O1277" s="33" t="s">
        <v>4800</v>
      </c>
      <c r="P1277" s="61" t="str">
        <f t="shared" si="59"/>
        <v>POINT(-85.732585 44.909768)</v>
      </c>
      <c r="Q1277" s="67">
        <v>44.909768</v>
      </c>
      <c r="R1277" s="67">
        <v>-85.732585</v>
      </c>
    </row>
    <row r="1278" spans="1:18" x14ac:dyDescent="0.25">
      <c r="A1278" s="76" t="str">
        <f t="shared" si="57"/>
        <v>26091</v>
      </c>
      <c r="B1278" s="76" t="str">
        <f t="shared" si="58"/>
        <v>26091</v>
      </c>
      <c r="C1278" s="33">
        <v>26091</v>
      </c>
      <c r="D1278" s="33" t="s">
        <v>4801</v>
      </c>
      <c r="E1278" s="33" t="s">
        <v>952</v>
      </c>
      <c r="F1278" s="33" t="s">
        <v>951</v>
      </c>
      <c r="G1278" s="33" t="s">
        <v>4802</v>
      </c>
      <c r="H1278" s="5" t="s">
        <v>1855</v>
      </c>
      <c r="I1278" s="33">
        <v>1337</v>
      </c>
      <c r="K1278" s="9">
        <v>26</v>
      </c>
      <c r="O1278" s="33" t="s">
        <v>4803</v>
      </c>
      <c r="P1278" s="61" t="str">
        <f t="shared" si="59"/>
        <v>POINT(-84.052388 41.925187)</v>
      </c>
      <c r="Q1278" s="67">
        <v>41.925187000000001</v>
      </c>
      <c r="R1278" s="67">
        <v>-84.052387999999993</v>
      </c>
    </row>
    <row r="1279" spans="1:18" x14ac:dyDescent="0.25">
      <c r="A1279" s="76" t="str">
        <f t="shared" si="57"/>
        <v>26093</v>
      </c>
      <c r="B1279" s="76" t="str">
        <f t="shared" si="58"/>
        <v>26093</v>
      </c>
      <c r="C1279" s="33">
        <v>26093</v>
      </c>
      <c r="D1279" s="33" t="s">
        <v>3502</v>
      </c>
      <c r="E1279" s="33" t="s">
        <v>952</v>
      </c>
      <c r="F1279" s="33" t="s">
        <v>951</v>
      </c>
      <c r="G1279" s="33" t="s">
        <v>3503</v>
      </c>
      <c r="H1279" s="5" t="s">
        <v>1855</v>
      </c>
      <c r="I1279" s="33">
        <v>1338</v>
      </c>
      <c r="K1279" s="9">
        <v>26</v>
      </c>
      <c r="O1279" s="33" t="s">
        <v>4804</v>
      </c>
      <c r="P1279" s="61" t="str">
        <f t="shared" si="59"/>
        <v>POINT(-83.857596 42.573054)</v>
      </c>
      <c r="Q1279" s="67">
        <v>42.573053999999999</v>
      </c>
      <c r="R1279" s="67">
        <v>-83.857596000000001</v>
      </c>
    </row>
    <row r="1280" spans="1:18" x14ac:dyDescent="0.25">
      <c r="A1280" s="76" t="str">
        <f t="shared" si="57"/>
        <v>26095</v>
      </c>
      <c r="B1280" s="76" t="str">
        <f t="shared" si="58"/>
        <v>26095</v>
      </c>
      <c r="C1280" s="33">
        <v>26095</v>
      </c>
      <c r="D1280" s="33" t="s">
        <v>4805</v>
      </c>
      <c r="E1280" s="33" t="s">
        <v>952</v>
      </c>
      <c r="F1280" s="33" t="s">
        <v>951</v>
      </c>
      <c r="G1280" s="33" t="s">
        <v>4806</v>
      </c>
      <c r="H1280" s="5" t="s">
        <v>1855</v>
      </c>
      <c r="I1280" s="33">
        <v>1339</v>
      </c>
      <c r="K1280" s="9">
        <v>26</v>
      </c>
      <c r="O1280" s="33" t="s">
        <v>4807</v>
      </c>
      <c r="P1280" s="61" t="str">
        <f t="shared" si="59"/>
        <v>POINT(-85.550951 46.334456)</v>
      </c>
      <c r="Q1280" s="67">
        <v>46.334456000000003</v>
      </c>
      <c r="R1280" s="67">
        <v>-85.550950999999998</v>
      </c>
    </row>
    <row r="1281" spans="1:18" x14ac:dyDescent="0.25">
      <c r="A1281" s="76" t="str">
        <f t="shared" si="57"/>
        <v>26097</v>
      </c>
      <c r="B1281" s="76" t="str">
        <f t="shared" si="58"/>
        <v>26097</v>
      </c>
      <c r="C1281" s="33">
        <v>26097</v>
      </c>
      <c r="D1281" s="33" t="s">
        <v>4808</v>
      </c>
      <c r="E1281" s="33" t="s">
        <v>952</v>
      </c>
      <c r="F1281" s="33" t="s">
        <v>951</v>
      </c>
      <c r="G1281" s="33" t="s">
        <v>4809</v>
      </c>
      <c r="H1281" s="5" t="s">
        <v>1855</v>
      </c>
      <c r="I1281" s="33">
        <v>1340</v>
      </c>
      <c r="K1281" s="9">
        <v>26</v>
      </c>
      <c r="O1281" s="33" t="s">
        <v>4810</v>
      </c>
      <c r="P1281" s="61" t="str">
        <f t="shared" si="59"/>
        <v>POINT(-84.879992 45.997905)</v>
      </c>
      <c r="Q1281" s="67">
        <v>45.997905000000003</v>
      </c>
      <c r="R1281" s="67">
        <v>-84.879992000000001</v>
      </c>
    </row>
    <row r="1282" spans="1:18" x14ac:dyDescent="0.25">
      <c r="A1282" s="76" t="str">
        <f t="shared" si="57"/>
        <v>26099</v>
      </c>
      <c r="B1282" s="76" t="str">
        <f t="shared" si="58"/>
        <v>26099</v>
      </c>
      <c r="C1282" s="33">
        <v>26099</v>
      </c>
      <c r="D1282" s="33" t="s">
        <v>4811</v>
      </c>
      <c r="E1282" s="33" t="s">
        <v>952</v>
      </c>
      <c r="F1282" s="33" t="s">
        <v>951</v>
      </c>
      <c r="G1282" s="33" t="s">
        <v>4812</v>
      </c>
      <c r="H1282" s="5" t="s">
        <v>1855</v>
      </c>
      <c r="I1282" s="33">
        <v>1341</v>
      </c>
      <c r="K1282" s="9">
        <v>26</v>
      </c>
      <c r="O1282" s="33" t="s">
        <v>4813</v>
      </c>
      <c r="P1282" s="61" t="str">
        <f t="shared" si="59"/>
        <v>POINT(-82.957388 42.58689)</v>
      </c>
      <c r="Q1282" s="67">
        <v>42.586889999999997</v>
      </c>
      <c r="R1282" s="67">
        <v>-82.957387999999995</v>
      </c>
    </row>
    <row r="1283" spans="1:18" x14ac:dyDescent="0.25">
      <c r="A1283" s="76" t="str">
        <f t="shared" ref="A1283:A1346" si="60">K1283&amp;RIGHT(C1283,3)</f>
        <v>26101</v>
      </c>
      <c r="B1283" s="76" t="str">
        <f t="shared" ref="B1283:B1346" si="61">TEXT(A1283,"00000")</f>
        <v>26101</v>
      </c>
      <c r="C1283" s="33">
        <v>26101</v>
      </c>
      <c r="D1283" s="33" t="s">
        <v>4814</v>
      </c>
      <c r="E1283" s="33" t="s">
        <v>952</v>
      </c>
      <c r="F1283" s="33" t="s">
        <v>951</v>
      </c>
      <c r="G1283" s="33" t="s">
        <v>4815</v>
      </c>
      <c r="H1283" s="5" t="s">
        <v>1855</v>
      </c>
      <c r="I1283" s="33">
        <v>1342</v>
      </c>
      <c r="K1283" s="9">
        <v>26</v>
      </c>
      <c r="O1283" s="33" t="s">
        <v>4816</v>
      </c>
      <c r="P1283" s="61" t="str">
        <f t="shared" ref="P1283:P1346" si="62">CONCATENATE("POINT","(",R1283," ",Q1283,")")</f>
        <v>POINT(-86.188019 44.303916)</v>
      </c>
      <c r="Q1283" s="67">
        <v>44.303916000000001</v>
      </c>
      <c r="R1283" s="67">
        <v>-86.188018999999997</v>
      </c>
    </row>
    <row r="1284" spans="1:18" x14ac:dyDescent="0.25">
      <c r="A1284" s="76" t="str">
        <f t="shared" si="60"/>
        <v>26103</v>
      </c>
      <c r="B1284" s="76" t="str">
        <f t="shared" si="61"/>
        <v>26103</v>
      </c>
      <c r="C1284" s="33">
        <v>26103</v>
      </c>
      <c r="D1284" s="33" t="s">
        <v>4817</v>
      </c>
      <c r="E1284" s="33" t="s">
        <v>952</v>
      </c>
      <c r="F1284" s="33" t="s">
        <v>951</v>
      </c>
      <c r="G1284" s="33" t="s">
        <v>4818</v>
      </c>
      <c r="H1284" s="5" t="s">
        <v>1855</v>
      </c>
      <c r="I1284" s="33">
        <v>1343</v>
      </c>
      <c r="K1284" s="9">
        <v>26</v>
      </c>
      <c r="O1284" s="33" t="s">
        <v>4819</v>
      </c>
      <c r="P1284" s="61" t="str">
        <f t="shared" si="62"/>
        <v>POINT(-87.494598 46.486961)</v>
      </c>
      <c r="Q1284" s="67">
        <v>46.486961000000001</v>
      </c>
      <c r="R1284" s="67">
        <v>-87.494597999999996</v>
      </c>
    </row>
    <row r="1285" spans="1:18" x14ac:dyDescent="0.25">
      <c r="A1285" s="76" t="str">
        <f t="shared" si="60"/>
        <v>26105</v>
      </c>
      <c r="B1285" s="76" t="str">
        <f t="shared" si="61"/>
        <v>26105</v>
      </c>
      <c r="C1285" s="33">
        <v>26105</v>
      </c>
      <c r="D1285" s="33" t="s">
        <v>3522</v>
      </c>
      <c r="E1285" s="33" t="s">
        <v>952</v>
      </c>
      <c r="F1285" s="33" t="s">
        <v>951</v>
      </c>
      <c r="G1285" s="33" t="s">
        <v>3523</v>
      </c>
      <c r="H1285" s="5" t="s">
        <v>1855</v>
      </c>
      <c r="I1285" s="33">
        <v>1344</v>
      </c>
      <c r="K1285" s="9">
        <v>26</v>
      </c>
      <c r="O1285" s="33" t="s">
        <v>4820</v>
      </c>
      <c r="P1285" s="61" t="str">
        <f t="shared" si="62"/>
        <v>POINT(-86.347842 43.974937)</v>
      </c>
      <c r="Q1285" s="67">
        <v>43.974936999999997</v>
      </c>
      <c r="R1285" s="67">
        <v>-86.347842</v>
      </c>
    </row>
    <row r="1286" spans="1:18" x14ac:dyDescent="0.25">
      <c r="A1286" s="76" t="str">
        <f t="shared" si="60"/>
        <v>26107</v>
      </c>
      <c r="B1286" s="76" t="str">
        <f t="shared" si="61"/>
        <v>26107</v>
      </c>
      <c r="C1286" s="33">
        <v>26107</v>
      </c>
      <c r="D1286" s="33" t="s">
        <v>4821</v>
      </c>
      <c r="E1286" s="33" t="s">
        <v>952</v>
      </c>
      <c r="F1286" s="33" t="s">
        <v>951</v>
      </c>
      <c r="G1286" s="33" t="s">
        <v>4822</v>
      </c>
      <c r="H1286" s="5" t="s">
        <v>1855</v>
      </c>
      <c r="I1286" s="33">
        <v>1345</v>
      </c>
      <c r="K1286" s="9">
        <v>26</v>
      </c>
      <c r="O1286" s="33" t="s">
        <v>4823</v>
      </c>
      <c r="P1286" s="61" t="str">
        <f t="shared" si="62"/>
        <v>POINT(-85.388822 43.653562)</v>
      </c>
      <c r="Q1286" s="67">
        <v>43.653562000000001</v>
      </c>
      <c r="R1286" s="67">
        <v>-85.388822000000005</v>
      </c>
    </row>
    <row r="1287" spans="1:18" x14ac:dyDescent="0.25">
      <c r="A1287" s="76" t="str">
        <f t="shared" si="60"/>
        <v>26109</v>
      </c>
      <c r="B1287" s="76" t="str">
        <f t="shared" si="61"/>
        <v>26109</v>
      </c>
      <c r="C1287" s="33">
        <v>26109</v>
      </c>
      <c r="D1287" s="33" t="s">
        <v>4824</v>
      </c>
      <c r="E1287" s="33" t="s">
        <v>952</v>
      </c>
      <c r="F1287" s="33" t="s">
        <v>951</v>
      </c>
      <c r="G1287" s="33" t="s">
        <v>4825</v>
      </c>
      <c r="H1287" s="5" t="s">
        <v>1855</v>
      </c>
      <c r="I1287" s="33">
        <v>1346</v>
      </c>
      <c r="K1287" s="9">
        <v>26</v>
      </c>
      <c r="O1287" s="33" t="s">
        <v>4826</v>
      </c>
      <c r="P1287" s="61" t="str">
        <f t="shared" si="62"/>
        <v>POINT(-87.582124 45.341048)</v>
      </c>
      <c r="Q1287" s="67">
        <v>45.341048000000001</v>
      </c>
      <c r="R1287" s="67">
        <v>-87.582123999999993</v>
      </c>
    </row>
    <row r="1288" spans="1:18" x14ac:dyDescent="0.25">
      <c r="A1288" s="76" t="str">
        <f t="shared" si="60"/>
        <v>26111</v>
      </c>
      <c r="B1288" s="76" t="str">
        <f t="shared" si="61"/>
        <v>26111</v>
      </c>
      <c r="C1288" s="33">
        <v>26111</v>
      </c>
      <c r="D1288" s="33" t="s">
        <v>4827</v>
      </c>
      <c r="E1288" s="33" t="s">
        <v>952</v>
      </c>
      <c r="F1288" s="33" t="s">
        <v>951</v>
      </c>
      <c r="G1288" s="33" t="s">
        <v>4828</v>
      </c>
      <c r="H1288" s="5" t="s">
        <v>1855</v>
      </c>
      <c r="I1288" s="33">
        <v>1347</v>
      </c>
      <c r="K1288" s="9">
        <v>26</v>
      </c>
      <c r="O1288" s="33" t="s">
        <v>4829</v>
      </c>
      <c r="P1288" s="61" t="str">
        <f t="shared" si="62"/>
        <v>POINT(-84.298064 43.642775)</v>
      </c>
      <c r="Q1288" s="67">
        <v>43.642775</v>
      </c>
      <c r="R1288" s="67">
        <v>-84.298063999999997</v>
      </c>
    </row>
    <row r="1289" spans="1:18" x14ac:dyDescent="0.25">
      <c r="A1289" s="76" t="str">
        <f t="shared" si="60"/>
        <v>26113</v>
      </c>
      <c r="B1289" s="76" t="str">
        <f t="shared" si="61"/>
        <v>26113</v>
      </c>
      <c r="C1289" s="33">
        <v>26113</v>
      </c>
      <c r="D1289" s="33" t="s">
        <v>4830</v>
      </c>
      <c r="E1289" s="33" t="s">
        <v>952</v>
      </c>
      <c r="F1289" s="33" t="s">
        <v>951</v>
      </c>
      <c r="G1289" s="33" t="s">
        <v>4831</v>
      </c>
      <c r="H1289" s="5" t="s">
        <v>1855</v>
      </c>
      <c r="I1289" s="33">
        <v>1348</v>
      </c>
      <c r="K1289" s="9">
        <v>26</v>
      </c>
      <c r="O1289" s="33" t="s">
        <v>4832</v>
      </c>
      <c r="P1289" s="61" t="str">
        <f t="shared" si="62"/>
        <v>POINT(-85.179438 44.305822)</v>
      </c>
      <c r="Q1289" s="67">
        <v>44.305821999999999</v>
      </c>
      <c r="R1289" s="67">
        <v>-85.179438000000005</v>
      </c>
    </row>
    <row r="1290" spans="1:18" x14ac:dyDescent="0.25">
      <c r="A1290" s="76" t="str">
        <f t="shared" si="60"/>
        <v>26115</v>
      </c>
      <c r="B1290" s="76" t="str">
        <f t="shared" si="61"/>
        <v>26115</v>
      </c>
      <c r="C1290" s="33">
        <v>26115</v>
      </c>
      <c r="D1290" s="33" t="s">
        <v>2001</v>
      </c>
      <c r="E1290" s="33" t="s">
        <v>952</v>
      </c>
      <c r="F1290" s="33" t="s">
        <v>951</v>
      </c>
      <c r="G1290" s="33" t="s">
        <v>2002</v>
      </c>
      <c r="H1290" s="5" t="s">
        <v>1855</v>
      </c>
      <c r="I1290" s="33">
        <v>1349</v>
      </c>
      <c r="K1290" s="9">
        <v>26</v>
      </c>
      <c r="O1290" s="33" t="s">
        <v>4833</v>
      </c>
      <c r="P1290" s="61" t="str">
        <f t="shared" si="62"/>
        <v>POINT(-83.485782 41.900249)</v>
      </c>
      <c r="Q1290" s="67">
        <v>41.900249000000002</v>
      </c>
      <c r="R1290" s="67">
        <v>-83.485782</v>
      </c>
    </row>
    <row r="1291" spans="1:18" x14ac:dyDescent="0.25">
      <c r="A1291" s="76" t="str">
        <f t="shared" si="60"/>
        <v>26117</v>
      </c>
      <c r="B1291" s="76" t="str">
        <f t="shared" si="61"/>
        <v>26117</v>
      </c>
      <c r="C1291" s="33">
        <v>26117</v>
      </c>
      <c r="D1291" s="33" t="s">
        <v>4834</v>
      </c>
      <c r="E1291" s="33" t="s">
        <v>952</v>
      </c>
      <c r="F1291" s="33" t="s">
        <v>951</v>
      </c>
      <c r="G1291" s="33" t="s">
        <v>4835</v>
      </c>
      <c r="H1291" s="5" t="s">
        <v>1855</v>
      </c>
      <c r="I1291" s="33">
        <v>1350</v>
      </c>
      <c r="K1291" s="9">
        <v>26</v>
      </c>
      <c r="O1291" s="33" t="s">
        <v>4836</v>
      </c>
      <c r="P1291" s="61" t="str">
        <f t="shared" si="62"/>
        <v>POINT(-85.180571 43.288474)</v>
      </c>
      <c r="Q1291" s="67">
        <v>43.288474000000001</v>
      </c>
      <c r="R1291" s="67">
        <v>-85.180571</v>
      </c>
    </row>
    <row r="1292" spans="1:18" x14ac:dyDescent="0.25">
      <c r="A1292" s="76" t="str">
        <f t="shared" si="60"/>
        <v>26119</v>
      </c>
      <c r="B1292" s="76" t="str">
        <f t="shared" si="61"/>
        <v>26119</v>
      </c>
      <c r="C1292" s="33">
        <v>26119</v>
      </c>
      <c r="D1292" s="33" t="s">
        <v>4837</v>
      </c>
      <c r="E1292" s="33" t="s">
        <v>952</v>
      </c>
      <c r="F1292" s="33" t="s">
        <v>951</v>
      </c>
      <c r="G1292" s="33" t="s">
        <v>4838</v>
      </c>
      <c r="H1292" s="5" t="s">
        <v>1855</v>
      </c>
      <c r="I1292" s="33">
        <v>1351</v>
      </c>
      <c r="K1292" s="9">
        <v>26</v>
      </c>
      <c r="O1292" s="33" t="s">
        <v>4839</v>
      </c>
      <c r="P1292" s="61" t="str">
        <f t="shared" si="62"/>
        <v>POINT(-84.123031 44.999428)</v>
      </c>
      <c r="Q1292" s="67">
        <v>44.999428000000002</v>
      </c>
      <c r="R1292" s="67">
        <v>-84.123030999999997</v>
      </c>
    </row>
    <row r="1293" spans="1:18" x14ac:dyDescent="0.25">
      <c r="A1293" s="76" t="str">
        <f t="shared" si="60"/>
        <v>26121</v>
      </c>
      <c r="B1293" s="76" t="str">
        <f t="shared" si="61"/>
        <v>26121</v>
      </c>
      <c r="C1293" s="33">
        <v>26121</v>
      </c>
      <c r="D1293" s="33" t="s">
        <v>4840</v>
      </c>
      <c r="E1293" s="33" t="s">
        <v>952</v>
      </c>
      <c r="F1293" s="33" t="s">
        <v>951</v>
      </c>
      <c r="G1293" s="33" t="s">
        <v>4841</v>
      </c>
      <c r="H1293" s="5" t="s">
        <v>1855</v>
      </c>
      <c r="I1293" s="33">
        <v>1352</v>
      </c>
      <c r="K1293" s="9">
        <v>26</v>
      </c>
      <c r="O1293" s="33" t="s">
        <v>4842</v>
      </c>
      <c r="P1293" s="61" t="str">
        <f t="shared" si="62"/>
        <v>POINT(-86.215441 43.244173)</v>
      </c>
      <c r="Q1293" s="67">
        <v>43.244173000000004</v>
      </c>
      <c r="R1293" s="67">
        <v>-86.215440999999998</v>
      </c>
    </row>
    <row r="1294" spans="1:18" x14ac:dyDescent="0.25">
      <c r="A1294" s="76" t="str">
        <f t="shared" si="60"/>
        <v>26123</v>
      </c>
      <c r="B1294" s="76" t="str">
        <f t="shared" si="61"/>
        <v>26123</v>
      </c>
      <c r="C1294" s="33">
        <v>26123</v>
      </c>
      <c r="D1294" s="33" t="s">
        <v>4843</v>
      </c>
      <c r="E1294" s="33" t="s">
        <v>952</v>
      </c>
      <c r="F1294" s="33" t="s">
        <v>951</v>
      </c>
      <c r="G1294" s="33" t="s">
        <v>4844</v>
      </c>
      <c r="H1294" s="5" t="s">
        <v>1855</v>
      </c>
      <c r="I1294" s="33">
        <v>1353</v>
      </c>
      <c r="K1294" s="9">
        <v>26</v>
      </c>
      <c r="O1294" s="33" t="s">
        <v>4845</v>
      </c>
      <c r="P1294" s="61" t="str">
        <f t="shared" si="62"/>
        <v>POINT(-85.809843 43.46692)</v>
      </c>
      <c r="Q1294" s="67">
        <v>43.466920000000002</v>
      </c>
      <c r="R1294" s="67">
        <v>-85.809843000000001</v>
      </c>
    </row>
    <row r="1295" spans="1:18" x14ac:dyDescent="0.25">
      <c r="A1295" s="76" t="str">
        <f t="shared" si="60"/>
        <v>26125</v>
      </c>
      <c r="B1295" s="76" t="str">
        <f t="shared" si="61"/>
        <v>26125</v>
      </c>
      <c r="C1295" s="33">
        <v>26125</v>
      </c>
      <c r="D1295" s="33" t="s">
        <v>4846</v>
      </c>
      <c r="E1295" s="33" t="s">
        <v>952</v>
      </c>
      <c r="F1295" s="33" t="s">
        <v>951</v>
      </c>
      <c r="G1295" s="33" t="s">
        <v>4847</v>
      </c>
      <c r="H1295" s="5" t="s">
        <v>1855</v>
      </c>
      <c r="I1295" s="33">
        <v>1354</v>
      </c>
      <c r="K1295" s="9">
        <v>26</v>
      </c>
      <c r="O1295" s="33" t="s">
        <v>4848</v>
      </c>
      <c r="P1295" s="61" t="str">
        <f t="shared" si="62"/>
        <v>POINT(-83.310386 42.587535)</v>
      </c>
      <c r="Q1295" s="67">
        <v>42.587535000000003</v>
      </c>
      <c r="R1295" s="67">
        <v>-83.310385999999994</v>
      </c>
    </row>
    <row r="1296" spans="1:18" x14ac:dyDescent="0.25">
      <c r="A1296" s="76" t="str">
        <f t="shared" si="60"/>
        <v>26127</v>
      </c>
      <c r="B1296" s="76" t="str">
        <f t="shared" si="61"/>
        <v>26127</v>
      </c>
      <c r="C1296" s="33">
        <v>26127</v>
      </c>
      <c r="D1296" s="33" t="s">
        <v>4849</v>
      </c>
      <c r="E1296" s="33" t="s">
        <v>952</v>
      </c>
      <c r="F1296" s="33" t="s">
        <v>951</v>
      </c>
      <c r="G1296" s="33" t="s">
        <v>4850</v>
      </c>
      <c r="H1296" s="5" t="s">
        <v>1855</v>
      </c>
      <c r="I1296" s="33">
        <v>1355</v>
      </c>
      <c r="K1296" s="9">
        <v>26</v>
      </c>
      <c r="O1296" s="33" t="s">
        <v>4851</v>
      </c>
      <c r="P1296" s="61" t="str">
        <f t="shared" si="62"/>
        <v>POINT(-86.304176 43.632703)</v>
      </c>
      <c r="Q1296" s="67">
        <v>43.632702999999999</v>
      </c>
      <c r="R1296" s="67">
        <v>-86.304175999999998</v>
      </c>
    </row>
    <row r="1297" spans="1:18" x14ac:dyDescent="0.25">
      <c r="A1297" s="76" t="str">
        <f t="shared" si="60"/>
        <v>26129</v>
      </c>
      <c r="B1297" s="76" t="str">
        <f t="shared" si="61"/>
        <v>26129</v>
      </c>
      <c r="C1297" s="33">
        <v>26129</v>
      </c>
      <c r="D1297" s="33" t="s">
        <v>4852</v>
      </c>
      <c r="E1297" s="33" t="s">
        <v>952</v>
      </c>
      <c r="F1297" s="33" t="s">
        <v>951</v>
      </c>
      <c r="G1297" s="33" t="s">
        <v>4853</v>
      </c>
      <c r="H1297" s="5" t="s">
        <v>1855</v>
      </c>
      <c r="I1297" s="33">
        <v>1356</v>
      </c>
      <c r="K1297" s="9">
        <v>26</v>
      </c>
      <c r="O1297" s="33" t="s">
        <v>4854</v>
      </c>
      <c r="P1297" s="61" t="str">
        <f t="shared" si="62"/>
        <v>POINT(-84.123289 44.287569)</v>
      </c>
      <c r="Q1297" s="67">
        <v>44.287568999999998</v>
      </c>
      <c r="R1297" s="67">
        <v>-84.123289</v>
      </c>
    </row>
    <row r="1298" spans="1:18" x14ac:dyDescent="0.25">
      <c r="A1298" s="76" t="str">
        <f t="shared" si="60"/>
        <v>26131</v>
      </c>
      <c r="B1298" s="76" t="str">
        <f t="shared" si="61"/>
        <v>26131</v>
      </c>
      <c r="C1298" s="33">
        <v>26131</v>
      </c>
      <c r="D1298" s="33" t="s">
        <v>4855</v>
      </c>
      <c r="E1298" s="33" t="s">
        <v>952</v>
      </c>
      <c r="F1298" s="33" t="s">
        <v>951</v>
      </c>
      <c r="G1298" s="33" t="s">
        <v>4856</v>
      </c>
      <c r="H1298" s="5" t="s">
        <v>1855</v>
      </c>
      <c r="I1298" s="33">
        <v>1357</v>
      </c>
      <c r="K1298" s="9">
        <v>26</v>
      </c>
      <c r="O1298" s="33" t="s">
        <v>4857</v>
      </c>
      <c r="P1298" s="61" t="str">
        <f t="shared" si="62"/>
        <v>POINT(-89.2851 46.720246)</v>
      </c>
      <c r="Q1298" s="67">
        <v>46.720246000000003</v>
      </c>
      <c r="R1298" s="67">
        <v>-89.2851</v>
      </c>
    </row>
    <row r="1299" spans="1:18" x14ac:dyDescent="0.25">
      <c r="A1299" s="76" t="str">
        <f t="shared" si="60"/>
        <v>26133</v>
      </c>
      <c r="B1299" s="76" t="str">
        <f t="shared" si="61"/>
        <v>26133</v>
      </c>
      <c r="C1299" s="33">
        <v>26133</v>
      </c>
      <c r="D1299" s="33" t="s">
        <v>2849</v>
      </c>
      <c r="E1299" s="33" t="s">
        <v>952</v>
      </c>
      <c r="F1299" s="33" t="s">
        <v>951</v>
      </c>
      <c r="G1299" s="33" t="s">
        <v>2850</v>
      </c>
      <c r="H1299" s="5" t="s">
        <v>1855</v>
      </c>
      <c r="I1299" s="33">
        <v>1358</v>
      </c>
      <c r="K1299" s="9">
        <v>26</v>
      </c>
      <c r="O1299" s="33" t="s">
        <v>4858</v>
      </c>
      <c r="P1299" s="61" t="str">
        <f t="shared" si="62"/>
        <v>POINT(-85.351195 43.965561)</v>
      </c>
      <c r="Q1299" s="67">
        <v>43.965561000000001</v>
      </c>
      <c r="R1299" s="67">
        <v>-85.351195000000004</v>
      </c>
    </row>
    <row r="1300" spans="1:18" x14ac:dyDescent="0.25">
      <c r="A1300" s="76" t="str">
        <f t="shared" si="60"/>
        <v>26135</v>
      </c>
      <c r="B1300" s="76" t="str">
        <f t="shared" si="61"/>
        <v>26135</v>
      </c>
      <c r="C1300" s="33">
        <v>26135</v>
      </c>
      <c r="D1300" s="33" t="s">
        <v>4859</v>
      </c>
      <c r="E1300" s="33" t="s">
        <v>952</v>
      </c>
      <c r="F1300" s="33" t="s">
        <v>951</v>
      </c>
      <c r="G1300" s="33" t="s">
        <v>4860</v>
      </c>
      <c r="H1300" s="5" t="s">
        <v>1855</v>
      </c>
      <c r="I1300" s="33">
        <v>1359</v>
      </c>
      <c r="K1300" s="9">
        <v>26</v>
      </c>
      <c r="O1300" s="33" t="s">
        <v>4861</v>
      </c>
      <c r="P1300" s="61" t="str">
        <f t="shared" si="62"/>
        <v>POINT(-84.147141 44.696783)</v>
      </c>
      <c r="Q1300" s="67">
        <v>44.696783000000003</v>
      </c>
      <c r="R1300" s="67">
        <v>-84.147141000000005</v>
      </c>
    </row>
    <row r="1301" spans="1:18" x14ac:dyDescent="0.25">
      <c r="A1301" s="76" t="str">
        <f t="shared" si="60"/>
        <v>26137</v>
      </c>
      <c r="B1301" s="76" t="str">
        <f t="shared" si="61"/>
        <v>26137</v>
      </c>
      <c r="C1301" s="33">
        <v>26137</v>
      </c>
      <c r="D1301" s="33" t="s">
        <v>4862</v>
      </c>
      <c r="E1301" s="33" t="s">
        <v>952</v>
      </c>
      <c r="F1301" s="33" t="s">
        <v>951</v>
      </c>
      <c r="G1301" s="33" t="s">
        <v>4863</v>
      </c>
      <c r="H1301" s="5" t="s">
        <v>1855</v>
      </c>
      <c r="I1301" s="33">
        <v>1360</v>
      </c>
      <c r="K1301" s="9">
        <v>26</v>
      </c>
      <c r="O1301" s="33" t="s">
        <v>4864</v>
      </c>
      <c r="P1301" s="61" t="str">
        <f t="shared" si="62"/>
        <v>POINT(-84.666879 45.006777)</v>
      </c>
      <c r="Q1301" s="67">
        <v>45.006777</v>
      </c>
      <c r="R1301" s="67">
        <v>-84.666878999999994</v>
      </c>
    </row>
    <row r="1302" spans="1:18" x14ac:dyDescent="0.25">
      <c r="A1302" s="76" t="str">
        <f t="shared" si="60"/>
        <v>26139</v>
      </c>
      <c r="B1302" s="76" t="str">
        <f t="shared" si="61"/>
        <v>26139</v>
      </c>
      <c r="C1302" s="33">
        <v>26139</v>
      </c>
      <c r="D1302" s="33" t="s">
        <v>4119</v>
      </c>
      <c r="E1302" s="33" t="s">
        <v>952</v>
      </c>
      <c r="F1302" s="33" t="s">
        <v>951</v>
      </c>
      <c r="G1302" s="33" t="s">
        <v>4120</v>
      </c>
      <c r="H1302" s="5" t="s">
        <v>1855</v>
      </c>
      <c r="I1302" s="33">
        <v>1361</v>
      </c>
      <c r="K1302" s="9">
        <v>26</v>
      </c>
      <c r="O1302" s="33" t="s">
        <v>4865</v>
      </c>
      <c r="P1302" s="61" t="str">
        <f t="shared" si="62"/>
        <v>POINT(-86.021326 42.909362)</v>
      </c>
      <c r="Q1302" s="67">
        <v>42.909362000000002</v>
      </c>
      <c r="R1302" s="67">
        <v>-86.021326000000002</v>
      </c>
    </row>
    <row r="1303" spans="1:18" x14ac:dyDescent="0.25">
      <c r="A1303" s="76" t="str">
        <f t="shared" si="60"/>
        <v>26141</v>
      </c>
      <c r="B1303" s="76" t="str">
        <f t="shared" si="61"/>
        <v>26141</v>
      </c>
      <c r="C1303" s="33">
        <v>26141</v>
      </c>
      <c r="D1303" s="33" t="s">
        <v>4866</v>
      </c>
      <c r="E1303" s="33" t="s">
        <v>952</v>
      </c>
      <c r="F1303" s="33" t="s">
        <v>951</v>
      </c>
      <c r="G1303" s="33" t="s">
        <v>4867</v>
      </c>
      <c r="H1303" s="5" t="s">
        <v>1855</v>
      </c>
      <c r="I1303" s="33">
        <v>1362</v>
      </c>
      <c r="K1303" s="9">
        <v>26</v>
      </c>
      <c r="O1303" s="33" t="s">
        <v>4868</v>
      </c>
      <c r="P1303" s="61" t="str">
        <f t="shared" si="62"/>
        <v>POINT(-83.873629 45.356834)</v>
      </c>
      <c r="Q1303" s="67">
        <v>45.356833999999999</v>
      </c>
      <c r="R1303" s="67">
        <v>-83.873628999999994</v>
      </c>
    </row>
    <row r="1304" spans="1:18" x14ac:dyDescent="0.25">
      <c r="A1304" s="76" t="str">
        <f t="shared" si="60"/>
        <v>26143</v>
      </c>
      <c r="B1304" s="76" t="str">
        <f t="shared" si="61"/>
        <v>26143</v>
      </c>
      <c r="C1304" s="33">
        <v>26143</v>
      </c>
      <c r="D1304" s="33" t="s">
        <v>4869</v>
      </c>
      <c r="E1304" s="33" t="s">
        <v>952</v>
      </c>
      <c r="F1304" s="33" t="s">
        <v>951</v>
      </c>
      <c r="G1304" s="33" t="s">
        <v>4870</v>
      </c>
      <c r="H1304" s="5" t="s">
        <v>1855</v>
      </c>
      <c r="I1304" s="33">
        <v>1363</v>
      </c>
      <c r="K1304" s="9">
        <v>26</v>
      </c>
      <c r="O1304" s="33" t="s">
        <v>4871</v>
      </c>
      <c r="P1304" s="61" t="str">
        <f t="shared" si="62"/>
        <v>POINT(-84.649836 44.364864)</v>
      </c>
      <c r="Q1304" s="67">
        <v>44.364863999999997</v>
      </c>
      <c r="R1304" s="67">
        <v>-84.649835999999993</v>
      </c>
    </row>
    <row r="1305" spans="1:18" x14ac:dyDescent="0.25">
      <c r="A1305" s="76" t="str">
        <f t="shared" si="60"/>
        <v>26145</v>
      </c>
      <c r="B1305" s="76" t="str">
        <f t="shared" si="61"/>
        <v>26145</v>
      </c>
      <c r="C1305" s="33">
        <v>26145</v>
      </c>
      <c r="D1305" s="33" t="s">
        <v>4872</v>
      </c>
      <c r="E1305" s="33" t="s">
        <v>952</v>
      </c>
      <c r="F1305" s="33" t="s">
        <v>951</v>
      </c>
      <c r="G1305" s="33" t="s">
        <v>4873</v>
      </c>
      <c r="H1305" s="5" t="s">
        <v>1855</v>
      </c>
      <c r="I1305" s="33">
        <v>1364</v>
      </c>
      <c r="K1305" s="9">
        <v>26</v>
      </c>
      <c r="O1305" s="33" t="s">
        <v>4874</v>
      </c>
      <c r="P1305" s="61" t="str">
        <f t="shared" si="62"/>
        <v>POINT(-83.993736 43.3982)</v>
      </c>
      <c r="Q1305" s="67">
        <v>43.398200000000003</v>
      </c>
      <c r="R1305" s="67">
        <v>-83.993735999999998</v>
      </c>
    </row>
    <row r="1306" spans="1:18" x14ac:dyDescent="0.25">
      <c r="A1306" s="76" t="str">
        <f t="shared" si="60"/>
        <v>26147</v>
      </c>
      <c r="B1306" s="76" t="str">
        <f t="shared" si="61"/>
        <v>26147</v>
      </c>
      <c r="C1306" s="33">
        <v>26147</v>
      </c>
      <c r="D1306" s="33" t="s">
        <v>2025</v>
      </c>
      <c r="E1306" s="33" t="s">
        <v>952</v>
      </c>
      <c r="F1306" s="33" t="s">
        <v>951</v>
      </c>
      <c r="G1306" s="33" t="s">
        <v>2026</v>
      </c>
      <c r="H1306" s="5" t="s">
        <v>1855</v>
      </c>
      <c r="I1306" s="33">
        <v>1365</v>
      </c>
      <c r="K1306" s="9">
        <v>26</v>
      </c>
      <c r="O1306" s="33" t="s">
        <v>4875</v>
      </c>
      <c r="P1306" s="61" t="str">
        <f t="shared" si="62"/>
        <v>POINT(-82.564383 42.911355)</v>
      </c>
      <c r="Q1306" s="67">
        <v>42.911355</v>
      </c>
      <c r="R1306" s="67">
        <v>-82.564383000000007</v>
      </c>
    </row>
    <row r="1307" spans="1:18" x14ac:dyDescent="0.25">
      <c r="A1307" s="76" t="str">
        <f t="shared" si="60"/>
        <v>26149</v>
      </c>
      <c r="B1307" s="76" t="str">
        <f t="shared" si="61"/>
        <v>26149</v>
      </c>
      <c r="C1307" s="33">
        <v>26149</v>
      </c>
      <c r="D1307" s="33" t="s">
        <v>3728</v>
      </c>
      <c r="E1307" s="33" t="s">
        <v>952</v>
      </c>
      <c r="F1307" s="33" t="s">
        <v>951</v>
      </c>
      <c r="G1307" s="33" t="s">
        <v>3729</v>
      </c>
      <c r="H1307" s="5" t="s">
        <v>1855</v>
      </c>
      <c r="I1307" s="33">
        <v>1366</v>
      </c>
      <c r="K1307" s="9">
        <v>26</v>
      </c>
      <c r="O1307" s="33" t="s">
        <v>4876</v>
      </c>
      <c r="P1307" s="61" t="str">
        <f t="shared" si="62"/>
        <v>POINT(-85.52719 41.888048)</v>
      </c>
      <c r="Q1307" s="67">
        <v>41.888047999999998</v>
      </c>
      <c r="R1307" s="67">
        <v>-85.527190000000004</v>
      </c>
    </row>
    <row r="1308" spans="1:18" x14ac:dyDescent="0.25">
      <c r="A1308" s="76" t="str">
        <f t="shared" si="60"/>
        <v>26151</v>
      </c>
      <c r="B1308" s="76" t="str">
        <f t="shared" si="61"/>
        <v>26151</v>
      </c>
      <c r="C1308" s="33">
        <v>26151</v>
      </c>
      <c r="D1308" s="33" t="s">
        <v>4877</v>
      </c>
      <c r="E1308" s="33" t="s">
        <v>952</v>
      </c>
      <c r="F1308" s="33" t="s">
        <v>951</v>
      </c>
      <c r="G1308" s="33" t="s">
        <v>4878</v>
      </c>
      <c r="H1308" s="5" t="s">
        <v>1855</v>
      </c>
      <c r="I1308" s="33">
        <v>1367</v>
      </c>
      <c r="K1308" s="9">
        <v>26</v>
      </c>
      <c r="O1308" s="33" t="s">
        <v>4879</v>
      </c>
      <c r="P1308" s="61" t="str">
        <f t="shared" si="62"/>
        <v>POINT(-82.779371 43.364275)</v>
      </c>
      <c r="Q1308" s="67">
        <v>43.364274999999999</v>
      </c>
      <c r="R1308" s="67">
        <v>-82.779370999999998</v>
      </c>
    </row>
    <row r="1309" spans="1:18" x14ac:dyDescent="0.25">
      <c r="A1309" s="76" t="str">
        <f t="shared" si="60"/>
        <v>26153</v>
      </c>
      <c r="B1309" s="76" t="str">
        <f t="shared" si="61"/>
        <v>26153</v>
      </c>
      <c r="C1309" s="33">
        <v>26153</v>
      </c>
      <c r="D1309" s="33" t="s">
        <v>4880</v>
      </c>
      <c r="E1309" s="33" t="s">
        <v>952</v>
      </c>
      <c r="F1309" s="33" t="s">
        <v>951</v>
      </c>
      <c r="G1309" s="33" t="s">
        <v>4881</v>
      </c>
      <c r="H1309" s="5" t="s">
        <v>1855</v>
      </c>
      <c r="I1309" s="33">
        <v>1368</v>
      </c>
      <c r="K1309" s="9">
        <v>26</v>
      </c>
      <c r="O1309" s="33" t="s">
        <v>4882</v>
      </c>
      <c r="P1309" s="61" t="str">
        <f t="shared" si="62"/>
        <v>POINT(-86.227647 46.004789)</v>
      </c>
      <c r="Q1309" s="67">
        <v>46.004789000000002</v>
      </c>
      <c r="R1309" s="67">
        <v>-86.227647000000005</v>
      </c>
    </row>
    <row r="1310" spans="1:18" x14ac:dyDescent="0.25">
      <c r="A1310" s="76" t="str">
        <f t="shared" si="60"/>
        <v>26155</v>
      </c>
      <c r="B1310" s="76" t="str">
        <f t="shared" si="61"/>
        <v>26155</v>
      </c>
      <c r="C1310" s="33">
        <v>26155</v>
      </c>
      <c r="D1310" s="33" t="s">
        <v>4883</v>
      </c>
      <c r="E1310" s="33" t="s">
        <v>952</v>
      </c>
      <c r="F1310" s="33" t="s">
        <v>951</v>
      </c>
      <c r="G1310" s="33" t="s">
        <v>4884</v>
      </c>
      <c r="H1310" s="5" t="s">
        <v>1855</v>
      </c>
      <c r="I1310" s="33">
        <v>1369</v>
      </c>
      <c r="K1310" s="9">
        <v>26</v>
      </c>
      <c r="O1310" s="33" t="s">
        <v>4885</v>
      </c>
      <c r="P1310" s="61" t="str">
        <f t="shared" si="62"/>
        <v>POINT(-84.147237 42.942805)</v>
      </c>
      <c r="Q1310" s="67">
        <v>42.942805</v>
      </c>
      <c r="R1310" s="67">
        <v>-84.147237000000004</v>
      </c>
    </row>
    <row r="1311" spans="1:18" x14ac:dyDescent="0.25">
      <c r="A1311" s="76" t="str">
        <f t="shared" si="60"/>
        <v>26157</v>
      </c>
      <c r="B1311" s="76" t="str">
        <f t="shared" si="61"/>
        <v>26157</v>
      </c>
      <c r="C1311" s="33">
        <v>26157</v>
      </c>
      <c r="D1311" s="33" t="s">
        <v>4886</v>
      </c>
      <c r="E1311" s="33" t="s">
        <v>952</v>
      </c>
      <c r="F1311" s="33" t="s">
        <v>951</v>
      </c>
      <c r="G1311" s="33" t="s">
        <v>4887</v>
      </c>
      <c r="H1311" s="5" t="s">
        <v>1855</v>
      </c>
      <c r="I1311" s="33">
        <v>1370</v>
      </c>
      <c r="K1311" s="9">
        <v>26</v>
      </c>
      <c r="O1311" s="33" t="s">
        <v>4888</v>
      </c>
      <c r="P1311" s="61" t="str">
        <f t="shared" si="62"/>
        <v>POINT(-83.435718 43.429727)</v>
      </c>
      <c r="Q1311" s="67">
        <v>43.429727</v>
      </c>
      <c r="R1311" s="67">
        <v>-83.435717999999994</v>
      </c>
    </row>
    <row r="1312" spans="1:18" x14ac:dyDescent="0.25">
      <c r="A1312" s="76" t="str">
        <f t="shared" si="60"/>
        <v>26159</v>
      </c>
      <c r="B1312" s="76" t="str">
        <f t="shared" si="61"/>
        <v>26159</v>
      </c>
      <c r="C1312" s="33">
        <v>26159</v>
      </c>
      <c r="D1312" s="33" t="s">
        <v>2341</v>
      </c>
      <c r="E1312" s="33" t="s">
        <v>952</v>
      </c>
      <c r="F1312" s="33" t="s">
        <v>951</v>
      </c>
      <c r="G1312" s="33" t="s">
        <v>2342</v>
      </c>
      <c r="H1312" s="5" t="s">
        <v>1855</v>
      </c>
      <c r="I1312" s="33">
        <v>1371</v>
      </c>
      <c r="K1312" s="9">
        <v>26</v>
      </c>
      <c r="O1312" s="33" t="s">
        <v>4889</v>
      </c>
      <c r="P1312" s="61" t="str">
        <f t="shared" si="62"/>
        <v>POINT(-86.00994 42.260692)</v>
      </c>
      <c r="Q1312" s="67">
        <v>42.260691999999999</v>
      </c>
      <c r="R1312" s="67">
        <v>-86.00994</v>
      </c>
    </row>
    <row r="1313" spans="1:18" x14ac:dyDescent="0.25">
      <c r="A1313" s="76" t="str">
        <f t="shared" si="60"/>
        <v>26161</v>
      </c>
      <c r="B1313" s="76" t="str">
        <f t="shared" si="61"/>
        <v>26161</v>
      </c>
      <c r="C1313" s="33">
        <v>26161</v>
      </c>
      <c r="D1313" s="33" t="s">
        <v>4890</v>
      </c>
      <c r="E1313" s="33" t="s">
        <v>952</v>
      </c>
      <c r="F1313" s="33" t="s">
        <v>951</v>
      </c>
      <c r="G1313" s="33" t="s">
        <v>4891</v>
      </c>
      <c r="H1313" s="5" t="s">
        <v>1855</v>
      </c>
      <c r="I1313" s="33">
        <v>1372</v>
      </c>
      <c r="K1313" s="9">
        <v>26</v>
      </c>
      <c r="O1313" s="33" t="s">
        <v>4892</v>
      </c>
      <c r="P1313" s="61" t="str">
        <f t="shared" si="62"/>
        <v>POINT(-83.727147 42.256943)</v>
      </c>
      <c r="Q1313" s="67">
        <v>42.256943</v>
      </c>
      <c r="R1313" s="67">
        <v>-83.727147000000002</v>
      </c>
    </row>
    <row r="1314" spans="1:18" x14ac:dyDescent="0.25">
      <c r="A1314" s="76" t="str">
        <f t="shared" si="60"/>
        <v>26163</v>
      </c>
      <c r="B1314" s="76" t="str">
        <f t="shared" si="61"/>
        <v>26163</v>
      </c>
      <c r="C1314" s="33">
        <v>26163</v>
      </c>
      <c r="D1314" s="33" t="s">
        <v>3250</v>
      </c>
      <c r="E1314" s="33" t="s">
        <v>952</v>
      </c>
      <c r="F1314" s="33" t="s">
        <v>951</v>
      </c>
      <c r="G1314" s="33" t="s">
        <v>3251</v>
      </c>
      <c r="H1314" s="5" t="s">
        <v>1855</v>
      </c>
      <c r="I1314" s="33">
        <v>1373</v>
      </c>
      <c r="K1314" s="9">
        <v>26</v>
      </c>
      <c r="O1314" s="33" t="s">
        <v>4893</v>
      </c>
      <c r="P1314" s="61" t="str">
        <f t="shared" si="62"/>
        <v>POINT(-83.217933 42.33261)</v>
      </c>
      <c r="Q1314" s="67">
        <v>42.332610000000003</v>
      </c>
      <c r="R1314" s="67">
        <v>-83.217933000000002</v>
      </c>
    </row>
    <row r="1315" spans="1:18" x14ac:dyDescent="0.25">
      <c r="A1315" s="76" t="str">
        <f t="shared" si="60"/>
        <v>26165</v>
      </c>
      <c r="B1315" s="76" t="str">
        <f t="shared" si="61"/>
        <v>26165</v>
      </c>
      <c r="C1315" s="33">
        <v>26165</v>
      </c>
      <c r="D1315" s="33" t="s">
        <v>4894</v>
      </c>
      <c r="E1315" s="33" t="s">
        <v>952</v>
      </c>
      <c r="F1315" s="33" t="s">
        <v>951</v>
      </c>
      <c r="G1315" s="33" t="s">
        <v>4895</v>
      </c>
      <c r="H1315" s="5" t="s">
        <v>1855</v>
      </c>
      <c r="I1315" s="33">
        <v>1374</v>
      </c>
      <c r="K1315" s="9">
        <v>26</v>
      </c>
      <c r="O1315" s="33" t="s">
        <v>4896</v>
      </c>
      <c r="P1315" s="61" t="str">
        <f t="shared" si="62"/>
        <v>POINT(-85.485562 44.307684)</v>
      </c>
      <c r="Q1315" s="67">
        <v>44.307684000000002</v>
      </c>
      <c r="R1315" s="67">
        <v>-85.485562000000002</v>
      </c>
    </row>
    <row r="1316" spans="1:18" x14ac:dyDescent="0.25">
      <c r="A1316" s="76" t="str">
        <f t="shared" si="60"/>
        <v>27001</v>
      </c>
      <c r="B1316" s="76" t="str">
        <f t="shared" si="61"/>
        <v>27001</v>
      </c>
      <c r="C1316" s="33">
        <v>27001</v>
      </c>
      <c r="D1316" s="33" t="s">
        <v>4897</v>
      </c>
      <c r="E1316" s="33" t="s">
        <v>955</v>
      </c>
      <c r="F1316" s="33" t="s">
        <v>954</v>
      </c>
      <c r="G1316" s="33" t="s">
        <v>4898</v>
      </c>
      <c r="H1316" s="5" t="s">
        <v>1855</v>
      </c>
      <c r="I1316" s="33">
        <v>1375</v>
      </c>
      <c r="K1316" s="9">
        <v>27</v>
      </c>
      <c r="O1316" s="33" t="s">
        <v>4899</v>
      </c>
      <c r="P1316" s="61" t="str">
        <f t="shared" si="62"/>
        <v>POINT(-93.524368 46.570765)</v>
      </c>
      <c r="Q1316" s="67">
        <v>46.570765000000002</v>
      </c>
      <c r="R1316" s="67">
        <v>-93.524367999999996</v>
      </c>
    </row>
    <row r="1317" spans="1:18" x14ac:dyDescent="0.25">
      <c r="A1317" s="76" t="str">
        <f t="shared" si="60"/>
        <v>27003</v>
      </c>
      <c r="B1317" s="76" t="str">
        <f t="shared" si="61"/>
        <v>27003</v>
      </c>
      <c r="C1317" s="33">
        <v>27003</v>
      </c>
      <c r="D1317" s="33" t="s">
        <v>4900</v>
      </c>
      <c r="E1317" s="33" t="s">
        <v>955</v>
      </c>
      <c r="F1317" s="33" t="s">
        <v>954</v>
      </c>
      <c r="G1317" s="33" t="s">
        <v>4901</v>
      </c>
      <c r="H1317" s="5" t="s">
        <v>1855</v>
      </c>
      <c r="I1317" s="33">
        <v>1376</v>
      </c>
      <c r="K1317" s="9">
        <v>27</v>
      </c>
      <c r="O1317" s="33" t="s">
        <v>4902</v>
      </c>
      <c r="P1317" s="61" t="str">
        <f t="shared" si="62"/>
        <v>POINT(-93.270245 45.195145)</v>
      </c>
      <c r="Q1317" s="67">
        <v>45.195144999999997</v>
      </c>
      <c r="R1317" s="67">
        <v>-93.270245000000003</v>
      </c>
    </row>
    <row r="1318" spans="1:18" x14ac:dyDescent="0.25">
      <c r="A1318" s="76" t="str">
        <f t="shared" si="60"/>
        <v>27005</v>
      </c>
      <c r="B1318" s="76" t="str">
        <f t="shared" si="61"/>
        <v>27005</v>
      </c>
      <c r="C1318" s="33">
        <v>27005</v>
      </c>
      <c r="D1318" s="33" t="s">
        <v>4903</v>
      </c>
      <c r="E1318" s="33" t="s">
        <v>955</v>
      </c>
      <c r="F1318" s="33" t="s">
        <v>954</v>
      </c>
      <c r="G1318" s="33" t="s">
        <v>4904</v>
      </c>
      <c r="H1318" s="5" t="s">
        <v>1855</v>
      </c>
      <c r="I1318" s="33">
        <v>1377</v>
      </c>
      <c r="K1318" s="9">
        <v>27</v>
      </c>
      <c r="O1318" s="33" t="s">
        <v>4905</v>
      </c>
      <c r="P1318" s="61" t="str">
        <f t="shared" si="62"/>
        <v>POINT(-95.776251 46.849159)</v>
      </c>
      <c r="Q1318" s="67">
        <v>46.849159</v>
      </c>
      <c r="R1318" s="67">
        <v>-95.776251000000002</v>
      </c>
    </row>
    <row r="1319" spans="1:18" x14ac:dyDescent="0.25">
      <c r="A1319" s="76" t="str">
        <f t="shared" si="60"/>
        <v>27007</v>
      </c>
      <c r="B1319" s="76" t="str">
        <f t="shared" si="61"/>
        <v>27007</v>
      </c>
      <c r="C1319" s="33">
        <v>27007</v>
      </c>
      <c r="D1319" s="33" t="s">
        <v>4906</v>
      </c>
      <c r="E1319" s="33" t="s">
        <v>955</v>
      </c>
      <c r="F1319" s="33" t="s">
        <v>954</v>
      </c>
      <c r="G1319" s="33" t="s">
        <v>4907</v>
      </c>
      <c r="H1319" s="5" t="s">
        <v>1855</v>
      </c>
      <c r="I1319" s="33">
        <v>1378</v>
      </c>
      <c r="K1319" s="9">
        <v>27</v>
      </c>
      <c r="O1319" s="33" t="s">
        <v>4908</v>
      </c>
      <c r="P1319" s="61" t="str">
        <f t="shared" si="62"/>
        <v>POINT(-94.863032 47.591009)</v>
      </c>
      <c r="Q1319" s="67">
        <v>47.591009</v>
      </c>
      <c r="R1319" s="67">
        <v>-94.863032000000004</v>
      </c>
    </row>
    <row r="1320" spans="1:18" x14ac:dyDescent="0.25">
      <c r="A1320" s="76" t="str">
        <f t="shared" si="60"/>
        <v>27009</v>
      </c>
      <c r="B1320" s="76" t="str">
        <f t="shared" si="61"/>
        <v>27009</v>
      </c>
      <c r="C1320" s="33">
        <v>27009</v>
      </c>
      <c r="D1320" s="33" t="s">
        <v>2176</v>
      </c>
      <c r="E1320" s="33" t="s">
        <v>955</v>
      </c>
      <c r="F1320" s="33" t="s">
        <v>954</v>
      </c>
      <c r="G1320" s="33" t="s">
        <v>2177</v>
      </c>
      <c r="H1320" s="5" t="s">
        <v>1855</v>
      </c>
      <c r="I1320" s="33">
        <v>1379</v>
      </c>
      <c r="K1320" s="9">
        <v>27</v>
      </c>
      <c r="O1320" s="33" t="s">
        <v>4909</v>
      </c>
      <c r="P1320" s="61" t="str">
        <f t="shared" si="62"/>
        <v>POINT(-94.102484 45.633538)</v>
      </c>
      <c r="Q1320" s="67">
        <v>45.633538000000001</v>
      </c>
      <c r="R1320" s="67">
        <v>-94.102484000000004</v>
      </c>
    </row>
    <row r="1321" spans="1:18" x14ac:dyDescent="0.25">
      <c r="A1321" s="76" t="str">
        <f t="shared" si="60"/>
        <v>27011</v>
      </c>
      <c r="B1321" s="76" t="str">
        <f t="shared" si="61"/>
        <v>27011</v>
      </c>
      <c r="C1321" s="33">
        <v>27011</v>
      </c>
      <c r="D1321" s="33" t="s">
        <v>4910</v>
      </c>
      <c r="E1321" s="33" t="s">
        <v>955</v>
      </c>
      <c r="F1321" s="33" t="s">
        <v>954</v>
      </c>
      <c r="G1321" s="33" t="s">
        <v>4911</v>
      </c>
      <c r="H1321" s="5" t="s">
        <v>1855</v>
      </c>
      <c r="I1321" s="33">
        <v>1380</v>
      </c>
      <c r="K1321" s="9">
        <v>27</v>
      </c>
      <c r="O1321" s="33" t="s">
        <v>4912</v>
      </c>
      <c r="P1321" s="61" t="str">
        <f t="shared" si="62"/>
        <v>POINT(-96.443222 45.400021)</v>
      </c>
      <c r="Q1321" s="67">
        <v>45.400021000000002</v>
      </c>
      <c r="R1321" s="67">
        <v>-96.443222000000006</v>
      </c>
    </row>
    <row r="1322" spans="1:18" x14ac:dyDescent="0.25">
      <c r="A1322" s="76" t="str">
        <f t="shared" si="60"/>
        <v>27013</v>
      </c>
      <c r="B1322" s="76" t="str">
        <f t="shared" si="61"/>
        <v>27013</v>
      </c>
      <c r="C1322" s="33">
        <v>27013</v>
      </c>
      <c r="D1322" s="33" t="s">
        <v>4913</v>
      </c>
      <c r="E1322" s="33" t="s">
        <v>955</v>
      </c>
      <c r="F1322" s="33" t="s">
        <v>954</v>
      </c>
      <c r="G1322" s="33" t="s">
        <v>4914</v>
      </c>
      <c r="H1322" s="5" t="s">
        <v>1855</v>
      </c>
      <c r="I1322" s="33">
        <v>1381</v>
      </c>
      <c r="K1322" s="9">
        <v>27</v>
      </c>
      <c r="O1322" s="33" t="s">
        <v>4915</v>
      </c>
      <c r="P1322" s="61" t="str">
        <f t="shared" si="62"/>
        <v>POINT(-93.998839 44.129816)</v>
      </c>
      <c r="Q1322" s="67">
        <v>44.129815999999998</v>
      </c>
      <c r="R1322" s="67">
        <v>-93.998839000000004</v>
      </c>
    </row>
    <row r="1323" spans="1:18" x14ac:dyDescent="0.25">
      <c r="A1323" s="76" t="str">
        <f t="shared" si="60"/>
        <v>27015</v>
      </c>
      <c r="B1323" s="76" t="str">
        <f t="shared" si="61"/>
        <v>27015</v>
      </c>
      <c r="C1323" s="33">
        <v>27015</v>
      </c>
      <c r="D1323" s="33" t="s">
        <v>3404</v>
      </c>
      <c r="E1323" s="33" t="s">
        <v>955</v>
      </c>
      <c r="F1323" s="33" t="s">
        <v>954</v>
      </c>
      <c r="G1323" s="33" t="s">
        <v>3405</v>
      </c>
      <c r="H1323" s="5" t="s">
        <v>1855</v>
      </c>
      <c r="I1323" s="33">
        <v>1382</v>
      </c>
      <c r="K1323" s="9">
        <v>27</v>
      </c>
      <c r="O1323" s="33" t="s">
        <v>4916</v>
      </c>
      <c r="P1323" s="61" t="str">
        <f t="shared" si="62"/>
        <v>POINT(-94.599226 44.284244)</v>
      </c>
      <c r="Q1323" s="67">
        <v>44.284244000000001</v>
      </c>
      <c r="R1323" s="67">
        <v>-94.599226000000002</v>
      </c>
    </row>
    <row r="1324" spans="1:18" x14ac:dyDescent="0.25">
      <c r="A1324" s="76" t="str">
        <f t="shared" si="60"/>
        <v>27017</v>
      </c>
      <c r="B1324" s="76" t="str">
        <f t="shared" si="61"/>
        <v>27017</v>
      </c>
      <c r="C1324" s="33">
        <v>27017</v>
      </c>
      <c r="D1324" s="33" t="s">
        <v>4917</v>
      </c>
      <c r="E1324" s="33" t="s">
        <v>955</v>
      </c>
      <c r="F1324" s="33" t="s">
        <v>954</v>
      </c>
      <c r="G1324" s="33" t="s">
        <v>4918</v>
      </c>
      <c r="H1324" s="5" t="s">
        <v>1855</v>
      </c>
      <c r="I1324" s="33">
        <v>1383</v>
      </c>
      <c r="K1324" s="9">
        <v>27</v>
      </c>
      <c r="O1324" s="33" t="s">
        <v>4919</v>
      </c>
      <c r="P1324" s="61" t="str">
        <f t="shared" si="62"/>
        <v>POINT(-92.536239 46.642726)</v>
      </c>
      <c r="Q1324" s="67">
        <v>46.642726000000003</v>
      </c>
      <c r="R1324" s="67">
        <v>-92.536238999999995</v>
      </c>
    </row>
    <row r="1325" spans="1:18" x14ac:dyDescent="0.25">
      <c r="A1325" s="76" t="str">
        <f t="shared" si="60"/>
        <v>27019</v>
      </c>
      <c r="B1325" s="76" t="str">
        <f t="shared" si="61"/>
        <v>27019</v>
      </c>
      <c r="C1325" s="33">
        <v>27019</v>
      </c>
      <c r="D1325" s="33" t="s">
        <v>4920</v>
      </c>
      <c r="E1325" s="33" t="s">
        <v>955</v>
      </c>
      <c r="F1325" s="33" t="s">
        <v>954</v>
      </c>
      <c r="G1325" s="33" t="s">
        <v>4921</v>
      </c>
      <c r="H1325" s="5" t="s">
        <v>1855</v>
      </c>
      <c r="I1325" s="33">
        <v>1384</v>
      </c>
      <c r="K1325" s="9">
        <v>27</v>
      </c>
      <c r="O1325" s="33" t="s">
        <v>4922</v>
      </c>
      <c r="P1325" s="61" t="str">
        <f t="shared" si="62"/>
        <v>POINT(-93.679956 44.83804)</v>
      </c>
      <c r="Q1325" s="67">
        <v>44.838039999999999</v>
      </c>
      <c r="R1325" s="67">
        <v>-93.679956000000004</v>
      </c>
    </row>
    <row r="1326" spans="1:18" x14ac:dyDescent="0.25">
      <c r="A1326" s="76" t="str">
        <f t="shared" si="60"/>
        <v>27021</v>
      </c>
      <c r="B1326" s="76" t="str">
        <f t="shared" si="61"/>
        <v>27021</v>
      </c>
      <c r="C1326" s="33">
        <v>27021</v>
      </c>
      <c r="D1326" s="33" t="s">
        <v>3412</v>
      </c>
      <c r="E1326" s="33" t="s">
        <v>955</v>
      </c>
      <c r="F1326" s="33" t="s">
        <v>954</v>
      </c>
      <c r="G1326" s="33" t="s">
        <v>3413</v>
      </c>
      <c r="H1326" s="5" t="s">
        <v>1855</v>
      </c>
      <c r="I1326" s="33">
        <v>1385</v>
      </c>
      <c r="K1326" s="9">
        <v>27</v>
      </c>
      <c r="O1326" s="33" t="s">
        <v>4923</v>
      </c>
      <c r="P1326" s="61" t="str">
        <f t="shared" si="62"/>
        <v>POINT(-94.415763 46.814565)</v>
      </c>
      <c r="Q1326" s="67">
        <v>46.814565000000002</v>
      </c>
      <c r="R1326" s="67">
        <v>-94.415762999999998</v>
      </c>
    </row>
    <row r="1327" spans="1:18" x14ac:dyDescent="0.25">
      <c r="A1327" s="76" t="str">
        <f t="shared" si="60"/>
        <v>27023</v>
      </c>
      <c r="B1327" s="76" t="str">
        <f t="shared" si="61"/>
        <v>27023</v>
      </c>
      <c r="C1327" s="33">
        <v>27023</v>
      </c>
      <c r="D1327" s="33" t="s">
        <v>4730</v>
      </c>
      <c r="E1327" s="33" t="s">
        <v>955</v>
      </c>
      <c r="F1327" s="33" t="s">
        <v>954</v>
      </c>
      <c r="G1327" s="33" t="s">
        <v>4731</v>
      </c>
      <c r="H1327" s="5" t="s">
        <v>1855</v>
      </c>
      <c r="I1327" s="33">
        <v>1386</v>
      </c>
      <c r="K1327" s="9">
        <v>27</v>
      </c>
      <c r="O1327" s="33" t="s">
        <v>4924</v>
      </c>
      <c r="P1327" s="61" t="str">
        <f t="shared" si="62"/>
        <v>POINT(-95.620749 44.960561)</v>
      </c>
      <c r="Q1327" s="67">
        <v>44.960560999999998</v>
      </c>
      <c r="R1327" s="67">
        <v>-95.620749000000004</v>
      </c>
    </row>
    <row r="1328" spans="1:18" x14ac:dyDescent="0.25">
      <c r="A1328" s="76" t="str">
        <f t="shared" si="60"/>
        <v>27025</v>
      </c>
      <c r="B1328" s="76" t="str">
        <f t="shared" si="61"/>
        <v>27025</v>
      </c>
      <c r="C1328" s="33">
        <v>27025</v>
      </c>
      <c r="D1328" s="33" t="s">
        <v>4925</v>
      </c>
      <c r="E1328" s="33" t="s">
        <v>955</v>
      </c>
      <c r="F1328" s="33" t="s">
        <v>954</v>
      </c>
      <c r="G1328" s="33" t="s">
        <v>4926</v>
      </c>
      <c r="H1328" s="5" t="s">
        <v>1855</v>
      </c>
      <c r="I1328" s="33">
        <v>1387</v>
      </c>
      <c r="K1328" s="9">
        <v>27</v>
      </c>
      <c r="O1328" s="33" t="s">
        <v>4927</v>
      </c>
      <c r="P1328" s="61" t="str">
        <f t="shared" si="62"/>
        <v>POINT(-92.924051 45.453007)</v>
      </c>
      <c r="Q1328" s="67">
        <v>45.453006999999999</v>
      </c>
      <c r="R1328" s="67">
        <v>-92.924051000000006</v>
      </c>
    </row>
    <row r="1329" spans="1:18" x14ac:dyDescent="0.25">
      <c r="A1329" s="76" t="str">
        <f t="shared" si="60"/>
        <v>27027</v>
      </c>
      <c r="B1329" s="76" t="str">
        <f t="shared" si="61"/>
        <v>27027</v>
      </c>
      <c r="C1329" s="33">
        <v>27027</v>
      </c>
      <c r="D1329" s="33" t="s">
        <v>1893</v>
      </c>
      <c r="E1329" s="33" t="s">
        <v>955</v>
      </c>
      <c r="F1329" s="33" t="s">
        <v>954</v>
      </c>
      <c r="G1329" s="33" t="s">
        <v>1894</v>
      </c>
      <c r="H1329" s="5" t="s">
        <v>1855</v>
      </c>
      <c r="I1329" s="33">
        <v>1388</v>
      </c>
      <c r="K1329" s="9">
        <v>27</v>
      </c>
      <c r="O1329" s="33" t="s">
        <v>4928</v>
      </c>
      <c r="P1329" s="61" t="str">
        <f t="shared" si="62"/>
        <v>POINT(-96.672421 46.857998)</v>
      </c>
      <c r="Q1329" s="67">
        <v>46.857998000000002</v>
      </c>
      <c r="R1329" s="67">
        <v>-96.672421</v>
      </c>
    </row>
    <row r="1330" spans="1:18" x14ac:dyDescent="0.25">
      <c r="A1330" s="76" t="str">
        <f t="shared" si="60"/>
        <v>27029</v>
      </c>
      <c r="B1330" s="76" t="str">
        <f t="shared" si="61"/>
        <v>27029</v>
      </c>
      <c r="C1330" s="33">
        <v>27029</v>
      </c>
      <c r="D1330" s="33" t="s">
        <v>3332</v>
      </c>
      <c r="E1330" s="33" t="s">
        <v>955</v>
      </c>
      <c r="F1330" s="33" t="s">
        <v>954</v>
      </c>
      <c r="G1330" s="33" t="s">
        <v>3333</v>
      </c>
      <c r="H1330" s="5" t="s">
        <v>1855</v>
      </c>
      <c r="I1330" s="33">
        <v>1389</v>
      </c>
      <c r="K1330" s="9">
        <v>27</v>
      </c>
      <c r="O1330" s="33" t="s">
        <v>4929</v>
      </c>
      <c r="P1330" s="61" t="str">
        <f t="shared" si="62"/>
        <v>POINT(-95.388249 47.561894)</v>
      </c>
      <c r="Q1330" s="67">
        <v>47.561894000000002</v>
      </c>
      <c r="R1330" s="67">
        <v>-95.388249000000002</v>
      </c>
    </row>
    <row r="1331" spans="1:18" x14ac:dyDescent="0.25">
      <c r="A1331" s="76" t="str">
        <f t="shared" si="60"/>
        <v>27031</v>
      </c>
      <c r="B1331" s="76" t="str">
        <f t="shared" si="61"/>
        <v>27031</v>
      </c>
      <c r="C1331" s="33">
        <v>27031</v>
      </c>
      <c r="D1331" s="33" t="s">
        <v>2986</v>
      </c>
      <c r="E1331" s="33" t="s">
        <v>955</v>
      </c>
      <c r="F1331" s="33" t="s">
        <v>954</v>
      </c>
      <c r="G1331" s="33" t="s">
        <v>2987</v>
      </c>
      <c r="H1331" s="5" t="s">
        <v>1855</v>
      </c>
      <c r="I1331" s="33">
        <v>1390</v>
      </c>
      <c r="K1331" s="9">
        <v>27</v>
      </c>
      <c r="O1331" s="33" t="s">
        <v>4930</v>
      </c>
      <c r="P1331" s="61" t="str">
        <f t="shared" si="62"/>
        <v>POINT(-90.337909 47.783499)</v>
      </c>
      <c r="Q1331" s="67">
        <v>47.783498999999999</v>
      </c>
      <c r="R1331" s="67">
        <v>-90.337908999999996</v>
      </c>
    </row>
    <row r="1332" spans="1:18" x14ac:dyDescent="0.25">
      <c r="A1332" s="76" t="str">
        <f t="shared" si="60"/>
        <v>27033</v>
      </c>
      <c r="B1332" s="76" t="str">
        <f t="shared" si="61"/>
        <v>27033</v>
      </c>
      <c r="C1332" s="33">
        <v>27033</v>
      </c>
      <c r="D1332" s="33" t="s">
        <v>4931</v>
      </c>
      <c r="E1332" s="33" t="s">
        <v>955</v>
      </c>
      <c r="F1332" s="33" t="s">
        <v>954</v>
      </c>
      <c r="G1332" s="33" t="s">
        <v>4932</v>
      </c>
      <c r="H1332" s="5" t="s">
        <v>1855</v>
      </c>
      <c r="I1332" s="33">
        <v>1391</v>
      </c>
      <c r="K1332" s="9">
        <v>27</v>
      </c>
      <c r="O1332" s="33" t="s">
        <v>4933</v>
      </c>
      <c r="P1332" s="61" t="str">
        <f t="shared" si="62"/>
        <v>POINT(-95.119501 43.94151)</v>
      </c>
      <c r="Q1332" s="67">
        <v>43.941510000000001</v>
      </c>
      <c r="R1332" s="67">
        <v>-95.119501</v>
      </c>
    </row>
    <row r="1333" spans="1:18" x14ac:dyDescent="0.25">
      <c r="A1333" s="76" t="str">
        <f t="shared" si="60"/>
        <v>27035</v>
      </c>
      <c r="B1333" s="76" t="str">
        <f t="shared" si="61"/>
        <v>27035</v>
      </c>
      <c r="C1333" s="33">
        <v>27035</v>
      </c>
      <c r="D1333" s="33" t="s">
        <v>4934</v>
      </c>
      <c r="E1333" s="33" t="s">
        <v>955</v>
      </c>
      <c r="F1333" s="33" t="s">
        <v>954</v>
      </c>
      <c r="G1333" s="33" t="s">
        <v>4935</v>
      </c>
      <c r="H1333" s="5" t="s">
        <v>1855</v>
      </c>
      <c r="I1333" s="33">
        <v>1392</v>
      </c>
      <c r="K1333" s="9">
        <v>27</v>
      </c>
      <c r="O1333" s="33" t="s">
        <v>4936</v>
      </c>
      <c r="P1333" s="61" t="str">
        <f t="shared" si="62"/>
        <v>POINT(-94.158899 46.430372)</v>
      </c>
      <c r="Q1333" s="67">
        <v>46.430371999999998</v>
      </c>
      <c r="R1333" s="67">
        <v>-94.158899000000005</v>
      </c>
    </row>
    <row r="1334" spans="1:18" x14ac:dyDescent="0.25">
      <c r="A1334" s="76" t="str">
        <f t="shared" si="60"/>
        <v>27037</v>
      </c>
      <c r="B1334" s="76" t="str">
        <f t="shared" si="61"/>
        <v>27037</v>
      </c>
      <c r="C1334" s="33">
        <v>27037</v>
      </c>
      <c r="D1334" s="33" t="s">
        <v>4937</v>
      </c>
      <c r="E1334" s="33" t="s">
        <v>955</v>
      </c>
      <c r="F1334" s="33" t="s">
        <v>954</v>
      </c>
      <c r="G1334" s="33" t="s">
        <v>4938</v>
      </c>
      <c r="H1334" s="5" t="s">
        <v>1855</v>
      </c>
      <c r="I1334" s="33">
        <v>1393</v>
      </c>
      <c r="K1334" s="9">
        <v>27</v>
      </c>
      <c r="O1334" s="33" t="s">
        <v>4939</v>
      </c>
      <c r="P1334" s="61" t="str">
        <f t="shared" si="62"/>
        <v>POINT(-93.151767 44.765954)</v>
      </c>
      <c r="Q1334" s="67">
        <v>44.765954000000001</v>
      </c>
      <c r="R1334" s="67">
        <v>-93.151767000000007</v>
      </c>
    </row>
    <row r="1335" spans="1:18" x14ac:dyDescent="0.25">
      <c r="A1335" s="76" t="str">
        <f t="shared" si="60"/>
        <v>27039</v>
      </c>
      <c r="B1335" s="76" t="str">
        <f t="shared" si="61"/>
        <v>27039</v>
      </c>
      <c r="C1335" s="33">
        <v>27039</v>
      </c>
      <c r="D1335" s="33" t="s">
        <v>3006</v>
      </c>
      <c r="E1335" s="33" t="s">
        <v>955</v>
      </c>
      <c r="F1335" s="33" t="s">
        <v>954</v>
      </c>
      <c r="G1335" s="33" t="s">
        <v>3007</v>
      </c>
      <c r="H1335" s="5" t="s">
        <v>1855</v>
      </c>
      <c r="I1335" s="33">
        <v>1394</v>
      </c>
      <c r="K1335" s="9">
        <v>27</v>
      </c>
      <c r="O1335" s="33" t="s">
        <v>4940</v>
      </c>
      <c r="P1335" s="61" t="str">
        <f t="shared" si="62"/>
        <v>POINT(-92.808798 44.02998)</v>
      </c>
      <c r="Q1335" s="67">
        <v>44.029980000000002</v>
      </c>
      <c r="R1335" s="67">
        <v>-92.808797999999996</v>
      </c>
    </row>
    <row r="1336" spans="1:18" x14ac:dyDescent="0.25">
      <c r="A1336" s="76" t="str">
        <f t="shared" si="60"/>
        <v>27041</v>
      </c>
      <c r="B1336" s="76" t="str">
        <f t="shared" si="61"/>
        <v>27041</v>
      </c>
      <c r="C1336" s="33">
        <v>27041</v>
      </c>
      <c r="D1336" s="33" t="s">
        <v>2578</v>
      </c>
      <c r="E1336" s="33" t="s">
        <v>955</v>
      </c>
      <c r="F1336" s="33" t="s">
        <v>954</v>
      </c>
      <c r="G1336" s="33" t="s">
        <v>2579</v>
      </c>
      <c r="H1336" s="5" t="s">
        <v>1855</v>
      </c>
      <c r="I1336" s="33">
        <v>1395</v>
      </c>
      <c r="K1336" s="9">
        <v>27</v>
      </c>
      <c r="O1336" s="33" t="s">
        <v>4941</v>
      </c>
      <c r="P1336" s="61" t="str">
        <f t="shared" si="62"/>
        <v>POINT(-95.39199 45.909027)</v>
      </c>
      <c r="Q1336" s="67">
        <v>45.909027000000002</v>
      </c>
      <c r="R1336" s="67">
        <v>-95.391990000000007</v>
      </c>
    </row>
    <row r="1337" spans="1:18" x14ac:dyDescent="0.25">
      <c r="A1337" s="76" t="str">
        <f t="shared" si="60"/>
        <v>27043</v>
      </c>
      <c r="B1337" s="76" t="str">
        <f t="shared" si="61"/>
        <v>27043</v>
      </c>
      <c r="C1337" s="33">
        <v>27043</v>
      </c>
      <c r="D1337" s="33" t="s">
        <v>4942</v>
      </c>
      <c r="E1337" s="33" t="s">
        <v>955</v>
      </c>
      <c r="F1337" s="33" t="s">
        <v>954</v>
      </c>
      <c r="G1337" s="33" t="s">
        <v>4943</v>
      </c>
      <c r="H1337" s="5" t="s">
        <v>1855</v>
      </c>
      <c r="I1337" s="33">
        <v>1396</v>
      </c>
      <c r="K1337" s="9">
        <v>27</v>
      </c>
      <c r="O1337" s="33" t="s">
        <v>4944</v>
      </c>
      <c r="P1337" s="61" t="str">
        <f t="shared" si="62"/>
        <v>POINT(-93.957933 43.680245)</v>
      </c>
      <c r="Q1337" s="67">
        <v>43.680244999999999</v>
      </c>
      <c r="R1337" s="67">
        <v>-93.957932999999997</v>
      </c>
    </row>
    <row r="1338" spans="1:18" x14ac:dyDescent="0.25">
      <c r="A1338" s="76" t="str">
        <f t="shared" si="60"/>
        <v>27045</v>
      </c>
      <c r="B1338" s="76" t="str">
        <f t="shared" si="61"/>
        <v>27045</v>
      </c>
      <c r="C1338" s="33">
        <v>27045</v>
      </c>
      <c r="D1338" s="33" t="s">
        <v>4945</v>
      </c>
      <c r="E1338" s="33" t="s">
        <v>955</v>
      </c>
      <c r="F1338" s="33" t="s">
        <v>954</v>
      </c>
      <c r="G1338" s="33" t="s">
        <v>4946</v>
      </c>
      <c r="H1338" s="5" t="s">
        <v>1855</v>
      </c>
      <c r="I1338" s="33">
        <v>1397</v>
      </c>
      <c r="K1338" s="9">
        <v>27</v>
      </c>
      <c r="O1338" s="33" t="s">
        <v>4947</v>
      </c>
      <c r="P1338" s="61" t="str">
        <f t="shared" si="62"/>
        <v>POINT(-92.082719 43.692687)</v>
      </c>
      <c r="Q1338" s="67">
        <v>43.692686999999999</v>
      </c>
      <c r="R1338" s="67">
        <v>-92.082718999999997</v>
      </c>
    </row>
    <row r="1339" spans="1:18" x14ac:dyDescent="0.25">
      <c r="A1339" s="76" t="str">
        <f t="shared" si="60"/>
        <v>27047</v>
      </c>
      <c r="B1339" s="76" t="str">
        <f t="shared" si="61"/>
        <v>27047</v>
      </c>
      <c r="C1339" s="33">
        <v>27047</v>
      </c>
      <c r="D1339" s="33" t="s">
        <v>4948</v>
      </c>
      <c r="E1339" s="33" t="s">
        <v>955</v>
      </c>
      <c r="F1339" s="33" t="s">
        <v>954</v>
      </c>
      <c r="G1339" s="33" t="s">
        <v>4949</v>
      </c>
      <c r="H1339" s="5" t="s">
        <v>1855</v>
      </c>
      <c r="I1339" s="33">
        <v>1398</v>
      </c>
      <c r="K1339" s="9">
        <v>27</v>
      </c>
      <c r="O1339" s="33" t="s">
        <v>4950</v>
      </c>
      <c r="P1339" s="61" t="str">
        <f t="shared" si="62"/>
        <v>POINT(-93.361794 43.662563)</v>
      </c>
      <c r="Q1339" s="67">
        <v>43.662562999999999</v>
      </c>
      <c r="R1339" s="67">
        <v>-93.361794000000003</v>
      </c>
    </row>
    <row r="1340" spans="1:18" x14ac:dyDescent="0.25">
      <c r="A1340" s="76" t="str">
        <f t="shared" si="60"/>
        <v>27049</v>
      </c>
      <c r="B1340" s="76" t="str">
        <f t="shared" si="61"/>
        <v>27049</v>
      </c>
      <c r="C1340" s="33">
        <v>27049</v>
      </c>
      <c r="D1340" s="33" t="s">
        <v>4951</v>
      </c>
      <c r="E1340" s="33" t="s">
        <v>955</v>
      </c>
      <c r="F1340" s="33" t="s">
        <v>954</v>
      </c>
      <c r="G1340" s="33" t="s">
        <v>4952</v>
      </c>
      <c r="H1340" s="5" t="s">
        <v>1855</v>
      </c>
      <c r="I1340" s="33">
        <v>1399</v>
      </c>
      <c r="K1340" s="9">
        <v>27</v>
      </c>
      <c r="O1340" s="33" t="s">
        <v>4953</v>
      </c>
      <c r="P1340" s="61" t="str">
        <f t="shared" si="62"/>
        <v>POINT(-92.667524 44.449072)</v>
      </c>
      <c r="Q1340" s="67">
        <v>44.449072000000001</v>
      </c>
      <c r="R1340" s="67">
        <v>-92.667524</v>
      </c>
    </row>
    <row r="1341" spans="1:18" x14ac:dyDescent="0.25">
      <c r="A1341" s="76" t="str">
        <f t="shared" si="60"/>
        <v>27051</v>
      </c>
      <c r="B1341" s="76" t="str">
        <f t="shared" si="61"/>
        <v>27051</v>
      </c>
      <c r="C1341" s="33">
        <v>27051</v>
      </c>
      <c r="D1341" s="33" t="s">
        <v>2235</v>
      </c>
      <c r="E1341" s="33" t="s">
        <v>955</v>
      </c>
      <c r="F1341" s="33" t="s">
        <v>954</v>
      </c>
      <c r="G1341" s="33" t="s">
        <v>2236</v>
      </c>
      <c r="H1341" s="5" t="s">
        <v>1855</v>
      </c>
      <c r="I1341" s="33">
        <v>1400</v>
      </c>
      <c r="K1341" s="9">
        <v>27</v>
      </c>
      <c r="O1341" s="33" t="s">
        <v>4954</v>
      </c>
      <c r="P1341" s="61" t="str">
        <f t="shared" si="62"/>
        <v>POINT(-95.936611 45.943212)</v>
      </c>
      <c r="Q1341" s="67">
        <v>45.943212000000003</v>
      </c>
      <c r="R1341" s="67">
        <v>-95.936610999999999</v>
      </c>
    </row>
    <row r="1342" spans="1:18" x14ac:dyDescent="0.25">
      <c r="A1342" s="76" t="str">
        <f t="shared" si="60"/>
        <v>27053</v>
      </c>
      <c r="B1342" s="76" t="str">
        <f t="shared" si="61"/>
        <v>27053</v>
      </c>
      <c r="C1342" s="33">
        <v>27053</v>
      </c>
      <c r="D1342" s="33" t="s">
        <v>4955</v>
      </c>
      <c r="E1342" s="33" t="s">
        <v>955</v>
      </c>
      <c r="F1342" s="33" t="s">
        <v>954</v>
      </c>
      <c r="G1342" s="33" t="s">
        <v>4956</v>
      </c>
      <c r="H1342" s="5" t="s">
        <v>1855</v>
      </c>
      <c r="I1342" s="33">
        <v>1401</v>
      </c>
      <c r="K1342" s="9">
        <v>27</v>
      </c>
      <c r="O1342" s="33" t="s">
        <v>4957</v>
      </c>
      <c r="P1342" s="61" t="str">
        <f t="shared" si="62"/>
        <v>POINT(-93.36119 44.974633)</v>
      </c>
      <c r="Q1342" s="67">
        <v>44.974632999999997</v>
      </c>
      <c r="R1342" s="67">
        <v>-93.361189999999993</v>
      </c>
    </row>
    <row r="1343" spans="1:18" x14ac:dyDescent="0.25">
      <c r="A1343" s="76" t="str">
        <f t="shared" si="60"/>
        <v>27055</v>
      </c>
      <c r="B1343" s="76" t="str">
        <f t="shared" si="61"/>
        <v>27055</v>
      </c>
      <c r="C1343" s="33">
        <v>27055</v>
      </c>
      <c r="D1343" s="33" t="s">
        <v>1956</v>
      </c>
      <c r="E1343" s="33" t="s">
        <v>955</v>
      </c>
      <c r="F1343" s="33" t="s">
        <v>954</v>
      </c>
      <c r="G1343" s="33" t="s">
        <v>1957</v>
      </c>
      <c r="H1343" s="5" t="s">
        <v>1855</v>
      </c>
      <c r="I1343" s="33">
        <v>1402</v>
      </c>
      <c r="K1343" s="9">
        <v>27</v>
      </c>
      <c r="O1343" s="33" t="s">
        <v>4958</v>
      </c>
      <c r="P1343" s="61" t="str">
        <f t="shared" si="62"/>
        <v>POINT(-91.440063 43.718927)</v>
      </c>
      <c r="Q1343" s="67">
        <v>43.718927000000001</v>
      </c>
      <c r="R1343" s="67">
        <v>-91.440062999999995</v>
      </c>
    </row>
    <row r="1344" spans="1:18" x14ac:dyDescent="0.25">
      <c r="A1344" s="76" t="str">
        <f t="shared" si="60"/>
        <v>27057</v>
      </c>
      <c r="B1344" s="76" t="str">
        <f t="shared" si="61"/>
        <v>27057</v>
      </c>
      <c r="C1344" s="33">
        <v>27057</v>
      </c>
      <c r="D1344" s="33" t="s">
        <v>4959</v>
      </c>
      <c r="E1344" s="33" t="s">
        <v>955</v>
      </c>
      <c r="F1344" s="33" t="s">
        <v>954</v>
      </c>
      <c r="G1344" s="33" t="s">
        <v>4960</v>
      </c>
      <c r="H1344" s="5" t="s">
        <v>1855</v>
      </c>
      <c r="I1344" s="33">
        <v>1403</v>
      </c>
      <c r="K1344" s="9">
        <v>27</v>
      </c>
      <c r="O1344" s="33" t="s">
        <v>4961</v>
      </c>
      <c r="P1344" s="61" t="str">
        <f t="shared" si="62"/>
        <v>POINT(-94.934153 47.057887)</v>
      </c>
      <c r="Q1344" s="67">
        <v>47.057887000000001</v>
      </c>
      <c r="R1344" s="67">
        <v>-94.934152999999995</v>
      </c>
    </row>
    <row r="1345" spans="1:18" x14ac:dyDescent="0.25">
      <c r="A1345" s="76" t="str">
        <f t="shared" si="60"/>
        <v>27059</v>
      </c>
      <c r="B1345" s="76" t="str">
        <f t="shared" si="61"/>
        <v>27059</v>
      </c>
      <c r="C1345" s="33">
        <v>27059</v>
      </c>
      <c r="D1345" s="33" t="s">
        <v>4962</v>
      </c>
      <c r="E1345" s="33" t="s">
        <v>955</v>
      </c>
      <c r="F1345" s="33" t="s">
        <v>954</v>
      </c>
      <c r="G1345" s="33" t="s">
        <v>4963</v>
      </c>
      <c r="H1345" s="5" t="s">
        <v>1855</v>
      </c>
      <c r="I1345" s="33">
        <v>1404</v>
      </c>
      <c r="K1345" s="9">
        <v>27</v>
      </c>
      <c r="O1345" s="33" t="s">
        <v>4964</v>
      </c>
      <c r="P1345" s="61" t="str">
        <f t="shared" si="62"/>
        <v>POINT(-93.261468 45.544297)</v>
      </c>
      <c r="Q1345" s="67">
        <v>45.544297</v>
      </c>
      <c r="R1345" s="67">
        <v>-93.261467999999994</v>
      </c>
    </row>
    <row r="1346" spans="1:18" x14ac:dyDescent="0.25">
      <c r="A1346" s="76" t="str">
        <f t="shared" si="60"/>
        <v>27061</v>
      </c>
      <c r="B1346" s="76" t="str">
        <f t="shared" si="61"/>
        <v>27061</v>
      </c>
      <c r="C1346" s="33">
        <v>27061</v>
      </c>
      <c r="D1346" s="33" t="s">
        <v>4965</v>
      </c>
      <c r="E1346" s="33" t="s">
        <v>955</v>
      </c>
      <c r="F1346" s="33" t="s">
        <v>954</v>
      </c>
      <c r="G1346" s="33" t="s">
        <v>4966</v>
      </c>
      <c r="H1346" s="5" t="s">
        <v>1855</v>
      </c>
      <c r="I1346" s="33">
        <v>1405</v>
      </c>
      <c r="K1346" s="9">
        <v>27</v>
      </c>
      <c r="O1346" s="33" t="s">
        <v>4967</v>
      </c>
      <c r="P1346" s="61" t="str">
        <f t="shared" si="62"/>
        <v>POINT(-93.520532 47.315978)</v>
      </c>
      <c r="Q1346" s="67">
        <v>47.315978000000001</v>
      </c>
      <c r="R1346" s="67">
        <v>-93.520532000000003</v>
      </c>
    </row>
    <row r="1347" spans="1:18" x14ac:dyDescent="0.25">
      <c r="A1347" s="76" t="str">
        <f t="shared" ref="A1347:A1410" si="63">K1347&amp;RIGHT(C1347,3)</f>
        <v>27063</v>
      </c>
      <c r="B1347" s="76" t="str">
        <f t="shared" ref="B1347:B1410" si="64">TEXT(A1347,"00000")</f>
        <v>27063</v>
      </c>
      <c r="C1347" s="33">
        <v>27063</v>
      </c>
      <c r="D1347" s="33" t="s">
        <v>1959</v>
      </c>
      <c r="E1347" s="33" t="s">
        <v>955</v>
      </c>
      <c r="F1347" s="33" t="s">
        <v>954</v>
      </c>
      <c r="G1347" s="33" t="s">
        <v>1960</v>
      </c>
      <c r="H1347" s="5" t="s">
        <v>1855</v>
      </c>
      <c r="I1347" s="33">
        <v>1406</v>
      </c>
      <c r="K1347" s="9">
        <v>27</v>
      </c>
      <c r="O1347" s="33" t="s">
        <v>4968</v>
      </c>
      <c r="P1347" s="61" t="str">
        <f t="shared" ref="P1347:P1410" si="65">CONCATENATE("POINT","(",R1347," ",Q1347,")")</f>
        <v>POINT(-95.112558 43.665988)</v>
      </c>
      <c r="Q1347" s="67">
        <v>43.665987999999999</v>
      </c>
      <c r="R1347" s="67">
        <v>-95.112558000000007</v>
      </c>
    </row>
    <row r="1348" spans="1:18" x14ac:dyDescent="0.25">
      <c r="A1348" s="76" t="str">
        <f t="shared" si="63"/>
        <v>27065</v>
      </c>
      <c r="B1348" s="76" t="str">
        <f t="shared" si="64"/>
        <v>27065</v>
      </c>
      <c r="C1348" s="33">
        <v>27065</v>
      </c>
      <c r="D1348" s="33" t="s">
        <v>4969</v>
      </c>
      <c r="E1348" s="33" t="s">
        <v>955</v>
      </c>
      <c r="F1348" s="33" t="s">
        <v>954</v>
      </c>
      <c r="G1348" s="33" t="s">
        <v>4970</v>
      </c>
      <c r="H1348" s="5" t="s">
        <v>1855</v>
      </c>
      <c r="I1348" s="33">
        <v>1407</v>
      </c>
      <c r="K1348" s="9">
        <v>27</v>
      </c>
      <c r="O1348" s="33" t="s">
        <v>4971</v>
      </c>
      <c r="P1348" s="61" t="str">
        <f t="shared" si="65"/>
        <v>POINT(-93.299412 45.886315)</v>
      </c>
      <c r="Q1348" s="67">
        <v>45.886315000000003</v>
      </c>
      <c r="R1348" s="67">
        <v>-93.299412000000004</v>
      </c>
    </row>
    <row r="1349" spans="1:18" x14ac:dyDescent="0.25">
      <c r="A1349" s="76" t="str">
        <f t="shared" si="63"/>
        <v>27067</v>
      </c>
      <c r="B1349" s="76" t="str">
        <f t="shared" si="64"/>
        <v>27067</v>
      </c>
      <c r="C1349" s="33">
        <v>27067</v>
      </c>
      <c r="D1349" s="33" t="s">
        <v>4972</v>
      </c>
      <c r="E1349" s="33" t="s">
        <v>955</v>
      </c>
      <c r="F1349" s="33" t="s">
        <v>954</v>
      </c>
      <c r="G1349" s="33" t="s">
        <v>4973</v>
      </c>
      <c r="H1349" s="5" t="s">
        <v>1855</v>
      </c>
      <c r="I1349" s="33">
        <v>1408</v>
      </c>
      <c r="K1349" s="9">
        <v>27</v>
      </c>
      <c r="O1349" s="33" t="s">
        <v>4974</v>
      </c>
      <c r="P1349" s="61" t="str">
        <f t="shared" si="65"/>
        <v>POINT(-95.016796 45.15505)</v>
      </c>
      <c r="Q1349" s="67">
        <v>45.155050000000003</v>
      </c>
      <c r="R1349" s="67">
        <v>-95.016795999999999</v>
      </c>
    </row>
    <row r="1350" spans="1:18" x14ac:dyDescent="0.25">
      <c r="A1350" s="76" t="str">
        <f t="shared" si="63"/>
        <v>27069</v>
      </c>
      <c r="B1350" s="76" t="str">
        <f t="shared" si="64"/>
        <v>27069</v>
      </c>
      <c r="C1350" s="33">
        <v>27069</v>
      </c>
      <c r="D1350" s="33" t="s">
        <v>4975</v>
      </c>
      <c r="E1350" s="33" t="s">
        <v>955</v>
      </c>
      <c r="F1350" s="33" t="s">
        <v>954</v>
      </c>
      <c r="G1350" s="33" t="s">
        <v>4976</v>
      </c>
      <c r="H1350" s="5" t="s">
        <v>1855</v>
      </c>
      <c r="I1350" s="33">
        <v>1409</v>
      </c>
      <c r="K1350" s="9">
        <v>27</v>
      </c>
      <c r="O1350" s="33" t="s">
        <v>4977</v>
      </c>
      <c r="P1350" s="61" t="str">
        <f t="shared" si="65"/>
        <v>POINT(-96.781108 48.729536)</v>
      </c>
      <c r="Q1350" s="67">
        <v>48.729536000000003</v>
      </c>
      <c r="R1350" s="67">
        <v>-96.781108000000003</v>
      </c>
    </row>
    <row r="1351" spans="1:18" x14ac:dyDescent="0.25">
      <c r="A1351" s="76" t="str">
        <f t="shared" si="63"/>
        <v>27071</v>
      </c>
      <c r="B1351" s="76" t="str">
        <f t="shared" si="64"/>
        <v>27071</v>
      </c>
      <c r="C1351" s="33">
        <v>27071</v>
      </c>
      <c r="D1351" s="33" t="s">
        <v>4978</v>
      </c>
      <c r="E1351" s="33" t="s">
        <v>955</v>
      </c>
      <c r="F1351" s="33" t="s">
        <v>954</v>
      </c>
      <c r="G1351" s="33" t="s">
        <v>4979</v>
      </c>
      <c r="H1351" s="5" t="s">
        <v>1855</v>
      </c>
      <c r="I1351" s="33">
        <v>1410</v>
      </c>
      <c r="K1351" s="9">
        <v>27</v>
      </c>
      <c r="O1351" s="33" t="s">
        <v>4980</v>
      </c>
      <c r="P1351" s="61" t="str">
        <f t="shared" si="65"/>
        <v>POINT(-93.485728 48.509405)</v>
      </c>
      <c r="Q1351" s="67">
        <v>48.509405000000001</v>
      </c>
      <c r="R1351" s="67">
        <v>-93.485727999999995</v>
      </c>
    </row>
    <row r="1352" spans="1:18" x14ac:dyDescent="0.25">
      <c r="A1352" s="76" t="str">
        <f t="shared" si="63"/>
        <v>27073</v>
      </c>
      <c r="B1352" s="76" t="str">
        <f t="shared" si="64"/>
        <v>27073</v>
      </c>
      <c r="C1352" s="33">
        <v>27073</v>
      </c>
      <c r="D1352" s="33" t="s">
        <v>4981</v>
      </c>
      <c r="E1352" s="33" t="s">
        <v>955</v>
      </c>
      <c r="F1352" s="33" t="s">
        <v>954</v>
      </c>
      <c r="G1352" s="33" t="s">
        <v>4982</v>
      </c>
      <c r="H1352" s="5" t="s">
        <v>1855</v>
      </c>
      <c r="I1352" s="33">
        <v>1411</v>
      </c>
      <c r="K1352" s="9">
        <v>27</v>
      </c>
      <c r="O1352" s="33" t="s">
        <v>4983</v>
      </c>
      <c r="P1352" s="61" t="str">
        <f t="shared" si="65"/>
        <v>POINT(-96.133339 44.982243)</v>
      </c>
      <c r="Q1352" s="67">
        <v>44.982242999999997</v>
      </c>
      <c r="R1352" s="67">
        <v>-96.133339000000007</v>
      </c>
    </row>
    <row r="1353" spans="1:18" x14ac:dyDescent="0.25">
      <c r="A1353" s="76" t="str">
        <f t="shared" si="63"/>
        <v>27075</v>
      </c>
      <c r="B1353" s="76" t="str">
        <f t="shared" si="64"/>
        <v>27075</v>
      </c>
      <c r="C1353" s="33">
        <v>27075</v>
      </c>
      <c r="D1353" s="33" t="s">
        <v>2402</v>
      </c>
      <c r="E1353" s="33" t="s">
        <v>955</v>
      </c>
      <c r="F1353" s="33" t="s">
        <v>954</v>
      </c>
      <c r="G1353" s="33" t="s">
        <v>2403</v>
      </c>
      <c r="H1353" s="5" t="s">
        <v>1855</v>
      </c>
      <c r="I1353" s="33">
        <v>1412</v>
      </c>
      <c r="K1353" s="9">
        <v>27</v>
      </c>
      <c r="O1353" s="33" t="s">
        <v>4984</v>
      </c>
      <c r="P1353" s="61" t="str">
        <f t="shared" si="65"/>
        <v>POINT(-91.55743 47.180205)</v>
      </c>
      <c r="Q1353" s="67">
        <v>47.180205000000001</v>
      </c>
      <c r="R1353" s="67">
        <v>-91.557429999999997</v>
      </c>
    </row>
    <row r="1354" spans="1:18" x14ac:dyDescent="0.25">
      <c r="A1354" s="76" t="str">
        <f t="shared" si="63"/>
        <v>27077</v>
      </c>
      <c r="B1354" s="76" t="str">
        <f t="shared" si="64"/>
        <v>27077</v>
      </c>
      <c r="C1354" s="33">
        <v>27077</v>
      </c>
      <c r="D1354" s="33" t="s">
        <v>4985</v>
      </c>
      <c r="E1354" s="33" t="s">
        <v>955</v>
      </c>
      <c r="F1354" s="33" t="s">
        <v>954</v>
      </c>
      <c r="G1354" s="33" t="s">
        <v>4986</v>
      </c>
      <c r="H1354" s="5" t="s">
        <v>1855</v>
      </c>
      <c r="I1354" s="33">
        <v>1413</v>
      </c>
      <c r="K1354" s="9">
        <v>27</v>
      </c>
      <c r="O1354" s="33" t="s">
        <v>4987</v>
      </c>
      <c r="P1354" s="61" t="str">
        <f t="shared" si="65"/>
        <v>POINT(-94.745194 48.765863)</v>
      </c>
      <c r="Q1354" s="67">
        <v>48.765863000000003</v>
      </c>
      <c r="R1354" s="67">
        <v>-94.745193999999998</v>
      </c>
    </row>
    <row r="1355" spans="1:18" x14ac:dyDescent="0.25">
      <c r="A1355" s="76" t="str">
        <f t="shared" si="63"/>
        <v>27079</v>
      </c>
      <c r="B1355" s="76" t="str">
        <f t="shared" si="64"/>
        <v>27079</v>
      </c>
      <c r="C1355" s="33">
        <v>27079</v>
      </c>
      <c r="D1355" s="33" t="s">
        <v>4988</v>
      </c>
      <c r="E1355" s="33" t="s">
        <v>955</v>
      </c>
      <c r="F1355" s="33" t="s">
        <v>954</v>
      </c>
      <c r="G1355" s="33" t="s">
        <v>4989</v>
      </c>
      <c r="H1355" s="5" t="s">
        <v>1855</v>
      </c>
      <c r="I1355" s="33">
        <v>1414</v>
      </c>
      <c r="K1355" s="9">
        <v>27</v>
      </c>
      <c r="O1355" s="33" t="s">
        <v>4990</v>
      </c>
      <c r="P1355" s="61" t="str">
        <f t="shared" si="65"/>
        <v>POINT(-93.717527 44.39373)</v>
      </c>
      <c r="Q1355" s="67">
        <v>44.393729999999998</v>
      </c>
      <c r="R1355" s="67">
        <v>-93.717527000000004</v>
      </c>
    </row>
    <row r="1356" spans="1:18" x14ac:dyDescent="0.25">
      <c r="A1356" s="76" t="str">
        <f t="shared" si="63"/>
        <v>27081</v>
      </c>
      <c r="B1356" s="76" t="str">
        <f t="shared" si="64"/>
        <v>27081</v>
      </c>
      <c r="C1356" s="33">
        <v>27081</v>
      </c>
      <c r="D1356" s="33" t="s">
        <v>2264</v>
      </c>
      <c r="E1356" s="33" t="s">
        <v>955</v>
      </c>
      <c r="F1356" s="33" t="s">
        <v>954</v>
      </c>
      <c r="G1356" s="33" t="s">
        <v>2265</v>
      </c>
      <c r="H1356" s="5" t="s">
        <v>1855</v>
      </c>
      <c r="I1356" s="33">
        <v>1415</v>
      </c>
      <c r="K1356" s="9">
        <v>27</v>
      </c>
      <c r="O1356" s="33" t="s">
        <v>4991</v>
      </c>
      <c r="P1356" s="61" t="str">
        <f t="shared" si="65"/>
        <v>POINT(-96.253532 44.375241)</v>
      </c>
      <c r="Q1356" s="67">
        <v>44.375241000000003</v>
      </c>
      <c r="R1356" s="67">
        <v>-96.253532000000007</v>
      </c>
    </row>
    <row r="1357" spans="1:18" x14ac:dyDescent="0.25">
      <c r="A1357" s="76" t="str">
        <f t="shared" si="63"/>
        <v>27083</v>
      </c>
      <c r="B1357" s="76" t="str">
        <f t="shared" si="64"/>
        <v>27083</v>
      </c>
      <c r="C1357" s="33">
        <v>27083</v>
      </c>
      <c r="D1357" s="33" t="s">
        <v>3884</v>
      </c>
      <c r="E1357" s="33" t="s">
        <v>955</v>
      </c>
      <c r="F1357" s="33" t="s">
        <v>954</v>
      </c>
      <c r="G1357" s="33" t="s">
        <v>3885</v>
      </c>
      <c r="H1357" s="5" t="s">
        <v>1855</v>
      </c>
      <c r="I1357" s="33">
        <v>1416</v>
      </c>
      <c r="K1357" s="9">
        <v>27</v>
      </c>
      <c r="O1357" s="33" t="s">
        <v>4992</v>
      </c>
      <c r="P1357" s="61" t="str">
        <f t="shared" si="65"/>
        <v>POINT(-95.795395 44.428427)</v>
      </c>
      <c r="Q1357" s="67">
        <v>44.428426999999999</v>
      </c>
      <c r="R1357" s="67">
        <v>-95.795394999999999</v>
      </c>
    </row>
    <row r="1358" spans="1:18" x14ac:dyDescent="0.25">
      <c r="A1358" s="76" t="str">
        <f t="shared" si="63"/>
        <v>27085</v>
      </c>
      <c r="B1358" s="76" t="str">
        <f t="shared" si="64"/>
        <v>27085</v>
      </c>
      <c r="C1358" s="33">
        <v>27085</v>
      </c>
      <c r="D1358" s="33" t="s">
        <v>4993</v>
      </c>
      <c r="E1358" s="33" t="s">
        <v>955</v>
      </c>
      <c r="F1358" s="33" t="s">
        <v>954</v>
      </c>
      <c r="G1358" s="33" t="s">
        <v>4994</v>
      </c>
      <c r="H1358" s="5" t="s">
        <v>1855</v>
      </c>
      <c r="I1358" s="33">
        <v>1417</v>
      </c>
      <c r="K1358" s="9">
        <v>27</v>
      </c>
      <c r="O1358" s="33" t="s">
        <v>4995</v>
      </c>
      <c r="P1358" s="61" t="str">
        <f t="shared" si="65"/>
        <v>POINT(-94.264668 44.859713)</v>
      </c>
      <c r="Q1358" s="67">
        <v>44.859712999999999</v>
      </c>
      <c r="R1358" s="67">
        <v>-94.264668</v>
      </c>
    </row>
    <row r="1359" spans="1:18" x14ac:dyDescent="0.25">
      <c r="A1359" s="76" t="str">
        <f t="shared" si="63"/>
        <v>27087</v>
      </c>
      <c r="B1359" s="76" t="str">
        <f t="shared" si="64"/>
        <v>27087</v>
      </c>
      <c r="C1359" s="33">
        <v>27087</v>
      </c>
      <c r="D1359" s="33" t="s">
        <v>4996</v>
      </c>
      <c r="E1359" s="33" t="s">
        <v>955</v>
      </c>
      <c r="F1359" s="33" t="s">
        <v>954</v>
      </c>
      <c r="G1359" s="33" t="s">
        <v>4997</v>
      </c>
      <c r="H1359" s="5" t="s">
        <v>1855</v>
      </c>
      <c r="I1359" s="33">
        <v>1418</v>
      </c>
      <c r="K1359" s="9">
        <v>27</v>
      </c>
      <c r="O1359" s="33" t="s">
        <v>4998</v>
      </c>
      <c r="P1359" s="61" t="str">
        <f t="shared" si="65"/>
        <v>POINT(-95.840755 47.296073)</v>
      </c>
      <c r="Q1359" s="67">
        <v>47.296073</v>
      </c>
      <c r="R1359" s="67">
        <v>-95.840755000000001</v>
      </c>
    </row>
    <row r="1360" spans="1:18" x14ac:dyDescent="0.25">
      <c r="A1360" s="76" t="str">
        <f t="shared" si="63"/>
        <v>27089</v>
      </c>
      <c r="B1360" s="76" t="str">
        <f t="shared" si="64"/>
        <v>27089</v>
      </c>
      <c r="C1360" s="33">
        <v>27089</v>
      </c>
      <c r="D1360" s="33" t="s">
        <v>1995</v>
      </c>
      <c r="E1360" s="33" t="s">
        <v>955</v>
      </c>
      <c r="F1360" s="33" t="s">
        <v>954</v>
      </c>
      <c r="G1360" s="33" t="s">
        <v>1996</v>
      </c>
      <c r="H1360" s="5" t="s">
        <v>1855</v>
      </c>
      <c r="I1360" s="33">
        <v>1419</v>
      </c>
      <c r="K1360" s="9">
        <v>27</v>
      </c>
      <c r="O1360" s="33" t="s">
        <v>4999</v>
      </c>
      <c r="P1360" s="61" t="str">
        <f t="shared" si="65"/>
        <v>POINT(-96.532098 48.310109)</v>
      </c>
      <c r="Q1360" s="67">
        <v>48.310108999999997</v>
      </c>
      <c r="R1360" s="67">
        <v>-96.532098000000005</v>
      </c>
    </row>
    <row r="1361" spans="1:18" x14ac:dyDescent="0.25">
      <c r="A1361" s="76" t="str">
        <f t="shared" si="63"/>
        <v>27091</v>
      </c>
      <c r="B1361" s="76" t="str">
        <f t="shared" si="64"/>
        <v>27091</v>
      </c>
      <c r="C1361" s="33">
        <v>27091</v>
      </c>
      <c r="D1361" s="33" t="s">
        <v>2832</v>
      </c>
      <c r="E1361" s="33" t="s">
        <v>955</v>
      </c>
      <c r="F1361" s="33" t="s">
        <v>954</v>
      </c>
      <c r="G1361" s="33" t="s">
        <v>2833</v>
      </c>
      <c r="H1361" s="5" t="s">
        <v>1855</v>
      </c>
      <c r="I1361" s="33">
        <v>1420</v>
      </c>
      <c r="K1361" s="9">
        <v>27</v>
      </c>
      <c r="O1361" s="33" t="s">
        <v>5000</v>
      </c>
      <c r="P1361" s="61" t="str">
        <f t="shared" si="65"/>
        <v>POINT(-94.511487 43.665285)</v>
      </c>
      <c r="Q1361" s="67">
        <v>43.665284999999997</v>
      </c>
      <c r="R1361" s="67">
        <v>-94.511487000000002</v>
      </c>
    </row>
    <row r="1362" spans="1:18" x14ac:dyDescent="0.25">
      <c r="A1362" s="76" t="str">
        <f t="shared" si="63"/>
        <v>27093</v>
      </c>
      <c r="B1362" s="76" t="str">
        <f t="shared" si="64"/>
        <v>27093</v>
      </c>
      <c r="C1362" s="33">
        <v>27093</v>
      </c>
      <c r="D1362" s="33" t="s">
        <v>5001</v>
      </c>
      <c r="E1362" s="33" t="s">
        <v>955</v>
      </c>
      <c r="F1362" s="33" t="s">
        <v>954</v>
      </c>
      <c r="G1362" s="33" t="s">
        <v>5002</v>
      </c>
      <c r="H1362" s="5" t="s">
        <v>1855</v>
      </c>
      <c r="I1362" s="33">
        <v>1421</v>
      </c>
      <c r="K1362" s="9">
        <v>27</v>
      </c>
      <c r="O1362" s="33" t="s">
        <v>5003</v>
      </c>
      <c r="P1362" s="61" t="str">
        <f t="shared" si="65"/>
        <v>POINT(-94.482983 45.136368)</v>
      </c>
      <c r="Q1362" s="67">
        <v>45.136367999999997</v>
      </c>
      <c r="R1362" s="67">
        <v>-94.482983000000004</v>
      </c>
    </row>
    <row r="1363" spans="1:18" x14ac:dyDescent="0.25">
      <c r="A1363" s="76" t="str">
        <f t="shared" si="63"/>
        <v>27095</v>
      </c>
      <c r="B1363" s="76" t="str">
        <f t="shared" si="64"/>
        <v>27095</v>
      </c>
      <c r="C1363" s="33">
        <v>27095</v>
      </c>
      <c r="D1363" s="33" t="s">
        <v>5004</v>
      </c>
      <c r="E1363" s="33" t="s">
        <v>955</v>
      </c>
      <c r="F1363" s="33" t="s">
        <v>954</v>
      </c>
      <c r="G1363" s="33" t="s">
        <v>5005</v>
      </c>
      <c r="H1363" s="5" t="s">
        <v>1855</v>
      </c>
      <c r="I1363" s="33">
        <v>1422</v>
      </c>
      <c r="K1363" s="9">
        <v>27</v>
      </c>
      <c r="O1363" s="33" t="s">
        <v>5006</v>
      </c>
      <c r="P1363" s="61" t="str">
        <f t="shared" si="65"/>
        <v>POINT(-93.624487 45.794231)</v>
      </c>
      <c r="Q1363" s="67">
        <v>45.794231000000003</v>
      </c>
      <c r="R1363" s="67">
        <v>-93.624487000000002</v>
      </c>
    </row>
    <row r="1364" spans="1:18" x14ac:dyDescent="0.25">
      <c r="A1364" s="76" t="str">
        <f t="shared" si="63"/>
        <v>27097</v>
      </c>
      <c r="B1364" s="76" t="str">
        <f t="shared" si="64"/>
        <v>27097</v>
      </c>
      <c r="C1364" s="33">
        <v>27097</v>
      </c>
      <c r="D1364" s="33" t="s">
        <v>5007</v>
      </c>
      <c r="E1364" s="33" t="s">
        <v>955</v>
      </c>
      <c r="F1364" s="33" t="s">
        <v>954</v>
      </c>
      <c r="G1364" s="33" t="s">
        <v>5008</v>
      </c>
      <c r="H1364" s="5" t="s">
        <v>1855</v>
      </c>
      <c r="I1364" s="33">
        <v>1423</v>
      </c>
      <c r="K1364" s="9">
        <v>27</v>
      </c>
      <c r="O1364" s="33" t="s">
        <v>5009</v>
      </c>
      <c r="P1364" s="61" t="str">
        <f t="shared" si="65"/>
        <v>POINT(-94.327628 45.983428)</v>
      </c>
      <c r="Q1364" s="67">
        <v>45.983428000000004</v>
      </c>
      <c r="R1364" s="67">
        <v>-94.327628000000004</v>
      </c>
    </row>
    <row r="1365" spans="1:18" x14ac:dyDescent="0.25">
      <c r="A1365" s="76" t="str">
        <f t="shared" si="63"/>
        <v>27099</v>
      </c>
      <c r="B1365" s="76" t="str">
        <f t="shared" si="64"/>
        <v>27099</v>
      </c>
      <c r="C1365" s="33">
        <v>27099</v>
      </c>
      <c r="D1365" s="33" t="s">
        <v>5010</v>
      </c>
      <c r="E1365" s="33" t="s">
        <v>955</v>
      </c>
      <c r="F1365" s="33" t="s">
        <v>954</v>
      </c>
      <c r="G1365" s="33" t="s">
        <v>5011</v>
      </c>
      <c r="H1365" s="5" t="s">
        <v>1855</v>
      </c>
      <c r="I1365" s="33">
        <v>1424</v>
      </c>
      <c r="K1365" s="9">
        <v>27</v>
      </c>
      <c r="O1365" s="33" t="s">
        <v>5012</v>
      </c>
      <c r="P1365" s="61" t="str">
        <f t="shared" si="65"/>
        <v>POINT(-92.898185 43.665099)</v>
      </c>
      <c r="Q1365" s="67">
        <v>43.665098999999998</v>
      </c>
      <c r="R1365" s="67">
        <v>-92.898184999999998</v>
      </c>
    </row>
    <row r="1366" spans="1:18" x14ac:dyDescent="0.25">
      <c r="A1366" s="76" t="str">
        <f t="shared" si="63"/>
        <v>27101</v>
      </c>
      <c r="B1366" s="76" t="str">
        <f t="shared" si="64"/>
        <v>27101</v>
      </c>
      <c r="C1366" s="33">
        <v>27101</v>
      </c>
      <c r="D1366" s="33" t="s">
        <v>3140</v>
      </c>
      <c r="E1366" s="33" t="s">
        <v>955</v>
      </c>
      <c r="F1366" s="33" t="s">
        <v>954</v>
      </c>
      <c r="G1366" s="33" t="s">
        <v>3141</v>
      </c>
      <c r="H1366" s="5" t="s">
        <v>1855</v>
      </c>
      <c r="I1366" s="33">
        <v>1425</v>
      </c>
      <c r="K1366" s="9">
        <v>27</v>
      </c>
      <c r="O1366" s="33" t="s">
        <v>5013</v>
      </c>
      <c r="P1366" s="61" t="str">
        <f t="shared" si="65"/>
        <v>POINT(-95.74103 43.98645)</v>
      </c>
      <c r="Q1366" s="67">
        <v>43.986449999999998</v>
      </c>
      <c r="R1366" s="67">
        <v>-95.741029999999995</v>
      </c>
    </row>
    <row r="1367" spans="1:18" x14ac:dyDescent="0.25">
      <c r="A1367" s="76" t="str">
        <f t="shared" si="63"/>
        <v>27103</v>
      </c>
      <c r="B1367" s="76" t="str">
        <f t="shared" si="64"/>
        <v>27103</v>
      </c>
      <c r="C1367" s="33">
        <v>27103</v>
      </c>
      <c r="D1367" s="33" t="s">
        <v>5014</v>
      </c>
      <c r="E1367" s="33" t="s">
        <v>955</v>
      </c>
      <c r="F1367" s="33" t="s">
        <v>954</v>
      </c>
      <c r="G1367" s="33" t="s">
        <v>5015</v>
      </c>
      <c r="H1367" s="5" t="s">
        <v>1855</v>
      </c>
      <c r="I1367" s="33">
        <v>1426</v>
      </c>
      <c r="K1367" s="9">
        <v>27</v>
      </c>
      <c r="O1367" s="33" t="s">
        <v>5016</v>
      </c>
      <c r="P1367" s="61" t="str">
        <f t="shared" si="65"/>
        <v>POINT(-94.06079 44.265357)</v>
      </c>
      <c r="Q1367" s="67">
        <v>44.265357000000002</v>
      </c>
      <c r="R1367" s="67">
        <v>-94.060789999999997</v>
      </c>
    </row>
    <row r="1368" spans="1:18" x14ac:dyDescent="0.25">
      <c r="A1368" s="76" t="str">
        <f t="shared" si="63"/>
        <v>27105</v>
      </c>
      <c r="B1368" s="76" t="str">
        <f t="shared" si="64"/>
        <v>27105</v>
      </c>
      <c r="C1368" s="33">
        <v>27105</v>
      </c>
      <c r="D1368" s="33" t="s">
        <v>5017</v>
      </c>
      <c r="E1368" s="33" t="s">
        <v>955</v>
      </c>
      <c r="F1368" s="33" t="s">
        <v>954</v>
      </c>
      <c r="G1368" s="33" t="s">
        <v>5018</v>
      </c>
      <c r="H1368" s="5" t="s">
        <v>1855</v>
      </c>
      <c r="I1368" s="33">
        <v>1427</v>
      </c>
      <c r="K1368" s="9">
        <v>27</v>
      </c>
      <c r="O1368" s="33" t="s">
        <v>5019</v>
      </c>
      <c r="P1368" s="61" t="str">
        <f t="shared" si="65"/>
        <v>POINT(-95.667405 43.636327)</v>
      </c>
      <c r="Q1368" s="67">
        <v>43.636327000000001</v>
      </c>
      <c r="R1368" s="67">
        <v>-95.667405000000002</v>
      </c>
    </row>
    <row r="1369" spans="1:18" x14ac:dyDescent="0.25">
      <c r="A1369" s="76" t="str">
        <f t="shared" si="63"/>
        <v>27107</v>
      </c>
      <c r="B1369" s="76" t="str">
        <f t="shared" si="64"/>
        <v>27107</v>
      </c>
      <c r="C1369" s="33">
        <v>27107</v>
      </c>
      <c r="D1369" s="33" t="s">
        <v>5020</v>
      </c>
      <c r="E1369" s="33" t="s">
        <v>955</v>
      </c>
      <c r="F1369" s="33" t="s">
        <v>954</v>
      </c>
      <c r="G1369" s="33" t="s">
        <v>5021</v>
      </c>
      <c r="H1369" s="5" t="s">
        <v>1855</v>
      </c>
      <c r="I1369" s="33">
        <v>1428</v>
      </c>
      <c r="K1369" s="9">
        <v>27</v>
      </c>
      <c r="O1369" s="33" t="s">
        <v>5022</v>
      </c>
      <c r="P1369" s="61" t="str">
        <f t="shared" si="65"/>
        <v>POINT(-96.477907 47.307989)</v>
      </c>
      <c r="Q1369" s="67">
        <v>47.307988999999999</v>
      </c>
      <c r="R1369" s="67">
        <v>-96.477907000000002</v>
      </c>
    </row>
    <row r="1370" spans="1:18" x14ac:dyDescent="0.25">
      <c r="A1370" s="76" t="str">
        <f t="shared" si="63"/>
        <v>27109</v>
      </c>
      <c r="B1370" s="76" t="str">
        <f t="shared" si="64"/>
        <v>27109</v>
      </c>
      <c r="C1370" s="33">
        <v>27109</v>
      </c>
      <c r="D1370" s="33" t="s">
        <v>5023</v>
      </c>
      <c r="E1370" s="33" t="s">
        <v>955</v>
      </c>
      <c r="F1370" s="33" t="s">
        <v>954</v>
      </c>
      <c r="G1370" s="33" t="s">
        <v>5024</v>
      </c>
      <c r="H1370" s="5" t="s">
        <v>1855</v>
      </c>
      <c r="I1370" s="33">
        <v>1429</v>
      </c>
      <c r="K1370" s="9">
        <v>27</v>
      </c>
      <c r="O1370" s="33" t="s">
        <v>5025</v>
      </c>
      <c r="P1370" s="61" t="str">
        <f t="shared" si="65"/>
        <v>POINT(-92.473176 44.023967)</v>
      </c>
      <c r="Q1370" s="67">
        <v>44.023966999999999</v>
      </c>
      <c r="R1370" s="67">
        <v>-92.473175999999995</v>
      </c>
    </row>
    <row r="1371" spans="1:18" x14ac:dyDescent="0.25">
      <c r="A1371" s="76" t="str">
        <f t="shared" si="63"/>
        <v>27111</v>
      </c>
      <c r="B1371" s="76" t="str">
        <f t="shared" si="64"/>
        <v>27111</v>
      </c>
      <c r="C1371" s="33">
        <v>27111</v>
      </c>
      <c r="D1371" s="33" t="s">
        <v>5026</v>
      </c>
      <c r="E1371" s="33" t="s">
        <v>955</v>
      </c>
      <c r="F1371" s="33" t="s">
        <v>954</v>
      </c>
      <c r="G1371" s="33" t="s">
        <v>5027</v>
      </c>
      <c r="H1371" s="5" t="s">
        <v>1855</v>
      </c>
      <c r="I1371" s="33">
        <v>1430</v>
      </c>
      <c r="K1371" s="9">
        <v>27</v>
      </c>
      <c r="O1371" s="33" t="s">
        <v>5028</v>
      </c>
      <c r="P1371" s="61" t="str">
        <f t="shared" si="65"/>
        <v>POINT(-95.793598 46.405065)</v>
      </c>
      <c r="Q1371" s="67">
        <v>46.405065</v>
      </c>
      <c r="R1371" s="67">
        <v>-95.793598000000003</v>
      </c>
    </row>
    <row r="1372" spans="1:18" x14ac:dyDescent="0.25">
      <c r="A1372" s="76" t="str">
        <f t="shared" si="63"/>
        <v>27113</v>
      </c>
      <c r="B1372" s="76" t="str">
        <f t="shared" si="64"/>
        <v>27113</v>
      </c>
      <c r="C1372" s="33">
        <v>27113</v>
      </c>
      <c r="D1372" s="33" t="s">
        <v>5029</v>
      </c>
      <c r="E1372" s="33" t="s">
        <v>955</v>
      </c>
      <c r="F1372" s="33" t="s">
        <v>954</v>
      </c>
      <c r="G1372" s="33" t="s">
        <v>5030</v>
      </c>
      <c r="H1372" s="5" t="s">
        <v>1855</v>
      </c>
      <c r="I1372" s="33">
        <v>1431</v>
      </c>
      <c r="K1372" s="9">
        <v>27</v>
      </c>
      <c r="O1372" s="33" t="s">
        <v>5031</v>
      </c>
      <c r="P1372" s="61" t="str">
        <f t="shared" si="65"/>
        <v>POINT(-96.148403 48.102255)</v>
      </c>
      <c r="Q1372" s="67">
        <v>48.102255</v>
      </c>
      <c r="R1372" s="67">
        <v>-96.148403000000002</v>
      </c>
    </row>
    <row r="1373" spans="1:18" x14ac:dyDescent="0.25">
      <c r="A1373" s="76" t="str">
        <f t="shared" si="63"/>
        <v>27115</v>
      </c>
      <c r="B1373" s="76" t="str">
        <f t="shared" si="64"/>
        <v>27115</v>
      </c>
      <c r="C1373" s="33">
        <v>27115</v>
      </c>
      <c r="D1373" s="33" t="s">
        <v>5032</v>
      </c>
      <c r="E1373" s="33" t="s">
        <v>955</v>
      </c>
      <c r="F1373" s="33" t="s">
        <v>954</v>
      </c>
      <c r="G1373" s="33" t="s">
        <v>5033</v>
      </c>
      <c r="H1373" s="5" t="s">
        <v>1855</v>
      </c>
      <c r="I1373" s="33">
        <v>1432</v>
      </c>
      <c r="K1373" s="9">
        <v>27</v>
      </c>
      <c r="O1373" s="33" t="s">
        <v>5034</v>
      </c>
      <c r="P1373" s="61" t="str">
        <f t="shared" si="65"/>
        <v>POINT(-92.892705 46.03341)</v>
      </c>
      <c r="Q1373" s="67">
        <v>46.033410000000003</v>
      </c>
      <c r="R1373" s="67">
        <v>-92.892705000000007</v>
      </c>
    </row>
    <row r="1374" spans="1:18" x14ac:dyDescent="0.25">
      <c r="A1374" s="76" t="str">
        <f t="shared" si="63"/>
        <v>27117</v>
      </c>
      <c r="B1374" s="76" t="str">
        <f t="shared" si="64"/>
        <v>27117</v>
      </c>
      <c r="C1374" s="33">
        <v>27117</v>
      </c>
      <c r="D1374" s="33" t="s">
        <v>5035</v>
      </c>
      <c r="E1374" s="33" t="s">
        <v>955</v>
      </c>
      <c r="F1374" s="33" t="s">
        <v>954</v>
      </c>
      <c r="G1374" s="33" t="s">
        <v>5036</v>
      </c>
      <c r="H1374" s="5" t="s">
        <v>1855</v>
      </c>
      <c r="I1374" s="33">
        <v>1433</v>
      </c>
      <c r="K1374" s="9">
        <v>27</v>
      </c>
      <c r="O1374" s="33" t="s">
        <v>5037</v>
      </c>
      <c r="P1374" s="61" t="str">
        <f t="shared" si="65"/>
        <v>POINT(-96.270609 43.981472)</v>
      </c>
      <c r="Q1374" s="67">
        <v>43.981471999999997</v>
      </c>
      <c r="R1374" s="67">
        <v>-96.270608999999993</v>
      </c>
    </row>
    <row r="1375" spans="1:18" x14ac:dyDescent="0.25">
      <c r="A1375" s="76" t="str">
        <f t="shared" si="63"/>
        <v>27119</v>
      </c>
      <c r="B1375" s="76" t="str">
        <f t="shared" si="64"/>
        <v>27119</v>
      </c>
      <c r="C1375" s="33">
        <v>27119</v>
      </c>
      <c r="D1375" s="33" t="s">
        <v>2301</v>
      </c>
      <c r="E1375" s="33" t="s">
        <v>955</v>
      </c>
      <c r="F1375" s="33" t="s">
        <v>954</v>
      </c>
      <c r="G1375" s="33" t="s">
        <v>2302</v>
      </c>
      <c r="H1375" s="5" t="s">
        <v>1855</v>
      </c>
      <c r="I1375" s="33">
        <v>1434</v>
      </c>
      <c r="K1375" s="9">
        <v>27</v>
      </c>
      <c r="O1375" s="33" t="s">
        <v>5038</v>
      </c>
      <c r="P1375" s="61" t="str">
        <f t="shared" si="65"/>
        <v>POINT(-96.550934 47.780427)</v>
      </c>
      <c r="Q1375" s="67">
        <v>47.780427000000003</v>
      </c>
      <c r="R1375" s="67">
        <v>-96.550933999999998</v>
      </c>
    </row>
    <row r="1376" spans="1:18" x14ac:dyDescent="0.25">
      <c r="A1376" s="76" t="str">
        <f t="shared" si="63"/>
        <v>27121</v>
      </c>
      <c r="B1376" s="76" t="str">
        <f t="shared" si="64"/>
        <v>27121</v>
      </c>
      <c r="C1376" s="33">
        <v>27121</v>
      </c>
      <c r="D1376" s="33" t="s">
        <v>2304</v>
      </c>
      <c r="E1376" s="33" t="s">
        <v>955</v>
      </c>
      <c r="F1376" s="33" t="s">
        <v>954</v>
      </c>
      <c r="G1376" s="33" t="s">
        <v>2305</v>
      </c>
      <c r="H1376" s="5" t="s">
        <v>1855</v>
      </c>
      <c r="I1376" s="33">
        <v>1435</v>
      </c>
      <c r="K1376" s="9">
        <v>27</v>
      </c>
      <c r="O1376" s="33" t="s">
        <v>5039</v>
      </c>
      <c r="P1376" s="61" t="str">
        <f t="shared" si="65"/>
        <v>POINT(-95.43713 45.629871)</v>
      </c>
      <c r="Q1376" s="67">
        <v>45.629871000000001</v>
      </c>
      <c r="R1376" s="67">
        <v>-95.437129999999996</v>
      </c>
    </row>
    <row r="1377" spans="1:18" x14ac:dyDescent="0.25">
      <c r="A1377" s="76" t="str">
        <f t="shared" si="63"/>
        <v>27123</v>
      </c>
      <c r="B1377" s="76" t="str">
        <f t="shared" si="64"/>
        <v>27123</v>
      </c>
      <c r="C1377" s="33">
        <v>27123</v>
      </c>
      <c r="D1377" s="33" t="s">
        <v>5040</v>
      </c>
      <c r="E1377" s="33" t="s">
        <v>955</v>
      </c>
      <c r="F1377" s="33" t="s">
        <v>954</v>
      </c>
      <c r="G1377" s="33" t="s">
        <v>5041</v>
      </c>
      <c r="H1377" s="5" t="s">
        <v>1855</v>
      </c>
      <c r="I1377" s="33">
        <v>1436</v>
      </c>
      <c r="K1377" s="9">
        <v>27</v>
      </c>
      <c r="O1377" s="33" t="s">
        <v>5042</v>
      </c>
      <c r="P1377" s="61" t="str">
        <f t="shared" si="65"/>
        <v>POINT(-93.106321 44.993146)</v>
      </c>
      <c r="Q1377" s="67">
        <v>44.993146000000003</v>
      </c>
      <c r="R1377" s="67">
        <v>-93.106320999999994</v>
      </c>
    </row>
    <row r="1378" spans="1:18" x14ac:dyDescent="0.25">
      <c r="A1378" s="76" t="str">
        <f t="shared" si="63"/>
        <v>27125</v>
      </c>
      <c r="B1378" s="76" t="str">
        <f t="shared" si="64"/>
        <v>27125</v>
      </c>
      <c r="C1378" s="33">
        <v>27125</v>
      </c>
      <c r="D1378" s="33" t="s">
        <v>5043</v>
      </c>
      <c r="E1378" s="33" t="s">
        <v>955</v>
      </c>
      <c r="F1378" s="33" t="s">
        <v>954</v>
      </c>
      <c r="G1378" s="33" t="s">
        <v>5044</v>
      </c>
      <c r="H1378" s="5" t="s">
        <v>1855</v>
      </c>
      <c r="I1378" s="33">
        <v>1437</v>
      </c>
      <c r="K1378" s="9">
        <v>27</v>
      </c>
      <c r="O1378" s="33" t="s">
        <v>5045</v>
      </c>
      <c r="P1378" s="61" t="str">
        <f t="shared" si="65"/>
        <v>POINT(-96.135646 47.876104)</v>
      </c>
      <c r="Q1378" s="67">
        <v>47.876103999999998</v>
      </c>
      <c r="R1378" s="67">
        <v>-96.135645999999994</v>
      </c>
    </row>
    <row r="1379" spans="1:18" x14ac:dyDescent="0.25">
      <c r="A1379" s="76" t="str">
        <f t="shared" si="63"/>
        <v>27127</v>
      </c>
      <c r="B1379" s="76" t="str">
        <f t="shared" si="64"/>
        <v>27127</v>
      </c>
      <c r="C1379" s="33">
        <v>27127</v>
      </c>
      <c r="D1379" s="33" t="s">
        <v>5046</v>
      </c>
      <c r="E1379" s="33" t="s">
        <v>955</v>
      </c>
      <c r="F1379" s="33" t="s">
        <v>954</v>
      </c>
      <c r="G1379" s="33" t="s">
        <v>5047</v>
      </c>
      <c r="H1379" s="5" t="s">
        <v>1855</v>
      </c>
      <c r="I1379" s="33">
        <v>1438</v>
      </c>
      <c r="K1379" s="9">
        <v>27</v>
      </c>
      <c r="O1379" s="33" t="s">
        <v>5048</v>
      </c>
      <c r="P1379" s="61" t="str">
        <f t="shared" si="65"/>
        <v>POINT(-95.195158 44.43888)</v>
      </c>
      <c r="Q1379" s="67">
        <v>44.438879999999997</v>
      </c>
      <c r="R1379" s="67">
        <v>-95.195158000000006</v>
      </c>
    </row>
    <row r="1380" spans="1:18" x14ac:dyDescent="0.25">
      <c r="A1380" s="76" t="str">
        <f t="shared" si="63"/>
        <v>27129</v>
      </c>
      <c r="B1380" s="76" t="str">
        <f t="shared" si="64"/>
        <v>27129</v>
      </c>
      <c r="C1380" s="33">
        <v>27129</v>
      </c>
      <c r="D1380" s="33" t="s">
        <v>5049</v>
      </c>
      <c r="E1380" s="33" t="s">
        <v>955</v>
      </c>
      <c r="F1380" s="33" t="s">
        <v>954</v>
      </c>
      <c r="G1380" s="33" t="s">
        <v>5050</v>
      </c>
      <c r="H1380" s="5" t="s">
        <v>1855</v>
      </c>
      <c r="I1380" s="33">
        <v>1439</v>
      </c>
      <c r="K1380" s="9">
        <v>27</v>
      </c>
      <c r="O1380" s="33" t="s">
        <v>5051</v>
      </c>
      <c r="P1380" s="61" t="str">
        <f t="shared" si="65"/>
        <v>POINT(-94.937875 44.721974)</v>
      </c>
      <c r="Q1380" s="67">
        <v>44.721974000000003</v>
      </c>
      <c r="R1380" s="67">
        <v>-94.937875000000005</v>
      </c>
    </row>
    <row r="1381" spans="1:18" x14ac:dyDescent="0.25">
      <c r="A1381" s="76" t="str">
        <f t="shared" si="63"/>
        <v>27131</v>
      </c>
      <c r="B1381" s="76" t="str">
        <f t="shared" si="64"/>
        <v>27131</v>
      </c>
      <c r="C1381" s="33">
        <v>27131</v>
      </c>
      <c r="D1381" s="33" t="s">
        <v>4141</v>
      </c>
      <c r="E1381" s="33" t="s">
        <v>955</v>
      </c>
      <c r="F1381" s="33" t="s">
        <v>954</v>
      </c>
      <c r="G1381" s="33" t="s">
        <v>4142</v>
      </c>
      <c r="H1381" s="5" t="s">
        <v>1855</v>
      </c>
      <c r="I1381" s="33">
        <v>1440</v>
      </c>
      <c r="K1381" s="9">
        <v>27</v>
      </c>
      <c r="O1381" s="33" t="s">
        <v>5052</v>
      </c>
      <c r="P1381" s="61" t="str">
        <f t="shared" si="65"/>
        <v>POINT(-93.260361 44.370592)</v>
      </c>
      <c r="Q1381" s="67">
        <v>44.370592000000002</v>
      </c>
      <c r="R1381" s="67">
        <v>-93.260361000000003</v>
      </c>
    </row>
    <row r="1382" spans="1:18" x14ac:dyDescent="0.25">
      <c r="A1382" s="76" t="str">
        <f t="shared" si="63"/>
        <v>27133</v>
      </c>
      <c r="B1382" s="76" t="str">
        <f t="shared" si="64"/>
        <v>27133</v>
      </c>
      <c r="C1382" s="33">
        <v>27133</v>
      </c>
      <c r="D1382" s="33" t="s">
        <v>5053</v>
      </c>
      <c r="E1382" s="33" t="s">
        <v>955</v>
      </c>
      <c r="F1382" s="33" t="s">
        <v>954</v>
      </c>
      <c r="G1382" s="33" t="s">
        <v>5054</v>
      </c>
      <c r="H1382" s="5" t="s">
        <v>1855</v>
      </c>
      <c r="I1382" s="33">
        <v>1441</v>
      </c>
      <c r="K1382" s="9">
        <v>27</v>
      </c>
      <c r="O1382" s="33" t="s">
        <v>5055</v>
      </c>
      <c r="P1382" s="61" t="str">
        <f t="shared" si="65"/>
        <v>POINT(-96.238816 43.648101)</v>
      </c>
      <c r="Q1382" s="67">
        <v>43.648100999999997</v>
      </c>
      <c r="R1382" s="67">
        <v>-96.238816</v>
      </c>
    </row>
    <row r="1383" spans="1:18" x14ac:dyDescent="0.25">
      <c r="A1383" s="76" t="str">
        <f t="shared" si="63"/>
        <v>27135</v>
      </c>
      <c r="B1383" s="76" t="str">
        <f t="shared" si="64"/>
        <v>27135</v>
      </c>
      <c r="C1383" s="33">
        <v>27135</v>
      </c>
      <c r="D1383" s="33" t="s">
        <v>5056</v>
      </c>
      <c r="E1383" s="33" t="s">
        <v>955</v>
      </c>
      <c r="F1383" s="33" t="s">
        <v>954</v>
      </c>
      <c r="G1383" s="33" t="s">
        <v>5057</v>
      </c>
      <c r="H1383" s="5" t="s">
        <v>1855</v>
      </c>
      <c r="I1383" s="33">
        <v>1442</v>
      </c>
      <c r="K1383" s="9">
        <v>27</v>
      </c>
      <c r="O1383" s="33" t="s">
        <v>5058</v>
      </c>
      <c r="P1383" s="61" t="str">
        <f t="shared" si="65"/>
        <v>POINT(-95.648394 48.821304)</v>
      </c>
      <c r="Q1383" s="67">
        <v>48.821303999999998</v>
      </c>
      <c r="R1383" s="67">
        <v>-95.648393999999996</v>
      </c>
    </row>
    <row r="1384" spans="1:18" x14ac:dyDescent="0.25">
      <c r="A1384" s="76" t="str">
        <f t="shared" si="63"/>
        <v>27137</v>
      </c>
      <c r="B1384" s="76" t="str">
        <f t="shared" si="64"/>
        <v>27137</v>
      </c>
      <c r="C1384" s="33">
        <v>27137</v>
      </c>
      <c r="D1384" s="33" t="s">
        <v>5059</v>
      </c>
      <c r="E1384" s="33" t="s">
        <v>955</v>
      </c>
      <c r="F1384" s="33" t="s">
        <v>954</v>
      </c>
      <c r="G1384" s="33" t="s">
        <v>5060</v>
      </c>
      <c r="H1384" s="5" t="s">
        <v>1855</v>
      </c>
      <c r="I1384" s="33">
        <v>1443</v>
      </c>
      <c r="K1384" s="9">
        <v>27</v>
      </c>
      <c r="O1384" s="33" t="s">
        <v>5061</v>
      </c>
      <c r="P1384" s="61" t="str">
        <f t="shared" si="65"/>
        <v>POINT(-92.311226 47.085203)</v>
      </c>
      <c r="Q1384" s="67">
        <v>47.085203</v>
      </c>
      <c r="R1384" s="67">
        <v>-92.311226000000005</v>
      </c>
    </row>
    <row r="1385" spans="1:18" x14ac:dyDescent="0.25">
      <c r="A1385" s="76" t="str">
        <f t="shared" si="63"/>
        <v>27139</v>
      </c>
      <c r="B1385" s="76" t="str">
        <f t="shared" si="64"/>
        <v>27139</v>
      </c>
      <c r="C1385" s="33">
        <v>27139</v>
      </c>
      <c r="D1385" s="33" t="s">
        <v>2320</v>
      </c>
      <c r="E1385" s="33" t="s">
        <v>955</v>
      </c>
      <c r="F1385" s="33" t="s">
        <v>954</v>
      </c>
      <c r="G1385" s="33" t="s">
        <v>2321</v>
      </c>
      <c r="H1385" s="5" t="s">
        <v>1855</v>
      </c>
      <c r="I1385" s="33">
        <v>1444</v>
      </c>
      <c r="K1385" s="9">
        <v>27</v>
      </c>
      <c r="O1385" s="33" t="s">
        <v>5062</v>
      </c>
      <c r="P1385" s="61" t="str">
        <f t="shared" si="65"/>
        <v>POINT(-93.467891 44.713131)</v>
      </c>
      <c r="Q1385" s="67">
        <v>44.713130999999997</v>
      </c>
      <c r="R1385" s="67">
        <v>-93.467890999999995</v>
      </c>
    </row>
    <row r="1386" spans="1:18" x14ac:dyDescent="0.25">
      <c r="A1386" s="76" t="str">
        <f t="shared" si="63"/>
        <v>27141</v>
      </c>
      <c r="B1386" s="76" t="str">
        <f t="shared" si="64"/>
        <v>27141</v>
      </c>
      <c r="C1386" s="33">
        <v>27141</v>
      </c>
      <c r="D1386" s="33" t="s">
        <v>5063</v>
      </c>
      <c r="E1386" s="33" t="s">
        <v>955</v>
      </c>
      <c r="F1386" s="33" t="s">
        <v>954</v>
      </c>
      <c r="G1386" s="33" t="s">
        <v>5064</v>
      </c>
      <c r="H1386" s="5" t="s">
        <v>1855</v>
      </c>
      <c r="I1386" s="33">
        <v>1445</v>
      </c>
      <c r="K1386" s="9">
        <v>27</v>
      </c>
      <c r="O1386" s="33" t="s">
        <v>5065</v>
      </c>
      <c r="P1386" s="61" t="str">
        <f t="shared" si="65"/>
        <v>POINT(-93.721897 45.404646)</v>
      </c>
      <c r="Q1386" s="67">
        <v>45.404646</v>
      </c>
      <c r="R1386" s="67">
        <v>-93.721896999999998</v>
      </c>
    </row>
    <row r="1387" spans="1:18" x14ac:dyDescent="0.25">
      <c r="A1387" s="76" t="str">
        <f t="shared" si="63"/>
        <v>27143</v>
      </c>
      <c r="B1387" s="76" t="str">
        <f t="shared" si="64"/>
        <v>27143</v>
      </c>
      <c r="C1387" s="33">
        <v>27143</v>
      </c>
      <c r="D1387" s="33" t="s">
        <v>5066</v>
      </c>
      <c r="E1387" s="33" t="s">
        <v>955</v>
      </c>
      <c r="F1387" s="33" t="s">
        <v>954</v>
      </c>
      <c r="G1387" s="33" t="s">
        <v>5067</v>
      </c>
      <c r="H1387" s="5" t="s">
        <v>1855</v>
      </c>
      <c r="I1387" s="33">
        <v>1446</v>
      </c>
      <c r="K1387" s="9">
        <v>27</v>
      </c>
      <c r="O1387" s="33" t="s">
        <v>5068</v>
      </c>
      <c r="P1387" s="61" t="str">
        <f t="shared" si="65"/>
        <v>POINT(-94.168405 44.582707)</v>
      </c>
      <c r="Q1387" s="67">
        <v>44.582706999999999</v>
      </c>
      <c r="R1387" s="67">
        <v>-94.168405000000007</v>
      </c>
    </row>
    <row r="1388" spans="1:18" x14ac:dyDescent="0.25">
      <c r="A1388" s="76" t="str">
        <f t="shared" si="63"/>
        <v>27145</v>
      </c>
      <c r="B1388" s="76" t="str">
        <f t="shared" si="64"/>
        <v>27145</v>
      </c>
      <c r="C1388" s="33">
        <v>27145</v>
      </c>
      <c r="D1388" s="33" t="s">
        <v>5069</v>
      </c>
      <c r="E1388" s="33" t="s">
        <v>955</v>
      </c>
      <c r="F1388" s="33" t="s">
        <v>954</v>
      </c>
      <c r="G1388" s="33" t="s">
        <v>5070</v>
      </c>
      <c r="H1388" s="5" t="s">
        <v>1855</v>
      </c>
      <c r="I1388" s="33">
        <v>1447</v>
      </c>
      <c r="K1388" s="9">
        <v>27</v>
      </c>
      <c r="O1388" s="33" t="s">
        <v>5071</v>
      </c>
      <c r="P1388" s="61" t="str">
        <f t="shared" si="65"/>
        <v>POINT(-94.360801 45.55783)</v>
      </c>
      <c r="Q1388" s="67">
        <v>45.557830000000003</v>
      </c>
      <c r="R1388" s="67">
        <v>-94.360800999999995</v>
      </c>
    </row>
    <row r="1389" spans="1:18" x14ac:dyDescent="0.25">
      <c r="A1389" s="76" t="str">
        <f t="shared" si="63"/>
        <v>27147</v>
      </c>
      <c r="B1389" s="76" t="str">
        <f t="shared" si="64"/>
        <v>27147</v>
      </c>
      <c r="C1389" s="33">
        <v>27147</v>
      </c>
      <c r="D1389" s="33" t="s">
        <v>5072</v>
      </c>
      <c r="E1389" s="33" t="s">
        <v>955</v>
      </c>
      <c r="F1389" s="33" t="s">
        <v>954</v>
      </c>
      <c r="G1389" s="33" t="s">
        <v>5073</v>
      </c>
      <c r="H1389" s="5" t="s">
        <v>1855</v>
      </c>
      <c r="I1389" s="33">
        <v>1448</v>
      </c>
      <c r="K1389" s="9">
        <v>27</v>
      </c>
      <c r="O1389" s="33" t="s">
        <v>5074</v>
      </c>
      <c r="P1389" s="61" t="str">
        <f t="shared" si="65"/>
        <v>POINT(-93.214413 44.064305)</v>
      </c>
      <c r="Q1389" s="67">
        <v>44.064304999999997</v>
      </c>
      <c r="R1389" s="67">
        <v>-93.214412999999993</v>
      </c>
    </row>
    <row r="1390" spans="1:18" x14ac:dyDescent="0.25">
      <c r="A1390" s="76" t="str">
        <f t="shared" si="63"/>
        <v>27149</v>
      </c>
      <c r="B1390" s="76" t="str">
        <f t="shared" si="64"/>
        <v>27149</v>
      </c>
      <c r="C1390" s="33">
        <v>27149</v>
      </c>
      <c r="D1390" s="33" t="s">
        <v>4176</v>
      </c>
      <c r="E1390" s="33" t="s">
        <v>955</v>
      </c>
      <c r="F1390" s="33" t="s">
        <v>954</v>
      </c>
      <c r="G1390" s="33" t="s">
        <v>4177</v>
      </c>
      <c r="H1390" s="5" t="s">
        <v>1855</v>
      </c>
      <c r="I1390" s="33">
        <v>1449</v>
      </c>
      <c r="K1390" s="9">
        <v>27</v>
      </c>
      <c r="O1390" s="33" t="s">
        <v>5075</v>
      </c>
      <c r="P1390" s="61" t="str">
        <f t="shared" si="65"/>
        <v>POINT(-95.926026 45.580687)</v>
      </c>
      <c r="Q1390" s="67">
        <v>45.580686999999998</v>
      </c>
      <c r="R1390" s="67">
        <v>-95.926025999999993</v>
      </c>
    </row>
    <row r="1391" spans="1:18" x14ac:dyDescent="0.25">
      <c r="A1391" s="76" t="str">
        <f t="shared" si="63"/>
        <v>27151</v>
      </c>
      <c r="B1391" s="76" t="str">
        <f t="shared" si="64"/>
        <v>27151</v>
      </c>
      <c r="C1391" s="33">
        <v>27151</v>
      </c>
      <c r="D1391" s="33" t="s">
        <v>5076</v>
      </c>
      <c r="E1391" s="33" t="s">
        <v>955</v>
      </c>
      <c r="F1391" s="33" t="s">
        <v>954</v>
      </c>
      <c r="G1391" s="33" t="s">
        <v>5077</v>
      </c>
      <c r="H1391" s="5" t="s">
        <v>1855</v>
      </c>
      <c r="I1391" s="33">
        <v>1450</v>
      </c>
      <c r="K1391" s="9">
        <v>27</v>
      </c>
      <c r="O1391" s="33" t="s">
        <v>5078</v>
      </c>
      <c r="P1391" s="61" t="str">
        <f t="shared" si="65"/>
        <v>POINT(-95.64442 45.274076)</v>
      </c>
      <c r="Q1391" s="67">
        <v>45.274076000000001</v>
      </c>
      <c r="R1391" s="67">
        <v>-95.644419999999997</v>
      </c>
    </row>
    <row r="1392" spans="1:18" x14ac:dyDescent="0.25">
      <c r="A1392" s="76" t="str">
        <f t="shared" si="63"/>
        <v>27153</v>
      </c>
      <c r="B1392" s="76" t="str">
        <f t="shared" si="64"/>
        <v>27153</v>
      </c>
      <c r="C1392" s="33">
        <v>27153</v>
      </c>
      <c r="D1392" s="33" t="s">
        <v>4416</v>
      </c>
      <c r="E1392" s="33" t="s">
        <v>955</v>
      </c>
      <c r="F1392" s="33" t="s">
        <v>954</v>
      </c>
      <c r="G1392" s="33" t="s">
        <v>4417</v>
      </c>
      <c r="H1392" s="5" t="s">
        <v>1855</v>
      </c>
      <c r="I1392" s="33">
        <v>1451</v>
      </c>
      <c r="K1392" s="9">
        <v>27</v>
      </c>
      <c r="O1392" s="33" t="s">
        <v>5079</v>
      </c>
      <c r="P1392" s="61" t="str">
        <f t="shared" si="65"/>
        <v>POINT(-94.886512 46.066924)</v>
      </c>
      <c r="Q1392" s="67">
        <v>46.066924</v>
      </c>
      <c r="R1392" s="67">
        <v>-94.886511999999996</v>
      </c>
    </row>
    <row r="1393" spans="1:18" x14ac:dyDescent="0.25">
      <c r="A1393" s="76" t="str">
        <f t="shared" si="63"/>
        <v>27155</v>
      </c>
      <c r="B1393" s="76" t="str">
        <f t="shared" si="64"/>
        <v>27155</v>
      </c>
      <c r="C1393" s="33">
        <v>27155</v>
      </c>
      <c r="D1393" s="33" t="s">
        <v>5080</v>
      </c>
      <c r="E1393" s="33" t="s">
        <v>955</v>
      </c>
      <c r="F1393" s="33" t="s">
        <v>954</v>
      </c>
      <c r="G1393" s="33" t="s">
        <v>5081</v>
      </c>
      <c r="H1393" s="5" t="s">
        <v>1855</v>
      </c>
      <c r="I1393" s="33">
        <v>1452</v>
      </c>
      <c r="K1393" s="9">
        <v>27</v>
      </c>
      <c r="O1393" s="33" t="s">
        <v>5082</v>
      </c>
      <c r="P1393" s="61" t="str">
        <f t="shared" si="65"/>
        <v>POINT(-96.54917 45.751079)</v>
      </c>
      <c r="Q1393" s="67">
        <v>45.751078999999997</v>
      </c>
      <c r="R1393" s="67">
        <v>-96.549170000000004</v>
      </c>
    </row>
    <row r="1394" spans="1:18" x14ac:dyDescent="0.25">
      <c r="A1394" s="76" t="str">
        <f t="shared" si="63"/>
        <v>27157</v>
      </c>
      <c r="B1394" s="76" t="str">
        <f t="shared" si="64"/>
        <v>27157</v>
      </c>
      <c r="C1394" s="33">
        <v>27157</v>
      </c>
      <c r="D1394" s="33" t="s">
        <v>5083</v>
      </c>
      <c r="E1394" s="33" t="s">
        <v>955</v>
      </c>
      <c r="F1394" s="33" t="s">
        <v>954</v>
      </c>
      <c r="G1394" s="33" t="s">
        <v>5084</v>
      </c>
      <c r="H1394" s="5" t="s">
        <v>1855</v>
      </c>
      <c r="I1394" s="33">
        <v>1453</v>
      </c>
      <c r="K1394" s="9">
        <v>27</v>
      </c>
      <c r="O1394" s="33" t="s">
        <v>5085</v>
      </c>
      <c r="P1394" s="61" t="str">
        <f t="shared" si="65"/>
        <v>POINT(-92.221086 44.297858)</v>
      </c>
      <c r="Q1394" s="67">
        <v>44.297857999999998</v>
      </c>
      <c r="R1394" s="67">
        <v>-92.221086</v>
      </c>
    </row>
    <row r="1395" spans="1:18" x14ac:dyDescent="0.25">
      <c r="A1395" s="76" t="str">
        <f t="shared" si="63"/>
        <v>27159</v>
      </c>
      <c r="B1395" s="76" t="str">
        <f t="shared" si="64"/>
        <v>27159</v>
      </c>
      <c r="C1395" s="33">
        <v>27159</v>
      </c>
      <c r="D1395" s="33" t="s">
        <v>5086</v>
      </c>
      <c r="E1395" s="33" t="s">
        <v>955</v>
      </c>
      <c r="F1395" s="33" t="s">
        <v>954</v>
      </c>
      <c r="G1395" s="33" t="s">
        <v>5087</v>
      </c>
      <c r="H1395" s="5" t="s">
        <v>1855</v>
      </c>
      <c r="I1395" s="33">
        <v>1454</v>
      </c>
      <c r="K1395" s="9">
        <v>27</v>
      </c>
      <c r="O1395" s="33" t="s">
        <v>5088</v>
      </c>
      <c r="P1395" s="61" t="str">
        <f t="shared" si="65"/>
        <v>POINT(-95.04137 46.524393)</v>
      </c>
      <c r="Q1395" s="67">
        <v>46.524393000000003</v>
      </c>
      <c r="R1395" s="67">
        <v>-95.041370000000001</v>
      </c>
    </row>
    <row r="1396" spans="1:18" x14ac:dyDescent="0.25">
      <c r="A1396" s="76" t="str">
        <f t="shared" si="63"/>
        <v>27161</v>
      </c>
      <c r="B1396" s="76" t="str">
        <f t="shared" si="64"/>
        <v>27161</v>
      </c>
      <c r="C1396" s="33">
        <v>27161</v>
      </c>
      <c r="D1396" s="33" t="s">
        <v>5089</v>
      </c>
      <c r="E1396" s="33" t="s">
        <v>955</v>
      </c>
      <c r="F1396" s="33" t="s">
        <v>954</v>
      </c>
      <c r="G1396" s="33" t="s">
        <v>5090</v>
      </c>
      <c r="H1396" s="5" t="s">
        <v>1855</v>
      </c>
      <c r="I1396" s="33">
        <v>1455</v>
      </c>
      <c r="K1396" s="9">
        <v>27</v>
      </c>
      <c r="O1396" s="33" t="s">
        <v>5091</v>
      </c>
      <c r="P1396" s="61" t="str">
        <f t="shared" si="65"/>
        <v>POINT(-93.549998 44.061)</v>
      </c>
      <c r="Q1396" s="67">
        <v>44.061</v>
      </c>
      <c r="R1396" s="67">
        <v>-93.549998000000002</v>
      </c>
    </row>
    <row r="1397" spans="1:18" x14ac:dyDescent="0.25">
      <c r="A1397" s="76" t="str">
        <f t="shared" si="63"/>
        <v>27163</v>
      </c>
      <c r="B1397" s="76" t="str">
        <f t="shared" si="64"/>
        <v>27163</v>
      </c>
      <c r="C1397" s="33">
        <v>27163</v>
      </c>
      <c r="D1397" s="33" t="s">
        <v>2046</v>
      </c>
      <c r="E1397" s="33" t="s">
        <v>955</v>
      </c>
      <c r="F1397" s="33" t="s">
        <v>954</v>
      </c>
      <c r="G1397" s="33" t="s">
        <v>1026</v>
      </c>
      <c r="H1397" s="5" t="s">
        <v>1855</v>
      </c>
      <c r="I1397" s="33">
        <v>1456</v>
      </c>
      <c r="K1397" s="9">
        <v>27</v>
      </c>
      <c r="O1397" s="33" t="s">
        <v>5092</v>
      </c>
      <c r="P1397" s="61" t="str">
        <f t="shared" si="65"/>
        <v>POINT(-92.920897 44.988623)</v>
      </c>
      <c r="Q1397" s="67">
        <v>44.988622999999997</v>
      </c>
      <c r="R1397" s="67">
        <v>-92.920896999999997</v>
      </c>
    </row>
    <row r="1398" spans="1:18" x14ac:dyDescent="0.25">
      <c r="A1398" s="76" t="str">
        <f t="shared" si="63"/>
        <v>27165</v>
      </c>
      <c r="B1398" s="76" t="str">
        <f t="shared" si="64"/>
        <v>27165</v>
      </c>
      <c r="C1398" s="33">
        <v>27165</v>
      </c>
      <c r="D1398" s="33" t="s">
        <v>5093</v>
      </c>
      <c r="E1398" s="33" t="s">
        <v>955</v>
      </c>
      <c r="F1398" s="33" t="s">
        <v>954</v>
      </c>
      <c r="G1398" s="33" t="s">
        <v>5094</v>
      </c>
      <c r="H1398" s="5" t="s">
        <v>1855</v>
      </c>
      <c r="I1398" s="33">
        <v>1457</v>
      </c>
      <c r="K1398" s="9">
        <v>27</v>
      </c>
      <c r="O1398" s="33" t="s">
        <v>5095</v>
      </c>
      <c r="P1398" s="61" t="str">
        <f t="shared" si="65"/>
        <v>POINT(-94.583786 43.993423)</v>
      </c>
      <c r="Q1398" s="67">
        <v>43.993423</v>
      </c>
      <c r="R1398" s="67">
        <v>-94.583786000000003</v>
      </c>
    </row>
    <row r="1399" spans="1:18" x14ac:dyDescent="0.25">
      <c r="A1399" s="76" t="str">
        <f t="shared" si="63"/>
        <v>27167</v>
      </c>
      <c r="B1399" s="76" t="str">
        <f t="shared" si="64"/>
        <v>27167</v>
      </c>
      <c r="C1399" s="33">
        <v>27167</v>
      </c>
      <c r="D1399" s="33" t="s">
        <v>5096</v>
      </c>
      <c r="E1399" s="33" t="s">
        <v>955</v>
      </c>
      <c r="F1399" s="33" t="s">
        <v>954</v>
      </c>
      <c r="G1399" s="33" t="s">
        <v>5097</v>
      </c>
      <c r="H1399" s="5" t="s">
        <v>1855</v>
      </c>
      <c r="I1399" s="33">
        <v>1458</v>
      </c>
      <c r="K1399" s="9">
        <v>27</v>
      </c>
      <c r="O1399" s="33" t="s">
        <v>5098</v>
      </c>
      <c r="P1399" s="61" t="str">
        <f t="shared" si="65"/>
        <v>POINT(-96.529683 46.316536)</v>
      </c>
      <c r="Q1399" s="67">
        <v>46.316535999999999</v>
      </c>
      <c r="R1399" s="67">
        <v>-96.529683000000006</v>
      </c>
    </row>
    <row r="1400" spans="1:18" x14ac:dyDescent="0.25">
      <c r="A1400" s="76" t="str">
        <f t="shared" si="63"/>
        <v>27169</v>
      </c>
      <c r="B1400" s="76" t="str">
        <f t="shared" si="64"/>
        <v>27169</v>
      </c>
      <c r="C1400" s="33">
        <v>27169</v>
      </c>
      <c r="D1400" s="33" t="s">
        <v>5099</v>
      </c>
      <c r="E1400" s="33" t="s">
        <v>955</v>
      </c>
      <c r="F1400" s="33" t="s">
        <v>954</v>
      </c>
      <c r="G1400" s="33" t="s">
        <v>5100</v>
      </c>
      <c r="H1400" s="5" t="s">
        <v>1855</v>
      </c>
      <c r="I1400" s="33">
        <v>1459</v>
      </c>
      <c r="K1400" s="9">
        <v>27</v>
      </c>
      <c r="O1400" s="33" t="s">
        <v>5101</v>
      </c>
      <c r="P1400" s="61" t="str">
        <f t="shared" si="65"/>
        <v>POINT(-91.714435 44.023706)</v>
      </c>
      <c r="Q1400" s="67">
        <v>44.023705999999997</v>
      </c>
      <c r="R1400" s="67">
        <v>-91.714434999999995</v>
      </c>
    </row>
    <row r="1401" spans="1:18" x14ac:dyDescent="0.25">
      <c r="A1401" s="76" t="str">
        <f t="shared" si="63"/>
        <v>27171</v>
      </c>
      <c r="B1401" s="76" t="str">
        <f t="shared" si="64"/>
        <v>27171</v>
      </c>
      <c r="C1401" s="33">
        <v>27171</v>
      </c>
      <c r="D1401" s="33" t="s">
        <v>3963</v>
      </c>
      <c r="E1401" s="33" t="s">
        <v>955</v>
      </c>
      <c r="F1401" s="33" t="s">
        <v>954</v>
      </c>
      <c r="G1401" s="33" t="s">
        <v>3964</v>
      </c>
      <c r="H1401" s="5" t="s">
        <v>1855</v>
      </c>
      <c r="I1401" s="33">
        <v>1460</v>
      </c>
      <c r="K1401" s="9">
        <v>27</v>
      </c>
      <c r="O1401" s="33" t="s">
        <v>5102</v>
      </c>
      <c r="P1401" s="61" t="str">
        <f t="shared" si="65"/>
        <v>POINT(-93.828888 45.197631)</v>
      </c>
      <c r="Q1401" s="67">
        <v>45.197631000000001</v>
      </c>
      <c r="R1401" s="67">
        <v>-93.828888000000006</v>
      </c>
    </row>
    <row r="1402" spans="1:18" x14ac:dyDescent="0.25">
      <c r="A1402" s="76" t="str">
        <f t="shared" si="63"/>
        <v>27173</v>
      </c>
      <c r="B1402" s="76" t="str">
        <f t="shared" si="64"/>
        <v>27173</v>
      </c>
      <c r="C1402" s="33">
        <v>27173</v>
      </c>
      <c r="D1402" s="33" t="s">
        <v>5103</v>
      </c>
      <c r="E1402" s="33" t="s">
        <v>955</v>
      </c>
      <c r="F1402" s="33" t="s">
        <v>954</v>
      </c>
      <c r="G1402" s="33" t="s">
        <v>5104</v>
      </c>
      <c r="H1402" s="5" t="s">
        <v>1855</v>
      </c>
      <c r="I1402" s="33">
        <v>1461</v>
      </c>
      <c r="K1402" s="9">
        <v>27</v>
      </c>
      <c r="O1402" s="33" t="s">
        <v>5105</v>
      </c>
      <c r="P1402" s="61" t="str">
        <f t="shared" si="65"/>
        <v>POINT(-95.825953 44.737553)</v>
      </c>
      <c r="Q1402" s="67">
        <v>44.737552999999998</v>
      </c>
      <c r="R1402" s="67">
        <v>-95.825952999999998</v>
      </c>
    </row>
    <row r="1403" spans="1:18" x14ac:dyDescent="0.25">
      <c r="A1403" s="76" t="str">
        <f t="shared" si="63"/>
        <v>28001</v>
      </c>
      <c r="B1403" s="76" t="str">
        <f t="shared" si="64"/>
        <v>28001</v>
      </c>
      <c r="C1403" s="33">
        <v>28001</v>
      </c>
      <c r="D1403" s="33" t="s">
        <v>2524</v>
      </c>
      <c r="E1403" s="33" t="s">
        <v>958</v>
      </c>
      <c r="F1403" s="33" t="s">
        <v>957</v>
      </c>
      <c r="G1403" s="33" t="s">
        <v>2525</v>
      </c>
      <c r="H1403" s="5" t="s">
        <v>1855</v>
      </c>
      <c r="I1403" s="33">
        <v>1462</v>
      </c>
      <c r="K1403" s="9">
        <v>28</v>
      </c>
      <c r="O1403" s="33" t="s">
        <v>5106</v>
      </c>
      <c r="P1403" s="61" t="str">
        <f t="shared" si="65"/>
        <v>POINT(-91.352164 31.547641)</v>
      </c>
      <c r="Q1403" s="67">
        <v>31.547640999999999</v>
      </c>
      <c r="R1403" s="67">
        <v>-91.352164000000002</v>
      </c>
    </row>
    <row r="1404" spans="1:18" x14ac:dyDescent="0.25">
      <c r="A1404" s="76" t="str">
        <f t="shared" si="63"/>
        <v>28003</v>
      </c>
      <c r="B1404" s="76" t="str">
        <f t="shared" si="64"/>
        <v>28003</v>
      </c>
      <c r="C1404" s="33">
        <v>28003</v>
      </c>
      <c r="D1404" s="33" t="s">
        <v>5107</v>
      </c>
      <c r="E1404" s="33" t="s">
        <v>958</v>
      </c>
      <c r="F1404" s="33" t="s">
        <v>957</v>
      </c>
      <c r="G1404" s="33" t="s">
        <v>5108</v>
      </c>
      <c r="H1404" s="5" t="s">
        <v>1855</v>
      </c>
      <c r="I1404" s="33">
        <v>1463</v>
      </c>
      <c r="K1404" s="9">
        <v>28</v>
      </c>
      <c r="O1404" s="33" t="s">
        <v>5109</v>
      </c>
      <c r="P1404" s="61" t="str">
        <f t="shared" si="65"/>
        <v>POINT(-88.531068 34.908785)</v>
      </c>
      <c r="Q1404" s="67">
        <v>34.908785000000002</v>
      </c>
      <c r="R1404" s="67">
        <v>-88.531068000000005</v>
      </c>
    </row>
    <row r="1405" spans="1:18" x14ac:dyDescent="0.25">
      <c r="A1405" s="76" t="str">
        <f t="shared" si="63"/>
        <v>28005</v>
      </c>
      <c r="B1405" s="76" t="str">
        <f t="shared" si="64"/>
        <v>28005</v>
      </c>
      <c r="C1405" s="33">
        <v>28005</v>
      </c>
      <c r="D1405" s="33" t="s">
        <v>5110</v>
      </c>
      <c r="E1405" s="33" t="s">
        <v>958</v>
      </c>
      <c r="F1405" s="33" t="s">
        <v>957</v>
      </c>
      <c r="G1405" s="33" t="s">
        <v>5111</v>
      </c>
      <c r="H1405" s="5" t="s">
        <v>1855</v>
      </c>
      <c r="I1405" s="33">
        <v>1464</v>
      </c>
      <c r="K1405" s="9">
        <v>28</v>
      </c>
      <c r="O1405" s="33" t="s">
        <v>5112</v>
      </c>
      <c r="P1405" s="61" t="str">
        <f t="shared" si="65"/>
        <v>POINT(-90.817613 31.180019)</v>
      </c>
      <c r="Q1405" s="67">
        <v>31.180019000000001</v>
      </c>
      <c r="R1405" s="67">
        <v>-90.817612999999994</v>
      </c>
    </row>
    <row r="1406" spans="1:18" x14ac:dyDescent="0.25">
      <c r="A1406" s="76" t="str">
        <f t="shared" si="63"/>
        <v>28007</v>
      </c>
      <c r="B1406" s="76" t="str">
        <f t="shared" si="64"/>
        <v>28007</v>
      </c>
      <c r="C1406" s="33">
        <v>28007</v>
      </c>
      <c r="D1406" s="33" t="s">
        <v>5113</v>
      </c>
      <c r="E1406" s="33" t="s">
        <v>958</v>
      </c>
      <c r="F1406" s="33" t="s">
        <v>957</v>
      </c>
      <c r="G1406" s="33" t="s">
        <v>5114</v>
      </c>
      <c r="H1406" s="5" t="s">
        <v>1855</v>
      </c>
      <c r="I1406" s="33">
        <v>1465</v>
      </c>
      <c r="K1406" s="9">
        <v>28</v>
      </c>
      <c r="O1406" s="33" t="s">
        <v>5115</v>
      </c>
      <c r="P1406" s="61" t="str">
        <f t="shared" si="65"/>
        <v>POINT(-89.586852 33.066234)</v>
      </c>
      <c r="Q1406" s="67">
        <v>33.066234000000001</v>
      </c>
      <c r="R1406" s="67">
        <v>-89.586851999999993</v>
      </c>
    </row>
    <row r="1407" spans="1:18" x14ac:dyDescent="0.25">
      <c r="A1407" s="76" t="str">
        <f t="shared" si="63"/>
        <v>28009</v>
      </c>
      <c r="B1407" s="76" t="str">
        <f t="shared" si="64"/>
        <v>28009</v>
      </c>
      <c r="C1407" s="33">
        <v>28009</v>
      </c>
      <c r="D1407" s="33" t="s">
        <v>2176</v>
      </c>
      <c r="E1407" s="33" t="s">
        <v>958</v>
      </c>
      <c r="F1407" s="33" t="s">
        <v>957</v>
      </c>
      <c r="G1407" s="33" t="s">
        <v>2177</v>
      </c>
      <c r="H1407" s="5" t="s">
        <v>1855</v>
      </c>
      <c r="I1407" s="33">
        <v>1466</v>
      </c>
      <c r="K1407" s="9">
        <v>28</v>
      </c>
      <c r="O1407" s="33" t="s">
        <v>5116</v>
      </c>
      <c r="P1407" s="61" t="str">
        <f t="shared" si="65"/>
        <v>POINT(-89.204186 34.81011)</v>
      </c>
      <c r="Q1407" s="67">
        <v>34.810110000000002</v>
      </c>
      <c r="R1407" s="67">
        <v>-89.204186000000007</v>
      </c>
    </row>
    <row r="1408" spans="1:18" x14ac:dyDescent="0.25">
      <c r="A1408" s="76" t="str">
        <f t="shared" si="63"/>
        <v>28011</v>
      </c>
      <c r="B1408" s="76" t="str">
        <f t="shared" si="64"/>
        <v>28011</v>
      </c>
      <c r="C1408" s="33">
        <v>28011</v>
      </c>
      <c r="D1408" s="33" t="s">
        <v>5117</v>
      </c>
      <c r="E1408" s="33" t="s">
        <v>958</v>
      </c>
      <c r="F1408" s="33" t="s">
        <v>957</v>
      </c>
      <c r="G1408" s="33" t="s">
        <v>5118</v>
      </c>
      <c r="H1408" s="5" t="s">
        <v>1855</v>
      </c>
      <c r="I1408" s="33">
        <v>1467</v>
      </c>
      <c r="K1408" s="9">
        <v>28</v>
      </c>
      <c r="O1408" s="33" t="s">
        <v>5119</v>
      </c>
      <c r="P1408" s="61" t="str">
        <f t="shared" si="65"/>
        <v>POINT(-90.775341 33.77228)</v>
      </c>
      <c r="Q1408" s="67">
        <v>33.772280000000002</v>
      </c>
      <c r="R1408" s="67">
        <v>-90.775340999999997</v>
      </c>
    </row>
    <row r="1409" spans="1:18" x14ac:dyDescent="0.25">
      <c r="A1409" s="76" t="str">
        <f t="shared" si="63"/>
        <v>28013</v>
      </c>
      <c r="B1409" s="76" t="str">
        <f t="shared" si="64"/>
        <v>28013</v>
      </c>
      <c r="C1409" s="33">
        <v>28013</v>
      </c>
      <c r="D1409" s="33" t="s">
        <v>1875</v>
      </c>
      <c r="E1409" s="33" t="s">
        <v>958</v>
      </c>
      <c r="F1409" s="33" t="s">
        <v>957</v>
      </c>
      <c r="G1409" s="33" t="s">
        <v>1876</v>
      </c>
      <c r="H1409" s="5" t="s">
        <v>1855</v>
      </c>
      <c r="I1409" s="33">
        <v>1468</v>
      </c>
      <c r="K1409" s="9">
        <v>28</v>
      </c>
      <c r="O1409" s="33" t="s">
        <v>5120</v>
      </c>
      <c r="P1409" s="61" t="str">
        <f t="shared" si="65"/>
        <v>POINT(-89.306905 33.929772)</v>
      </c>
      <c r="Q1409" s="67">
        <v>33.929772</v>
      </c>
      <c r="R1409" s="67">
        <v>-89.306905</v>
      </c>
    </row>
    <row r="1410" spans="1:18" x14ac:dyDescent="0.25">
      <c r="A1410" s="76" t="str">
        <f t="shared" si="63"/>
        <v>28015</v>
      </c>
      <c r="B1410" s="76" t="str">
        <f t="shared" si="64"/>
        <v>28015</v>
      </c>
      <c r="C1410" s="33">
        <v>28015</v>
      </c>
      <c r="D1410" s="33" t="s">
        <v>2186</v>
      </c>
      <c r="E1410" s="33" t="s">
        <v>958</v>
      </c>
      <c r="F1410" s="33" t="s">
        <v>957</v>
      </c>
      <c r="G1410" s="33" t="s">
        <v>2187</v>
      </c>
      <c r="H1410" s="5" t="s">
        <v>1855</v>
      </c>
      <c r="I1410" s="33">
        <v>1469</v>
      </c>
      <c r="K1410" s="9">
        <v>28</v>
      </c>
      <c r="O1410" s="33" t="s">
        <v>5121</v>
      </c>
      <c r="P1410" s="61" t="str">
        <f t="shared" si="65"/>
        <v>POINT(-89.918375 33.458389)</v>
      </c>
      <c r="Q1410" s="67">
        <v>33.458388999999997</v>
      </c>
      <c r="R1410" s="67">
        <v>-89.918374999999997</v>
      </c>
    </row>
    <row r="1411" spans="1:18" x14ac:dyDescent="0.25">
      <c r="A1411" s="76" t="str">
        <f t="shared" ref="A1411:A1474" si="66">K1411&amp;RIGHT(C1411,3)</f>
        <v>28017</v>
      </c>
      <c r="B1411" s="76" t="str">
        <f t="shared" ref="B1411:B1474" si="67">TEXT(A1411,"00000")</f>
        <v>28017</v>
      </c>
      <c r="C1411" s="33">
        <v>28017</v>
      </c>
      <c r="D1411" s="33" t="s">
        <v>3816</v>
      </c>
      <c r="E1411" s="33" t="s">
        <v>958</v>
      </c>
      <c r="F1411" s="33" t="s">
        <v>957</v>
      </c>
      <c r="G1411" s="33" t="s">
        <v>3817</v>
      </c>
      <c r="H1411" s="5" t="s">
        <v>1855</v>
      </c>
      <c r="I1411" s="33">
        <v>1470</v>
      </c>
      <c r="K1411" s="9">
        <v>28</v>
      </c>
      <c r="O1411" s="33" t="s">
        <v>5122</v>
      </c>
      <c r="P1411" s="61" t="str">
        <f t="shared" ref="P1411:P1474" si="68">CONCATENATE("POINT","(",R1411," ",Q1411,")")</f>
        <v>POINT(-88.931815 33.932227)</v>
      </c>
      <c r="Q1411" s="67">
        <v>33.932226999999997</v>
      </c>
      <c r="R1411" s="67">
        <v>-88.931815</v>
      </c>
    </row>
    <row r="1412" spans="1:18" x14ac:dyDescent="0.25">
      <c r="A1412" s="76" t="str">
        <f t="shared" si="66"/>
        <v>28019</v>
      </c>
      <c r="B1412" s="76" t="str">
        <f t="shared" si="67"/>
        <v>28019</v>
      </c>
      <c r="C1412" s="33">
        <v>28019</v>
      </c>
      <c r="D1412" s="33" t="s">
        <v>1887</v>
      </c>
      <c r="E1412" s="33" t="s">
        <v>958</v>
      </c>
      <c r="F1412" s="33" t="s">
        <v>957</v>
      </c>
      <c r="G1412" s="33" t="s">
        <v>1888</v>
      </c>
      <c r="H1412" s="5" t="s">
        <v>1855</v>
      </c>
      <c r="I1412" s="33">
        <v>1471</v>
      </c>
      <c r="K1412" s="9">
        <v>28</v>
      </c>
      <c r="O1412" s="33" t="s">
        <v>5123</v>
      </c>
      <c r="P1412" s="61" t="str">
        <f t="shared" si="68"/>
        <v>POINT(-89.236281 33.342151)</v>
      </c>
      <c r="Q1412" s="67">
        <v>33.342151000000001</v>
      </c>
      <c r="R1412" s="67">
        <v>-89.236281000000005</v>
      </c>
    </row>
    <row r="1413" spans="1:18" x14ac:dyDescent="0.25">
      <c r="A1413" s="76" t="str">
        <f t="shared" si="66"/>
        <v>28021</v>
      </c>
      <c r="B1413" s="76" t="str">
        <f t="shared" si="67"/>
        <v>28021</v>
      </c>
      <c r="C1413" s="33">
        <v>28021</v>
      </c>
      <c r="D1413" s="33" t="s">
        <v>5124</v>
      </c>
      <c r="E1413" s="33" t="s">
        <v>958</v>
      </c>
      <c r="F1413" s="33" t="s">
        <v>957</v>
      </c>
      <c r="G1413" s="33" t="s">
        <v>5125</v>
      </c>
      <c r="H1413" s="5" t="s">
        <v>1855</v>
      </c>
      <c r="I1413" s="33">
        <v>1472</v>
      </c>
      <c r="K1413" s="9">
        <v>28</v>
      </c>
      <c r="O1413" s="33" t="s">
        <v>5126</v>
      </c>
      <c r="P1413" s="61" t="str">
        <f t="shared" si="68"/>
        <v>POINT(-90.954141 31.935954)</v>
      </c>
      <c r="Q1413" s="67">
        <v>31.935953999999999</v>
      </c>
      <c r="R1413" s="67">
        <v>-90.954141000000007</v>
      </c>
    </row>
    <row r="1414" spans="1:18" x14ac:dyDescent="0.25">
      <c r="A1414" s="76" t="str">
        <f t="shared" si="66"/>
        <v>28023</v>
      </c>
      <c r="B1414" s="76" t="str">
        <f t="shared" si="67"/>
        <v>28023</v>
      </c>
      <c r="C1414" s="33">
        <v>28023</v>
      </c>
      <c r="D1414" s="33" t="s">
        <v>1890</v>
      </c>
      <c r="E1414" s="33" t="s">
        <v>958</v>
      </c>
      <c r="F1414" s="33" t="s">
        <v>957</v>
      </c>
      <c r="G1414" s="33" t="s">
        <v>1891</v>
      </c>
      <c r="H1414" s="5" t="s">
        <v>1855</v>
      </c>
      <c r="I1414" s="33">
        <v>1473</v>
      </c>
      <c r="K1414" s="9">
        <v>28</v>
      </c>
      <c r="O1414" s="33" t="s">
        <v>5127</v>
      </c>
      <c r="P1414" s="61" t="str">
        <f t="shared" si="68"/>
        <v>POINT(-88.730627 32.062753)</v>
      </c>
      <c r="Q1414" s="67">
        <v>32.062753000000001</v>
      </c>
      <c r="R1414" s="67">
        <v>-88.730626999999998</v>
      </c>
    </row>
    <row r="1415" spans="1:18" x14ac:dyDescent="0.25">
      <c r="A1415" s="76" t="str">
        <f t="shared" si="66"/>
        <v>28025</v>
      </c>
      <c r="B1415" s="76" t="str">
        <f t="shared" si="67"/>
        <v>28025</v>
      </c>
      <c r="C1415" s="33">
        <v>28025</v>
      </c>
      <c r="D1415" s="33" t="s">
        <v>1893</v>
      </c>
      <c r="E1415" s="33" t="s">
        <v>958</v>
      </c>
      <c r="F1415" s="33" t="s">
        <v>957</v>
      </c>
      <c r="G1415" s="33" t="s">
        <v>1894</v>
      </c>
      <c r="H1415" s="5" t="s">
        <v>1855</v>
      </c>
      <c r="I1415" s="33">
        <v>1474</v>
      </c>
      <c r="K1415" s="9">
        <v>28</v>
      </c>
      <c r="O1415" s="33" t="s">
        <v>5128</v>
      </c>
      <c r="P1415" s="61" t="str">
        <f t="shared" si="68"/>
        <v>POINT(-88.69246 33.62459)</v>
      </c>
      <c r="Q1415" s="67">
        <v>33.624589999999998</v>
      </c>
      <c r="R1415" s="67">
        <v>-88.692459999999997</v>
      </c>
    </row>
    <row r="1416" spans="1:18" x14ac:dyDescent="0.25">
      <c r="A1416" s="76" t="str">
        <f t="shared" si="66"/>
        <v>28027</v>
      </c>
      <c r="B1416" s="76" t="str">
        <f t="shared" si="67"/>
        <v>28027</v>
      </c>
      <c r="C1416" s="33">
        <v>28027</v>
      </c>
      <c r="D1416" s="33" t="s">
        <v>5129</v>
      </c>
      <c r="E1416" s="33" t="s">
        <v>958</v>
      </c>
      <c r="F1416" s="33" t="s">
        <v>957</v>
      </c>
      <c r="G1416" s="33" t="s">
        <v>5130</v>
      </c>
      <c r="H1416" s="5" t="s">
        <v>1855</v>
      </c>
      <c r="I1416" s="33">
        <v>1475</v>
      </c>
      <c r="K1416" s="9">
        <v>28</v>
      </c>
      <c r="O1416" s="33" t="s">
        <v>5131</v>
      </c>
      <c r="P1416" s="61" t="str">
        <f t="shared" si="68"/>
        <v>POINT(-90.569863 34.222427)</v>
      </c>
      <c r="Q1416" s="67">
        <v>34.222427000000003</v>
      </c>
      <c r="R1416" s="67">
        <v>-90.569862999999998</v>
      </c>
    </row>
    <row r="1417" spans="1:18" x14ac:dyDescent="0.25">
      <c r="A1417" s="76" t="str">
        <f t="shared" si="66"/>
        <v>28029</v>
      </c>
      <c r="B1417" s="76" t="str">
        <f t="shared" si="67"/>
        <v>28029</v>
      </c>
      <c r="C1417" s="33">
        <v>28029</v>
      </c>
      <c r="D1417" s="33" t="s">
        <v>5132</v>
      </c>
      <c r="E1417" s="33" t="s">
        <v>958</v>
      </c>
      <c r="F1417" s="33" t="s">
        <v>957</v>
      </c>
      <c r="G1417" s="33" t="s">
        <v>5133</v>
      </c>
      <c r="H1417" s="5" t="s">
        <v>1855</v>
      </c>
      <c r="I1417" s="33">
        <v>1476</v>
      </c>
      <c r="K1417" s="9">
        <v>28</v>
      </c>
      <c r="O1417" s="33" t="s">
        <v>5134</v>
      </c>
      <c r="P1417" s="61" t="str">
        <f t="shared" si="68"/>
        <v>POINT(-90.3792 31.889652)</v>
      </c>
      <c r="Q1417" s="67">
        <v>31.889652000000002</v>
      </c>
      <c r="R1417" s="67">
        <v>-90.379199999999997</v>
      </c>
    </row>
    <row r="1418" spans="1:18" x14ac:dyDescent="0.25">
      <c r="A1418" s="76" t="str">
        <f t="shared" si="66"/>
        <v>28031</v>
      </c>
      <c r="B1418" s="76" t="str">
        <f t="shared" si="67"/>
        <v>28031</v>
      </c>
      <c r="C1418" s="33">
        <v>28031</v>
      </c>
      <c r="D1418" s="33" t="s">
        <v>1911</v>
      </c>
      <c r="E1418" s="33" t="s">
        <v>958</v>
      </c>
      <c r="F1418" s="33" t="s">
        <v>957</v>
      </c>
      <c r="G1418" s="33" t="s">
        <v>1912</v>
      </c>
      <c r="H1418" s="5" t="s">
        <v>1855</v>
      </c>
      <c r="I1418" s="33">
        <v>1477</v>
      </c>
      <c r="K1418" s="9">
        <v>28</v>
      </c>
      <c r="O1418" s="33" t="s">
        <v>5135</v>
      </c>
      <c r="P1418" s="61" t="str">
        <f t="shared" si="68"/>
        <v>POINT(-89.548718 31.637591)</v>
      </c>
      <c r="Q1418" s="67">
        <v>31.637591</v>
      </c>
      <c r="R1418" s="67">
        <v>-89.548717999999994</v>
      </c>
    </row>
    <row r="1419" spans="1:18" x14ac:dyDescent="0.25">
      <c r="A1419" s="76" t="str">
        <f t="shared" si="66"/>
        <v>28033</v>
      </c>
      <c r="B1419" s="76" t="str">
        <f t="shared" si="67"/>
        <v>28033</v>
      </c>
      <c r="C1419" s="33">
        <v>28033</v>
      </c>
      <c r="D1419" s="33" t="s">
        <v>2763</v>
      </c>
      <c r="E1419" s="33" t="s">
        <v>958</v>
      </c>
      <c r="F1419" s="33" t="s">
        <v>957</v>
      </c>
      <c r="G1419" s="33" t="s">
        <v>2764</v>
      </c>
      <c r="H1419" s="5" t="s">
        <v>1855</v>
      </c>
      <c r="I1419" s="33">
        <v>1478</v>
      </c>
      <c r="K1419" s="9">
        <v>28</v>
      </c>
      <c r="O1419" s="33" t="s">
        <v>5136</v>
      </c>
      <c r="P1419" s="61" t="str">
        <f t="shared" si="68"/>
        <v>POINT(-89.956695 34.9304)</v>
      </c>
      <c r="Q1419" s="67">
        <v>34.930399999999999</v>
      </c>
      <c r="R1419" s="67">
        <v>-89.956694999999996</v>
      </c>
    </row>
    <row r="1420" spans="1:18" x14ac:dyDescent="0.25">
      <c r="A1420" s="76" t="str">
        <f t="shared" si="66"/>
        <v>28035</v>
      </c>
      <c r="B1420" s="76" t="str">
        <f t="shared" si="67"/>
        <v>28035</v>
      </c>
      <c r="C1420" s="33">
        <v>28035</v>
      </c>
      <c r="D1420" s="33" t="s">
        <v>5137</v>
      </c>
      <c r="E1420" s="33" t="s">
        <v>958</v>
      </c>
      <c r="F1420" s="33" t="s">
        <v>957</v>
      </c>
      <c r="G1420" s="33" t="s">
        <v>5138</v>
      </c>
      <c r="H1420" s="5" t="s">
        <v>1855</v>
      </c>
      <c r="I1420" s="33">
        <v>1479</v>
      </c>
      <c r="K1420" s="9">
        <v>28</v>
      </c>
      <c r="O1420" s="33" t="s">
        <v>5139</v>
      </c>
      <c r="P1420" s="61" t="str">
        <f t="shared" si="68"/>
        <v>POINT(-89.287875 31.309039)</v>
      </c>
      <c r="Q1420" s="67">
        <v>31.309038999999999</v>
      </c>
      <c r="R1420" s="67">
        <v>-89.287875</v>
      </c>
    </row>
    <row r="1421" spans="1:18" x14ac:dyDescent="0.25">
      <c r="A1421" s="76" t="str">
        <f t="shared" si="66"/>
        <v>28037</v>
      </c>
      <c r="B1421" s="76" t="str">
        <f t="shared" si="67"/>
        <v>28037</v>
      </c>
      <c r="C1421" s="33">
        <v>28037</v>
      </c>
      <c r="D1421" s="33" t="s">
        <v>1941</v>
      </c>
      <c r="E1421" s="33" t="s">
        <v>958</v>
      </c>
      <c r="F1421" s="33" t="s">
        <v>957</v>
      </c>
      <c r="G1421" s="33" t="s">
        <v>1942</v>
      </c>
      <c r="H1421" s="5" t="s">
        <v>1855</v>
      </c>
      <c r="I1421" s="33">
        <v>1480</v>
      </c>
      <c r="K1421" s="9">
        <v>28</v>
      </c>
      <c r="O1421" s="33" t="s">
        <v>5140</v>
      </c>
      <c r="P1421" s="61" t="str">
        <f t="shared" si="68"/>
        <v>POINT(-90.872761 31.473218)</v>
      </c>
      <c r="Q1421" s="67">
        <v>31.473217999999999</v>
      </c>
      <c r="R1421" s="67">
        <v>-90.872760999999997</v>
      </c>
    </row>
    <row r="1422" spans="1:18" x14ac:dyDescent="0.25">
      <c r="A1422" s="76" t="str">
        <f t="shared" si="66"/>
        <v>28039</v>
      </c>
      <c r="B1422" s="76" t="str">
        <f t="shared" si="67"/>
        <v>28039</v>
      </c>
      <c r="C1422" s="33">
        <v>28039</v>
      </c>
      <c r="D1422" s="33" t="s">
        <v>5141</v>
      </c>
      <c r="E1422" s="33" t="s">
        <v>958</v>
      </c>
      <c r="F1422" s="33" t="s">
        <v>957</v>
      </c>
      <c r="G1422" s="33" t="s">
        <v>5142</v>
      </c>
      <c r="H1422" s="5" t="s">
        <v>1855</v>
      </c>
      <c r="I1422" s="33">
        <v>1481</v>
      </c>
      <c r="K1422" s="9">
        <v>28</v>
      </c>
      <c r="O1422" s="33" t="s">
        <v>5143</v>
      </c>
      <c r="P1422" s="61" t="str">
        <f t="shared" si="68"/>
        <v>POINT(-88.592895 30.870536)</v>
      </c>
      <c r="Q1422" s="67">
        <v>30.870536000000001</v>
      </c>
      <c r="R1422" s="67">
        <v>-88.592894999999999</v>
      </c>
    </row>
    <row r="1423" spans="1:18" x14ac:dyDescent="0.25">
      <c r="A1423" s="76" t="str">
        <f t="shared" si="66"/>
        <v>28041</v>
      </c>
      <c r="B1423" s="76" t="str">
        <f t="shared" si="67"/>
        <v>28041</v>
      </c>
      <c r="C1423" s="33">
        <v>28041</v>
      </c>
      <c r="D1423" s="33" t="s">
        <v>1947</v>
      </c>
      <c r="E1423" s="33" t="s">
        <v>958</v>
      </c>
      <c r="F1423" s="33" t="s">
        <v>957</v>
      </c>
      <c r="G1423" s="33" t="s">
        <v>1948</v>
      </c>
      <c r="H1423" s="5" t="s">
        <v>1855</v>
      </c>
      <c r="I1423" s="33">
        <v>1482</v>
      </c>
      <c r="K1423" s="9">
        <v>28</v>
      </c>
      <c r="O1423" s="33" t="s">
        <v>5144</v>
      </c>
      <c r="P1423" s="61" t="str">
        <f t="shared" si="68"/>
        <v>POINT(-88.626139 31.193014)</v>
      </c>
      <c r="Q1423" s="67">
        <v>31.193014000000002</v>
      </c>
      <c r="R1423" s="67">
        <v>-88.626138999999995</v>
      </c>
    </row>
    <row r="1424" spans="1:18" x14ac:dyDescent="0.25">
      <c r="A1424" s="76" t="str">
        <f t="shared" si="66"/>
        <v>28043</v>
      </c>
      <c r="B1424" s="76" t="str">
        <f t="shared" si="67"/>
        <v>28043</v>
      </c>
      <c r="C1424" s="33">
        <v>28043</v>
      </c>
      <c r="D1424" s="33" t="s">
        <v>5145</v>
      </c>
      <c r="E1424" s="33" t="s">
        <v>958</v>
      </c>
      <c r="F1424" s="33" t="s">
        <v>957</v>
      </c>
      <c r="G1424" s="33" t="s">
        <v>5146</v>
      </c>
      <c r="H1424" s="5" t="s">
        <v>1855</v>
      </c>
      <c r="I1424" s="33">
        <v>1483</v>
      </c>
      <c r="K1424" s="9">
        <v>28</v>
      </c>
      <c r="O1424" s="33" t="s">
        <v>5147</v>
      </c>
      <c r="P1424" s="61" t="str">
        <f t="shared" si="68"/>
        <v>POINT(-89.802799 33.768122)</v>
      </c>
      <c r="Q1424" s="67">
        <v>33.768121999999998</v>
      </c>
      <c r="R1424" s="67">
        <v>-89.802798999999993</v>
      </c>
    </row>
    <row r="1425" spans="1:18" x14ac:dyDescent="0.25">
      <c r="A1425" s="76" t="str">
        <f t="shared" si="66"/>
        <v>28045</v>
      </c>
      <c r="B1425" s="76" t="str">
        <f t="shared" si="67"/>
        <v>28045</v>
      </c>
      <c r="C1425" s="33">
        <v>28045</v>
      </c>
      <c r="D1425" s="33" t="s">
        <v>3069</v>
      </c>
      <c r="E1425" s="33" t="s">
        <v>958</v>
      </c>
      <c r="F1425" s="33" t="s">
        <v>957</v>
      </c>
      <c r="G1425" s="33" t="s">
        <v>3070</v>
      </c>
      <c r="H1425" s="5" t="s">
        <v>1855</v>
      </c>
      <c r="I1425" s="33">
        <v>1484</v>
      </c>
      <c r="K1425" s="9">
        <v>28</v>
      </c>
      <c r="O1425" s="33" t="s">
        <v>5148</v>
      </c>
      <c r="P1425" s="61" t="str">
        <f t="shared" si="68"/>
        <v>POINT(-89.405662 30.379392)</v>
      </c>
      <c r="Q1425" s="67">
        <v>30.379391999999999</v>
      </c>
      <c r="R1425" s="67">
        <v>-89.405662000000007</v>
      </c>
    </row>
    <row r="1426" spans="1:18" x14ac:dyDescent="0.25">
      <c r="A1426" s="76" t="str">
        <f t="shared" si="66"/>
        <v>28047</v>
      </c>
      <c r="B1426" s="76" t="str">
        <f t="shared" si="67"/>
        <v>28047</v>
      </c>
      <c r="C1426" s="33">
        <v>28047</v>
      </c>
      <c r="D1426" s="33" t="s">
        <v>3655</v>
      </c>
      <c r="E1426" s="33" t="s">
        <v>958</v>
      </c>
      <c r="F1426" s="33" t="s">
        <v>957</v>
      </c>
      <c r="G1426" s="33" t="s">
        <v>3656</v>
      </c>
      <c r="H1426" s="5" t="s">
        <v>1855</v>
      </c>
      <c r="I1426" s="33">
        <v>1485</v>
      </c>
      <c r="K1426" s="9">
        <v>28</v>
      </c>
      <c r="O1426" s="33" t="s">
        <v>5149</v>
      </c>
      <c r="P1426" s="61" t="str">
        <f t="shared" si="68"/>
        <v>POINT(-89.063834 30.432955)</v>
      </c>
      <c r="Q1426" s="67">
        <v>30.432955</v>
      </c>
      <c r="R1426" s="67">
        <v>-89.063834</v>
      </c>
    </row>
    <row r="1427" spans="1:18" x14ac:dyDescent="0.25">
      <c r="A1427" s="76" t="str">
        <f t="shared" si="66"/>
        <v>28049</v>
      </c>
      <c r="B1427" s="76" t="str">
        <f t="shared" si="67"/>
        <v>28049</v>
      </c>
      <c r="C1427" s="33">
        <v>28049</v>
      </c>
      <c r="D1427" s="33" t="s">
        <v>5150</v>
      </c>
      <c r="E1427" s="33" t="s">
        <v>958</v>
      </c>
      <c r="F1427" s="33" t="s">
        <v>957</v>
      </c>
      <c r="G1427" s="33" t="s">
        <v>5151</v>
      </c>
      <c r="H1427" s="5" t="s">
        <v>1855</v>
      </c>
      <c r="I1427" s="33">
        <v>1486</v>
      </c>
      <c r="K1427" s="9">
        <v>28</v>
      </c>
      <c r="O1427" s="33" t="s">
        <v>5152</v>
      </c>
      <c r="P1427" s="61" t="str">
        <f t="shared" si="68"/>
        <v>POINT(-90.255669 32.303868)</v>
      </c>
      <c r="Q1427" s="67">
        <v>32.303868000000001</v>
      </c>
      <c r="R1427" s="67">
        <v>-90.255668999999997</v>
      </c>
    </row>
    <row r="1428" spans="1:18" x14ac:dyDescent="0.25">
      <c r="A1428" s="76" t="str">
        <f t="shared" si="66"/>
        <v>28051</v>
      </c>
      <c r="B1428" s="76" t="str">
        <f t="shared" si="67"/>
        <v>28051</v>
      </c>
      <c r="C1428" s="33">
        <v>28051</v>
      </c>
      <c r="D1428" s="33" t="s">
        <v>2807</v>
      </c>
      <c r="E1428" s="33" t="s">
        <v>958</v>
      </c>
      <c r="F1428" s="33" t="s">
        <v>957</v>
      </c>
      <c r="G1428" s="33" t="s">
        <v>2808</v>
      </c>
      <c r="H1428" s="5" t="s">
        <v>1855</v>
      </c>
      <c r="I1428" s="33">
        <v>1487</v>
      </c>
      <c r="K1428" s="9">
        <v>28</v>
      </c>
      <c r="O1428" s="33" t="s">
        <v>5153</v>
      </c>
      <c r="P1428" s="61" t="str">
        <f t="shared" si="68"/>
        <v>POINT(-90.0284 33.090289)</v>
      </c>
      <c r="Q1428" s="67">
        <v>33.090288999999999</v>
      </c>
      <c r="R1428" s="67">
        <v>-90.028400000000005</v>
      </c>
    </row>
    <row r="1429" spans="1:18" x14ac:dyDescent="0.25">
      <c r="A1429" s="76" t="str">
        <f t="shared" si="66"/>
        <v>28053</v>
      </c>
      <c r="B1429" s="76" t="str">
        <f t="shared" si="67"/>
        <v>28053</v>
      </c>
      <c r="C1429" s="33">
        <v>28053</v>
      </c>
      <c r="D1429" s="33" t="s">
        <v>5154</v>
      </c>
      <c r="E1429" s="33" t="s">
        <v>958</v>
      </c>
      <c r="F1429" s="33" t="s">
        <v>957</v>
      </c>
      <c r="G1429" s="33" t="s">
        <v>5155</v>
      </c>
      <c r="H1429" s="5" t="s">
        <v>1855</v>
      </c>
      <c r="I1429" s="33">
        <v>1488</v>
      </c>
      <c r="K1429" s="9">
        <v>28</v>
      </c>
      <c r="O1429" s="33" t="s">
        <v>5156</v>
      </c>
      <c r="P1429" s="61" t="str">
        <f t="shared" si="68"/>
        <v>POINT(-90.519097 33.161583)</v>
      </c>
      <c r="Q1429" s="67">
        <v>33.161583</v>
      </c>
      <c r="R1429" s="67">
        <v>-90.519097000000002</v>
      </c>
    </row>
    <row r="1430" spans="1:18" x14ac:dyDescent="0.25">
      <c r="A1430" s="76" t="str">
        <f t="shared" si="66"/>
        <v>28055</v>
      </c>
      <c r="B1430" s="76" t="str">
        <f t="shared" si="67"/>
        <v>28055</v>
      </c>
      <c r="C1430" s="33">
        <v>28055</v>
      </c>
      <c r="D1430" s="33" t="s">
        <v>5157</v>
      </c>
      <c r="E1430" s="33" t="s">
        <v>958</v>
      </c>
      <c r="F1430" s="33" t="s">
        <v>957</v>
      </c>
      <c r="G1430" s="33" t="s">
        <v>5158</v>
      </c>
      <c r="H1430" s="5" t="s">
        <v>1855</v>
      </c>
      <c r="I1430" s="33">
        <v>1489</v>
      </c>
      <c r="K1430" s="9">
        <v>28</v>
      </c>
      <c r="O1430" s="33" t="s">
        <v>5159</v>
      </c>
      <c r="P1430" s="61" t="str">
        <f t="shared" si="68"/>
        <v>POINT(-91.006351 32.867279)</v>
      </c>
      <c r="Q1430" s="67">
        <v>32.867279000000003</v>
      </c>
      <c r="R1430" s="67">
        <v>-91.006350999999995</v>
      </c>
    </row>
    <row r="1431" spans="1:18" x14ac:dyDescent="0.25">
      <c r="A1431" s="76" t="str">
        <f t="shared" si="66"/>
        <v>28057</v>
      </c>
      <c r="B1431" s="76" t="str">
        <f t="shared" si="67"/>
        <v>28057</v>
      </c>
      <c r="C1431" s="33">
        <v>28057</v>
      </c>
      <c r="D1431" s="33" t="s">
        <v>5160</v>
      </c>
      <c r="E1431" s="33" t="s">
        <v>958</v>
      </c>
      <c r="F1431" s="33" t="s">
        <v>957</v>
      </c>
      <c r="G1431" s="33" t="s">
        <v>5161</v>
      </c>
      <c r="H1431" s="5" t="s">
        <v>1855</v>
      </c>
      <c r="I1431" s="33">
        <v>1490</v>
      </c>
      <c r="K1431" s="9">
        <v>28</v>
      </c>
      <c r="O1431" s="33" t="s">
        <v>5162</v>
      </c>
      <c r="P1431" s="61" t="str">
        <f t="shared" si="68"/>
        <v>POINT(-88.40269 34.292221)</v>
      </c>
      <c r="Q1431" s="67">
        <v>34.292220999999998</v>
      </c>
      <c r="R1431" s="67">
        <v>-88.402690000000007</v>
      </c>
    </row>
    <row r="1432" spans="1:18" x14ac:dyDescent="0.25">
      <c r="A1432" s="76" t="str">
        <f t="shared" si="66"/>
        <v>28059</v>
      </c>
      <c r="B1432" s="76" t="str">
        <f t="shared" si="67"/>
        <v>28059</v>
      </c>
      <c r="C1432" s="33">
        <v>28059</v>
      </c>
      <c r="D1432" s="33" t="s">
        <v>1959</v>
      </c>
      <c r="E1432" s="33" t="s">
        <v>958</v>
      </c>
      <c r="F1432" s="33" t="s">
        <v>957</v>
      </c>
      <c r="G1432" s="33" t="s">
        <v>1960</v>
      </c>
      <c r="H1432" s="5" t="s">
        <v>1855</v>
      </c>
      <c r="I1432" s="33">
        <v>1491</v>
      </c>
      <c r="K1432" s="9">
        <v>28</v>
      </c>
      <c r="O1432" s="33" t="s">
        <v>5163</v>
      </c>
      <c r="P1432" s="61" t="str">
        <f t="shared" si="68"/>
        <v>POINT(-88.660684 30.44437)</v>
      </c>
      <c r="Q1432" s="67">
        <v>30.444369999999999</v>
      </c>
      <c r="R1432" s="67">
        <v>-88.660684000000003</v>
      </c>
    </row>
    <row r="1433" spans="1:18" x14ac:dyDescent="0.25">
      <c r="A1433" s="76" t="str">
        <f t="shared" si="66"/>
        <v>28061</v>
      </c>
      <c r="B1433" s="76" t="str">
        <f t="shared" si="67"/>
        <v>28061</v>
      </c>
      <c r="C1433" s="33">
        <v>28061</v>
      </c>
      <c r="D1433" s="33" t="s">
        <v>3090</v>
      </c>
      <c r="E1433" s="33" t="s">
        <v>958</v>
      </c>
      <c r="F1433" s="33" t="s">
        <v>957</v>
      </c>
      <c r="G1433" s="33" t="s">
        <v>3091</v>
      </c>
      <c r="H1433" s="5" t="s">
        <v>1855</v>
      </c>
      <c r="I1433" s="33">
        <v>1492</v>
      </c>
      <c r="K1433" s="9">
        <v>28</v>
      </c>
      <c r="O1433" s="33" t="s">
        <v>5164</v>
      </c>
      <c r="P1433" s="61" t="str">
        <f t="shared" si="68"/>
        <v>POINT(-89.144535 31.966737)</v>
      </c>
      <c r="Q1433" s="67">
        <v>31.966736999999998</v>
      </c>
      <c r="R1433" s="67">
        <v>-89.144535000000005</v>
      </c>
    </row>
    <row r="1434" spans="1:18" x14ac:dyDescent="0.25">
      <c r="A1434" s="76" t="str">
        <f t="shared" si="66"/>
        <v>28063</v>
      </c>
      <c r="B1434" s="76" t="str">
        <f t="shared" si="67"/>
        <v>28063</v>
      </c>
      <c r="C1434" s="33">
        <v>28063</v>
      </c>
      <c r="D1434" s="33" t="s">
        <v>1962</v>
      </c>
      <c r="E1434" s="33" t="s">
        <v>958</v>
      </c>
      <c r="F1434" s="33" t="s">
        <v>957</v>
      </c>
      <c r="G1434" s="33" t="s">
        <v>1963</v>
      </c>
      <c r="H1434" s="5" t="s">
        <v>1855</v>
      </c>
      <c r="I1434" s="33">
        <v>1493</v>
      </c>
      <c r="K1434" s="9">
        <v>28</v>
      </c>
      <c r="O1434" s="33" t="s">
        <v>5165</v>
      </c>
      <c r="P1434" s="61" t="str">
        <f t="shared" si="68"/>
        <v>POINT(-91.055531 31.714659)</v>
      </c>
      <c r="Q1434" s="67">
        <v>31.714659000000001</v>
      </c>
      <c r="R1434" s="67">
        <v>-91.055531000000002</v>
      </c>
    </row>
    <row r="1435" spans="1:18" x14ac:dyDescent="0.25">
      <c r="A1435" s="76" t="str">
        <f t="shared" si="66"/>
        <v>28065</v>
      </c>
      <c r="B1435" s="76" t="str">
        <f t="shared" si="67"/>
        <v>28065</v>
      </c>
      <c r="C1435" s="33">
        <v>28065</v>
      </c>
      <c r="D1435" s="33" t="s">
        <v>5166</v>
      </c>
      <c r="E1435" s="33" t="s">
        <v>958</v>
      </c>
      <c r="F1435" s="33" t="s">
        <v>957</v>
      </c>
      <c r="G1435" s="33" t="s">
        <v>5167</v>
      </c>
      <c r="H1435" s="5" t="s">
        <v>1855</v>
      </c>
      <c r="I1435" s="33">
        <v>1494</v>
      </c>
      <c r="K1435" s="9">
        <v>28</v>
      </c>
      <c r="O1435" s="33" t="s">
        <v>5168</v>
      </c>
      <c r="P1435" s="61" t="str">
        <f t="shared" si="68"/>
        <v>POINT(-89.814551 31.574917)</v>
      </c>
      <c r="Q1435" s="67">
        <v>31.574916999999999</v>
      </c>
      <c r="R1435" s="67">
        <v>-89.814550999999994</v>
      </c>
    </row>
    <row r="1436" spans="1:18" x14ac:dyDescent="0.25">
      <c r="A1436" s="76" t="str">
        <f t="shared" si="66"/>
        <v>28067</v>
      </c>
      <c r="B1436" s="76" t="str">
        <f t="shared" si="67"/>
        <v>28067</v>
      </c>
      <c r="C1436" s="33">
        <v>28067</v>
      </c>
      <c r="D1436" s="33" t="s">
        <v>3101</v>
      </c>
      <c r="E1436" s="33" t="s">
        <v>958</v>
      </c>
      <c r="F1436" s="33" t="s">
        <v>957</v>
      </c>
      <c r="G1436" s="33" t="s">
        <v>3102</v>
      </c>
      <c r="H1436" s="5" t="s">
        <v>1855</v>
      </c>
      <c r="I1436" s="33">
        <v>1495</v>
      </c>
      <c r="K1436" s="9">
        <v>28</v>
      </c>
      <c r="O1436" s="33" t="s">
        <v>5169</v>
      </c>
      <c r="P1436" s="61" t="str">
        <f t="shared" si="68"/>
        <v>POINT(-89.16512 31.668673)</v>
      </c>
      <c r="Q1436" s="67">
        <v>31.668672999999998</v>
      </c>
      <c r="R1436" s="67">
        <v>-89.165120000000002</v>
      </c>
    </row>
    <row r="1437" spans="1:18" x14ac:dyDescent="0.25">
      <c r="A1437" s="76" t="str">
        <f t="shared" si="66"/>
        <v>28069</v>
      </c>
      <c r="B1437" s="76" t="str">
        <f t="shared" si="67"/>
        <v>28069</v>
      </c>
      <c r="C1437" s="33">
        <v>28069</v>
      </c>
      <c r="D1437" s="33" t="s">
        <v>5170</v>
      </c>
      <c r="E1437" s="33" t="s">
        <v>958</v>
      </c>
      <c r="F1437" s="33" t="s">
        <v>957</v>
      </c>
      <c r="G1437" s="33" t="s">
        <v>5171</v>
      </c>
      <c r="H1437" s="5" t="s">
        <v>1855</v>
      </c>
      <c r="I1437" s="33">
        <v>1496</v>
      </c>
      <c r="K1437" s="9">
        <v>28</v>
      </c>
      <c r="O1437" s="33" t="s">
        <v>5172</v>
      </c>
      <c r="P1437" s="61" t="str">
        <f t="shared" si="68"/>
        <v>POINT(-88.677908 32.759967)</v>
      </c>
      <c r="Q1437" s="67">
        <v>32.759967000000003</v>
      </c>
      <c r="R1437" s="67">
        <v>-88.677908000000002</v>
      </c>
    </row>
    <row r="1438" spans="1:18" x14ac:dyDescent="0.25">
      <c r="A1438" s="76" t="str">
        <f t="shared" si="66"/>
        <v>28071</v>
      </c>
      <c r="B1438" s="76" t="str">
        <f t="shared" si="67"/>
        <v>28071</v>
      </c>
      <c r="C1438" s="33">
        <v>28071</v>
      </c>
      <c r="D1438" s="33" t="s">
        <v>2259</v>
      </c>
      <c r="E1438" s="33" t="s">
        <v>958</v>
      </c>
      <c r="F1438" s="33" t="s">
        <v>957</v>
      </c>
      <c r="G1438" s="33" t="s">
        <v>2260</v>
      </c>
      <c r="H1438" s="5" t="s">
        <v>1855</v>
      </c>
      <c r="I1438" s="33">
        <v>1497</v>
      </c>
      <c r="K1438" s="9">
        <v>28</v>
      </c>
      <c r="O1438" s="33" t="s">
        <v>5173</v>
      </c>
      <c r="P1438" s="61" t="str">
        <f t="shared" si="68"/>
        <v>POINT(-89.526937 34.361506)</v>
      </c>
      <c r="Q1438" s="67">
        <v>34.361505999999999</v>
      </c>
      <c r="R1438" s="67">
        <v>-89.526937000000004</v>
      </c>
    </row>
    <row r="1439" spans="1:18" x14ac:dyDescent="0.25">
      <c r="A1439" s="76" t="str">
        <f t="shared" si="66"/>
        <v>28073</v>
      </c>
      <c r="B1439" s="76" t="str">
        <f t="shared" si="67"/>
        <v>28073</v>
      </c>
      <c r="C1439" s="33">
        <v>28073</v>
      </c>
      <c r="D1439" s="33" t="s">
        <v>1965</v>
      </c>
      <c r="E1439" s="33" t="s">
        <v>958</v>
      </c>
      <c r="F1439" s="33" t="s">
        <v>957</v>
      </c>
      <c r="G1439" s="33" t="s">
        <v>1966</v>
      </c>
      <c r="H1439" s="5" t="s">
        <v>1855</v>
      </c>
      <c r="I1439" s="33">
        <v>1498</v>
      </c>
      <c r="K1439" s="9">
        <v>28</v>
      </c>
      <c r="O1439" s="33" t="s">
        <v>5174</v>
      </c>
      <c r="P1439" s="61" t="str">
        <f t="shared" si="68"/>
        <v>POINT(-89.438738 31.264156)</v>
      </c>
      <c r="Q1439" s="67">
        <v>31.264156</v>
      </c>
      <c r="R1439" s="67">
        <v>-89.438738000000001</v>
      </c>
    </row>
    <row r="1440" spans="1:18" x14ac:dyDescent="0.25">
      <c r="A1440" s="76" t="str">
        <f t="shared" si="66"/>
        <v>28075</v>
      </c>
      <c r="B1440" s="76" t="str">
        <f t="shared" si="67"/>
        <v>28075</v>
      </c>
      <c r="C1440" s="33">
        <v>28075</v>
      </c>
      <c r="D1440" s="33" t="s">
        <v>1968</v>
      </c>
      <c r="E1440" s="33" t="s">
        <v>958</v>
      </c>
      <c r="F1440" s="33" t="s">
        <v>957</v>
      </c>
      <c r="G1440" s="33" t="s">
        <v>1969</v>
      </c>
      <c r="H1440" s="5" t="s">
        <v>1855</v>
      </c>
      <c r="I1440" s="33">
        <v>1499</v>
      </c>
      <c r="K1440" s="9">
        <v>28</v>
      </c>
      <c r="O1440" s="33" t="s">
        <v>5175</v>
      </c>
      <c r="P1440" s="61" t="str">
        <f t="shared" si="68"/>
        <v>POINT(-88.691796 32.400679)</v>
      </c>
      <c r="Q1440" s="67">
        <v>32.400678999999997</v>
      </c>
      <c r="R1440" s="67">
        <v>-88.691795999999997</v>
      </c>
    </row>
    <row r="1441" spans="1:18" x14ac:dyDescent="0.25">
      <c r="A1441" s="76" t="str">
        <f t="shared" si="66"/>
        <v>28077</v>
      </c>
      <c r="B1441" s="76" t="str">
        <f t="shared" si="67"/>
        <v>28077</v>
      </c>
      <c r="C1441" s="33">
        <v>28077</v>
      </c>
      <c r="D1441" s="33" t="s">
        <v>1971</v>
      </c>
      <c r="E1441" s="33" t="s">
        <v>958</v>
      </c>
      <c r="F1441" s="33" t="s">
        <v>957</v>
      </c>
      <c r="G1441" s="33" t="s">
        <v>1972</v>
      </c>
      <c r="H1441" s="5" t="s">
        <v>1855</v>
      </c>
      <c r="I1441" s="33">
        <v>1500</v>
      </c>
      <c r="K1441" s="9">
        <v>28</v>
      </c>
      <c r="O1441" s="33" t="s">
        <v>5176</v>
      </c>
      <c r="P1441" s="61" t="str">
        <f t="shared" si="68"/>
        <v>POINT(-90.109256 31.555383)</v>
      </c>
      <c r="Q1441" s="67">
        <v>31.555382999999999</v>
      </c>
      <c r="R1441" s="67">
        <v>-90.109256000000002</v>
      </c>
    </row>
    <row r="1442" spans="1:18" x14ac:dyDescent="0.25">
      <c r="A1442" s="76" t="str">
        <f t="shared" si="66"/>
        <v>28079</v>
      </c>
      <c r="B1442" s="76" t="str">
        <f t="shared" si="67"/>
        <v>28079</v>
      </c>
      <c r="C1442" s="33">
        <v>28079</v>
      </c>
      <c r="D1442" s="33" t="s">
        <v>5177</v>
      </c>
      <c r="E1442" s="33" t="s">
        <v>958</v>
      </c>
      <c r="F1442" s="33" t="s">
        <v>957</v>
      </c>
      <c r="G1442" s="33" t="s">
        <v>5178</v>
      </c>
      <c r="H1442" s="5" t="s">
        <v>1855</v>
      </c>
      <c r="I1442" s="33">
        <v>1501</v>
      </c>
      <c r="K1442" s="9">
        <v>28</v>
      </c>
      <c r="O1442" s="33" t="s">
        <v>5179</v>
      </c>
      <c r="P1442" s="61" t="str">
        <f t="shared" si="68"/>
        <v>POINT(-89.504736 32.725455)</v>
      </c>
      <c r="Q1442" s="67">
        <v>32.725454999999997</v>
      </c>
      <c r="R1442" s="67">
        <v>-89.504735999999994</v>
      </c>
    </row>
    <row r="1443" spans="1:18" x14ac:dyDescent="0.25">
      <c r="A1443" s="76" t="str">
        <f t="shared" si="66"/>
        <v>28081</v>
      </c>
      <c r="B1443" s="76" t="str">
        <f t="shared" si="67"/>
        <v>28081</v>
      </c>
      <c r="C1443" s="33">
        <v>28081</v>
      </c>
      <c r="D1443" s="33" t="s">
        <v>1974</v>
      </c>
      <c r="E1443" s="33" t="s">
        <v>958</v>
      </c>
      <c r="F1443" s="33" t="s">
        <v>957</v>
      </c>
      <c r="G1443" s="33" t="s">
        <v>1975</v>
      </c>
      <c r="H1443" s="5" t="s">
        <v>1855</v>
      </c>
      <c r="I1443" s="33">
        <v>1502</v>
      </c>
      <c r="K1443" s="9">
        <v>28</v>
      </c>
      <c r="O1443" s="33" t="s">
        <v>5180</v>
      </c>
      <c r="P1443" s="61" t="str">
        <f t="shared" si="68"/>
        <v>POINT(-88.702989 34.274735)</v>
      </c>
      <c r="Q1443" s="67">
        <v>34.274735</v>
      </c>
      <c r="R1443" s="67">
        <v>-88.702989000000002</v>
      </c>
    </row>
    <row r="1444" spans="1:18" x14ac:dyDescent="0.25">
      <c r="A1444" s="76" t="str">
        <f t="shared" si="66"/>
        <v>28083</v>
      </c>
      <c r="B1444" s="76" t="str">
        <f t="shared" si="67"/>
        <v>28083</v>
      </c>
      <c r="C1444" s="33">
        <v>28083</v>
      </c>
      <c r="D1444" s="33" t="s">
        <v>5181</v>
      </c>
      <c r="E1444" s="33" t="s">
        <v>958</v>
      </c>
      <c r="F1444" s="33" t="s">
        <v>957</v>
      </c>
      <c r="G1444" s="33" t="s">
        <v>5182</v>
      </c>
      <c r="H1444" s="5" t="s">
        <v>1855</v>
      </c>
      <c r="I1444" s="33">
        <v>1503</v>
      </c>
      <c r="K1444" s="9">
        <v>28</v>
      </c>
      <c r="O1444" s="33" t="s">
        <v>5183</v>
      </c>
      <c r="P1444" s="61" t="str">
        <f t="shared" si="68"/>
        <v>POINT(-90.209073 33.513076)</v>
      </c>
      <c r="Q1444" s="67">
        <v>33.513075999999998</v>
      </c>
      <c r="R1444" s="67">
        <v>-90.209073000000004</v>
      </c>
    </row>
    <row r="1445" spans="1:18" x14ac:dyDescent="0.25">
      <c r="A1445" s="76" t="str">
        <f t="shared" si="66"/>
        <v>28085</v>
      </c>
      <c r="B1445" s="76" t="str">
        <f t="shared" si="67"/>
        <v>28085</v>
      </c>
      <c r="C1445" s="33">
        <v>28085</v>
      </c>
      <c r="D1445" s="33" t="s">
        <v>2264</v>
      </c>
      <c r="E1445" s="33" t="s">
        <v>958</v>
      </c>
      <c r="F1445" s="33" t="s">
        <v>957</v>
      </c>
      <c r="G1445" s="33" t="s">
        <v>2265</v>
      </c>
      <c r="H1445" s="5" t="s">
        <v>1855</v>
      </c>
      <c r="I1445" s="33">
        <v>1504</v>
      </c>
      <c r="K1445" s="9">
        <v>28</v>
      </c>
      <c r="O1445" s="33" t="s">
        <v>5184</v>
      </c>
      <c r="P1445" s="61" t="str">
        <f t="shared" si="68"/>
        <v>POINT(-90.456276 31.550891)</v>
      </c>
      <c r="Q1445" s="67">
        <v>31.550891</v>
      </c>
      <c r="R1445" s="67">
        <v>-90.456276000000003</v>
      </c>
    </row>
    <row r="1446" spans="1:18" x14ac:dyDescent="0.25">
      <c r="A1446" s="76" t="str">
        <f t="shared" si="66"/>
        <v>28087</v>
      </c>
      <c r="B1446" s="76" t="str">
        <f t="shared" si="67"/>
        <v>28087</v>
      </c>
      <c r="C1446" s="33">
        <v>28087</v>
      </c>
      <c r="D1446" s="33" t="s">
        <v>1980</v>
      </c>
      <c r="E1446" s="33" t="s">
        <v>958</v>
      </c>
      <c r="F1446" s="33" t="s">
        <v>957</v>
      </c>
      <c r="G1446" s="33" t="s">
        <v>1981</v>
      </c>
      <c r="H1446" s="5" t="s">
        <v>1855</v>
      </c>
      <c r="I1446" s="33">
        <v>1505</v>
      </c>
      <c r="K1446" s="9">
        <v>28</v>
      </c>
      <c r="O1446" s="33" t="s">
        <v>5185</v>
      </c>
      <c r="P1446" s="61" t="str">
        <f t="shared" si="68"/>
        <v>POINT(-88.392697 33.515351)</v>
      </c>
      <c r="Q1446" s="67">
        <v>33.515351000000003</v>
      </c>
      <c r="R1446" s="67">
        <v>-88.392696999999998</v>
      </c>
    </row>
    <row r="1447" spans="1:18" x14ac:dyDescent="0.25">
      <c r="A1447" s="76" t="str">
        <f t="shared" si="66"/>
        <v>28089</v>
      </c>
      <c r="B1447" s="76" t="str">
        <f t="shared" si="67"/>
        <v>28089</v>
      </c>
      <c r="C1447" s="33">
        <v>28089</v>
      </c>
      <c r="D1447" s="33" t="s">
        <v>1986</v>
      </c>
      <c r="E1447" s="33" t="s">
        <v>958</v>
      </c>
      <c r="F1447" s="33" t="s">
        <v>957</v>
      </c>
      <c r="G1447" s="33" t="s">
        <v>1987</v>
      </c>
      <c r="H1447" s="5" t="s">
        <v>1855</v>
      </c>
      <c r="I1447" s="33">
        <v>1506</v>
      </c>
      <c r="K1447" s="9">
        <v>28</v>
      </c>
      <c r="O1447" s="33" t="s">
        <v>5186</v>
      </c>
      <c r="P1447" s="61" t="str">
        <f t="shared" si="68"/>
        <v>POINT(-90.098347 32.510711)</v>
      </c>
      <c r="Q1447" s="67">
        <v>32.510711000000001</v>
      </c>
      <c r="R1447" s="67">
        <v>-90.098347000000004</v>
      </c>
    </row>
    <row r="1448" spans="1:18" x14ac:dyDescent="0.25">
      <c r="A1448" s="76" t="str">
        <f t="shared" si="66"/>
        <v>28091</v>
      </c>
      <c r="B1448" s="76" t="str">
        <f t="shared" si="67"/>
        <v>28091</v>
      </c>
      <c r="C1448" s="33">
        <v>28091</v>
      </c>
      <c r="D1448" s="33" t="s">
        <v>1992</v>
      </c>
      <c r="E1448" s="33" t="s">
        <v>958</v>
      </c>
      <c r="F1448" s="33" t="s">
        <v>957</v>
      </c>
      <c r="G1448" s="33" t="s">
        <v>1993</v>
      </c>
      <c r="H1448" s="5" t="s">
        <v>1855</v>
      </c>
      <c r="I1448" s="33">
        <v>1507</v>
      </c>
      <c r="K1448" s="9">
        <v>28</v>
      </c>
      <c r="O1448" s="33" t="s">
        <v>5187</v>
      </c>
      <c r="P1448" s="61" t="str">
        <f t="shared" si="68"/>
        <v>POINT(-89.829694 31.244447)</v>
      </c>
      <c r="Q1448" s="67">
        <v>31.244447000000001</v>
      </c>
      <c r="R1448" s="67">
        <v>-89.829694000000003</v>
      </c>
    </row>
    <row r="1449" spans="1:18" x14ac:dyDescent="0.25">
      <c r="A1449" s="76" t="str">
        <f t="shared" si="66"/>
        <v>28093</v>
      </c>
      <c r="B1449" s="76" t="str">
        <f t="shared" si="67"/>
        <v>28093</v>
      </c>
      <c r="C1449" s="33">
        <v>28093</v>
      </c>
      <c r="D1449" s="33" t="s">
        <v>1995</v>
      </c>
      <c r="E1449" s="33" t="s">
        <v>958</v>
      </c>
      <c r="F1449" s="33" t="s">
        <v>957</v>
      </c>
      <c r="G1449" s="33" t="s">
        <v>1996</v>
      </c>
      <c r="H1449" s="5" t="s">
        <v>1855</v>
      </c>
      <c r="I1449" s="33">
        <v>1508</v>
      </c>
      <c r="K1449" s="9">
        <v>28</v>
      </c>
      <c r="O1449" s="33" t="s">
        <v>5188</v>
      </c>
      <c r="P1449" s="61" t="str">
        <f t="shared" si="68"/>
        <v>POINT(-89.542843 34.815764)</v>
      </c>
      <c r="Q1449" s="67">
        <v>34.815764000000001</v>
      </c>
      <c r="R1449" s="67">
        <v>-89.542843000000005</v>
      </c>
    </row>
    <row r="1450" spans="1:18" x14ac:dyDescent="0.25">
      <c r="A1450" s="76" t="str">
        <f t="shared" si="66"/>
        <v>28095</v>
      </c>
      <c r="B1450" s="76" t="str">
        <f t="shared" si="67"/>
        <v>28095</v>
      </c>
      <c r="C1450" s="33">
        <v>28095</v>
      </c>
      <c r="D1450" s="33" t="s">
        <v>2001</v>
      </c>
      <c r="E1450" s="33" t="s">
        <v>958</v>
      </c>
      <c r="F1450" s="33" t="s">
        <v>957</v>
      </c>
      <c r="G1450" s="33" t="s">
        <v>2002</v>
      </c>
      <c r="H1450" s="5" t="s">
        <v>1855</v>
      </c>
      <c r="I1450" s="33">
        <v>1509</v>
      </c>
      <c r="K1450" s="9">
        <v>28</v>
      </c>
      <c r="O1450" s="33" t="s">
        <v>5189</v>
      </c>
      <c r="P1450" s="61" t="str">
        <f t="shared" si="68"/>
        <v>POINT(-88.498114 33.925912)</v>
      </c>
      <c r="Q1450" s="67">
        <v>33.925911999999997</v>
      </c>
      <c r="R1450" s="67">
        <v>-88.498114000000001</v>
      </c>
    </row>
    <row r="1451" spans="1:18" x14ac:dyDescent="0.25">
      <c r="A1451" s="76" t="str">
        <f t="shared" si="66"/>
        <v>28097</v>
      </c>
      <c r="B1451" s="76" t="str">
        <f t="shared" si="67"/>
        <v>28097</v>
      </c>
      <c r="C1451" s="33">
        <v>28097</v>
      </c>
      <c r="D1451" s="33" t="s">
        <v>2004</v>
      </c>
      <c r="E1451" s="33" t="s">
        <v>958</v>
      </c>
      <c r="F1451" s="33" t="s">
        <v>957</v>
      </c>
      <c r="G1451" s="33" t="s">
        <v>2005</v>
      </c>
      <c r="H1451" s="5" t="s">
        <v>1855</v>
      </c>
      <c r="I1451" s="33">
        <v>1510</v>
      </c>
      <c r="K1451" s="9">
        <v>28</v>
      </c>
      <c r="O1451" s="33" t="s">
        <v>5190</v>
      </c>
      <c r="P1451" s="61" t="str">
        <f t="shared" si="68"/>
        <v>POINT(-89.682988 33.496574)</v>
      </c>
      <c r="Q1451" s="67">
        <v>33.496574000000003</v>
      </c>
      <c r="R1451" s="67">
        <v>-89.682987999999995</v>
      </c>
    </row>
    <row r="1452" spans="1:18" x14ac:dyDescent="0.25">
      <c r="A1452" s="76" t="str">
        <f t="shared" si="66"/>
        <v>28099</v>
      </c>
      <c r="B1452" s="76" t="str">
        <f t="shared" si="67"/>
        <v>28099</v>
      </c>
      <c r="C1452" s="33">
        <v>28099</v>
      </c>
      <c r="D1452" s="33" t="s">
        <v>5191</v>
      </c>
      <c r="E1452" s="33" t="s">
        <v>958</v>
      </c>
      <c r="F1452" s="33" t="s">
        <v>957</v>
      </c>
      <c r="G1452" s="33" t="s">
        <v>5192</v>
      </c>
      <c r="H1452" s="5" t="s">
        <v>1855</v>
      </c>
      <c r="I1452" s="33">
        <v>1511</v>
      </c>
      <c r="K1452" s="9">
        <v>28</v>
      </c>
      <c r="O1452" s="33" t="s">
        <v>5193</v>
      </c>
      <c r="P1452" s="61" t="str">
        <f t="shared" si="68"/>
        <v>POINT(-89.117671 32.754204)</v>
      </c>
      <c r="Q1452" s="67">
        <v>32.754204000000001</v>
      </c>
      <c r="R1452" s="67">
        <v>-89.117671000000001</v>
      </c>
    </row>
    <row r="1453" spans="1:18" x14ac:dyDescent="0.25">
      <c r="A1453" s="76" t="str">
        <f t="shared" si="66"/>
        <v>28101</v>
      </c>
      <c r="B1453" s="76" t="str">
        <f t="shared" si="67"/>
        <v>28101</v>
      </c>
      <c r="C1453" s="33">
        <v>28101</v>
      </c>
      <c r="D1453" s="33" t="s">
        <v>2287</v>
      </c>
      <c r="E1453" s="33" t="s">
        <v>958</v>
      </c>
      <c r="F1453" s="33" t="s">
        <v>957</v>
      </c>
      <c r="G1453" s="33" t="s">
        <v>2288</v>
      </c>
      <c r="H1453" s="5" t="s">
        <v>1855</v>
      </c>
      <c r="I1453" s="33">
        <v>1512</v>
      </c>
      <c r="K1453" s="9">
        <v>28</v>
      </c>
      <c r="O1453" s="33" t="s">
        <v>5194</v>
      </c>
      <c r="P1453" s="61" t="str">
        <f t="shared" si="68"/>
        <v>POINT(-89.128073 32.41204)</v>
      </c>
      <c r="Q1453" s="67">
        <v>32.412039999999998</v>
      </c>
      <c r="R1453" s="67">
        <v>-89.128073000000001</v>
      </c>
    </row>
    <row r="1454" spans="1:18" x14ac:dyDescent="0.25">
      <c r="A1454" s="76" t="str">
        <f t="shared" si="66"/>
        <v>28103</v>
      </c>
      <c r="B1454" s="76" t="str">
        <f t="shared" si="67"/>
        <v>28103</v>
      </c>
      <c r="C1454" s="33">
        <v>28103</v>
      </c>
      <c r="D1454" s="33" t="s">
        <v>5195</v>
      </c>
      <c r="E1454" s="33" t="s">
        <v>958</v>
      </c>
      <c r="F1454" s="33" t="s">
        <v>957</v>
      </c>
      <c r="G1454" s="33" t="s">
        <v>5196</v>
      </c>
      <c r="H1454" s="5" t="s">
        <v>1855</v>
      </c>
      <c r="I1454" s="33">
        <v>1513</v>
      </c>
      <c r="K1454" s="9">
        <v>28</v>
      </c>
      <c r="O1454" s="33" t="s">
        <v>5197</v>
      </c>
      <c r="P1454" s="61" t="str">
        <f t="shared" si="68"/>
        <v>POINT(-88.54983 33.13112)</v>
      </c>
      <c r="Q1454" s="67">
        <v>33.131120000000003</v>
      </c>
      <c r="R1454" s="67">
        <v>-88.54983</v>
      </c>
    </row>
    <row r="1455" spans="1:18" x14ac:dyDescent="0.25">
      <c r="A1455" s="76" t="str">
        <f t="shared" si="66"/>
        <v>28105</v>
      </c>
      <c r="B1455" s="76" t="str">
        <f t="shared" si="67"/>
        <v>28105</v>
      </c>
      <c r="C1455" s="33">
        <v>28105</v>
      </c>
      <c r="D1455" s="33" t="s">
        <v>5198</v>
      </c>
      <c r="E1455" s="33" t="s">
        <v>958</v>
      </c>
      <c r="F1455" s="33" t="s">
        <v>957</v>
      </c>
      <c r="G1455" s="33" t="s">
        <v>5199</v>
      </c>
      <c r="H1455" s="5" t="s">
        <v>1855</v>
      </c>
      <c r="I1455" s="33">
        <v>1514</v>
      </c>
      <c r="K1455" s="9">
        <v>28</v>
      </c>
      <c r="O1455" s="33" t="s">
        <v>5200</v>
      </c>
      <c r="P1455" s="61" t="str">
        <f t="shared" si="68"/>
        <v>POINT(-88.828709 33.449231)</v>
      </c>
      <c r="Q1455" s="67">
        <v>33.449230999999997</v>
      </c>
      <c r="R1455" s="67">
        <v>-88.828709000000003</v>
      </c>
    </row>
    <row r="1456" spans="1:18" x14ac:dyDescent="0.25">
      <c r="A1456" s="76" t="str">
        <f t="shared" si="66"/>
        <v>28107</v>
      </c>
      <c r="B1456" s="76" t="str">
        <f t="shared" si="67"/>
        <v>28107</v>
      </c>
      <c r="C1456" s="33">
        <v>28107</v>
      </c>
      <c r="D1456" s="33" t="s">
        <v>5201</v>
      </c>
      <c r="E1456" s="33" t="s">
        <v>958</v>
      </c>
      <c r="F1456" s="33" t="s">
        <v>957</v>
      </c>
      <c r="G1456" s="33" t="s">
        <v>5202</v>
      </c>
      <c r="H1456" s="5" t="s">
        <v>1855</v>
      </c>
      <c r="I1456" s="33">
        <v>1515</v>
      </c>
      <c r="K1456" s="9">
        <v>28</v>
      </c>
      <c r="O1456" s="33" t="s">
        <v>5203</v>
      </c>
      <c r="P1456" s="61" t="str">
        <f t="shared" si="68"/>
        <v>POINT(-89.938355 34.350009)</v>
      </c>
      <c r="Q1456" s="67">
        <v>34.350009</v>
      </c>
      <c r="R1456" s="67">
        <v>-89.938355000000001</v>
      </c>
    </row>
    <row r="1457" spans="1:18" x14ac:dyDescent="0.25">
      <c r="A1457" s="76" t="str">
        <f t="shared" si="66"/>
        <v>28109</v>
      </c>
      <c r="B1457" s="76" t="str">
        <f t="shared" si="67"/>
        <v>28109</v>
      </c>
      <c r="C1457" s="33">
        <v>28109</v>
      </c>
      <c r="D1457" s="33" t="s">
        <v>5204</v>
      </c>
      <c r="E1457" s="33" t="s">
        <v>958</v>
      </c>
      <c r="F1457" s="33" t="s">
        <v>957</v>
      </c>
      <c r="G1457" s="33" t="s">
        <v>5205</v>
      </c>
      <c r="H1457" s="5" t="s">
        <v>1855</v>
      </c>
      <c r="I1457" s="33">
        <v>1516</v>
      </c>
      <c r="K1457" s="9">
        <v>28</v>
      </c>
      <c r="O1457" s="33" t="s">
        <v>5206</v>
      </c>
      <c r="P1457" s="61" t="str">
        <f t="shared" si="68"/>
        <v>POINT(-89.63173 30.641968)</v>
      </c>
      <c r="Q1457" s="67">
        <v>30.641967999999999</v>
      </c>
      <c r="R1457" s="67">
        <v>-89.631730000000005</v>
      </c>
    </row>
    <row r="1458" spans="1:18" x14ac:dyDescent="0.25">
      <c r="A1458" s="76" t="str">
        <f t="shared" si="66"/>
        <v>28111</v>
      </c>
      <c r="B1458" s="76" t="str">
        <f t="shared" si="67"/>
        <v>28111</v>
      </c>
      <c r="C1458" s="33">
        <v>28111</v>
      </c>
      <c r="D1458" s="33" t="s">
        <v>2010</v>
      </c>
      <c r="E1458" s="33" t="s">
        <v>958</v>
      </c>
      <c r="F1458" s="33" t="s">
        <v>957</v>
      </c>
      <c r="G1458" s="33" t="s">
        <v>2011</v>
      </c>
      <c r="H1458" s="5" t="s">
        <v>1855</v>
      </c>
      <c r="I1458" s="33">
        <v>1517</v>
      </c>
      <c r="K1458" s="9">
        <v>28</v>
      </c>
      <c r="O1458" s="33" t="s">
        <v>5207</v>
      </c>
      <c r="P1458" s="61" t="str">
        <f t="shared" si="68"/>
        <v>POINT(-88.991988 31.262821)</v>
      </c>
      <c r="Q1458" s="67">
        <v>31.262820999999999</v>
      </c>
      <c r="R1458" s="67">
        <v>-88.991988000000006</v>
      </c>
    </row>
    <row r="1459" spans="1:18" x14ac:dyDescent="0.25">
      <c r="A1459" s="76" t="str">
        <f t="shared" si="66"/>
        <v>28113</v>
      </c>
      <c r="B1459" s="76" t="str">
        <f t="shared" si="67"/>
        <v>28113</v>
      </c>
      <c r="C1459" s="33">
        <v>28113</v>
      </c>
      <c r="D1459" s="33" t="s">
        <v>2016</v>
      </c>
      <c r="E1459" s="33" t="s">
        <v>958</v>
      </c>
      <c r="F1459" s="33" t="s">
        <v>957</v>
      </c>
      <c r="G1459" s="33" t="s">
        <v>2017</v>
      </c>
      <c r="H1459" s="5" t="s">
        <v>1855</v>
      </c>
      <c r="I1459" s="33">
        <v>1518</v>
      </c>
      <c r="K1459" s="9">
        <v>28</v>
      </c>
      <c r="O1459" s="33" t="s">
        <v>5208</v>
      </c>
      <c r="P1459" s="61" t="str">
        <f t="shared" si="68"/>
        <v>POINT(-90.436396 31.216057)</v>
      </c>
      <c r="Q1459" s="67">
        <v>31.216056999999999</v>
      </c>
      <c r="R1459" s="67">
        <v>-90.436396000000002</v>
      </c>
    </row>
    <row r="1460" spans="1:18" x14ac:dyDescent="0.25">
      <c r="A1460" s="76" t="str">
        <f t="shared" si="66"/>
        <v>28115</v>
      </c>
      <c r="B1460" s="76" t="str">
        <f t="shared" si="67"/>
        <v>28115</v>
      </c>
      <c r="C1460" s="33">
        <v>28115</v>
      </c>
      <c r="D1460" s="33" t="s">
        <v>5209</v>
      </c>
      <c r="E1460" s="33" t="s">
        <v>958</v>
      </c>
      <c r="F1460" s="33" t="s">
        <v>957</v>
      </c>
      <c r="G1460" s="33" t="s">
        <v>5210</v>
      </c>
      <c r="H1460" s="5" t="s">
        <v>1855</v>
      </c>
      <c r="I1460" s="33">
        <v>1519</v>
      </c>
      <c r="K1460" s="9">
        <v>28</v>
      </c>
      <c r="O1460" s="33" t="s">
        <v>5211</v>
      </c>
      <c r="P1460" s="61" t="str">
        <f t="shared" si="68"/>
        <v>POINT(-89.011424 34.252502)</v>
      </c>
      <c r="Q1460" s="67">
        <v>34.252502</v>
      </c>
      <c r="R1460" s="67">
        <v>-89.011424000000005</v>
      </c>
    </row>
    <row r="1461" spans="1:18" x14ac:dyDescent="0.25">
      <c r="A1461" s="76" t="str">
        <f t="shared" si="66"/>
        <v>28117</v>
      </c>
      <c r="B1461" s="76" t="str">
        <f t="shared" si="67"/>
        <v>28117</v>
      </c>
      <c r="C1461" s="33">
        <v>28117</v>
      </c>
      <c r="D1461" s="33" t="s">
        <v>5212</v>
      </c>
      <c r="E1461" s="33" t="s">
        <v>958</v>
      </c>
      <c r="F1461" s="33" t="s">
        <v>957</v>
      </c>
      <c r="G1461" s="33" t="s">
        <v>5213</v>
      </c>
      <c r="H1461" s="5" t="s">
        <v>1855</v>
      </c>
      <c r="I1461" s="33">
        <v>1520</v>
      </c>
      <c r="K1461" s="9">
        <v>28</v>
      </c>
      <c r="O1461" s="33" t="s">
        <v>5214</v>
      </c>
      <c r="P1461" s="61" t="str">
        <f t="shared" si="68"/>
        <v>POINT(-88.552652 34.631502)</v>
      </c>
      <c r="Q1461" s="67">
        <v>34.631501999999998</v>
      </c>
      <c r="R1461" s="67">
        <v>-88.552651999999995</v>
      </c>
    </row>
    <row r="1462" spans="1:18" x14ac:dyDescent="0.25">
      <c r="A1462" s="76" t="str">
        <f t="shared" si="66"/>
        <v>28119</v>
      </c>
      <c r="B1462" s="76" t="str">
        <f t="shared" si="67"/>
        <v>28119</v>
      </c>
      <c r="C1462" s="33">
        <v>28119</v>
      </c>
      <c r="D1462" s="33" t="s">
        <v>3167</v>
      </c>
      <c r="E1462" s="33" t="s">
        <v>958</v>
      </c>
      <c r="F1462" s="33" t="s">
        <v>957</v>
      </c>
      <c r="G1462" s="33" t="s">
        <v>3168</v>
      </c>
      <c r="H1462" s="5" t="s">
        <v>1855</v>
      </c>
      <c r="I1462" s="33">
        <v>1521</v>
      </c>
      <c r="K1462" s="9">
        <v>28</v>
      </c>
      <c r="O1462" s="33" t="s">
        <v>5215</v>
      </c>
      <c r="P1462" s="61" t="str">
        <f t="shared" si="68"/>
        <v>POINT(-90.262854 34.27262)</v>
      </c>
      <c r="Q1462" s="67">
        <v>34.272620000000003</v>
      </c>
      <c r="R1462" s="67">
        <v>-90.262854000000004</v>
      </c>
    </row>
    <row r="1463" spans="1:18" x14ac:dyDescent="0.25">
      <c r="A1463" s="76" t="str">
        <f t="shared" si="66"/>
        <v>28121</v>
      </c>
      <c r="B1463" s="76" t="str">
        <f t="shared" si="67"/>
        <v>28121</v>
      </c>
      <c r="C1463" s="33">
        <v>28121</v>
      </c>
      <c r="D1463" s="33" t="s">
        <v>5216</v>
      </c>
      <c r="E1463" s="33" t="s">
        <v>958</v>
      </c>
      <c r="F1463" s="33" t="s">
        <v>957</v>
      </c>
      <c r="G1463" s="33" t="s">
        <v>5217</v>
      </c>
      <c r="H1463" s="5" t="s">
        <v>1855</v>
      </c>
      <c r="I1463" s="33">
        <v>1522</v>
      </c>
      <c r="K1463" s="9">
        <v>28</v>
      </c>
      <c r="O1463" s="33" t="s">
        <v>5218</v>
      </c>
      <c r="P1463" s="61" t="str">
        <f t="shared" si="68"/>
        <v>POINT(-90.033002 32.279373)</v>
      </c>
      <c r="Q1463" s="67">
        <v>32.279373</v>
      </c>
      <c r="R1463" s="67">
        <v>-90.033001999999996</v>
      </c>
    </row>
    <row r="1464" spans="1:18" x14ac:dyDescent="0.25">
      <c r="A1464" s="76" t="str">
        <f t="shared" si="66"/>
        <v>28123</v>
      </c>
      <c r="B1464" s="76" t="str">
        <f t="shared" si="67"/>
        <v>28123</v>
      </c>
      <c r="C1464" s="33">
        <v>28123</v>
      </c>
      <c r="D1464" s="33" t="s">
        <v>2320</v>
      </c>
      <c r="E1464" s="33" t="s">
        <v>958</v>
      </c>
      <c r="F1464" s="33" t="s">
        <v>957</v>
      </c>
      <c r="G1464" s="33" t="s">
        <v>2321</v>
      </c>
      <c r="H1464" s="5" t="s">
        <v>1855</v>
      </c>
      <c r="I1464" s="33">
        <v>1523</v>
      </c>
      <c r="K1464" s="9">
        <v>28</v>
      </c>
      <c r="O1464" s="33" t="s">
        <v>5219</v>
      </c>
      <c r="P1464" s="61" t="str">
        <f t="shared" si="68"/>
        <v>POINT(-89.529197 32.401463)</v>
      </c>
      <c r="Q1464" s="67">
        <v>32.401463</v>
      </c>
      <c r="R1464" s="67">
        <v>-89.529196999999996</v>
      </c>
    </row>
    <row r="1465" spans="1:18" x14ac:dyDescent="0.25">
      <c r="A1465" s="76" t="str">
        <f t="shared" si="66"/>
        <v>28125</v>
      </c>
      <c r="B1465" s="76" t="str">
        <f t="shared" si="67"/>
        <v>28125</v>
      </c>
      <c r="C1465" s="33">
        <v>28125</v>
      </c>
      <c r="D1465" s="33" t="s">
        <v>5220</v>
      </c>
      <c r="E1465" s="33" t="s">
        <v>958</v>
      </c>
      <c r="F1465" s="33" t="s">
        <v>957</v>
      </c>
      <c r="G1465" s="33" t="s">
        <v>5221</v>
      </c>
      <c r="H1465" s="5" t="s">
        <v>1855</v>
      </c>
      <c r="I1465" s="33">
        <v>1524</v>
      </c>
      <c r="K1465" s="9">
        <v>28</v>
      </c>
      <c r="O1465" s="33" t="s">
        <v>5222</v>
      </c>
      <c r="P1465" s="61" t="str">
        <f t="shared" si="68"/>
        <v>POINT(-90.859408 32.924745)</v>
      </c>
      <c r="Q1465" s="67">
        <v>32.924745000000001</v>
      </c>
      <c r="R1465" s="67">
        <v>-90.859408000000002</v>
      </c>
    </row>
    <row r="1466" spans="1:18" x14ac:dyDescent="0.25">
      <c r="A1466" s="76" t="str">
        <f t="shared" si="66"/>
        <v>28127</v>
      </c>
      <c r="B1466" s="76" t="str">
        <f t="shared" si="67"/>
        <v>28127</v>
      </c>
      <c r="C1466" s="33">
        <v>28127</v>
      </c>
      <c r="D1466" s="33" t="s">
        <v>4411</v>
      </c>
      <c r="E1466" s="33" t="s">
        <v>958</v>
      </c>
      <c r="F1466" s="33" t="s">
        <v>957</v>
      </c>
      <c r="G1466" s="33" t="s">
        <v>4412</v>
      </c>
      <c r="H1466" s="5" t="s">
        <v>1855</v>
      </c>
      <c r="I1466" s="33">
        <v>1525</v>
      </c>
      <c r="K1466" s="9">
        <v>28</v>
      </c>
      <c r="O1466" s="33" t="s">
        <v>5223</v>
      </c>
      <c r="P1466" s="61" t="str">
        <f t="shared" si="68"/>
        <v>POINT(-89.853775 31.916008)</v>
      </c>
      <c r="Q1466" s="67">
        <v>31.916008000000001</v>
      </c>
      <c r="R1466" s="67">
        <v>-89.853774999999999</v>
      </c>
    </row>
    <row r="1467" spans="1:18" x14ac:dyDescent="0.25">
      <c r="A1467" s="76" t="str">
        <f t="shared" si="66"/>
        <v>28129</v>
      </c>
      <c r="B1467" s="76" t="str">
        <f t="shared" si="67"/>
        <v>28129</v>
      </c>
      <c r="C1467" s="33">
        <v>28129</v>
      </c>
      <c r="D1467" s="33" t="s">
        <v>4167</v>
      </c>
      <c r="E1467" s="33" t="s">
        <v>958</v>
      </c>
      <c r="F1467" s="33" t="s">
        <v>957</v>
      </c>
      <c r="G1467" s="33" t="s">
        <v>4168</v>
      </c>
      <c r="H1467" s="5" t="s">
        <v>1855</v>
      </c>
      <c r="I1467" s="33">
        <v>1526</v>
      </c>
      <c r="K1467" s="9">
        <v>28</v>
      </c>
      <c r="O1467" s="33" t="s">
        <v>5224</v>
      </c>
      <c r="P1467" s="61" t="str">
        <f t="shared" si="68"/>
        <v>POINT(-89.506985 31.971849)</v>
      </c>
      <c r="Q1467" s="67">
        <v>31.971848999999999</v>
      </c>
      <c r="R1467" s="67">
        <v>-89.506985</v>
      </c>
    </row>
    <row r="1468" spans="1:18" x14ac:dyDescent="0.25">
      <c r="A1468" s="76" t="str">
        <f t="shared" si="66"/>
        <v>28131</v>
      </c>
      <c r="B1468" s="76" t="str">
        <f t="shared" si="67"/>
        <v>28131</v>
      </c>
      <c r="C1468" s="33">
        <v>28131</v>
      </c>
      <c r="D1468" s="33" t="s">
        <v>2335</v>
      </c>
      <c r="E1468" s="33" t="s">
        <v>958</v>
      </c>
      <c r="F1468" s="33" t="s">
        <v>957</v>
      </c>
      <c r="G1468" s="33" t="s">
        <v>2336</v>
      </c>
      <c r="H1468" s="5" t="s">
        <v>1855</v>
      </c>
      <c r="I1468" s="33">
        <v>1527</v>
      </c>
      <c r="K1468" s="9">
        <v>28</v>
      </c>
      <c r="O1468" s="33" t="s">
        <v>5225</v>
      </c>
      <c r="P1468" s="61" t="str">
        <f t="shared" si="68"/>
        <v>POINT(-89.136496 30.809011)</v>
      </c>
      <c r="Q1468" s="67">
        <v>30.809011000000002</v>
      </c>
      <c r="R1468" s="67">
        <v>-89.136495999999994</v>
      </c>
    </row>
    <row r="1469" spans="1:18" x14ac:dyDescent="0.25">
      <c r="A1469" s="76" t="str">
        <f t="shared" si="66"/>
        <v>28133</v>
      </c>
      <c r="B1469" s="76" t="str">
        <f t="shared" si="67"/>
        <v>28133</v>
      </c>
      <c r="C1469" s="33">
        <v>28133</v>
      </c>
      <c r="D1469" s="33" t="s">
        <v>5226</v>
      </c>
      <c r="E1469" s="33" t="s">
        <v>958</v>
      </c>
      <c r="F1469" s="33" t="s">
        <v>957</v>
      </c>
      <c r="G1469" s="33" t="s">
        <v>5227</v>
      </c>
      <c r="H1469" s="5" t="s">
        <v>1855</v>
      </c>
      <c r="I1469" s="33">
        <v>1528</v>
      </c>
      <c r="K1469" s="9">
        <v>28</v>
      </c>
      <c r="O1469" s="33" t="s">
        <v>5228</v>
      </c>
      <c r="P1469" s="61" t="str">
        <f t="shared" si="68"/>
        <v>POINT(-90.584058 33.594123)</v>
      </c>
      <c r="Q1469" s="67">
        <v>33.594123000000003</v>
      </c>
      <c r="R1469" s="67">
        <v>-90.584057999999999</v>
      </c>
    </row>
    <row r="1470" spans="1:18" x14ac:dyDescent="0.25">
      <c r="A1470" s="76" t="str">
        <f t="shared" si="66"/>
        <v>28135</v>
      </c>
      <c r="B1470" s="76" t="str">
        <f t="shared" si="67"/>
        <v>28135</v>
      </c>
      <c r="C1470" s="33">
        <v>28135</v>
      </c>
      <c r="D1470" s="33" t="s">
        <v>5229</v>
      </c>
      <c r="E1470" s="33" t="s">
        <v>958</v>
      </c>
      <c r="F1470" s="33" t="s">
        <v>957</v>
      </c>
      <c r="G1470" s="33" t="s">
        <v>5230</v>
      </c>
      <c r="H1470" s="5" t="s">
        <v>1855</v>
      </c>
      <c r="I1470" s="33">
        <v>1529</v>
      </c>
      <c r="K1470" s="9">
        <v>28</v>
      </c>
      <c r="O1470" s="33" t="s">
        <v>5231</v>
      </c>
      <c r="P1470" s="61" t="str">
        <f t="shared" si="68"/>
        <v>POINT(-90.197125 33.983144)</v>
      </c>
      <c r="Q1470" s="67">
        <v>33.983144000000003</v>
      </c>
      <c r="R1470" s="67">
        <v>-90.197125</v>
      </c>
    </row>
    <row r="1471" spans="1:18" x14ac:dyDescent="0.25">
      <c r="A1471" s="76" t="str">
        <f t="shared" si="66"/>
        <v>28137</v>
      </c>
      <c r="B1471" s="76" t="str">
        <f t="shared" si="67"/>
        <v>28137</v>
      </c>
      <c r="C1471" s="33">
        <v>28137</v>
      </c>
      <c r="D1471" s="33" t="s">
        <v>5232</v>
      </c>
      <c r="E1471" s="33" t="s">
        <v>958</v>
      </c>
      <c r="F1471" s="33" t="s">
        <v>957</v>
      </c>
      <c r="G1471" s="33" t="s">
        <v>5233</v>
      </c>
      <c r="H1471" s="5" t="s">
        <v>1855</v>
      </c>
      <c r="I1471" s="33">
        <v>1530</v>
      </c>
      <c r="K1471" s="9">
        <v>28</v>
      </c>
      <c r="O1471" s="33" t="s">
        <v>5234</v>
      </c>
      <c r="P1471" s="61" t="str">
        <f t="shared" si="68"/>
        <v>POINT(-89.948155 34.64608)</v>
      </c>
      <c r="Q1471" s="67">
        <v>34.646079999999998</v>
      </c>
      <c r="R1471" s="67">
        <v>-89.948155</v>
      </c>
    </row>
    <row r="1472" spans="1:18" x14ac:dyDescent="0.25">
      <c r="A1472" s="76" t="str">
        <f t="shared" si="66"/>
        <v>28139</v>
      </c>
      <c r="B1472" s="76" t="str">
        <f t="shared" si="67"/>
        <v>28139</v>
      </c>
      <c r="C1472" s="33">
        <v>28139</v>
      </c>
      <c r="D1472" s="33" t="s">
        <v>5235</v>
      </c>
      <c r="E1472" s="33" t="s">
        <v>958</v>
      </c>
      <c r="F1472" s="33" t="s">
        <v>957</v>
      </c>
      <c r="G1472" s="33" t="s">
        <v>5236</v>
      </c>
      <c r="H1472" s="5" t="s">
        <v>1855</v>
      </c>
      <c r="I1472" s="33">
        <v>1531</v>
      </c>
      <c r="K1472" s="9">
        <v>28</v>
      </c>
      <c r="O1472" s="33" t="s">
        <v>5237</v>
      </c>
      <c r="P1472" s="61" t="str">
        <f t="shared" si="68"/>
        <v>POINT(-88.925793 34.767895)</v>
      </c>
      <c r="Q1472" s="67">
        <v>34.767895000000003</v>
      </c>
      <c r="R1472" s="67">
        <v>-88.925792999999999</v>
      </c>
    </row>
    <row r="1473" spans="1:18" x14ac:dyDescent="0.25">
      <c r="A1473" s="76" t="str">
        <f t="shared" si="66"/>
        <v>28141</v>
      </c>
      <c r="B1473" s="76" t="str">
        <f t="shared" si="67"/>
        <v>28141</v>
      </c>
      <c r="C1473" s="33">
        <v>28141</v>
      </c>
      <c r="D1473" s="33" t="s">
        <v>5238</v>
      </c>
      <c r="E1473" s="33" t="s">
        <v>958</v>
      </c>
      <c r="F1473" s="33" t="s">
        <v>957</v>
      </c>
      <c r="G1473" s="33" t="s">
        <v>5239</v>
      </c>
      <c r="H1473" s="5" t="s">
        <v>1855</v>
      </c>
      <c r="I1473" s="33">
        <v>1532</v>
      </c>
      <c r="K1473" s="9">
        <v>28</v>
      </c>
      <c r="O1473" s="33" t="s">
        <v>5240</v>
      </c>
      <c r="P1473" s="61" t="str">
        <f t="shared" si="68"/>
        <v>POINT(-88.228366 34.723482)</v>
      </c>
      <c r="Q1473" s="67">
        <v>34.723481999999997</v>
      </c>
      <c r="R1473" s="67">
        <v>-88.228365999999994</v>
      </c>
    </row>
    <row r="1474" spans="1:18" x14ac:dyDescent="0.25">
      <c r="A1474" s="76" t="str">
        <f t="shared" si="66"/>
        <v>28143</v>
      </c>
      <c r="B1474" s="76" t="str">
        <f t="shared" si="67"/>
        <v>28143</v>
      </c>
      <c r="C1474" s="33">
        <v>28143</v>
      </c>
      <c r="D1474" s="33" t="s">
        <v>5241</v>
      </c>
      <c r="E1474" s="33" t="s">
        <v>958</v>
      </c>
      <c r="F1474" s="33" t="s">
        <v>957</v>
      </c>
      <c r="G1474" s="33" t="s">
        <v>5242</v>
      </c>
      <c r="H1474" s="5" t="s">
        <v>1855</v>
      </c>
      <c r="I1474" s="33">
        <v>1533</v>
      </c>
      <c r="K1474" s="9">
        <v>28</v>
      </c>
      <c r="O1474" s="33" t="s">
        <v>5243</v>
      </c>
      <c r="P1474" s="61" t="str">
        <f t="shared" si="68"/>
        <v>POINT(-90.348008 34.709638)</v>
      </c>
      <c r="Q1474" s="67">
        <v>34.709637999999998</v>
      </c>
      <c r="R1474" s="67">
        <v>-90.348007999999993</v>
      </c>
    </row>
    <row r="1475" spans="1:18" x14ac:dyDescent="0.25">
      <c r="A1475" s="76" t="str">
        <f t="shared" ref="A1475:A1538" si="69">K1475&amp;RIGHT(C1475,3)</f>
        <v>28145</v>
      </c>
      <c r="B1475" s="76" t="str">
        <f t="shared" ref="B1475:B1538" si="70">TEXT(A1475,"00000")</f>
        <v>28145</v>
      </c>
      <c r="C1475" s="33">
        <v>28145</v>
      </c>
      <c r="D1475" s="33" t="s">
        <v>2338</v>
      </c>
      <c r="E1475" s="33" t="s">
        <v>958</v>
      </c>
      <c r="F1475" s="33" t="s">
        <v>957</v>
      </c>
      <c r="G1475" s="33" t="s">
        <v>2339</v>
      </c>
      <c r="H1475" s="5" t="s">
        <v>1855</v>
      </c>
      <c r="I1475" s="33">
        <v>1534</v>
      </c>
      <c r="K1475" s="9">
        <v>28</v>
      </c>
      <c r="O1475" s="33" t="s">
        <v>5244</v>
      </c>
      <c r="P1475" s="61" t="str">
        <f t="shared" ref="P1475:P1538" si="71">CONCATENATE("POINT","(",R1475," ",Q1475,")")</f>
        <v>POINT(-89.007903 34.484262)</v>
      </c>
      <c r="Q1475" s="67">
        <v>34.484262000000001</v>
      </c>
      <c r="R1475" s="67">
        <v>-89.007902999999999</v>
      </c>
    </row>
    <row r="1476" spans="1:18" x14ac:dyDescent="0.25">
      <c r="A1476" s="76" t="str">
        <f t="shared" si="69"/>
        <v>28147</v>
      </c>
      <c r="B1476" s="76" t="str">
        <f t="shared" si="70"/>
        <v>28147</v>
      </c>
      <c r="C1476" s="33">
        <v>28147</v>
      </c>
      <c r="D1476" s="33" t="s">
        <v>5245</v>
      </c>
      <c r="E1476" s="33" t="s">
        <v>958</v>
      </c>
      <c r="F1476" s="33" t="s">
        <v>957</v>
      </c>
      <c r="G1476" s="33" t="s">
        <v>5246</v>
      </c>
      <c r="H1476" s="5" t="s">
        <v>1855</v>
      </c>
      <c r="I1476" s="33">
        <v>1535</v>
      </c>
      <c r="K1476" s="9">
        <v>28</v>
      </c>
      <c r="O1476" s="33" t="s">
        <v>5247</v>
      </c>
      <c r="P1476" s="61" t="str">
        <f t="shared" si="71"/>
        <v>POINT(-90.121389 31.151622)</v>
      </c>
      <c r="Q1476" s="67">
        <v>31.151622</v>
      </c>
      <c r="R1476" s="67">
        <v>-90.121388999999994</v>
      </c>
    </row>
    <row r="1477" spans="1:18" x14ac:dyDescent="0.25">
      <c r="A1477" s="76" t="str">
        <f t="shared" si="69"/>
        <v>28149</v>
      </c>
      <c r="B1477" s="76" t="str">
        <f t="shared" si="70"/>
        <v>28149</v>
      </c>
      <c r="C1477" s="33">
        <v>28149</v>
      </c>
      <c r="D1477" s="33" t="s">
        <v>3246</v>
      </c>
      <c r="E1477" s="33" t="s">
        <v>958</v>
      </c>
      <c r="F1477" s="33" t="s">
        <v>957</v>
      </c>
      <c r="G1477" s="33" t="s">
        <v>3247</v>
      </c>
      <c r="H1477" s="5" t="s">
        <v>1855</v>
      </c>
      <c r="I1477" s="33">
        <v>1536</v>
      </c>
      <c r="K1477" s="9">
        <v>28</v>
      </c>
      <c r="O1477" s="33" t="s">
        <v>5248</v>
      </c>
      <c r="P1477" s="61" t="str">
        <f t="shared" si="71"/>
        <v>POINT(-90.845245 32.325884)</v>
      </c>
      <c r="Q1477" s="67">
        <v>32.325884000000002</v>
      </c>
      <c r="R1477" s="67">
        <v>-90.845245000000006</v>
      </c>
    </row>
    <row r="1478" spans="1:18" x14ac:dyDescent="0.25">
      <c r="A1478" s="76" t="str">
        <f t="shared" si="69"/>
        <v>28151</v>
      </c>
      <c r="B1478" s="76" t="str">
        <f t="shared" si="70"/>
        <v>28151</v>
      </c>
      <c r="C1478" s="33">
        <v>28151</v>
      </c>
      <c r="D1478" s="33" t="s">
        <v>2046</v>
      </c>
      <c r="E1478" s="33" t="s">
        <v>958</v>
      </c>
      <c r="F1478" s="33" t="s">
        <v>957</v>
      </c>
      <c r="G1478" s="33" t="s">
        <v>1026</v>
      </c>
      <c r="H1478" s="5" t="s">
        <v>1855</v>
      </c>
      <c r="I1478" s="33">
        <v>1537</v>
      </c>
      <c r="K1478" s="9">
        <v>28</v>
      </c>
      <c r="O1478" s="33" t="s">
        <v>5249</v>
      </c>
      <c r="P1478" s="61" t="str">
        <f t="shared" si="71"/>
        <v>POINT(-91.010964 33.37108)</v>
      </c>
      <c r="Q1478" s="67">
        <v>33.371079999999999</v>
      </c>
      <c r="R1478" s="67">
        <v>-91.010964000000001</v>
      </c>
    </row>
    <row r="1479" spans="1:18" x14ac:dyDescent="0.25">
      <c r="A1479" s="76" t="str">
        <f t="shared" si="69"/>
        <v>28153</v>
      </c>
      <c r="B1479" s="76" t="str">
        <f t="shared" si="70"/>
        <v>28153</v>
      </c>
      <c r="C1479" s="33">
        <v>28153</v>
      </c>
      <c r="D1479" s="33" t="s">
        <v>3250</v>
      </c>
      <c r="E1479" s="33" t="s">
        <v>958</v>
      </c>
      <c r="F1479" s="33" t="s">
        <v>957</v>
      </c>
      <c r="G1479" s="33" t="s">
        <v>3251</v>
      </c>
      <c r="H1479" s="5" t="s">
        <v>1855</v>
      </c>
      <c r="I1479" s="33">
        <v>1538</v>
      </c>
      <c r="K1479" s="9">
        <v>28</v>
      </c>
      <c r="O1479" s="33" t="s">
        <v>5250</v>
      </c>
      <c r="P1479" s="61" t="str">
        <f t="shared" si="71"/>
        <v>POINT(-88.659321 31.650101)</v>
      </c>
      <c r="Q1479" s="67">
        <v>31.650100999999999</v>
      </c>
      <c r="R1479" s="67">
        <v>-88.659321000000006</v>
      </c>
    </row>
    <row r="1480" spans="1:18" x14ac:dyDescent="0.25">
      <c r="A1480" s="76" t="str">
        <f t="shared" si="69"/>
        <v>28155</v>
      </c>
      <c r="B1480" s="76" t="str">
        <f t="shared" si="70"/>
        <v>28155</v>
      </c>
      <c r="C1480" s="33">
        <v>28155</v>
      </c>
      <c r="D1480" s="33" t="s">
        <v>3253</v>
      </c>
      <c r="E1480" s="33" t="s">
        <v>958</v>
      </c>
      <c r="F1480" s="33" t="s">
        <v>957</v>
      </c>
      <c r="G1480" s="33" t="s">
        <v>3254</v>
      </c>
      <c r="H1480" s="5" t="s">
        <v>1855</v>
      </c>
      <c r="I1480" s="33">
        <v>1539</v>
      </c>
      <c r="K1480" s="9">
        <v>28</v>
      </c>
      <c r="O1480" s="33" t="s">
        <v>5251</v>
      </c>
      <c r="P1480" s="61" t="str">
        <f t="shared" si="71"/>
        <v>POINT(-89.226172 33.582221)</v>
      </c>
      <c r="Q1480" s="67">
        <v>33.582220999999997</v>
      </c>
      <c r="R1480" s="67">
        <v>-89.226172000000005</v>
      </c>
    </row>
    <row r="1481" spans="1:18" x14ac:dyDescent="0.25">
      <c r="A1481" s="76" t="str">
        <f t="shared" si="69"/>
        <v>28157</v>
      </c>
      <c r="B1481" s="76" t="str">
        <f t="shared" si="70"/>
        <v>28157</v>
      </c>
      <c r="C1481" s="33">
        <v>28157</v>
      </c>
      <c r="D1481" s="33" t="s">
        <v>3267</v>
      </c>
      <c r="E1481" s="33" t="s">
        <v>958</v>
      </c>
      <c r="F1481" s="33" t="s">
        <v>957</v>
      </c>
      <c r="G1481" s="33" t="s">
        <v>3268</v>
      </c>
      <c r="H1481" s="5" t="s">
        <v>1855</v>
      </c>
      <c r="I1481" s="33">
        <v>1540</v>
      </c>
      <c r="K1481" s="9">
        <v>28</v>
      </c>
      <c r="O1481" s="33" t="s">
        <v>5252</v>
      </c>
      <c r="P1481" s="61" t="str">
        <f t="shared" si="71"/>
        <v>POINT(-91.238269 31.121531)</v>
      </c>
      <c r="Q1481" s="67">
        <v>31.121531000000001</v>
      </c>
      <c r="R1481" s="67">
        <v>-91.238269000000003</v>
      </c>
    </row>
    <row r="1482" spans="1:18" x14ac:dyDescent="0.25">
      <c r="A1482" s="76" t="str">
        <f t="shared" si="69"/>
        <v>28159</v>
      </c>
      <c r="B1482" s="76" t="str">
        <f t="shared" si="70"/>
        <v>28159</v>
      </c>
      <c r="C1482" s="33">
        <v>28159</v>
      </c>
      <c r="D1482" s="33" t="s">
        <v>2051</v>
      </c>
      <c r="E1482" s="33" t="s">
        <v>958</v>
      </c>
      <c r="F1482" s="33" t="s">
        <v>957</v>
      </c>
      <c r="G1482" s="33" t="s">
        <v>2052</v>
      </c>
      <c r="H1482" s="5" t="s">
        <v>1855</v>
      </c>
      <c r="I1482" s="33">
        <v>1541</v>
      </c>
      <c r="K1482" s="9">
        <v>28</v>
      </c>
      <c r="O1482" s="33" t="s">
        <v>5253</v>
      </c>
      <c r="P1482" s="61" t="str">
        <f t="shared" si="71"/>
        <v>POINT(-89.042843 33.084925)</v>
      </c>
      <c r="Q1482" s="67">
        <v>33.084924999999998</v>
      </c>
      <c r="R1482" s="67">
        <v>-89.042843000000005</v>
      </c>
    </row>
    <row r="1483" spans="1:18" x14ac:dyDescent="0.25">
      <c r="A1483" s="76" t="str">
        <f t="shared" si="69"/>
        <v>28161</v>
      </c>
      <c r="B1483" s="76" t="str">
        <f t="shared" si="70"/>
        <v>28161</v>
      </c>
      <c r="C1483" s="33">
        <v>28161</v>
      </c>
      <c r="D1483" s="33" t="s">
        <v>5254</v>
      </c>
      <c r="E1483" s="33" t="s">
        <v>958</v>
      </c>
      <c r="F1483" s="33" t="s">
        <v>957</v>
      </c>
      <c r="G1483" s="33" t="s">
        <v>5255</v>
      </c>
      <c r="H1483" s="5" t="s">
        <v>1855</v>
      </c>
      <c r="I1483" s="33">
        <v>1542</v>
      </c>
      <c r="K1483" s="9">
        <v>28</v>
      </c>
      <c r="O1483" s="33" t="s">
        <v>5256</v>
      </c>
      <c r="P1483" s="61" t="str">
        <f t="shared" si="71"/>
        <v>POINT(-89.693557 34.080595)</v>
      </c>
      <c r="Q1483" s="67">
        <v>34.080595000000002</v>
      </c>
      <c r="R1483" s="67">
        <v>-89.693556999999998</v>
      </c>
    </row>
    <row r="1484" spans="1:18" x14ac:dyDescent="0.25">
      <c r="A1484" s="76" t="str">
        <f t="shared" si="69"/>
        <v>28163</v>
      </c>
      <c r="B1484" s="76" t="str">
        <f t="shared" si="70"/>
        <v>28163</v>
      </c>
      <c r="C1484" s="33">
        <v>28163</v>
      </c>
      <c r="D1484" s="33" t="s">
        <v>5257</v>
      </c>
      <c r="E1484" s="33" t="s">
        <v>958</v>
      </c>
      <c r="F1484" s="33" t="s">
        <v>957</v>
      </c>
      <c r="G1484" s="33" t="s">
        <v>5258</v>
      </c>
      <c r="H1484" s="5" t="s">
        <v>1855</v>
      </c>
      <c r="I1484" s="33">
        <v>1543</v>
      </c>
      <c r="K1484" s="9">
        <v>28</v>
      </c>
      <c r="O1484" s="33" t="s">
        <v>5259</v>
      </c>
      <c r="P1484" s="61" t="str">
        <f t="shared" si="71"/>
        <v>POINT(-90.380241 32.82849)</v>
      </c>
      <c r="Q1484" s="67">
        <v>32.828490000000002</v>
      </c>
      <c r="R1484" s="67">
        <v>-90.380240999999998</v>
      </c>
    </row>
    <row r="1485" spans="1:18" x14ac:dyDescent="0.25">
      <c r="A1485" s="76" t="str">
        <f t="shared" si="69"/>
        <v>29001</v>
      </c>
      <c r="B1485" s="76" t="str">
        <f t="shared" si="70"/>
        <v>29001</v>
      </c>
      <c r="C1485" s="33">
        <v>29001</v>
      </c>
      <c r="D1485" s="33" t="s">
        <v>3778</v>
      </c>
      <c r="E1485" s="33" t="s">
        <v>961</v>
      </c>
      <c r="F1485" s="33" t="s">
        <v>960</v>
      </c>
      <c r="G1485" s="33" t="s">
        <v>3779</v>
      </c>
      <c r="H1485" s="5" t="s">
        <v>1855</v>
      </c>
      <c r="I1485" s="33">
        <v>1544</v>
      </c>
      <c r="K1485" s="9">
        <v>29</v>
      </c>
      <c r="O1485" s="33" t="s">
        <v>5260</v>
      </c>
      <c r="P1485" s="61" t="str">
        <f t="shared" si="71"/>
        <v>POINT(-92.582446 40.19566)</v>
      </c>
      <c r="Q1485" s="67">
        <v>40.195659999999997</v>
      </c>
      <c r="R1485" s="67">
        <v>-92.582446000000004</v>
      </c>
    </row>
    <row r="1486" spans="1:18" x14ac:dyDescent="0.25">
      <c r="A1486" s="76" t="str">
        <f t="shared" si="69"/>
        <v>29003</v>
      </c>
      <c r="B1486" s="76" t="str">
        <f t="shared" si="70"/>
        <v>29003</v>
      </c>
      <c r="C1486" s="33">
        <v>29003</v>
      </c>
      <c r="D1486" s="33" t="s">
        <v>5261</v>
      </c>
      <c r="E1486" s="33" t="s">
        <v>961</v>
      </c>
      <c r="F1486" s="33" t="s">
        <v>960</v>
      </c>
      <c r="G1486" s="33" t="s">
        <v>5262</v>
      </c>
      <c r="H1486" s="5" t="s">
        <v>1855</v>
      </c>
      <c r="I1486" s="33">
        <v>1545</v>
      </c>
      <c r="K1486" s="9">
        <v>29</v>
      </c>
      <c r="O1486" s="33" t="s">
        <v>5263</v>
      </c>
      <c r="P1486" s="61" t="str">
        <f t="shared" si="71"/>
        <v>POINT(-94.818293 39.922565)</v>
      </c>
      <c r="Q1486" s="67">
        <v>39.922564999999999</v>
      </c>
      <c r="R1486" s="67">
        <v>-94.818292999999997</v>
      </c>
    </row>
    <row r="1487" spans="1:18" x14ac:dyDescent="0.25">
      <c r="A1487" s="76" t="str">
        <f t="shared" si="69"/>
        <v>29005</v>
      </c>
      <c r="B1487" s="76" t="str">
        <f t="shared" si="70"/>
        <v>29005</v>
      </c>
      <c r="C1487" s="33">
        <v>29005</v>
      </c>
      <c r="D1487" s="33" t="s">
        <v>3970</v>
      </c>
      <c r="E1487" s="33" t="s">
        <v>961</v>
      </c>
      <c r="F1487" s="33" t="s">
        <v>960</v>
      </c>
      <c r="G1487" s="33" t="s">
        <v>3971</v>
      </c>
      <c r="H1487" s="5" t="s">
        <v>1855</v>
      </c>
      <c r="I1487" s="33">
        <v>1546</v>
      </c>
      <c r="K1487" s="9">
        <v>29</v>
      </c>
      <c r="O1487" s="33" t="s">
        <v>5264</v>
      </c>
      <c r="P1487" s="61" t="str">
        <f t="shared" si="71"/>
        <v>POINT(-95.437688 40.421105)</v>
      </c>
      <c r="Q1487" s="67">
        <v>40.421104999999997</v>
      </c>
      <c r="R1487" s="67">
        <v>-95.437687999999994</v>
      </c>
    </row>
    <row r="1488" spans="1:18" x14ac:dyDescent="0.25">
      <c r="A1488" s="76" t="str">
        <f t="shared" si="69"/>
        <v>29007</v>
      </c>
      <c r="B1488" s="76" t="str">
        <f t="shared" si="70"/>
        <v>29007</v>
      </c>
      <c r="C1488" s="33">
        <v>29007</v>
      </c>
      <c r="D1488" s="33" t="s">
        <v>5265</v>
      </c>
      <c r="E1488" s="33" t="s">
        <v>961</v>
      </c>
      <c r="F1488" s="33" t="s">
        <v>960</v>
      </c>
      <c r="G1488" s="33" t="s">
        <v>5266</v>
      </c>
      <c r="H1488" s="5" t="s">
        <v>1855</v>
      </c>
      <c r="I1488" s="33">
        <v>1547</v>
      </c>
      <c r="K1488" s="9">
        <v>29</v>
      </c>
      <c r="O1488" s="33" t="s">
        <v>5267</v>
      </c>
      <c r="P1488" s="61" t="str">
        <f t="shared" si="71"/>
        <v>POINT(-91.821071 39.205358)</v>
      </c>
      <c r="Q1488" s="67">
        <v>39.205357999999997</v>
      </c>
      <c r="R1488" s="67">
        <v>-91.821071000000003</v>
      </c>
    </row>
    <row r="1489" spans="1:18" x14ac:dyDescent="0.25">
      <c r="A1489" s="76" t="str">
        <f t="shared" si="69"/>
        <v>29009</v>
      </c>
      <c r="B1489" s="76" t="str">
        <f t="shared" si="70"/>
        <v>29009</v>
      </c>
      <c r="C1489" s="33">
        <v>29009</v>
      </c>
      <c r="D1489" s="33" t="s">
        <v>4711</v>
      </c>
      <c r="E1489" s="33" t="s">
        <v>961</v>
      </c>
      <c r="F1489" s="33" t="s">
        <v>960</v>
      </c>
      <c r="G1489" s="33" t="s">
        <v>4712</v>
      </c>
      <c r="H1489" s="5" t="s">
        <v>1855</v>
      </c>
      <c r="I1489" s="33">
        <v>1548</v>
      </c>
      <c r="K1489" s="9">
        <v>29</v>
      </c>
      <c r="O1489" s="33" t="s">
        <v>5268</v>
      </c>
      <c r="P1489" s="61" t="str">
        <f t="shared" si="71"/>
        <v>POINT(-93.862744 36.735065)</v>
      </c>
      <c r="Q1489" s="67">
        <v>36.735064999999999</v>
      </c>
      <c r="R1489" s="67">
        <v>-93.862744000000006</v>
      </c>
    </row>
    <row r="1490" spans="1:18" x14ac:dyDescent="0.25">
      <c r="A1490" s="76" t="str">
        <f t="shared" si="69"/>
        <v>29011</v>
      </c>
      <c r="B1490" s="76" t="str">
        <f t="shared" si="70"/>
        <v>29011</v>
      </c>
      <c r="C1490" s="33">
        <v>29011</v>
      </c>
      <c r="D1490" s="33" t="s">
        <v>3976</v>
      </c>
      <c r="E1490" s="33" t="s">
        <v>961</v>
      </c>
      <c r="F1490" s="33" t="s">
        <v>960</v>
      </c>
      <c r="G1490" s="33" t="s">
        <v>3977</v>
      </c>
      <c r="H1490" s="5" t="s">
        <v>1855</v>
      </c>
      <c r="I1490" s="33">
        <v>1549</v>
      </c>
      <c r="K1490" s="9">
        <v>29</v>
      </c>
      <c r="O1490" s="33" t="s">
        <v>5269</v>
      </c>
      <c r="P1490" s="61" t="str">
        <f t="shared" si="71"/>
        <v>POINT(-94.308903 37.495228)</v>
      </c>
      <c r="Q1490" s="67">
        <v>37.495227999999997</v>
      </c>
      <c r="R1490" s="67">
        <v>-94.308903000000001</v>
      </c>
    </row>
    <row r="1491" spans="1:18" x14ac:dyDescent="0.25">
      <c r="A1491" s="76" t="str">
        <f t="shared" si="69"/>
        <v>29013</v>
      </c>
      <c r="B1491" s="76" t="str">
        <f t="shared" si="70"/>
        <v>29013</v>
      </c>
      <c r="C1491" s="33">
        <v>29013</v>
      </c>
      <c r="D1491" s="33" t="s">
        <v>5270</v>
      </c>
      <c r="E1491" s="33" t="s">
        <v>961</v>
      </c>
      <c r="F1491" s="33" t="s">
        <v>960</v>
      </c>
      <c r="G1491" s="33" t="s">
        <v>5271</v>
      </c>
      <c r="H1491" s="5" t="s">
        <v>1855</v>
      </c>
      <c r="I1491" s="33">
        <v>1550</v>
      </c>
      <c r="K1491" s="9">
        <v>29</v>
      </c>
      <c r="O1491" s="33" t="s">
        <v>5272</v>
      </c>
      <c r="P1491" s="61" t="str">
        <f t="shared" si="71"/>
        <v>POINT(-94.362322 38.276163)</v>
      </c>
      <c r="Q1491" s="67">
        <v>38.276162999999997</v>
      </c>
      <c r="R1491" s="67">
        <v>-94.362322000000006</v>
      </c>
    </row>
    <row r="1492" spans="1:18" x14ac:dyDescent="0.25">
      <c r="A1492" s="76" t="str">
        <f t="shared" si="69"/>
        <v>29015</v>
      </c>
      <c r="B1492" s="76" t="str">
        <f t="shared" si="70"/>
        <v>29015</v>
      </c>
      <c r="C1492" s="33">
        <v>29015</v>
      </c>
      <c r="D1492" s="33" t="s">
        <v>2176</v>
      </c>
      <c r="E1492" s="33" t="s">
        <v>961</v>
      </c>
      <c r="F1492" s="33" t="s">
        <v>960</v>
      </c>
      <c r="G1492" s="33" t="s">
        <v>2177</v>
      </c>
      <c r="H1492" s="5" t="s">
        <v>1855</v>
      </c>
      <c r="I1492" s="33">
        <v>1551</v>
      </c>
      <c r="K1492" s="9">
        <v>29</v>
      </c>
      <c r="O1492" s="33" t="s">
        <v>5273</v>
      </c>
      <c r="P1492" s="61" t="str">
        <f t="shared" si="71"/>
        <v>POINT(-93.308948 38.302689)</v>
      </c>
      <c r="Q1492" s="67">
        <v>38.302689000000001</v>
      </c>
      <c r="R1492" s="67">
        <v>-93.308948000000001</v>
      </c>
    </row>
    <row r="1493" spans="1:18" x14ac:dyDescent="0.25">
      <c r="A1493" s="76" t="str">
        <f t="shared" si="69"/>
        <v>29017</v>
      </c>
      <c r="B1493" s="76" t="str">
        <f t="shared" si="70"/>
        <v>29017</v>
      </c>
      <c r="C1493" s="33">
        <v>29017</v>
      </c>
      <c r="D1493" s="33" t="s">
        <v>5274</v>
      </c>
      <c r="E1493" s="33" t="s">
        <v>961</v>
      </c>
      <c r="F1493" s="33" t="s">
        <v>960</v>
      </c>
      <c r="G1493" s="33" t="s">
        <v>5275</v>
      </c>
      <c r="H1493" s="5" t="s">
        <v>1855</v>
      </c>
      <c r="I1493" s="33">
        <v>1552</v>
      </c>
      <c r="K1493" s="9">
        <v>29</v>
      </c>
      <c r="O1493" s="33" t="s">
        <v>5276</v>
      </c>
      <c r="P1493" s="61" t="str">
        <f t="shared" si="71"/>
        <v>POINT(-89.998323 37.338242)</v>
      </c>
      <c r="Q1493" s="67">
        <v>37.338242000000001</v>
      </c>
      <c r="R1493" s="67">
        <v>-89.998322999999999</v>
      </c>
    </row>
    <row r="1494" spans="1:18" x14ac:dyDescent="0.25">
      <c r="A1494" s="76" t="str">
        <f t="shared" si="69"/>
        <v>29019</v>
      </c>
      <c r="B1494" s="76" t="str">
        <f t="shared" si="70"/>
        <v>29019</v>
      </c>
      <c r="C1494" s="33">
        <v>29019</v>
      </c>
      <c r="D1494" s="33" t="s">
        <v>2179</v>
      </c>
      <c r="E1494" s="33" t="s">
        <v>961</v>
      </c>
      <c r="F1494" s="33" t="s">
        <v>960</v>
      </c>
      <c r="G1494" s="33" t="s">
        <v>2180</v>
      </c>
      <c r="H1494" s="5" t="s">
        <v>1855</v>
      </c>
      <c r="I1494" s="33">
        <v>1553</v>
      </c>
      <c r="K1494" s="9">
        <v>29</v>
      </c>
      <c r="O1494" s="33" t="s">
        <v>5277</v>
      </c>
      <c r="P1494" s="61" t="str">
        <f t="shared" si="71"/>
        <v>POINT(-92.321523 38.959866)</v>
      </c>
      <c r="Q1494" s="67">
        <v>38.959865999999998</v>
      </c>
      <c r="R1494" s="67">
        <v>-92.321522999999999</v>
      </c>
    </row>
    <row r="1495" spans="1:18" x14ac:dyDescent="0.25">
      <c r="A1495" s="76" t="str">
        <f t="shared" si="69"/>
        <v>29021</v>
      </c>
      <c r="B1495" s="76" t="str">
        <f t="shared" si="70"/>
        <v>29021</v>
      </c>
      <c r="C1495" s="33">
        <v>29021</v>
      </c>
      <c r="D1495" s="33" t="s">
        <v>3799</v>
      </c>
      <c r="E1495" s="33" t="s">
        <v>961</v>
      </c>
      <c r="F1495" s="33" t="s">
        <v>960</v>
      </c>
      <c r="G1495" s="33" t="s">
        <v>3800</v>
      </c>
      <c r="H1495" s="5" t="s">
        <v>1855</v>
      </c>
      <c r="I1495" s="33">
        <v>1554</v>
      </c>
      <c r="K1495" s="9">
        <v>29</v>
      </c>
      <c r="O1495" s="33" t="s">
        <v>5278</v>
      </c>
      <c r="P1495" s="61" t="str">
        <f t="shared" si="71"/>
        <v>POINT(-94.821954 39.750602)</v>
      </c>
      <c r="Q1495" s="67">
        <v>39.750602000000001</v>
      </c>
      <c r="R1495" s="67">
        <v>-94.821954000000005</v>
      </c>
    </row>
    <row r="1496" spans="1:18" x14ac:dyDescent="0.25">
      <c r="A1496" s="76" t="str">
        <f t="shared" si="69"/>
        <v>29023</v>
      </c>
      <c r="B1496" s="76" t="str">
        <f t="shared" si="70"/>
        <v>29023</v>
      </c>
      <c r="C1496" s="33">
        <v>29023</v>
      </c>
      <c r="D1496" s="33" t="s">
        <v>1872</v>
      </c>
      <c r="E1496" s="33" t="s">
        <v>961</v>
      </c>
      <c r="F1496" s="33" t="s">
        <v>960</v>
      </c>
      <c r="G1496" s="33" t="s">
        <v>1873</v>
      </c>
      <c r="H1496" s="5" t="s">
        <v>1855</v>
      </c>
      <c r="I1496" s="33">
        <v>1555</v>
      </c>
      <c r="K1496" s="9">
        <v>29</v>
      </c>
      <c r="O1496" s="33" t="s">
        <v>5279</v>
      </c>
      <c r="P1496" s="61" t="str">
        <f t="shared" si="71"/>
        <v>POINT(-90.413589 36.75379)</v>
      </c>
      <c r="Q1496" s="67">
        <v>36.753790000000002</v>
      </c>
      <c r="R1496" s="67">
        <v>-90.413589000000002</v>
      </c>
    </row>
    <row r="1497" spans="1:18" x14ac:dyDescent="0.25">
      <c r="A1497" s="76" t="str">
        <f t="shared" si="69"/>
        <v>29025</v>
      </c>
      <c r="B1497" s="76" t="str">
        <f t="shared" si="70"/>
        <v>29025</v>
      </c>
      <c r="C1497" s="33">
        <v>29025</v>
      </c>
      <c r="D1497" s="33" t="s">
        <v>4241</v>
      </c>
      <c r="E1497" s="33" t="s">
        <v>961</v>
      </c>
      <c r="F1497" s="33" t="s">
        <v>960</v>
      </c>
      <c r="G1497" s="33" t="s">
        <v>4242</v>
      </c>
      <c r="H1497" s="5" t="s">
        <v>1855</v>
      </c>
      <c r="I1497" s="33">
        <v>1556</v>
      </c>
      <c r="K1497" s="9">
        <v>29</v>
      </c>
      <c r="O1497" s="33" t="s">
        <v>5280</v>
      </c>
      <c r="P1497" s="61" t="str">
        <f t="shared" si="71"/>
        <v>POINT(-93.994816 39.664765)</v>
      </c>
      <c r="Q1497" s="67">
        <v>39.664765000000003</v>
      </c>
      <c r="R1497" s="67">
        <v>-93.994816</v>
      </c>
    </row>
    <row r="1498" spans="1:18" x14ac:dyDescent="0.25">
      <c r="A1498" s="76" t="str">
        <f t="shared" si="69"/>
        <v>29027</v>
      </c>
      <c r="B1498" s="76" t="str">
        <f t="shared" si="70"/>
        <v>29027</v>
      </c>
      <c r="C1498" s="33">
        <v>29027</v>
      </c>
      <c r="D1498" s="33" t="s">
        <v>5281</v>
      </c>
      <c r="E1498" s="33" t="s">
        <v>961</v>
      </c>
      <c r="F1498" s="33" t="s">
        <v>960</v>
      </c>
      <c r="G1498" s="33" t="s">
        <v>5282</v>
      </c>
      <c r="H1498" s="5" t="s">
        <v>1855</v>
      </c>
      <c r="I1498" s="33">
        <v>1557</v>
      </c>
      <c r="K1498" s="9">
        <v>29</v>
      </c>
      <c r="O1498" s="33" t="s">
        <v>5283</v>
      </c>
      <c r="P1498" s="61" t="str">
        <f t="shared" si="71"/>
        <v>POINT(-91.993447 38.802239)</v>
      </c>
      <c r="Q1498" s="67">
        <v>38.802239</v>
      </c>
      <c r="R1498" s="67">
        <v>-91.993447000000003</v>
      </c>
    </row>
    <row r="1499" spans="1:18" x14ac:dyDescent="0.25">
      <c r="A1499" s="76" t="str">
        <f t="shared" si="69"/>
        <v>29029</v>
      </c>
      <c r="B1499" s="76" t="str">
        <f t="shared" si="70"/>
        <v>29029</v>
      </c>
      <c r="C1499" s="33">
        <v>29029</v>
      </c>
      <c r="D1499" s="33" t="s">
        <v>2947</v>
      </c>
      <c r="E1499" s="33" t="s">
        <v>961</v>
      </c>
      <c r="F1499" s="33" t="s">
        <v>960</v>
      </c>
      <c r="G1499" s="33" t="s">
        <v>2948</v>
      </c>
      <c r="H1499" s="5" t="s">
        <v>1855</v>
      </c>
      <c r="I1499" s="33">
        <v>1558</v>
      </c>
      <c r="K1499" s="9">
        <v>29</v>
      </c>
      <c r="O1499" s="33" t="s">
        <v>5284</v>
      </c>
      <c r="P1499" s="61" t="str">
        <f t="shared" si="71"/>
        <v>POINT(-92.749496 38.072828)</v>
      </c>
      <c r="Q1499" s="67">
        <v>38.072828000000001</v>
      </c>
      <c r="R1499" s="67">
        <v>-92.749495999999994</v>
      </c>
    </row>
    <row r="1500" spans="1:18" x14ac:dyDescent="0.25">
      <c r="A1500" s="76" t="str">
        <f t="shared" si="69"/>
        <v>29031</v>
      </c>
      <c r="B1500" s="76" t="str">
        <f t="shared" si="70"/>
        <v>29031</v>
      </c>
      <c r="C1500" s="33">
        <v>29031</v>
      </c>
      <c r="D1500" s="33" t="s">
        <v>5285</v>
      </c>
      <c r="E1500" s="33" t="s">
        <v>961</v>
      </c>
      <c r="F1500" s="33" t="s">
        <v>960</v>
      </c>
      <c r="G1500" s="33" t="s">
        <v>5286</v>
      </c>
      <c r="H1500" s="5" t="s">
        <v>1855</v>
      </c>
      <c r="I1500" s="33">
        <v>1559</v>
      </c>
      <c r="K1500" s="9">
        <v>29</v>
      </c>
      <c r="O1500" s="33" t="s">
        <v>5287</v>
      </c>
      <c r="P1500" s="61" t="str">
        <f t="shared" si="71"/>
        <v>POINT(-89.60625 37.353894)</v>
      </c>
      <c r="Q1500" s="67">
        <v>37.353893999999997</v>
      </c>
      <c r="R1500" s="67">
        <v>-89.606250000000003</v>
      </c>
    </row>
    <row r="1501" spans="1:18" x14ac:dyDescent="0.25">
      <c r="A1501" s="76" t="str">
        <f t="shared" si="69"/>
        <v>29033</v>
      </c>
      <c r="B1501" s="76" t="str">
        <f t="shared" si="70"/>
        <v>29033</v>
      </c>
      <c r="C1501" s="33">
        <v>29033</v>
      </c>
      <c r="D1501" s="33" t="s">
        <v>2186</v>
      </c>
      <c r="E1501" s="33" t="s">
        <v>961</v>
      </c>
      <c r="F1501" s="33" t="s">
        <v>960</v>
      </c>
      <c r="G1501" s="33" t="s">
        <v>2187</v>
      </c>
      <c r="H1501" s="5" t="s">
        <v>1855</v>
      </c>
      <c r="I1501" s="33">
        <v>1560</v>
      </c>
      <c r="K1501" s="9">
        <v>29</v>
      </c>
      <c r="O1501" s="33" t="s">
        <v>5288</v>
      </c>
      <c r="P1501" s="61" t="str">
        <f t="shared" si="71"/>
        <v>POINT(-93.495631 39.410155)</v>
      </c>
      <c r="Q1501" s="67">
        <v>39.410155000000003</v>
      </c>
      <c r="R1501" s="67">
        <v>-93.495631000000003</v>
      </c>
    </row>
    <row r="1502" spans="1:18" x14ac:dyDescent="0.25">
      <c r="A1502" s="76" t="str">
        <f t="shared" si="69"/>
        <v>29035</v>
      </c>
      <c r="B1502" s="76" t="str">
        <f t="shared" si="70"/>
        <v>29035</v>
      </c>
      <c r="C1502" s="33">
        <v>29035</v>
      </c>
      <c r="D1502" s="33" t="s">
        <v>4254</v>
      </c>
      <c r="E1502" s="33" t="s">
        <v>961</v>
      </c>
      <c r="F1502" s="33" t="s">
        <v>960</v>
      </c>
      <c r="G1502" s="33" t="s">
        <v>4255</v>
      </c>
      <c r="H1502" s="5" t="s">
        <v>1855</v>
      </c>
      <c r="I1502" s="33">
        <v>1561</v>
      </c>
      <c r="K1502" s="9">
        <v>29</v>
      </c>
      <c r="O1502" s="33" t="s">
        <v>5289</v>
      </c>
      <c r="P1502" s="61" t="str">
        <f t="shared" si="71"/>
        <v>POINT(-90.897277 36.949427)</v>
      </c>
      <c r="Q1502" s="67">
        <v>36.949427</v>
      </c>
      <c r="R1502" s="67">
        <v>-90.897277000000003</v>
      </c>
    </row>
    <row r="1503" spans="1:18" x14ac:dyDescent="0.25">
      <c r="A1503" s="76" t="str">
        <f t="shared" si="69"/>
        <v>29037</v>
      </c>
      <c r="B1503" s="76" t="str">
        <f t="shared" si="70"/>
        <v>29037</v>
      </c>
      <c r="C1503" s="33">
        <v>29037</v>
      </c>
      <c r="D1503" s="33" t="s">
        <v>3412</v>
      </c>
      <c r="E1503" s="33" t="s">
        <v>961</v>
      </c>
      <c r="F1503" s="33" t="s">
        <v>960</v>
      </c>
      <c r="G1503" s="33" t="s">
        <v>3413</v>
      </c>
      <c r="H1503" s="5" t="s">
        <v>1855</v>
      </c>
      <c r="I1503" s="33">
        <v>1562</v>
      </c>
      <c r="K1503" s="9">
        <v>29</v>
      </c>
      <c r="O1503" s="33" t="s">
        <v>5290</v>
      </c>
      <c r="P1503" s="61" t="str">
        <f t="shared" si="71"/>
        <v>POINT(-94.423526 38.746895)</v>
      </c>
      <c r="Q1503" s="67">
        <v>38.746895000000002</v>
      </c>
      <c r="R1503" s="67">
        <v>-94.423525999999995</v>
      </c>
    </row>
    <row r="1504" spans="1:18" x14ac:dyDescent="0.25">
      <c r="A1504" s="76" t="str">
        <f t="shared" si="69"/>
        <v>29039</v>
      </c>
      <c r="B1504" s="76" t="str">
        <f t="shared" si="70"/>
        <v>29039</v>
      </c>
      <c r="C1504" s="33">
        <v>29039</v>
      </c>
      <c r="D1504" s="33" t="s">
        <v>3809</v>
      </c>
      <c r="E1504" s="33" t="s">
        <v>961</v>
      </c>
      <c r="F1504" s="33" t="s">
        <v>960</v>
      </c>
      <c r="G1504" s="33" t="s">
        <v>3810</v>
      </c>
      <c r="H1504" s="5" t="s">
        <v>1855</v>
      </c>
      <c r="I1504" s="33">
        <v>1563</v>
      </c>
      <c r="K1504" s="9">
        <v>29</v>
      </c>
      <c r="O1504" s="33" t="s">
        <v>5291</v>
      </c>
      <c r="P1504" s="61" t="str">
        <f t="shared" si="71"/>
        <v>POINT(-93.895022 37.767996)</v>
      </c>
      <c r="Q1504" s="67">
        <v>37.767995999999997</v>
      </c>
      <c r="R1504" s="67">
        <v>-93.895021999999997</v>
      </c>
    </row>
    <row r="1505" spans="1:18" x14ac:dyDescent="0.25">
      <c r="A1505" s="76" t="str">
        <f t="shared" si="69"/>
        <v>29041</v>
      </c>
      <c r="B1505" s="76" t="str">
        <f t="shared" si="70"/>
        <v>29041</v>
      </c>
      <c r="C1505" s="33">
        <v>29041</v>
      </c>
      <c r="D1505" s="33" t="s">
        <v>5292</v>
      </c>
      <c r="E1505" s="33" t="s">
        <v>961</v>
      </c>
      <c r="F1505" s="33" t="s">
        <v>960</v>
      </c>
      <c r="G1505" s="33" t="s">
        <v>5293</v>
      </c>
      <c r="H1505" s="5" t="s">
        <v>1855</v>
      </c>
      <c r="I1505" s="33">
        <v>1564</v>
      </c>
      <c r="K1505" s="9">
        <v>29</v>
      </c>
      <c r="O1505" s="33" t="s">
        <v>5294</v>
      </c>
      <c r="P1505" s="61" t="str">
        <f t="shared" si="71"/>
        <v>POINT(-92.934967 39.486626)</v>
      </c>
      <c r="Q1505" s="67">
        <v>39.486626000000001</v>
      </c>
      <c r="R1505" s="67">
        <v>-92.934967</v>
      </c>
    </row>
    <row r="1506" spans="1:18" x14ac:dyDescent="0.25">
      <c r="A1506" s="76" t="str">
        <f t="shared" si="69"/>
        <v>29043</v>
      </c>
      <c r="B1506" s="76" t="str">
        <f t="shared" si="70"/>
        <v>29043</v>
      </c>
      <c r="C1506" s="33">
        <v>29043</v>
      </c>
      <c r="D1506" s="33" t="s">
        <v>3418</v>
      </c>
      <c r="E1506" s="33" t="s">
        <v>961</v>
      </c>
      <c r="F1506" s="33" t="s">
        <v>960</v>
      </c>
      <c r="G1506" s="33" t="s">
        <v>3419</v>
      </c>
      <c r="H1506" s="5" t="s">
        <v>1855</v>
      </c>
      <c r="I1506" s="33">
        <v>1565</v>
      </c>
      <c r="K1506" s="9">
        <v>29</v>
      </c>
      <c r="O1506" s="33" t="s">
        <v>5295</v>
      </c>
      <c r="P1506" s="61" t="str">
        <f t="shared" si="71"/>
        <v>POINT(-93.262511 37.025687)</v>
      </c>
      <c r="Q1506" s="67">
        <v>37.025686999999998</v>
      </c>
      <c r="R1506" s="67">
        <v>-93.262511000000003</v>
      </c>
    </row>
    <row r="1507" spans="1:18" x14ac:dyDescent="0.25">
      <c r="A1507" s="76" t="str">
        <f t="shared" si="69"/>
        <v>29045</v>
      </c>
      <c r="B1507" s="76" t="str">
        <f t="shared" si="70"/>
        <v>29045</v>
      </c>
      <c r="C1507" s="33">
        <v>29045</v>
      </c>
      <c r="D1507" s="33" t="s">
        <v>2192</v>
      </c>
      <c r="E1507" s="33" t="s">
        <v>961</v>
      </c>
      <c r="F1507" s="33" t="s">
        <v>960</v>
      </c>
      <c r="G1507" s="33" t="s">
        <v>2193</v>
      </c>
      <c r="H1507" s="5" t="s">
        <v>1855</v>
      </c>
      <c r="I1507" s="33">
        <v>1566</v>
      </c>
      <c r="K1507" s="9">
        <v>29</v>
      </c>
      <c r="O1507" s="33" t="s">
        <v>5296</v>
      </c>
      <c r="P1507" s="61" t="str">
        <f t="shared" si="71"/>
        <v>POINT(-91.704732 40.413068)</v>
      </c>
      <c r="Q1507" s="67">
        <v>40.413068000000003</v>
      </c>
      <c r="R1507" s="67">
        <v>-91.704732000000007</v>
      </c>
    </row>
    <row r="1508" spans="1:18" x14ac:dyDescent="0.25">
      <c r="A1508" s="76" t="str">
        <f t="shared" si="69"/>
        <v>29047</v>
      </c>
      <c r="B1508" s="76" t="str">
        <f t="shared" si="70"/>
        <v>29047</v>
      </c>
      <c r="C1508" s="33">
        <v>29047</v>
      </c>
      <c r="D1508" s="33" t="s">
        <v>1893</v>
      </c>
      <c r="E1508" s="33" t="s">
        <v>961</v>
      </c>
      <c r="F1508" s="33" t="s">
        <v>960</v>
      </c>
      <c r="G1508" s="33" t="s">
        <v>1894</v>
      </c>
      <c r="H1508" s="5" t="s">
        <v>1855</v>
      </c>
      <c r="I1508" s="33">
        <v>1567</v>
      </c>
      <c r="K1508" s="9">
        <v>29</v>
      </c>
      <c r="O1508" s="33" t="s">
        <v>5297</v>
      </c>
      <c r="P1508" s="61" t="str">
        <f t="shared" si="71"/>
        <v>POINT(-94.49392 39.251395)</v>
      </c>
      <c r="Q1508" s="67">
        <v>39.251395000000002</v>
      </c>
      <c r="R1508" s="67">
        <v>-94.493920000000003</v>
      </c>
    </row>
    <row r="1509" spans="1:18" x14ac:dyDescent="0.25">
      <c r="A1509" s="76" t="str">
        <f t="shared" si="69"/>
        <v>29049</v>
      </c>
      <c r="B1509" s="76" t="str">
        <f t="shared" si="70"/>
        <v>29049</v>
      </c>
      <c r="C1509" s="33">
        <v>29049</v>
      </c>
      <c r="D1509" s="33" t="s">
        <v>3423</v>
      </c>
      <c r="E1509" s="33" t="s">
        <v>961</v>
      </c>
      <c r="F1509" s="33" t="s">
        <v>960</v>
      </c>
      <c r="G1509" s="33" t="s">
        <v>3424</v>
      </c>
      <c r="H1509" s="5" t="s">
        <v>1855</v>
      </c>
      <c r="I1509" s="33">
        <v>1568</v>
      </c>
      <c r="K1509" s="9">
        <v>29</v>
      </c>
      <c r="O1509" s="33" t="s">
        <v>5298</v>
      </c>
      <c r="P1509" s="61" t="str">
        <f t="shared" si="71"/>
        <v>POINT(-94.370131 39.602093)</v>
      </c>
      <c r="Q1509" s="67">
        <v>39.602093000000004</v>
      </c>
      <c r="R1509" s="67">
        <v>-94.370131000000001</v>
      </c>
    </row>
    <row r="1510" spans="1:18" x14ac:dyDescent="0.25">
      <c r="A1510" s="76" t="str">
        <f t="shared" si="69"/>
        <v>29051</v>
      </c>
      <c r="B1510" s="76" t="str">
        <f t="shared" si="70"/>
        <v>29051</v>
      </c>
      <c r="C1510" s="33">
        <v>29051</v>
      </c>
      <c r="D1510" s="33" t="s">
        <v>5299</v>
      </c>
      <c r="E1510" s="33" t="s">
        <v>961</v>
      </c>
      <c r="F1510" s="33" t="s">
        <v>960</v>
      </c>
      <c r="G1510" s="33" t="s">
        <v>5300</v>
      </c>
      <c r="H1510" s="5" t="s">
        <v>1855</v>
      </c>
      <c r="I1510" s="33">
        <v>1569</v>
      </c>
      <c r="K1510" s="9">
        <v>29</v>
      </c>
      <c r="O1510" s="33" t="s">
        <v>5301</v>
      </c>
      <c r="P1510" s="61" t="str">
        <f t="shared" si="71"/>
        <v>POINT(-92.218634 38.552393)</v>
      </c>
      <c r="Q1510" s="67">
        <v>38.552393000000002</v>
      </c>
      <c r="R1510" s="67">
        <v>-92.218633999999994</v>
      </c>
    </row>
    <row r="1511" spans="1:18" x14ac:dyDescent="0.25">
      <c r="A1511" s="76" t="str">
        <f t="shared" si="69"/>
        <v>29053</v>
      </c>
      <c r="B1511" s="76" t="str">
        <f t="shared" si="70"/>
        <v>29053</v>
      </c>
      <c r="C1511" s="33">
        <v>29053</v>
      </c>
      <c r="D1511" s="33" t="s">
        <v>5302</v>
      </c>
      <c r="E1511" s="33" t="s">
        <v>961</v>
      </c>
      <c r="F1511" s="33" t="s">
        <v>960</v>
      </c>
      <c r="G1511" s="33" t="s">
        <v>5303</v>
      </c>
      <c r="H1511" s="5" t="s">
        <v>1855</v>
      </c>
      <c r="I1511" s="33">
        <v>1570</v>
      </c>
      <c r="K1511" s="9">
        <v>29</v>
      </c>
      <c r="O1511" s="33" t="s">
        <v>5304</v>
      </c>
      <c r="P1511" s="61" t="str">
        <f t="shared" si="71"/>
        <v>POINT(-92.772604 38.909615)</v>
      </c>
      <c r="Q1511" s="67">
        <v>38.909615000000002</v>
      </c>
      <c r="R1511" s="67">
        <v>-92.772604000000001</v>
      </c>
    </row>
    <row r="1512" spans="1:18" x14ac:dyDescent="0.25">
      <c r="A1512" s="76" t="str">
        <f t="shared" si="69"/>
        <v>29055</v>
      </c>
      <c r="B1512" s="76" t="str">
        <f t="shared" si="70"/>
        <v>29055</v>
      </c>
      <c r="C1512" s="33">
        <v>29055</v>
      </c>
      <c r="D1512" s="33" t="s">
        <v>2209</v>
      </c>
      <c r="E1512" s="33" t="s">
        <v>961</v>
      </c>
      <c r="F1512" s="33" t="s">
        <v>960</v>
      </c>
      <c r="G1512" s="33" t="s">
        <v>2210</v>
      </c>
      <c r="H1512" s="5" t="s">
        <v>1855</v>
      </c>
      <c r="I1512" s="33">
        <v>1571</v>
      </c>
      <c r="K1512" s="9">
        <v>29</v>
      </c>
      <c r="O1512" s="33" t="s">
        <v>5305</v>
      </c>
      <c r="P1512" s="61" t="str">
        <f t="shared" si="71"/>
        <v>POINT(-91.322802 38.059819)</v>
      </c>
      <c r="Q1512" s="67">
        <v>38.059818999999997</v>
      </c>
      <c r="R1512" s="67">
        <v>-91.322801999999996</v>
      </c>
    </row>
    <row r="1513" spans="1:18" x14ac:dyDescent="0.25">
      <c r="A1513" s="76" t="str">
        <f t="shared" si="69"/>
        <v>29057</v>
      </c>
      <c r="B1513" s="76" t="str">
        <f t="shared" si="70"/>
        <v>29057</v>
      </c>
      <c r="C1513" s="33">
        <v>29057</v>
      </c>
      <c r="D1513" s="33" t="s">
        <v>2996</v>
      </c>
      <c r="E1513" s="33" t="s">
        <v>961</v>
      </c>
      <c r="F1513" s="33" t="s">
        <v>960</v>
      </c>
      <c r="G1513" s="33" t="s">
        <v>2997</v>
      </c>
      <c r="H1513" s="5" t="s">
        <v>1855</v>
      </c>
      <c r="I1513" s="33">
        <v>1572</v>
      </c>
      <c r="K1513" s="9">
        <v>29</v>
      </c>
      <c r="O1513" s="33" t="s">
        <v>5306</v>
      </c>
      <c r="P1513" s="61" t="str">
        <f t="shared" si="71"/>
        <v>POINT(-93.829944 37.415613)</v>
      </c>
      <c r="Q1513" s="67">
        <v>37.415613</v>
      </c>
      <c r="R1513" s="67">
        <v>-93.829943999999998</v>
      </c>
    </row>
    <row r="1514" spans="1:18" x14ac:dyDescent="0.25">
      <c r="A1514" s="76" t="str">
        <f t="shared" si="69"/>
        <v>29059</v>
      </c>
      <c r="B1514" s="76" t="str">
        <f t="shared" si="70"/>
        <v>29059</v>
      </c>
      <c r="C1514" s="33">
        <v>29059</v>
      </c>
      <c r="D1514" s="33" t="s">
        <v>1923</v>
      </c>
      <c r="E1514" s="33" t="s">
        <v>961</v>
      </c>
      <c r="F1514" s="33" t="s">
        <v>960</v>
      </c>
      <c r="G1514" s="33" t="s">
        <v>1924</v>
      </c>
      <c r="H1514" s="5" t="s">
        <v>1855</v>
      </c>
      <c r="I1514" s="33">
        <v>1573</v>
      </c>
      <c r="K1514" s="9">
        <v>29</v>
      </c>
      <c r="O1514" s="33" t="s">
        <v>5307</v>
      </c>
      <c r="P1514" s="61" t="str">
        <f t="shared" si="71"/>
        <v>POINT(-93.067095 37.643825)</v>
      </c>
      <c r="Q1514" s="67">
        <v>37.643825</v>
      </c>
      <c r="R1514" s="67">
        <v>-93.067094999999995</v>
      </c>
    </row>
    <row r="1515" spans="1:18" x14ac:dyDescent="0.25">
      <c r="A1515" s="76" t="str">
        <f t="shared" si="69"/>
        <v>29061</v>
      </c>
      <c r="B1515" s="76" t="str">
        <f t="shared" si="70"/>
        <v>29061</v>
      </c>
      <c r="C1515" s="33">
        <v>29061</v>
      </c>
      <c r="D1515" s="33" t="s">
        <v>3625</v>
      </c>
      <c r="E1515" s="33" t="s">
        <v>961</v>
      </c>
      <c r="F1515" s="33" t="s">
        <v>960</v>
      </c>
      <c r="G1515" s="33" t="s">
        <v>3626</v>
      </c>
      <c r="H1515" s="5" t="s">
        <v>1855</v>
      </c>
      <c r="I1515" s="33">
        <v>1574</v>
      </c>
      <c r="K1515" s="9">
        <v>29</v>
      </c>
      <c r="O1515" s="33" t="s">
        <v>5308</v>
      </c>
      <c r="P1515" s="61" t="str">
        <f t="shared" si="71"/>
        <v>POINT(-93.983258 39.942683)</v>
      </c>
      <c r="Q1515" s="67">
        <v>39.942683000000002</v>
      </c>
      <c r="R1515" s="67">
        <v>-93.983258000000006</v>
      </c>
    </row>
    <row r="1516" spans="1:18" x14ac:dyDescent="0.25">
      <c r="A1516" s="76" t="str">
        <f t="shared" si="69"/>
        <v>29063</v>
      </c>
      <c r="B1516" s="76" t="str">
        <f t="shared" si="70"/>
        <v>29063</v>
      </c>
      <c r="C1516" s="33">
        <v>29063</v>
      </c>
      <c r="D1516" s="33" t="s">
        <v>1926</v>
      </c>
      <c r="E1516" s="33" t="s">
        <v>961</v>
      </c>
      <c r="F1516" s="33" t="s">
        <v>960</v>
      </c>
      <c r="G1516" s="33" t="s">
        <v>1927</v>
      </c>
      <c r="H1516" s="5" t="s">
        <v>1855</v>
      </c>
      <c r="I1516" s="33">
        <v>1575</v>
      </c>
      <c r="K1516" s="9">
        <v>29</v>
      </c>
      <c r="O1516" s="33" t="s">
        <v>5309</v>
      </c>
      <c r="P1516" s="61" t="str">
        <f t="shared" si="71"/>
        <v>POINT(-94.340504 39.81961)</v>
      </c>
      <c r="Q1516" s="67">
        <v>39.819609999999997</v>
      </c>
      <c r="R1516" s="67">
        <v>-94.340503999999996</v>
      </c>
    </row>
    <row r="1517" spans="1:18" x14ac:dyDescent="0.25">
      <c r="A1517" s="76" t="str">
        <f t="shared" si="69"/>
        <v>29065</v>
      </c>
      <c r="B1517" s="76" t="str">
        <f t="shared" si="70"/>
        <v>29065</v>
      </c>
      <c r="C1517" s="33">
        <v>29065</v>
      </c>
      <c r="D1517" s="33" t="s">
        <v>5310</v>
      </c>
      <c r="E1517" s="33" t="s">
        <v>961</v>
      </c>
      <c r="F1517" s="33" t="s">
        <v>960</v>
      </c>
      <c r="G1517" s="33" t="s">
        <v>5311</v>
      </c>
      <c r="H1517" s="5" t="s">
        <v>1855</v>
      </c>
      <c r="I1517" s="33">
        <v>1576</v>
      </c>
      <c r="K1517" s="9">
        <v>29</v>
      </c>
      <c r="O1517" s="33" t="s">
        <v>5312</v>
      </c>
      <c r="P1517" s="61" t="str">
        <f t="shared" si="71"/>
        <v>POINT(-91.542131 37.630684)</v>
      </c>
      <c r="Q1517" s="67">
        <v>37.630684000000002</v>
      </c>
      <c r="R1517" s="67">
        <v>-91.542130999999998</v>
      </c>
    </row>
    <row r="1518" spans="1:18" x14ac:dyDescent="0.25">
      <c r="A1518" s="76" t="str">
        <f t="shared" si="69"/>
        <v>29067</v>
      </c>
      <c r="B1518" s="76" t="str">
        <f t="shared" si="70"/>
        <v>29067</v>
      </c>
      <c r="C1518" s="33">
        <v>29067</v>
      </c>
      <c r="D1518" s="33" t="s">
        <v>2578</v>
      </c>
      <c r="E1518" s="33" t="s">
        <v>961</v>
      </c>
      <c r="F1518" s="33" t="s">
        <v>960</v>
      </c>
      <c r="G1518" s="33" t="s">
        <v>2579</v>
      </c>
      <c r="H1518" s="5" t="s">
        <v>1855</v>
      </c>
      <c r="I1518" s="33">
        <v>1577</v>
      </c>
      <c r="K1518" s="9">
        <v>29</v>
      </c>
      <c r="O1518" s="33" t="s">
        <v>5313</v>
      </c>
      <c r="P1518" s="61" t="str">
        <f t="shared" si="71"/>
        <v>POINT(-92.588247 36.939746)</v>
      </c>
      <c r="Q1518" s="67">
        <v>36.939746</v>
      </c>
      <c r="R1518" s="67">
        <v>-92.588246999999996</v>
      </c>
    </row>
    <row r="1519" spans="1:18" x14ac:dyDescent="0.25">
      <c r="A1519" s="76" t="str">
        <f t="shared" si="69"/>
        <v>29069</v>
      </c>
      <c r="B1519" s="76" t="str">
        <f t="shared" si="70"/>
        <v>29069</v>
      </c>
      <c r="C1519" s="33">
        <v>29069</v>
      </c>
      <c r="D1519" s="33" t="s">
        <v>5314</v>
      </c>
      <c r="E1519" s="33" t="s">
        <v>961</v>
      </c>
      <c r="F1519" s="33" t="s">
        <v>960</v>
      </c>
      <c r="G1519" s="33" t="s">
        <v>5315</v>
      </c>
      <c r="H1519" s="5" t="s">
        <v>1855</v>
      </c>
      <c r="I1519" s="33">
        <v>1578</v>
      </c>
      <c r="K1519" s="9">
        <v>29</v>
      </c>
      <c r="O1519" s="33" t="s">
        <v>5316</v>
      </c>
      <c r="P1519" s="61" t="str">
        <f t="shared" si="71"/>
        <v>POINT(-90.059209 36.326743)</v>
      </c>
      <c r="Q1519" s="67">
        <v>36.326743</v>
      </c>
      <c r="R1519" s="67">
        <v>-90.059208999999996</v>
      </c>
    </row>
    <row r="1520" spans="1:18" x14ac:dyDescent="0.25">
      <c r="A1520" s="76" t="str">
        <f t="shared" si="69"/>
        <v>29071</v>
      </c>
      <c r="B1520" s="76" t="str">
        <f t="shared" si="70"/>
        <v>29071</v>
      </c>
      <c r="C1520" s="33">
        <v>29071</v>
      </c>
      <c r="D1520" s="33" t="s">
        <v>1941</v>
      </c>
      <c r="E1520" s="33" t="s">
        <v>961</v>
      </c>
      <c r="F1520" s="33" t="s">
        <v>960</v>
      </c>
      <c r="G1520" s="33" t="s">
        <v>1942</v>
      </c>
      <c r="H1520" s="5" t="s">
        <v>1855</v>
      </c>
      <c r="I1520" s="33">
        <v>1579</v>
      </c>
      <c r="K1520" s="9">
        <v>29</v>
      </c>
      <c r="O1520" s="33" t="s">
        <v>5317</v>
      </c>
      <c r="P1520" s="61" t="str">
        <f t="shared" si="71"/>
        <v>POINT(-90.999826 38.432966)</v>
      </c>
      <c r="Q1520" s="67">
        <v>38.432966</v>
      </c>
      <c r="R1520" s="67">
        <v>-90.999825999999999</v>
      </c>
    </row>
    <row r="1521" spans="1:18" x14ac:dyDescent="0.25">
      <c r="A1521" s="76" t="str">
        <f t="shared" si="69"/>
        <v>29073</v>
      </c>
      <c r="B1521" s="76" t="str">
        <f t="shared" si="70"/>
        <v>29073</v>
      </c>
      <c r="C1521" s="33">
        <v>29073</v>
      </c>
      <c r="D1521" s="33" t="s">
        <v>5318</v>
      </c>
      <c r="E1521" s="33" t="s">
        <v>961</v>
      </c>
      <c r="F1521" s="33" t="s">
        <v>960</v>
      </c>
      <c r="G1521" s="33" t="s">
        <v>5319</v>
      </c>
      <c r="H1521" s="5" t="s">
        <v>1855</v>
      </c>
      <c r="I1521" s="33">
        <v>1580</v>
      </c>
      <c r="K1521" s="9">
        <v>29</v>
      </c>
      <c r="O1521" s="33" t="s">
        <v>5320</v>
      </c>
      <c r="P1521" s="61" t="str">
        <f t="shared" si="71"/>
        <v>POINT(-91.491625 38.45363)</v>
      </c>
      <c r="Q1521" s="67">
        <v>38.453629999999997</v>
      </c>
      <c r="R1521" s="67">
        <v>-91.491624999999999</v>
      </c>
    </row>
    <row r="1522" spans="1:18" x14ac:dyDescent="0.25">
      <c r="A1522" s="76" t="str">
        <f t="shared" si="69"/>
        <v>29075</v>
      </c>
      <c r="B1522" s="76" t="str">
        <f t="shared" si="70"/>
        <v>29075</v>
      </c>
      <c r="C1522" s="33">
        <v>29075</v>
      </c>
      <c r="D1522" s="33" t="s">
        <v>5321</v>
      </c>
      <c r="E1522" s="33" t="s">
        <v>961</v>
      </c>
      <c r="F1522" s="33" t="s">
        <v>960</v>
      </c>
      <c r="G1522" s="33" t="s">
        <v>5322</v>
      </c>
      <c r="H1522" s="5" t="s">
        <v>1855</v>
      </c>
      <c r="I1522" s="33">
        <v>1581</v>
      </c>
      <c r="K1522" s="9">
        <v>29</v>
      </c>
      <c r="O1522" s="33" t="s">
        <v>5323</v>
      </c>
      <c r="P1522" s="61" t="str">
        <f t="shared" si="71"/>
        <v>POINT(-94.439143 40.199987)</v>
      </c>
      <c r="Q1522" s="67">
        <v>40.199987</v>
      </c>
      <c r="R1522" s="67">
        <v>-94.439143000000001</v>
      </c>
    </row>
    <row r="1523" spans="1:18" x14ac:dyDescent="0.25">
      <c r="A1523" s="76" t="str">
        <f t="shared" si="69"/>
        <v>29077</v>
      </c>
      <c r="B1523" s="76" t="str">
        <f t="shared" si="70"/>
        <v>29077</v>
      </c>
      <c r="C1523" s="33">
        <v>29077</v>
      </c>
      <c r="D1523" s="33" t="s">
        <v>1947</v>
      </c>
      <c r="E1523" s="33" t="s">
        <v>961</v>
      </c>
      <c r="F1523" s="33" t="s">
        <v>960</v>
      </c>
      <c r="G1523" s="33" t="s">
        <v>1948</v>
      </c>
      <c r="H1523" s="5" t="s">
        <v>1855</v>
      </c>
      <c r="I1523" s="33">
        <v>1582</v>
      </c>
      <c r="K1523" s="9">
        <v>29</v>
      </c>
      <c r="O1523" s="33" t="s">
        <v>5324</v>
      </c>
      <c r="P1523" s="61" t="str">
        <f t="shared" si="71"/>
        <v>POINT(-93.3083 37.193837)</v>
      </c>
      <c r="Q1523" s="67">
        <v>37.193837000000002</v>
      </c>
      <c r="R1523" s="67">
        <v>-93.308300000000003</v>
      </c>
    </row>
    <row r="1524" spans="1:18" x14ac:dyDescent="0.25">
      <c r="A1524" s="76" t="str">
        <f t="shared" si="69"/>
        <v>29079</v>
      </c>
      <c r="B1524" s="76" t="str">
        <f t="shared" si="70"/>
        <v>29079</v>
      </c>
      <c r="C1524" s="33">
        <v>29079</v>
      </c>
      <c r="D1524" s="33" t="s">
        <v>3459</v>
      </c>
      <c r="E1524" s="33" t="s">
        <v>961</v>
      </c>
      <c r="F1524" s="33" t="s">
        <v>960</v>
      </c>
      <c r="G1524" s="33" t="s">
        <v>3460</v>
      </c>
      <c r="H1524" s="5" t="s">
        <v>1855</v>
      </c>
      <c r="I1524" s="33">
        <v>1583</v>
      </c>
      <c r="K1524" s="9">
        <v>29</v>
      </c>
      <c r="O1524" s="33" t="s">
        <v>5325</v>
      </c>
      <c r="P1524" s="61" t="str">
        <f t="shared" si="71"/>
        <v>POINT(-93.595469 40.091968)</v>
      </c>
      <c r="Q1524" s="67">
        <v>40.091968000000001</v>
      </c>
      <c r="R1524" s="67">
        <v>-93.595468999999994</v>
      </c>
    </row>
    <row r="1525" spans="1:18" x14ac:dyDescent="0.25">
      <c r="A1525" s="76" t="str">
        <f t="shared" si="69"/>
        <v>29081</v>
      </c>
      <c r="B1525" s="76" t="str">
        <f t="shared" si="70"/>
        <v>29081</v>
      </c>
      <c r="C1525" s="33">
        <v>29081</v>
      </c>
      <c r="D1525" s="33" t="s">
        <v>3655</v>
      </c>
      <c r="E1525" s="33" t="s">
        <v>961</v>
      </c>
      <c r="F1525" s="33" t="s">
        <v>960</v>
      </c>
      <c r="G1525" s="33" t="s">
        <v>3656</v>
      </c>
      <c r="H1525" s="5" t="s">
        <v>1855</v>
      </c>
      <c r="I1525" s="33">
        <v>1584</v>
      </c>
      <c r="K1525" s="9">
        <v>29</v>
      </c>
      <c r="O1525" s="33" t="s">
        <v>5326</v>
      </c>
      <c r="P1525" s="61" t="str">
        <f t="shared" si="71"/>
        <v>POINT(-94.000823 40.313851)</v>
      </c>
      <c r="Q1525" s="67">
        <v>40.313851</v>
      </c>
      <c r="R1525" s="67">
        <v>-94.000822999999997</v>
      </c>
    </row>
    <row r="1526" spans="1:18" x14ac:dyDescent="0.25">
      <c r="A1526" s="76" t="str">
        <f t="shared" si="69"/>
        <v>29083</v>
      </c>
      <c r="B1526" s="76" t="str">
        <f t="shared" si="70"/>
        <v>29083</v>
      </c>
      <c r="C1526" s="33">
        <v>29083</v>
      </c>
      <c r="D1526" s="33" t="s">
        <v>1953</v>
      </c>
      <c r="E1526" s="33" t="s">
        <v>961</v>
      </c>
      <c r="F1526" s="33" t="s">
        <v>960</v>
      </c>
      <c r="G1526" s="33" t="s">
        <v>1954</v>
      </c>
      <c r="H1526" s="5" t="s">
        <v>1855</v>
      </c>
      <c r="I1526" s="33">
        <v>1585</v>
      </c>
      <c r="K1526" s="9">
        <v>29</v>
      </c>
      <c r="O1526" s="33" t="s">
        <v>5327</v>
      </c>
      <c r="P1526" s="61" t="str">
        <f t="shared" si="71"/>
        <v>POINT(-93.736873 38.394758)</v>
      </c>
      <c r="Q1526" s="67">
        <v>38.394758000000003</v>
      </c>
      <c r="R1526" s="67">
        <v>-93.736873000000003</v>
      </c>
    </row>
    <row r="1527" spans="1:18" x14ac:dyDescent="0.25">
      <c r="A1527" s="76" t="str">
        <f t="shared" si="69"/>
        <v>29085</v>
      </c>
      <c r="B1527" s="76" t="str">
        <f t="shared" si="70"/>
        <v>29085</v>
      </c>
      <c r="C1527" s="33">
        <v>29085</v>
      </c>
      <c r="D1527" s="33" t="s">
        <v>5328</v>
      </c>
      <c r="E1527" s="33" t="s">
        <v>961</v>
      </c>
      <c r="F1527" s="33" t="s">
        <v>960</v>
      </c>
      <c r="G1527" s="33" t="s">
        <v>5329</v>
      </c>
      <c r="H1527" s="5" t="s">
        <v>1855</v>
      </c>
      <c r="I1527" s="33">
        <v>1586</v>
      </c>
      <c r="K1527" s="9">
        <v>29</v>
      </c>
      <c r="O1527" s="33" t="s">
        <v>5330</v>
      </c>
      <c r="P1527" s="61" t="str">
        <f t="shared" si="71"/>
        <v>POINT(-93.330251 37.910659)</v>
      </c>
      <c r="Q1527" s="67">
        <v>37.910659000000003</v>
      </c>
      <c r="R1527" s="67">
        <v>-93.330251000000004</v>
      </c>
    </row>
    <row r="1528" spans="1:18" x14ac:dyDescent="0.25">
      <c r="A1528" s="76" t="str">
        <f t="shared" si="69"/>
        <v>29087</v>
      </c>
      <c r="B1528" s="76" t="str">
        <f t="shared" si="70"/>
        <v>29087</v>
      </c>
      <c r="C1528" s="33">
        <v>29087</v>
      </c>
      <c r="D1528" s="33" t="s">
        <v>5331</v>
      </c>
      <c r="E1528" s="33" t="s">
        <v>961</v>
      </c>
      <c r="F1528" s="33" t="s">
        <v>960</v>
      </c>
      <c r="G1528" s="33" t="s">
        <v>5332</v>
      </c>
      <c r="H1528" s="5" t="s">
        <v>1855</v>
      </c>
      <c r="I1528" s="33">
        <v>1587</v>
      </c>
      <c r="K1528" s="9">
        <v>29</v>
      </c>
      <c r="O1528" s="33" t="s">
        <v>5333</v>
      </c>
      <c r="P1528" s="61" t="str">
        <f t="shared" si="71"/>
        <v>POINT(-95.199972 40.092393)</v>
      </c>
      <c r="Q1528" s="67">
        <v>40.092393000000001</v>
      </c>
      <c r="R1528" s="67">
        <v>-95.199972000000002</v>
      </c>
    </row>
    <row r="1529" spans="1:18" x14ac:dyDescent="0.25">
      <c r="A1529" s="76" t="str">
        <f t="shared" si="69"/>
        <v>29089</v>
      </c>
      <c r="B1529" s="76" t="str">
        <f t="shared" si="70"/>
        <v>29089</v>
      </c>
      <c r="C1529" s="33">
        <v>29089</v>
      </c>
      <c r="D1529" s="33" t="s">
        <v>2245</v>
      </c>
      <c r="E1529" s="33" t="s">
        <v>961</v>
      </c>
      <c r="F1529" s="33" t="s">
        <v>960</v>
      </c>
      <c r="G1529" s="33" t="s">
        <v>2246</v>
      </c>
      <c r="H1529" s="5" t="s">
        <v>1855</v>
      </c>
      <c r="I1529" s="33">
        <v>1588</v>
      </c>
      <c r="K1529" s="9">
        <v>29</v>
      </c>
      <c r="O1529" s="33" t="s">
        <v>5334</v>
      </c>
      <c r="P1529" s="61" t="str">
        <f t="shared" si="71"/>
        <v>POINT(-92.705762 39.139325)</v>
      </c>
      <c r="Q1529" s="67">
        <v>39.139324999999999</v>
      </c>
      <c r="R1529" s="67">
        <v>-92.705761999999993</v>
      </c>
    </row>
    <row r="1530" spans="1:18" x14ac:dyDescent="0.25">
      <c r="A1530" s="76" t="str">
        <f t="shared" si="69"/>
        <v>29091</v>
      </c>
      <c r="B1530" s="76" t="str">
        <f t="shared" si="70"/>
        <v>29091</v>
      </c>
      <c r="C1530" s="33">
        <v>29091</v>
      </c>
      <c r="D1530" s="33" t="s">
        <v>5335</v>
      </c>
      <c r="E1530" s="33" t="s">
        <v>961</v>
      </c>
      <c r="F1530" s="33" t="s">
        <v>960</v>
      </c>
      <c r="G1530" s="33" t="s">
        <v>5336</v>
      </c>
      <c r="H1530" s="5" t="s">
        <v>1855</v>
      </c>
      <c r="I1530" s="33">
        <v>1589</v>
      </c>
      <c r="K1530" s="9">
        <v>29</v>
      </c>
      <c r="O1530" s="33" t="s">
        <v>5337</v>
      </c>
      <c r="P1530" s="61" t="str">
        <f t="shared" si="71"/>
        <v>POINT(-91.873823 36.793133)</v>
      </c>
      <c r="Q1530" s="67">
        <v>36.793132999999997</v>
      </c>
      <c r="R1530" s="67">
        <v>-91.873823000000002</v>
      </c>
    </row>
    <row r="1531" spans="1:18" x14ac:dyDescent="0.25">
      <c r="A1531" s="76" t="str">
        <f t="shared" si="69"/>
        <v>29093</v>
      </c>
      <c r="B1531" s="76" t="str">
        <f t="shared" si="70"/>
        <v>29093</v>
      </c>
      <c r="C1531" s="33">
        <v>29093</v>
      </c>
      <c r="D1531" s="33" t="s">
        <v>4777</v>
      </c>
      <c r="E1531" s="33" t="s">
        <v>961</v>
      </c>
      <c r="F1531" s="33" t="s">
        <v>960</v>
      </c>
      <c r="G1531" s="33" t="s">
        <v>4778</v>
      </c>
      <c r="H1531" s="5" t="s">
        <v>1855</v>
      </c>
      <c r="I1531" s="33">
        <v>1590</v>
      </c>
      <c r="K1531" s="9">
        <v>29</v>
      </c>
      <c r="O1531" s="33" t="s">
        <v>5338</v>
      </c>
      <c r="P1531" s="61" t="str">
        <f t="shared" si="71"/>
        <v>POINT(-90.711599 37.571851)</v>
      </c>
      <c r="Q1531" s="67">
        <v>37.571851000000002</v>
      </c>
      <c r="R1531" s="67">
        <v>-90.711599000000007</v>
      </c>
    </row>
    <row r="1532" spans="1:18" x14ac:dyDescent="0.25">
      <c r="A1532" s="76" t="str">
        <f t="shared" si="69"/>
        <v>29095</v>
      </c>
      <c r="B1532" s="76" t="str">
        <f t="shared" si="70"/>
        <v>29095</v>
      </c>
      <c r="C1532" s="33">
        <v>29095</v>
      </c>
      <c r="D1532" s="33" t="s">
        <v>1959</v>
      </c>
      <c r="E1532" s="33" t="s">
        <v>961</v>
      </c>
      <c r="F1532" s="33" t="s">
        <v>960</v>
      </c>
      <c r="G1532" s="33" t="s">
        <v>1960</v>
      </c>
      <c r="H1532" s="5" t="s">
        <v>1855</v>
      </c>
      <c r="I1532" s="33">
        <v>1591</v>
      </c>
      <c r="K1532" s="9">
        <v>29</v>
      </c>
      <c r="O1532" s="33" t="s">
        <v>5339</v>
      </c>
      <c r="P1532" s="61" t="str">
        <f t="shared" si="71"/>
        <v>POINT(-94.446137 39.010332)</v>
      </c>
      <c r="Q1532" s="67">
        <v>39.010331999999998</v>
      </c>
      <c r="R1532" s="67">
        <v>-94.446136999999993</v>
      </c>
    </row>
    <row r="1533" spans="1:18" x14ac:dyDescent="0.25">
      <c r="A1533" s="76" t="str">
        <f t="shared" si="69"/>
        <v>29097</v>
      </c>
      <c r="B1533" s="76" t="str">
        <f t="shared" si="70"/>
        <v>29097</v>
      </c>
      <c r="C1533" s="33">
        <v>29097</v>
      </c>
      <c r="D1533" s="33" t="s">
        <v>3090</v>
      </c>
      <c r="E1533" s="33" t="s">
        <v>961</v>
      </c>
      <c r="F1533" s="33" t="s">
        <v>960</v>
      </c>
      <c r="G1533" s="33" t="s">
        <v>3091</v>
      </c>
      <c r="H1533" s="5" t="s">
        <v>1855</v>
      </c>
      <c r="I1533" s="33">
        <v>1592</v>
      </c>
      <c r="K1533" s="9">
        <v>29</v>
      </c>
      <c r="O1533" s="33" t="s">
        <v>5340</v>
      </c>
      <c r="P1533" s="61" t="str">
        <f t="shared" si="71"/>
        <v>POINT(-94.443436 37.128993)</v>
      </c>
      <c r="Q1533" s="67">
        <v>37.128993000000001</v>
      </c>
      <c r="R1533" s="67">
        <v>-94.443436000000005</v>
      </c>
    </row>
    <row r="1534" spans="1:18" x14ac:dyDescent="0.25">
      <c r="A1534" s="76" t="str">
        <f t="shared" si="69"/>
        <v>29099</v>
      </c>
      <c r="B1534" s="76" t="str">
        <f t="shared" si="70"/>
        <v>29099</v>
      </c>
      <c r="C1534" s="33">
        <v>29099</v>
      </c>
      <c r="D1534" s="33" t="s">
        <v>1962</v>
      </c>
      <c r="E1534" s="33" t="s">
        <v>961</v>
      </c>
      <c r="F1534" s="33" t="s">
        <v>960</v>
      </c>
      <c r="G1534" s="33" t="s">
        <v>1963</v>
      </c>
      <c r="H1534" s="5" t="s">
        <v>1855</v>
      </c>
      <c r="I1534" s="33">
        <v>1593</v>
      </c>
      <c r="K1534" s="9">
        <v>29</v>
      </c>
      <c r="O1534" s="33" t="s">
        <v>5341</v>
      </c>
      <c r="P1534" s="61" t="str">
        <f t="shared" si="71"/>
        <v>POINT(-90.475744 38.340593)</v>
      </c>
      <c r="Q1534" s="67">
        <v>38.340592999999998</v>
      </c>
      <c r="R1534" s="67">
        <v>-90.475744000000006</v>
      </c>
    </row>
    <row r="1535" spans="1:18" x14ac:dyDescent="0.25">
      <c r="A1535" s="76" t="str">
        <f t="shared" si="69"/>
        <v>29101</v>
      </c>
      <c r="B1535" s="76" t="str">
        <f t="shared" si="70"/>
        <v>29101</v>
      </c>
      <c r="C1535" s="33">
        <v>29101</v>
      </c>
      <c r="D1535" s="33" t="s">
        <v>2256</v>
      </c>
      <c r="E1535" s="33" t="s">
        <v>961</v>
      </c>
      <c r="F1535" s="33" t="s">
        <v>960</v>
      </c>
      <c r="G1535" s="33" t="s">
        <v>2257</v>
      </c>
      <c r="H1535" s="5" t="s">
        <v>1855</v>
      </c>
      <c r="I1535" s="33">
        <v>1594</v>
      </c>
      <c r="K1535" s="9">
        <v>29</v>
      </c>
      <c r="O1535" s="33" t="s">
        <v>5342</v>
      </c>
      <c r="P1535" s="61" t="str">
        <f t="shared" si="71"/>
        <v>POINT(-93.770312 38.757209)</v>
      </c>
      <c r="Q1535" s="67">
        <v>38.757209000000003</v>
      </c>
      <c r="R1535" s="67">
        <v>-93.770312000000004</v>
      </c>
    </row>
    <row r="1536" spans="1:18" x14ac:dyDescent="0.25">
      <c r="A1536" s="76" t="str">
        <f t="shared" si="69"/>
        <v>29103</v>
      </c>
      <c r="B1536" s="76" t="str">
        <f t="shared" si="70"/>
        <v>29103</v>
      </c>
      <c r="C1536" s="33">
        <v>29103</v>
      </c>
      <c r="D1536" s="33" t="s">
        <v>3493</v>
      </c>
      <c r="E1536" s="33" t="s">
        <v>961</v>
      </c>
      <c r="F1536" s="33" t="s">
        <v>960</v>
      </c>
      <c r="G1536" s="33" t="s">
        <v>3494</v>
      </c>
      <c r="H1536" s="5" t="s">
        <v>1855</v>
      </c>
      <c r="I1536" s="33">
        <v>1595</v>
      </c>
      <c r="K1536" s="9">
        <v>29</v>
      </c>
      <c r="O1536" s="33" t="s">
        <v>5343</v>
      </c>
      <c r="P1536" s="61" t="str">
        <f t="shared" si="71"/>
        <v>POINT(-92.150669 40.151668)</v>
      </c>
      <c r="Q1536" s="67">
        <v>40.151668000000001</v>
      </c>
      <c r="R1536" s="67">
        <v>-92.150668999999994</v>
      </c>
    </row>
    <row r="1537" spans="1:18" x14ac:dyDescent="0.25">
      <c r="A1537" s="76" t="str">
        <f t="shared" si="69"/>
        <v>29105</v>
      </c>
      <c r="B1537" s="76" t="str">
        <f t="shared" si="70"/>
        <v>29105</v>
      </c>
      <c r="C1537" s="33">
        <v>29105</v>
      </c>
      <c r="D1537" s="33" t="s">
        <v>5344</v>
      </c>
      <c r="E1537" s="33" t="s">
        <v>961</v>
      </c>
      <c r="F1537" s="33" t="s">
        <v>960</v>
      </c>
      <c r="G1537" s="33" t="s">
        <v>5345</v>
      </c>
      <c r="H1537" s="5" t="s">
        <v>1855</v>
      </c>
      <c r="I1537" s="33">
        <v>1596</v>
      </c>
      <c r="K1537" s="9">
        <v>29</v>
      </c>
      <c r="O1537" s="33" t="s">
        <v>5346</v>
      </c>
      <c r="P1537" s="61" t="str">
        <f t="shared" si="71"/>
        <v>POINT(-92.65456 37.669645)</v>
      </c>
      <c r="Q1537" s="67">
        <v>37.669645000000003</v>
      </c>
      <c r="R1537" s="67">
        <v>-92.654560000000004</v>
      </c>
    </row>
    <row r="1538" spans="1:18" x14ac:dyDescent="0.25">
      <c r="A1538" s="76" t="str">
        <f t="shared" si="69"/>
        <v>29107</v>
      </c>
      <c r="B1538" s="76" t="str">
        <f t="shared" si="70"/>
        <v>29107</v>
      </c>
      <c r="C1538" s="33">
        <v>29107</v>
      </c>
      <c r="D1538" s="33" t="s">
        <v>2259</v>
      </c>
      <c r="E1538" s="33" t="s">
        <v>961</v>
      </c>
      <c r="F1538" s="33" t="s">
        <v>960</v>
      </c>
      <c r="G1538" s="33" t="s">
        <v>2260</v>
      </c>
      <c r="H1538" s="5" t="s">
        <v>1855</v>
      </c>
      <c r="I1538" s="33">
        <v>1597</v>
      </c>
      <c r="K1538" s="9">
        <v>29</v>
      </c>
      <c r="O1538" s="33" t="s">
        <v>5347</v>
      </c>
      <c r="P1538" s="61" t="str">
        <f t="shared" si="71"/>
        <v>POINT(-93.840082 39.056329)</v>
      </c>
      <c r="Q1538" s="67">
        <v>39.056328999999998</v>
      </c>
      <c r="R1538" s="67">
        <v>-93.840081999999995</v>
      </c>
    </row>
    <row r="1539" spans="1:18" x14ac:dyDescent="0.25">
      <c r="A1539" s="76" t="str">
        <f t="shared" ref="A1539:A1602" si="72">K1539&amp;RIGHT(C1539,3)</f>
        <v>29109</v>
      </c>
      <c r="B1539" s="76" t="str">
        <f t="shared" ref="B1539:B1602" si="73">TEXT(A1539,"00000")</f>
        <v>29109</v>
      </c>
      <c r="C1539" s="33">
        <v>29109</v>
      </c>
      <c r="D1539" s="33" t="s">
        <v>1971</v>
      </c>
      <c r="E1539" s="33" t="s">
        <v>961</v>
      </c>
      <c r="F1539" s="33" t="s">
        <v>960</v>
      </c>
      <c r="G1539" s="33" t="s">
        <v>1972</v>
      </c>
      <c r="H1539" s="5" t="s">
        <v>1855</v>
      </c>
      <c r="I1539" s="33">
        <v>1598</v>
      </c>
      <c r="K1539" s="9">
        <v>29</v>
      </c>
      <c r="O1539" s="33" t="s">
        <v>5348</v>
      </c>
      <c r="P1539" s="61" t="str">
        <f t="shared" ref="P1539:P1602" si="74">CONCATENATE("POINT","(",R1539," ",Q1539,")")</f>
        <v>POINT(-93.797074 37.035398)</v>
      </c>
      <c r="Q1539" s="67">
        <v>37.035398000000001</v>
      </c>
      <c r="R1539" s="67">
        <v>-93.797073999999995</v>
      </c>
    </row>
    <row r="1540" spans="1:18" x14ac:dyDescent="0.25">
      <c r="A1540" s="76" t="str">
        <f t="shared" si="72"/>
        <v>29111</v>
      </c>
      <c r="B1540" s="76" t="str">
        <f t="shared" si="73"/>
        <v>29111</v>
      </c>
      <c r="C1540" s="33">
        <v>29111</v>
      </c>
      <c r="D1540" s="33" t="s">
        <v>3360</v>
      </c>
      <c r="E1540" s="33" t="s">
        <v>961</v>
      </c>
      <c r="F1540" s="33" t="s">
        <v>960</v>
      </c>
      <c r="G1540" s="33" t="s">
        <v>3361</v>
      </c>
      <c r="H1540" s="5" t="s">
        <v>1855</v>
      </c>
      <c r="I1540" s="33">
        <v>1599</v>
      </c>
      <c r="K1540" s="9">
        <v>29</v>
      </c>
      <c r="O1540" s="33" t="s">
        <v>5349</v>
      </c>
      <c r="P1540" s="61" t="str">
        <f t="shared" si="74"/>
        <v>POINT(-91.649082 40.085505)</v>
      </c>
      <c r="Q1540" s="67">
        <v>40.085504999999998</v>
      </c>
      <c r="R1540" s="67">
        <v>-91.649082000000007</v>
      </c>
    </row>
    <row r="1541" spans="1:18" x14ac:dyDescent="0.25">
      <c r="A1541" s="76" t="str">
        <f t="shared" si="72"/>
        <v>29113</v>
      </c>
      <c r="B1541" s="76" t="str">
        <f t="shared" si="73"/>
        <v>29113</v>
      </c>
      <c r="C1541" s="33">
        <v>29113</v>
      </c>
      <c r="D1541" s="33" t="s">
        <v>2264</v>
      </c>
      <c r="E1541" s="33" t="s">
        <v>961</v>
      </c>
      <c r="F1541" s="33" t="s">
        <v>960</v>
      </c>
      <c r="G1541" s="33" t="s">
        <v>2265</v>
      </c>
      <c r="H1541" s="5" t="s">
        <v>1855</v>
      </c>
      <c r="I1541" s="33">
        <v>1600</v>
      </c>
      <c r="K1541" s="9">
        <v>29</v>
      </c>
      <c r="O1541" s="33" t="s">
        <v>5350</v>
      </c>
      <c r="P1541" s="61" t="str">
        <f t="shared" si="74"/>
        <v>POINT(-90.928671 39.003625)</v>
      </c>
      <c r="Q1541" s="67">
        <v>39.003625</v>
      </c>
      <c r="R1541" s="67">
        <v>-90.928670999999994</v>
      </c>
    </row>
    <row r="1542" spans="1:18" x14ac:dyDescent="0.25">
      <c r="A1542" s="76" t="str">
        <f t="shared" si="72"/>
        <v>29115</v>
      </c>
      <c r="B1542" s="76" t="str">
        <f t="shared" si="73"/>
        <v>29115</v>
      </c>
      <c r="C1542" s="33">
        <v>29115</v>
      </c>
      <c r="D1542" s="33" t="s">
        <v>3875</v>
      </c>
      <c r="E1542" s="33" t="s">
        <v>961</v>
      </c>
      <c r="F1542" s="33" t="s">
        <v>960</v>
      </c>
      <c r="G1542" s="33" t="s">
        <v>3876</v>
      </c>
      <c r="H1542" s="5" t="s">
        <v>1855</v>
      </c>
      <c r="I1542" s="33">
        <v>1601</v>
      </c>
      <c r="K1542" s="9">
        <v>29</v>
      </c>
      <c r="O1542" s="33" t="s">
        <v>5351</v>
      </c>
      <c r="P1542" s="61" t="str">
        <f t="shared" si="74"/>
        <v>POINT(-93.065191 39.796774)</v>
      </c>
      <c r="Q1542" s="67">
        <v>39.796773999999999</v>
      </c>
      <c r="R1542" s="67">
        <v>-93.065190999999999</v>
      </c>
    </row>
    <row r="1543" spans="1:18" x14ac:dyDescent="0.25">
      <c r="A1543" s="76" t="str">
        <f t="shared" si="72"/>
        <v>29117</v>
      </c>
      <c r="B1543" s="76" t="str">
        <f t="shared" si="73"/>
        <v>29117</v>
      </c>
      <c r="C1543" s="33">
        <v>29117</v>
      </c>
      <c r="D1543" s="33" t="s">
        <v>3502</v>
      </c>
      <c r="E1543" s="33" t="s">
        <v>961</v>
      </c>
      <c r="F1543" s="33" t="s">
        <v>960</v>
      </c>
      <c r="G1543" s="33" t="s">
        <v>3503</v>
      </c>
      <c r="H1543" s="5" t="s">
        <v>1855</v>
      </c>
      <c r="I1543" s="33">
        <v>1602</v>
      </c>
      <c r="K1543" s="9">
        <v>29</v>
      </c>
      <c r="O1543" s="33" t="s">
        <v>5352</v>
      </c>
      <c r="P1543" s="61" t="str">
        <f t="shared" si="74"/>
        <v>POINT(-93.554324 39.795916)</v>
      </c>
      <c r="Q1543" s="67">
        <v>39.795915999999998</v>
      </c>
      <c r="R1543" s="67">
        <v>-93.554323999999994</v>
      </c>
    </row>
    <row r="1544" spans="1:18" x14ac:dyDescent="0.25">
      <c r="A1544" s="76" t="str">
        <f t="shared" si="72"/>
        <v>29119</v>
      </c>
      <c r="B1544" s="76" t="str">
        <f t="shared" si="73"/>
        <v>29119</v>
      </c>
      <c r="C1544" s="33">
        <v>29119</v>
      </c>
      <c r="D1544" s="33" t="s">
        <v>5353</v>
      </c>
      <c r="E1544" s="33" t="s">
        <v>961</v>
      </c>
      <c r="F1544" s="33" t="s">
        <v>960</v>
      </c>
      <c r="G1544" s="33" t="s">
        <v>5354</v>
      </c>
      <c r="H1544" s="5" t="s">
        <v>1855</v>
      </c>
      <c r="I1544" s="33">
        <v>1603</v>
      </c>
      <c r="K1544" s="9">
        <v>29</v>
      </c>
      <c r="O1544" s="33" t="s">
        <v>5355</v>
      </c>
      <c r="P1544" s="61" t="str">
        <f t="shared" si="74"/>
        <v>POINT(-94.39808 36.618064)</v>
      </c>
      <c r="Q1544" s="67">
        <v>36.618063999999997</v>
      </c>
      <c r="R1544" s="67">
        <v>-94.398079999999993</v>
      </c>
    </row>
    <row r="1545" spans="1:18" x14ac:dyDescent="0.25">
      <c r="A1545" s="76" t="str">
        <f t="shared" si="72"/>
        <v>29121</v>
      </c>
      <c r="B1545" s="76" t="str">
        <f t="shared" si="73"/>
        <v>29121</v>
      </c>
      <c r="C1545" s="33">
        <v>29121</v>
      </c>
      <c r="D1545" s="33" t="s">
        <v>1983</v>
      </c>
      <c r="E1545" s="33" t="s">
        <v>961</v>
      </c>
      <c r="F1545" s="33" t="s">
        <v>960</v>
      </c>
      <c r="G1545" s="33" t="s">
        <v>1984</v>
      </c>
      <c r="H1545" s="5" t="s">
        <v>1855</v>
      </c>
      <c r="I1545" s="33">
        <v>1604</v>
      </c>
      <c r="K1545" s="9">
        <v>29</v>
      </c>
      <c r="O1545" s="33" t="s">
        <v>5356</v>
      </c>
      <c r="P1545" s="61" t="str">
        <f t="shared" si="74"/>
        <v>POINT(-92.51033 39.798522)</v>
      </c>
      <c r="Q1545" s="67">
        <v>39.798521999999998</v>
      </c>
      <c r="R1545" s="67">
        <v>-92.510329999999996</v>
      </c>
    </row>
    <row r="1546" spans="1:18" x14ac:dyDescent="0.25">
      <c r="A1546" s="76" t="str">
        <f t="shared" si="72"/>
        <v>29123</v>
      </c>
      <c r="B1546" s="76" t="str">
        <f t="shared" si="73"/>
        <v>29123</v>
      </c>
      <c r="C1546" s="33">
        <v>29123</v>
      </c>
      <c r="D1546" s="33" t="s">
        <v>1986</v>
      </c>
      <c r="E1546" s="33" t="s">
        <v>961</v>
      </c>
      <c r="F1546" s="33" t="s">
        <v>960</v>
      </c>
      <c r="G1546" s="33" t="s">
        <v>1987</v>
      </c>
      <c r="H1546" s="5" t="s">
        <v>1855</v>
      </c>
      <c r="I1546" s="33">
        <v>1605</v>
      </c>
      <c r="K1546" s="9">
        <v>29</v>
      </c>
      <c r="O1546" s="33" t="s">
        <v>5357</v>
      </c>
      <c r="P1546" s="61" t="str">
        <f t="shared" si="74"/>
        <v>POINT(-90.300055 37.535795)</v>
      </c>
      <c r="Q1546" s="67">
        <v>37.535795</v>
      </c>
      <c r="R1546" s="67">
        <v>-90.300055</v>
      </c>
    </row>
    <row r="1547" spans="1:18" x14ac:dyDescent="0.25">
      <c r="A1547" s="76" t="str">
        <f t="shared" si="72"/>
        <v>29125</v>
      </c>
      <c r="B1547" s="76" t="str">
        <f t="shared" si="73"/>
        <v>29125</v>
      </c>
      <c r="C1547" s="33">
        <v>29125</v>
      </c>
      <c r="D1547" s="33" t="s">
        <v>5358</v>
      </c>
      <c r="E1547" s="33" t="s">
        <v>961</v>
      </c>
      <c r="F1547" s="33" t="s">
        <v>960</v>
      </c>
      <c r="G1547" s="33" t="s">
        <v>5359</v>
      </c>
      <c r="H1547" s="5" t="s">
        <v>1855</v>
      </c>
      <c r="I1547" s="33">
        <v>1606</v>
      </c>
      <c r="K1547" s="9">
        <v>29</v>
      </c>
      <c r="O1547" s="33" t="s">
        <v>5360</v>
      </c>
      <c r="P1547" s="61" t="str">
        <f t="shared" si="74"/>
        <v>POINT(-91.878062 38.171917)</v>
      </c>
      <c r="Q1547" s="67">
        <v>38.171917000000001</v>
      </c>
      <c r="R1547" s="67">
        <v>-91.878062</v>
      </c>
    </row>
    <row r="1548" spans="1:18" x14ac:dyDescent="0.25">
      <c r="A1548" s="76" t="str">
        <f t="shared" si="72"/>
        <v>29127</v>
      </c>
      <c r="B1548" s="76" t="str">
        <f t="shared" si="73"/>
        <v>29127</v>
      </c>
      <c r="C1548" s="33">
        <v>29127</v>
      </c>
      <c r="D1548" s="33" t="s">
        <v>1992</v>
      </c>
      <c r="E1548" s="33" t="s">
        <v>961</v>
      </c>
      <c r="F1548" s="33" t="s">
        <v>960</v>
      </c>
      <c r="G1548" s="33" t="s">
        <v>1993</v>
      </c>
      <c r="H1548" s="5" t="s">
        <v>1855</v>
      </c>
      <c r="I1548" s="33">
        <v>1607</v>
      </c>
      <c r="K1548" s="9">
        <v>29</v>
      </c>
      <c r="O1548" s="33" t="s">
        <v>5361</v>
      </c>
      <c r="P1548" s="61" t="str">
        <f t="shared" si="74"/>
        <v>POINT(-91.455661 39.740805)</v>
      </c>
      <c r="Q1548" s="67">
        <v>39.740805000000002</v>
      </c>
      <c r="R1548" s="67">
        <v>-91.455661000000006</v>
      </c>
    </row>
    <row r="1549" spans="1:18" x14ac:dyDescent="0.25">
      <c r="A1549" s="76" t="str">
        <f t="shared" si="72"/>
        <v>29129</v>
      </c>
      <c r="B1549" s="76" t="str">
        <f t="shared" si="73"/>
        <v>29129</v>
      </c>
      <c r="C1549" s="33">
        <v>29129</v>
      </c>
      <c r="D1549" s="33" t="s">
        <v>3531</v>
      </c>
      <c r="E1549" s="33" t="s">
        <v>961</v>
      </c>
      <c r="F1549" s="33" t="s">
        <v>960</v>
      </c>
      <c r="G1549" s="33" t="s">
        <v>3532</v>
      </c>
      <c r="H1549" s="5" t="s">
        <v>1855</v>
      </c>
      <c r="I1549" s="33">
        <v>1608</v>
      </c>
      <c r="K1549" s="9">
        <v>29</v>
      </c>
      <c r="O1549" s="33" t="s">
        <v>5362</v>
      </c>
      <c r="P1549" s="61" t="str">
        <f t="shared" si="74"/>
        <v>POINT(-93.575859 40.418591)</v>
      </c>
      <c r="Q1549" s="67">
        <v>40.418590999999999</v>
      </c>
      <c r="R1549" s="67">
        <v>-93.575858999999994</v>
      </c>
    </row>
    <row r="1550" spans="1:18" x14ac:dyDescent="0.25">
      <c r="A1550" s="76" t="str">
        <f t="shared" si="72"/>
        <v>29131</v>
      </c>
      <c r="B1550" s="76" t="str">
        <f t="shared" si="73"/>
        <v>29131</v>
      </c>
      <c r="C1550" s="33">
        <v>29131</v>
      </c>
      <c r="D1550" s="33" t="s">
        <v>2278</v>
      </c>
      <c r="E1550" s="33" t="s">
        <v>961</v>
      </c>
      <c r="F1550" s="33" t="s">
        <v>960</v>
      </c>
      <c r="G1550" s="33" t="s">
        <v>2279</v>
      </c>
      <c r="H1550" s="5" t="s">
        <v>1855</v>
      </c>
      <c r="I1550" s="33">
        <v>1609</v>
      </c>
      <c r="K1550" s="9">
        <v>29</v>
      </c>
      <c r="O1550" s="33" t="s">
        <v>5363</v>
      </c>
      <c r="P1550" s="61" t="str">
        <f t="shared" si="74"/>
        <v>POINT(-92.507085 38.247837)</v>
      </c>
      <c r="Q1550" s="67">
        <v>38.247836999999997</v>
      </c>
      <c r="R1550" s="67">
        <v>-92.507085000000004</v>
      </c>
    </row>
    <row r="1551" spans="1:18" x14ac:dyDescent="0.25">
      <c r="A1551" s="76" t="str">
        <f t="shared" si="72"/>
        <v>29133</v>
      </c>
      <c r="B1551" s="76" t="str">
        <f t="shared" si="73"/>
        <v>29133</v>
      </c>
      <c r="C1551" s="33">
        <v>29133</v>
      </c>
      <c r="D1551" s="33" t="s">
        <v>2281</v>
      </c>
      <c r="E1551" s="33" t="s">
        <v>961</v>
      </c>
      <c r="F1551" s="33" t="s">
        <v>960</v>
      </c>
      <c r="G1551" s="33" t="s">
        <v>957</v>
      </c>
      <c r="H1551" s="5" t="s">
        <v>1855</v>
      </c>
      <c r="I1551" s="33">
        <v>1610</v>
      </c>
      <c r="K1551" s="9">
        <v>29</v>
      </c>
      <c r="O1551" s="33" t="s">
        <v>5364</v>
      </c>
      <c r="P1551" s="61" t="str">
        <f t="shared" si="74"/>
        <v>POINT(-89.365459 36.857051)</v>
      </c>
      <c r="Q1551" s="67">
        <v>36.857050999999998</v>
      </c>
      <c r="R1551" s="67">
        <v>-89.365459000000001</v>
      </c>
    </row>
    <row r="1552" spans="1:18" x14ac:dyDescent="0.25">
      <c r="A1552" s="76" t="str">
        <f t="shared" si="72"/>
        <v>29135</v>
      </c>
      <c r="B1552" s="76" t="str">
        <f t="shared" si="73"/>
        <v>29135</v>
      </c>
      <c r="C1552" s="33">
        <v>29135</v>
      </c>
      <c r="D1552" s="33" t="s">
        <v>5365</v>
      </c>
      <c r="E1552" s="33" t="s">
        <v>961</v>
      </c>
      <c r="F1552" s="33" t="s">
        <v>960</v>
      </c>
      <c r="G1552" s="33" t="s">
        <v>5366</v>
      </c>
      <c r="H1552" s="5" t="s">
        <v>1855</v>
      </c>
      <c r="I1552" s="33">
        <v>1611</v>
      </c>
      <c r="K1552" s="9">
        <v>29</v>
      </c>
      <c r="O1552" s="33" t="s">
        <v>5367</v>
      </c>
      <c r="P1552" s="61" t="str">
        <f t="shared" si="74"/>
        <v>POINT(-92.616373 38.628938)</v>
      </c>
      <c r="Q1552" s="67">
        <v>38.628937999999998</v>
      </c>
      <c r="R1552" s="67">
        <v>-92.616372999999996</v>
      </c>
    </row>
    <row r="1553" spans="1:18" x14ac:dyDescent="0.25">
      <c r="A1553" s="76" t="str">
        <f t="shared" si="72"/>
        <v>29137</v>
      </c>
      <c r="B1553" s="76" t="str">
        <f t="shared" si="73"/>
        <v>29137</v>
      </c>
      <c r="C1553" s="33">
        <v>29137</v>
      </c>
      <c r="D1553" s="33" t="s">
        <v>2001</v>
      </c>
      <c r="E1553" s="33" t="s">
        <v>961</v>
      </c>
      <c r="F1553" s="33" t="s">
        <v>960</v>
      </c>
      <c r="G1553" s="33" t="s">
        <v>2002</v>
      </c>
      <c r="H1553" s="5" t="s">
        <v>1855</v>
      </c>
      <c r="I1553" s="33">
        <v>1612</v>
      </c>
      <c r="K1553" s="9">
        <v>29</v>
      </c>
      <c r="O1553" s="33" t="s">
        <v>5368</v>
      </c>
      <c r="P1553" s="61" t="str">
        <f t="shared" si="74"/>
        <v>POINT(-91.973958 39.520553)</v>
      </c>
      <c r="Q1553" s="67">
        <v>39.520553</v>
      </c>
      <c r="R1553" s="67">
        <v>-91.973957999999996</v>
      </c>
    </row>
    <row r="1554" spans="1:18" x14ac:dyDescent="0.25">
      <c r="A1554" s="76" t="str">
        <f t="shared" si="72"/>
        <v>29139</v>
      </c>
      <c r="B1554" s="76" t="str">
        <f t="shared" si="73"/>
        <v>29139</v>
      </c>
      <c r="C1554" s="33">
        <v>29139</v>
      </c>
      <c r="D1554" s="33" t="s">
        <v>2004</v>
      </c>
      <c r="E1554" s="33" t="s">
        <v>961</v>
      </c>
      <c r="F1554" s="33" t="s">
        <v>960</v>
      </c>
      <c r="G1554" s="33" t="s">
        <v>2005</v>
      </c>
      <c r="H1554" s="5" t="s">
        <v>1855</v>
      </c>
      <c r="I1554" s="33">
        <v>1613</v>
      </c>
      <c r="K1554" s="9">
        <v>29</v>
      </c>
      <c r="O1554" s="33" t="s">
        <v>5369</v>
      </c>
      <c r="P1554" s="61" t="str">
        <f t="shared" si="74"/>
        <v>POINT(-91.468473 38.950802)</v>
      </c>
      <c r="Q1554" s="67">
        <v>38.950802000000003</v>
      </c>
      <c r="R1554" s="67">
        <v>-91.468473000000003</v>
      </c>
    </row>
    <row r="1555" spans="1:18" x14ac:dyDescent="0.25">
      <c r="A1555" s="76" t="str">
        <f t="shared" si="72"/>
        <v>29141</v>
      </c>
      <c r="B1555" s="76" t="str">
        <f t="shared" si="73"/>
        <v>29141</v>
      </c>
      <c r="C1555" s="33">
        <v>29141</v>
      </c>
      <c r="D1555" s="33" t="s">
        <v>2007</v>
      </c>
      <c r="E1555" s="33" t="s">
        <v>961</v>
      </c>
      <c r="F1555" s="33" t="s">
        <v>960</v>
      </c>
      <c r="G1555" s="33" t="s">
        <v>2008</v>
      </c>
      <c r="H1555" s="5" t="s">
        <v>1855</v>
      </c>
      <c r="I1555" s="33">
        <v>1614</v>
      </c>
      <c r="K1555" s="9">
        <v>29</v>
      </c>
      <c r="O1555" s="33" t="s">
        <v>5370</v>
      </c>
      <c r="P1555" s="61" t="str">
        <f t="shared" si="74"/>
        <v>POINT(-92.850304 38.381506)</v>
      </c>
      <c r="Q1555" s="67">
        <v>38.381506000000002</v>
      </c>
      <c r="R1555" s="67">
        <v>-92.850303999999994</v>
      </c>
    </row>
    <row r="1556" spans="1:18" x14ac:dyDescent="0.25">
      <c r="A1556" s="76" t="str">
        <f t="shared" si="72"/>
        <v>29143</v>
      </c>
      <c r="B1556" s="76" t="str">
        <f t="shared" si="73"/>
        <v>29143</v>
      </c>
      <c r="C1556" s="33">
        <v>29143</v>
      </c>
      <c r="D1556" s="33" t="s">
        <v>5371</v>
      </c>
      <c r="E1556" s="33" t="s">
        <v>961</v>
      </c>
      <c r="F1556" s="33" t="s">
        <v>960</v>
      </c>
      <c r="G1556" s="33" t="s">
        <v>5372</v>
      </c>
      <c r="H1556" s="5" t="s">
        <v>1855</v>
      </c>
      <c r="I1556" s="33">
        <v>1615</v>
      </c>
      <c r="K1556" s="9">
        <v>29</v>
      </c>
      <c r="O1556" s="33" t="s">
        <v>5373</v>
      </c>
      <c r="P1556" s="61" t="str">
        <f t="shared" si="74"/>
        <v>POINT(-89.65871 36.605307)</v>
      </c>
      <c r="Q1556" s="67">
        <v>36.605307000000003</v>
      </c>
      <c r="R1556" s="67">
        <v>-89.658709999999999</v>
      </c>
    </row>
    <row r="1557" spans="1:18" x14ac:dyDescent="0.25">
      <c r="A1557" s="76" t="str">
        <f t="shared" si="72"/>
        <v>29145</v>
      </c>
      <c r="B1557" s="76" t="str">
        <f t="shared" si="73"/>
        <v>29145</v>
      </c>
      <c r="C1557" s="33">
        <v>29145</v>
      </c>
      <c r="D1557" s="33" t="s">
        <v>2287</v>
      </c>
      <c r="E1557" s="33" t="s">
        <v>961</v>
      </c>
      <c r="F1557" s="33" t="s">
        <v>960</v>
      </c>
      <c r="G1557" s="33" t="s">
        <v>2288</v>
      </c>
      <c r="H1557" s="5" t="s">
        <v>1855</v>
      </c>
      <c r="I1557" s="33">
        <v>1616</v>
      </c>
      <c r="K1557" s="9">
        <v>29</v>
      </c>
      <c r="O1557" s="33" t="s">
        <v>5374</v>
      </c>
      <c r="P1557" s="61" t="str">
        <f t="shared" si="74"/>
        <v>POINT(-94.41138 36.921798)</v>
      </c>
      <c r="Q1557" s="67">
        <v>36.921798000000003</v>
      </c>
      <c r="R1557" s="67">
        <v>-94.411379999999994</v>
      </c>
    </row>
    <row r="1558" spans="1:18" x14ac:dyDescent="0.25">
      <c r="A1558" s="76" t="str">
        <f t="shared" si="72"/>
        <v>29147</v>
      </c>
      <c r="B1558" s="76" t="str">
        <f t="shared" si="73"/>
        <v>29147</v>
      </c>
      <c r="C1558" s="33">
        <v>29147</v>
      </c>
      <c r="D1558" s="33" t="s">
        <v>5375</v>
      </c>
      <c r="E1558" s="33" t="s">
        <v>961</v>
      </c>
      <c r="F1558" s="33" t="s">
        <v>960</v>
      </c>
      <c r="G1558" s="33" t="s">
        <v>5376</v>
      </c>
      <c r="H1558" s="5" t="s">
        <v>1855</v>
      </c>
      <c r="I1558" s="33">
        <v>1617</v>
      </c>
      <c r="K1558" s="9">
        <v>29</v>
      </c>
      <c r="O1558" s="33" t="s">
        <v>5377</v>
      </c>
      <c r="P1558" s="61" t="str">
        <f t="shared" si="74"/>
        <v>POINT(-94.867916 40.352749)</v>
      </c>
      <c r="Q1558" s="67">
        <v>40.352749000000003</v>
      </c>
      <c r="R1558" s="67">
        <v>-94.867915999999994</v>
      </c>
    </row>
    <row r="1559" spans="1:18" x14ac:dyDescent="0.25">
      <c r="A1559" s="76" t="str">
        <f t="shared" si="72"/>
        <v>29149</v>
      </c>
      <c r="B1559" s="76" t="str">
        <f t="shared" si="73"/>
        <v>29149</v>
      </c>
      <c r="C1559" s="33">
        <v>29149</v>
      </c>
      <c r="D1559" s="33" t="s">
        <v>5378</v>
      </c>
      <c r="E1559" s="33" t="s">
        <v>961</v>
      </c>
      <c r="F1559" s="33" t="s">
        <v>960</v>
      </c>
      <c r="G1559" s="33" t="s">
        <v>996</v>
      </c>
      <c r="H1559" s="5" t="s">
        <v>1855</v>
      </c>
      <c r="I1559" s="33">
        <v>1618</v>
      </c>
      <c r="K1559" s="9">
        <v>29</v>
      </c>
      <c r="O1559" s="33" t="s">
        <v>5379</v>
      </c>
      <c r="P1559" s="61" t="str">
        <f t="shared" si="74"/>
        <v>POINT(-91.464771 36.618129)</v>
      </c>
      <c r="Q1559" s="67">
        <v>36.618129000000003</v>
      </c>
      <c r="R1559" s="67">
        <v>-91.464770999999999</v>
      </c>
    </row>
    <row r="1560" spans="1:18" x14ac:dyDescent="0.25">
      <c r="A1560" s="76" t="str">
        <f t="shared" si="72"/>
        <v>29151</v>
      </c>
      <c r="B1560" s="76" t="str">
        <f t="shared" si="73"/>
        <v>29151</v>
      </c>
      <c r="C1560" s="33">
        <v>29151</v>
      </c>
      <c r="D1560" s="33" t="s">
        <v>4113</v>
      </c>
      <c r="E1560" s="33" t="s">
        <v>961</v>
      </c>
      <c r="F1560" s="33" t="s">
        <v>960</v>
      </c>
      <c r="G1560" s="33" t="s">
        <v>4114</v>
      </c>
      <c r="H1560" s="5" t="s">
        <v>1855</v>
      </c>
      <c r="I1560" s="33">
        <v>1619</v>
      </c>
      <c r="K1560" s="9">
        <v>29</v>
      </c>
      <c r="O1560" s="33" t="s">
        <v>5380</v>
      </c>
      <c r="P1560" s="61" t="str">
        <f t="shared" si="74"/>
        <v>POINT(-91.883136 38.453819)</v>
      </c>
      <c r="Q1560" s="67">
        <v>38.453819000000003</v>
      </c>
      <c r="R1560" s="67">
        <v>-91.883135999999993</v>
      </c>
    </row>
    <row r="1561" spans="1:18" x14ac:dyDescent="0.25">
      <c r="A1561" s="76" t="str">
        <f t="shared" si="72"/>
        <v>29153</v>
      </c>
      <c r="B1561" s="76" t="str">
        <f t="shared" si="73"/>
        <v>29153</v>
      </c>
      <c r="C1561" s="33">
        <v>29153</v>
      </c>
      <c r="D1561" s="33" t="s">
        <v>5381</v>
      </c>
      <c r="E1561" s="33" t="s">
        <v>961</v>
      </c>
      <c r="F1561" s="33" t="s">
        <v>960</v>
      </c>
      <c r="G1561" s="33" t="s">
        <v>5382</v>
      </c>
      <c r="H1561" s="5" t="s">
        <v>1855</v>
      </c>
      <c r="I1561" s="33">
        <v>1620</v>
      </c>
      <c r="K1561" s="9">
        <v>29</v>
      </c>
      <c r="O1561" s="33" t="s">
        <v>5383</v>
      </c>
      <c r="P1561" s="61" t="str">
        <f t="shared" si="74"/>
        <v>POINT(-92.424289 36.62309)</v>
      </c>
      <c r="Q1561" s="67">
        <v>36.623089999999998</v>
      </c>
      <c r="R1561" s="67">
        <v>-92.424289000000002</v>
      </c>
    </row>
    <row r="1562" spans="1:18" x14ac:dyDescent="0.25">
      <c r="A1562" s="76" t="str">
        <f t="shared" si="72"/>
        <v>29155</v>
      </c>
      <c r="B1562" s="76" t="str">
        <f t="shared" si="73"/>
        <v>29155</v>
      </c>
      <c r="C1562" s="33">
        <v>29155</v>
      </c>
      <c r="D1562" s="33" t="s">
        <v>5384</v>
      </c>
      <c r="E1562" s="33" t="s">
        <v>961</v>
      </c>
      <c r="F1562" s="33" t="s">
        <v>960</v>
      </c>
      <c r="G1562" s="33" t="s">
        <v>5385</v>
      </c>
      <c r="H1562" s="5" t="s">
        <v>1855</v>
      </c>
      <c r="I1562" s="33">
        <v>1621</v>
      </c>
      <c r="K1562" s="9">
        <v>29</v>
      </c>
      <c r="O1562" s="33" t="s">
        <v>5386</v>
      </c>
      <c r="P1562" s="61" t="str">
        <f t="shared" si="74"/>
        <v>POINT(-89.748715 36.181794)</v>
      </c>
      <c r="Q1562" s="67">
        <v>36.181793999999996</v>
      </c>
      <c r="R1562" s="67">
        <v>-89.748715000000004</v>
      </c>
    </row>
    <row r="1563" spans="1:18" x14ac:dyDescent="0.25">
      <c r="A1563" s="76" t="str">
        <f t="shared" si="72"/>
        <v>29157</v>
      </c>
      <c r="B1563" s="76" t="str">
        <f t="shared" si="73"/>
        <v>29157</v>
      </c>
      <c r="C1563" s="33">
        <v>29157</v>
      </c>
      <c r="D1563" s="33" t="s">
        <v>2010</v>
      </c>
      <c r="E1563" s="33" t="s">
        <v>961</v>
      </c>
      <c r="F1563" s="33" t="s">
        <v>960</v>
      </c>
      <c r="G1563" s="33" t="s">
        <v>2011</v>
      </c>
      <c r="H1563" s="5" t="s">
        <v>1855</v>
      </c>
      <c r="I1563" s="33">
        <v>1622</v>
      </c>
      <c r="K1563" s="9">
        <v>29</v>
      </c>
      <c r="O1563" s="33" t="s">
        <v>5387</v>
      </c>
      <c r="P1563" s="61" t="str">
        <f t="shared" si="74"/>
        <v>POINT(-89.857097 37.713672)</v>
      </c>
      <c r="Q1563" s="67">
        <v>37.713672000000003</v>
      </c>
      <c r="R1563" s="67">
        <v>-89.857096999999996</v>
      </c>
    </row>
    <row r="1564" spans="1:18" x14ac:dyDescent="0.25">
      <c r="A1564" s="76" t="str">
        <f t="shared" si="72"/>
        <v>29159</v>
      </c>
      <c r="B1564" s="76" t="str">
        <f t="shared" si="73"/>
        <v>29159</v>
      </c>
      <c r="C1564" s="33">
        <v>29159</v>
      </c>
      <c r="D1564" s="33" t="s">
        <v>5388</v>
      </c>
      <c r="E1564" s="33" t="s">
        <v>961</v>
      </c>
      <c r="F1564" s="33" t="s">
        <v>960</v>
      </c>
      <c r="G1564" s="33" t="s">
        <v>5389</v>
      </c>
      <c r="H1564" s="5" t="s">
        <v>1855</v>
      </c>
      <c r="I1564" s="33">
        <v>1623</v>
      </c>
      <c r="K1564" s="9">
        <v>29</v>
      </c>
      <c r="O1564" s="33" t="s">
        <v>5390</v>
      </c>
      <c r="P1564" s="61" t="str">
        <f t="shared" si="74"/>
        <v>POINT(-93.246549 38.702201)</v>
      </c>
      <c r="Q1564" s="67">
        <v>38.702201000000002</v>
      </c>
      <c r="R1564" s="67">
        <v>-93.246549000000002</v>
      </c>
    </row>
    <row r="1565" spans="1:18" x14ac:dyDescent="0.25">
      <c r="A1565" s="76" t="str">
        <f t="shared" si="72"/>
        <v>29161</v>
      </c>
      <c r="B1565" s="76" t="str">
        <f t="shared" si="73"/>
        <v>29161</v>
      </c>
      <c r="C1565" s="33">
        <v>29161</v>
      </c>
      <c r="D1565" s="33" t="s">
        <v>5391</v>
      </c>
      <c r="E1565" s="33" t="s">
        <v>961</v>
      </c>
      <c r="F1565" s="33" t="s">
        <v>960</v>
      </c>
      <c r="G1565" s="33" t="s">
        <v>5392</v>
      </c>
      <c r="H1565" s="5" t="s">
        <v>1855</v>
      </c>
      <c r="I1565" s="33">
        <v>1624</v>
      </c>
      <c r="K1565" s="9">
        <v>29</v>
      </c>
      <c r="O1565" s="33" t="s">
        <v>5393</v>
      </c>
      <c r="P1565" s="61" t="str">
        <f t="shared" si="74"/>
        <v>POINT(-91.748715 37.942882)</v>
      </c>
      <c r="Q1565" s="67">
        <v>37.942881999999997</v>
      </c>
      <c r="R1565" s="67">
        <v>-91.748715000000004</v>
      </c>
    </row>
    <row r="1566" spans="1:18" x14ac:dyDescent="0.25">
      <c r="A1566" s="76" t="str">
        <f t="shared" si="72"/>
        <v>29163</v>
      </c>
      <c r="B1566" s="76" t="str">
        <f t="shared" si="73"/>
        <v>29163</v>
      </c>
      <c r="C1566" s="33">
        <v>29163</v>
      </c>
      <c r="D1566" s="33" t="s">
        <v>2016</v>
      </c>
      <c r="E1566" s="33" t="s">
        <v>961</v>
      </c>
      <c r="F1566" s="33" t="s">
        <v>960</v>
      </c>
      <c r="G1566" s="33" t="s">
        <v>2017</v>
      </c>
      <c r="H1566" s="5" t="s">
        <v>1855</v>
      </c>
      <c r="I1566" s="33">
        <v>1625</v>
      </c>
      <c r="K1566" s="9">
        <v>29</v>
      </c>
      <c r="O1566" s="33" t="s">
        <v>5394</v>
      </c>
      <c r="P1566" s="61" t="str">
        <f t="shared" si="74"/>
        <v>POINT(-91.156139 39.363535)</v>
      </c>
      <c r="Q1566" s="67">
        <v>39.363534999999999</v>
      </c>
      <c r="R1566" s="67">
        <v>-91.156138999999996</v>
      </c>
    </row>
    <row r="1567" spans="1:18" x14ac:dyDescent="0.25">
      <c r="A1567" s="76" t="str">
        <f t="shared" si="72"/>
        <v>29165</v>
      </c>
      <c r="B1567" s="76" t="str">
        <f t="shared" si="73"/>
        <v>29165</v>
      </c>
      <c r="C1567" s="33">
        <v>29165</v>
      </c>
      <c r="D1567" s="33" t="s">
        <v>5395</v>
      </c>
      <c r="E1567" s="33" t="s">
        <v>961</v>
      </c>
      <c r="F1567" s="33" t="s">
        <v>960</v>
      </c>
      <c r="G1567" s="33" t="s">
        <v>5396</v>
      </c>
      <c r="H1567" s="5" t="s">
        <v>1855</v>
      </c>
      <c r="I1567" s="33">
        <v>1626</v>
      </c>
      <c r="K1567" s="9">
        <v>29</v>
      </c>
      <c r="O1567" s="33" t="s">
        <v>5397</v>
      </c>
      <c r="P1567" s="61" t="str">
        <f t="shared" si="74"/>
        <v>POINT(-94.684698 39.262166)</v>
      </c>
      <c r="Q1567" s="67">
        <v>39.262166000000001</v>
      </c>
      <c r="R1567" s="67">
        <v>-94.684697999999997</v>
      </c>
    </row>
    <row r="1568" spans="1:18" x14ac:dyDescent="0.25">
      <c r="A1568" s="76" t="str">
        <f t="shared" si="72"/>
        <v>29167</v>
      </c>
      <c r="B1568" s="76" t="str">
        <f t="shared" si="73"/>
        <v>29167</v>
      </c>
      <c r="C1568" s="33">
        <v>29167</v>
      </c>
      <c r="D1568" s="33" t="s">
        <v>2301</v>
      </c>
      <c r="E1568" s="33" t="s">
        <v>961</v>
      </c>
      <c r="F1568" s="33" t="s">
        <v>960</v>
      </c>
      <c r="G1568" s="33" t="s">
        <v>2302</v>
      </c>
      <c r="H1568" s="5" t="s">
        <v>1855</v>
      </c>
      <c r="I1568" s="33">
        <v>1627</v>
      </c>
      <c r="K1568" s="9">
        <v>29</v>
      </c>
      <c r="O1568" s="33" t="s">
        <v>5398</v>
      </c>
      <c r="P1568" s="61" t="str">
        <f t="shared" si="74"/>
        <v>POINT(-93.404415 37.601813)</v>
      </c>
      <c r="Q1568" s="67">
        <v>37.601813</v>
      </c>
      <c r="R1568" s="67">
        <v>-93.404415</v>
      </c>
    </row>
    <row r="1569" spans="1:18" x14ac:dyDescent="0.25">
      <c r="A1569" s="76" t="str">
        <f t="shared" si="72"/>
        <v>29169</v>
      </c>
      <c r="B1569" s="76" t="str">
        <f t="shared" si="73"/>
        <v>29169</v>
      </c>
      <c r="C1569" s="33">
        <v>29169</v>
      </c>
      <c r="D1569" s="33" t="s">
        <v>2310</v>
      </c>
      <c r="E1569" s="33" t="s">
        <v>961</v>
      </c>
      <c r="F1569" s="33" t="s">
        <v>960</v>
      </c>
      <c r="G1569" s="33" t="s">
        <v>2311</v>
      </c>
      <c r="H1569" s="5" t="s">
        <v>1855</v>
      </c>
      <c r="I1569" s="33">
        <v>1628</v>
      </c>
      <c r="K1569" s="9">
        <v>29</v>
      </c>
      <c r="O1569" s="33" t="s">
        <v>5399</v>
      </c>
      <c r="P1569" s="61" t="str">
        <f t="shared" si="74"/>
        <v>POINT(-92.1773 37.824257)</v>
      </c>
      <c r="Q1569" s="67">
        <v>37.824257000000003</v>
      </c>
      <c r="R1569" s="67">
        <v>-92.177300000000002</v>
      </c>
    </row>
    <row r="1570" spans="1:18" x14ac:dyDescent="0.25">
      <c r="A1570" s="76" t="str">
        <f t="shared" si="72"/>
        <v>29171</v>
      </c>
      <c r="B1570" s="76" t="str">
        <f t="shared" si="73"/>
        <v>29171</v>
      </c>
      <c r="C1570" s="33">
        <v>29171</v>
      </c>
      <c r="D1570" s="33" t="s">
        <v>2862</v>
      </c>
      <c r="E1570" s="33" t="s">
        <v>961</v>
      </c>
      <c r="F1570" s="33" t="s">
        <v>960</v>
      </c>
      <c r="G1570" s="33" t="s">
        <v>2863</v>
      </c>
      <c r="H1570" s="5" t="s">
        <v>1855</v>
      </c>
      <c r="I1570" s="33">
        <v>1629</v>
      </c>
      <c r="K1570" s="9">
        <v>29</v>
      </c>
      <c r="O1570" s="33" t="s">
        <v>5400</v>
      </c>
      <c r="P1570" s="61" t="str">
        <f t="shared" si="74"/>
        <v>POINT(-92.979269 40.480842)</v>
      </c>
      <c r="Q1570" s="67">
        <v>40.480842000000003</v>
      </c>
      <c r="R1570" s="67">
        <v>-92.979269000000002</v>
      </c>
    </row>
    <row r="1571" spans="1:18" x14ac:dyDescent="0.25">
      <c r="A1571" s="76" t="str">
        <f t="shared" si="72"/>
        <v>29173</v>
      </c>
      <c r="B1571" s="76" t="str">
        <f t="shared" si="73"/>
        <v>29173</v>
      </c>
      <c r="C1571" s="33">
        <v>29173</v>
      </c>
      <c r="D1571" s="33" t="s">
        <v>5401</v>
      </c>
      <c r="E1571" s="33" t="s">
        <v>961</v>
      </c>
      <c r="F1571" s="33" t="s">
        <v>960</v>
      </c>
      <c r="G1571" s="33" t="s">
        <v>5402</v>
      </c>
      <c r="H1571" s="5" t="s">
        <v>1855</v>
      </c>
      <c r="I1571" s="33">
        <v>1630</v>
      </c>
      <c r="K1571" s="9">
        <v>29</v>
      </c>
      <c r="O1571" s="33" t="s">
        <v>5403</v>
      </c>
      <c r="P1571" s="61" t="str">
        <f t="shared" si="74"/>
        <v>POINT(-91.468633 39.57958)</v>
      </c>
      <c r="Q1571" s="67">
        <v>39.57958</v>
      </c>
      <c r="R1571" s="67">
        <v>-91.468632999999997</v>
      </c>
    </row>
    <row r="1572" spans="1:18" x14ac:dyDescent="0.25">
      <c r="A1572" s="76" t="str">
        <f t="shared" si="72"/>
        <v>29175</v>
      </c>
      <c r="B1572" s="76" t="str">
        <f t="shared" si="73"/>
        <v>29175</v>
      </c>
      <c r="C1572" s="33">
        <v>29175</v>
      </c>
      <c r="D1572" s="33" t="s">
        <v>2019</v>
      </c>
      <c r="E1572" s="33" t="s">
        <v>961</v>
      </c>
      <c r="F1572" s="33" t="s">
        <v>960</v>
      </c>
      <c r="G1572" s="33" t="s">
        <v>2020</v>
      </c>
      <c r="H1572" s="5" t="s">
        <v>1855</v>
      </c>
      <c r="I1572" s="33">
        <v>1631</v>
      </c>
      <c r="K1572" s="9">
        <v>29</v>
      </c>
      <c r="O1572" s="33" t="s">
        <v>5404</v>
      </c>
      <c r="P1572" s="61" t="str">
        <f t="shared" si="74"/>
        <v>POINT(-92.451935 39.412906)</v>
      </c>
      <c r="Q1572" s="67">
        <v>39.412906</v>
      </c>
      <c r="R1572" s="67">
        <v>-92.451935000000006</v>
      </c>
    </row>
    <row r="1573" spans="1:18" x14ac:dyDescent="0.25">
      <c r="A1573" s="76" t="str">
        <f t="shared" si="72"/>
        <v>29177</v>
      </c>
      <c r="B1573" s="76" t="str">
        <f t="shared" si="73"/>
        <v>29177</v>
      </c>
      <c r="C1573" s="33">
        <v>29177</v>
      </c>
      <c r="D1573" s="33" t="s">
        <v>5405</v>
      </c>
      <c r="E1573" s="33" t="s">
        <v>961</v>
      </c>
      <c r="F1573" s="33" t="s">
        <v>960</v>
      </c>
      <c r="G1573" s="33" t="s">
        <v>5406</v>
      </c>
      <c r="H1573" s="5" t="s">
        <v>1855</v>
      </c>
      <c r="I1573" s="33">
        <v>1632</v>
      </c>
      <c r="K1573" s="9">
        <v>29</v>
      </c>
      <c r="O1573" s="33" t="s">
        <v>5407</v>
      </c>
      <c r="P1573" s="61" t="str">
        <f t="shared" si="74"/>
        <v>POINT(-94.06127 39.335641)</v>
      </c>
      <c r="Q1573" s="67">
        <v>39.335641000000003</v>
      </c>
      <c r="R1573" s="67">
        <v>-94.061269999999993</v>
      </c>
    </row>
    <row r="1574" spans="1:18" x14ac:dyDescent="0.25">
      <c r="A1574" s="76" t="str">
        <f t="shared" si="72"/>
        <v>29179</v>
      </c>
      <c r="B1574" s="76" t="str">
        <f t="shared" si="73"/>
        <v>29179</v>
      </c>
      <c r="C1574" s="33">
        <v>29179</v>
      </c>
      <c r="D1574" s="33" t="s">
        <v>5408</v>
      </c>
      <c r="E1574" s="33" t="s">
        <v>961</v>
      </c>
      <c r="F1574" s="33" t="s">
        <v>960</v>
      </c>
      <c r="G1574" s="33" t="s">
        <v>5409</v>
      </c>
      <c r="H1574" s="5" t="s">
        <v>1855</v>
      </c>
      <c r="I1574" s="33">
        <v>1633</v>
      </c>
      <c r="K1574" s="9">
        <v>29</v>
      </c>
      <c r="O1574" s="33" t="s">
        <v>5410</v>
      </c>
      <c r="P1574" s="61" t="str">
        <f t="shared" si="74"/>
        <v>POINT(-90.972986 37.336586)</v>
      </c>
      <c r="Q1574" s="67">
        <v>37.336585999999997</v>
      </c>
      <c r="R1574" s="67">
        <v>-90.972986000000006</v>
      </c>
    </row>
    <row r="1575" spans="1:18" x14ac:dyDescent="0.25">
      <c r="A1575" s="76" t="str">
        <f t="shared" si="72"/>
        <v>29181</v>
      </c>
      <c r="B1575" s="76" t="str">
        <f t="shared" si="73"/>
        <v>29181</v>
      </c>
      <c r="C1575" s="33">
        <v>29181</v>
      </c>
      <c r="D1575" s="33" t="s">
        <v>3722</v>
      </c>
      <c r="E1575" s="33" t="s">
        <v>961</v>
      </c>
      <c r="F1575" s="33" t="s">
        <v>960</v>
      </c>
      <c r="G1575" s="33" t="s">
        <v>3723</v>
      </c>
      <c r="H1575" s="5" t="s">
        <v>1855</v>
      </c>
      <c r="I1575" s="33">
        <v>1634</v>
      </c>
      <c r="K1575" s="9">
        <v>29</v>
      </c>
      <c r="O1575" s="33" t="s">
        <v>5411</v>
      </c>
      <c r="P1575" s="61" t="str">
        <f t="shared" si="74"/>
        <v>POINT(-90.791802 36.627212)</v>
      </c>
      <c r="Q1575" s="67">
        <v>36.627212</v>
      </c>
      <c r="R1575" s="67">
        <v>-90.791802000000004</v>
      </c>
    </row>
    <row r="1576" spans="1:18" x14ac:dyDescent="0.25">
      <c r="A1576" s="76" t="str">
        <f t="shared" si="72"/>
        <v>29183</v>
      </c>
      <c r="B1576" s="76" t="str">
        <f t="shared" si="73"/>
        <v>29183</v>
      </c>
      <c r="C1576" s="33">
        <v>29183</v>
      </c>
      <c r="D1576" s="33" t="s">
        <v>5412</v>
      </c>
      <c r="E1576" s="33" t="s">
        <v>961</v>
      </c>
      <c r="F1576" s="33" t="s">
        <v>960</v>
      </c>
      <c r="G1576" s="33" t="s">
        <v>5413</v>
      </c>
      <c r="H1576" s="5" t="s">
        <v>1855</v>
      </c>
      <c r="I1576" s="33">
        <v>1635</v>
      </c>
      <c r="K1576" s="9">
        <v>29</v>
      </c>
      <c r="O1576" s="33" t="s">
        <v>5414</v>
      </c>
      <c r="P1576" s="61" t="str">
        <f t="shared" si="74"/>
        <v>POINT(-90.659755 38.776604)</v>
      </c>
      <c r="Q1576" s="67">
        <v>38.776603999999999</v>
      </c>
      <c r="R1576" s="67">
        <v>-90.659755000000004</v>
      </c>
    </row>
    <row r="1577" spans="1:18" x14ac:dyDescent="0.25">
      <c r="A1577" s="76" t="str">
        <f t="shared" si="72"/>
        <v>29185</v>
      </c>
      <c r="B1577" s="76" t="str">
        <f t="shared" si="73"/>
        <v>29185</v>
      </c>
      <c r="C1577" s="33">
        <v>29185</v>
      </c>
      <c r="D1577" s="33" t="s">
        <v>2025</v>
      </c>
      <c r="E1577" s="33" t="s">
        <v>961</v>
      </c>
      <c r="F1577" s="33" t="s">
        <v>960</v>
      </c>
      <c r="G1577" s="33" t="s">
        <v>2026</v>
      </c>
      <c r="H1577" s="5" t="s">
        <v>1855</v>
      </c>
      <c r="I1577" s="33">
        <v>1636</v>
      </c>
      <c r="K1577" s="9">
        <v>29</v>
      </c>
      <c r="O1577" s="33" t="s">
        <v>5415</v>
      </c>
      <c r="P1577" s="61" t="str">
        <f t="shared" si="74"/>
        <v>POINT(-93.765606 38.056009)</v>
      </c>
      <c r="Q1577" s="67">
        <v>38.056009000000003</v>
      </c>
      <c r="R1577" s="67">
        <v>-93.765606000000005</v>
      </c>
    </row>
    <row r="1578" spans="1:18" x14ac:dyDescent="0.25">
      <c r="A1578" s="76" t="str">
        <f t="shared" si="72"/>
        <v>29186</v>
      </c>
      <c r="B1578" s="76" t="str">
        <f t="shared" si="73"/>
        <v>29186</v>
      </c>
      <c r="C1578" s="33">
        <v>29186</v>
      </c>
      <c r="D1578" s="33" t="s">
        <v>5416</v>
      </c>
      <c r="E1578" s="33" t="s">
        <v>961</v>
      </c>
      <c r="F1578" s="33" t="s">
        <v>960</v>
      </c>
      <c r="G1578" s="33" t="s">
        <v>5417</v>
      </c>
      <c r="H1578" s="5" t="s">
        <v>1855</v>
      </c>
      <c r="I1578" s="33">
        <v>1637</v>
      </c>
      <c r="K1578" s="9">
        <v>29</v>
      </c>
      <c r="O1578" s="33" t="s">
        <v>5418</v>
      </c>
      <c r="P1578" s="61" t="str">
        <f t="shared" si="74"/>
        <v>POINT(-90.168495 37.939468)</v>
      </c>
      <c r="Q1578" s="67">
        <v>37.939467999999998</v>
      </c>
      <c r="R1578" s="67">
        <v>-90.168494999999993</v>
      </c>
    </row>
    <row r="1579" spans="1:18" x14ac:dyDescent="0.25">
      <c r="A1579" s="76" t="str">
        <f t="shared" si="72"/>
        <v>29187</v>
      </c>
      <c r="B1579" s="76" t="str">
        <f t="shared" si="73"/>
        <v>29187</v>
      </c>
      <c r="C1579" s="33">
        <v>29187</v>
      </c>
      <c r="D1579" s="33" t="s">
        <v>5419</v>
      </c>
      <c r="E1579" s="33" t="s">
        <v>961</v>
      </c>
      <c r="F1579" s="33" t="s">
        <v>960</v>
      </c>
      <c r="G1579" s="33" t="s">
        <v>5420</v>
      </c>
      <c r="H1579" s="5" t="s">
        <v>1855</v>
      </c>
      <c r="I1579" s="33">
        <v>1638</v>
      </c>
      <c r="K1579" s="9">
        <v>29</v>
      </c>
      <c r="O1579" s="33" t="s">
        <v>5421</v>
      </c>
      <c r="P1579" s="61" t="str">
        <f t="shared" si="74"/>
        <v>POINT(-90.492254 37.835573)</v>
      </c>
      <c r="Q1579" s="67">
        <v>37.835572999999997</v>
      </c>
      <c r="R1579" s="67">
        <v>-90.492254000000003</v>
      </c>
    </row>
    <row r="1580" spans="1:18" x14ac:dyDescent="0.25">
      <c r="A1580" s="76" t="str">
        <f t="shared" si="72"/>
        <v>29189</v>
      </c>
      <c r="B1580" s="76" t="str">
        <f t="shared" si="73"/>
        <v>29189</v>
      </c>
      <c r="C1580" s="33">
        <v>29189</v>
      </c>
      <c r="D1580" s="33" t="s">
        <v>5059</v>
      </c>
      <c r="E1580" s="33" t="s">
        <v>961</v>
      </c>
      <c r="F1580" s="33" t="s">
        <v>960</v>
      </c>
      <c r="G1580" s="33" t="s">
        <v>5060</v>
      </c>
      <c r="H1580" s="5" t="s">
        <v>1855</v>
      </c>
      <c r="I1580" s="33">
        <v>1639</v>
      </c>
      <c r="K1580" s="9">
        <v>29</v>
      </c>
      <c r="O1580" s="33" t="s">
        <v>5422</v>
      </c>
      <c r="P1580" s="61" t="str">
        <f t="shared" si="74"/>
        <v>POINT(-90.386218 38.647121)</v>
      </c>
      <c r="Q1580" s="67">
        <v>38.647120999999999</v>
      </c>
      <c r="R1580" s="67">
        <v>-90.386218</v>
      </c>
    </row>
    <row r="1581" spans="1:18" x14ac:dyDescent="0.25">
      <c r="A1581" s="76" t="str">
        <f t="shared" si="72"/>
        <v>29195</v>
      </c>
      <c r="B1581" s="76" t="str">
        <f t="shared" si="73"/>
        <v>29195</v>
      </c>
      <c r="C1581" s="33">
        <v>29195</v>
      </c>
      <c r="D1581" s="33" t="s">
        <v>2317</v>
      </c>
      <c r="E1581" s="33" t="s">
        <v>961</v>
      </c>
      <c r="F1581" s="33" t="s">
        <v>960</v>
      </c>
      <c r="G1581" s="33" t="s">
        <v>2318</v>
      </c>
      <c r="H1581" s="5" t="s">
        <v>1855</v>
      </c>
      <c r="I1581" s="33">
        <v>1640</v>
      </c>
      <c r="K1581" s="9">
        <v>29</v>
      </c>
      <c r="O1581" s="33" t="s">
        <v>5423</v>
      </c>
      <c r="P1581" s="61" t="str">
        <f t="shared" si="74"/>
        <v>POINT(-93.204898 39.111933)</v>
      </c>
      <c r="Q1581" s="67">
        <v>39.111933000000001</v>
      </c>
      <c r="R1581" s="67">
        <v>-93.204898</v>
      </c>
    </row>
    <row r="1582" spans="1:18" x14ac:dyDescent="0.25">
      <c r="A1582" s="76" t="str">
        <f t="shared" si="72"/>
        <v>29197</v>
      </c>
      <c r="B1582" s="76" t="str">
        <f t="shared" si="73"/>
        <v>29197</v>
      </c>
      <c r="C1582" s="33">
        <v>29197</v>
      </c>
      <c r="D1582" s="33" t="s">
        <v>3566</v>
      </c>
      <c r="E1582" s="33" t="s">
        <v>961</v>
      </c>
      <c r="F1582" s="33" t="s">
        <v>960</v>
      </c>
      <c r="G1582" s="33" t="s">
        <v>3567</v>
      </c>
      <c r="H1582" s="5" t="s">
        <v>1855</v>
      </c>
      <c r="I1582" s="33">
        <v>1641</v>
      </c>
      <c r="K1582" s="9">
        <v>29</v>
      </c>
      <c r="O1582" s="33" t="s">
        <v>5424</v>
      </c>
      <c r="P1582" s="61" t="str">
        <f t="shared" si="74"/>
        <v>POINT(-92.521984 40.461815)</v>
      </c>
      <c r="Q1582" s="67">
        <v>40.461815000000001</v>
      </c>
      <c r="R1582" s="67">
        <v>-92.521984000000003</v>
      </c>
    </row>
    <row r="1583" spans="1:18" x14ac:dyDescent="0.25">
      <c r="A1583" s="76" t="str">
        <f t="shared" si="72"/>
        <v>29199</v>
      </c>
      <c r="B1583" s="76" t="str">
        <f t="shared" si="73"/>
        <v>29199</v>
      </c>
      <c r="C1583" s="33">
        <v>29199</v>
      </c>
      <c r="D1583" s="33" t="s">
        <v>5425</v>
      </c>
      <c r="E1583" s="33" t="s">
        <v>961</v>
      </c>
      <c r="F1583" s="33" t="s">
        <v>960</v>
      </c>
      <c r="G1583" s="33" t="s">
        <v>5426</v>
      </c>
      <c r="H1583" s="5" t="s">
        <v>1855</v>
      </c>
      <c r="I1583" s="33">
        <v>1642</v>
      </c>
      <c r="K1583" s="9">
        <v>29</v>
      </c>
      <c r="O1583" s="33" t="s">
        <v>5427</v>
      </c>
      <c r="P1583" s="61" t="str">
        <f t="shared" si="74"/>
        <v>POINT(-92.146652 40.448001)</v>
      </c>
      <c r="Q1583" s="67">
        <v>40.448000999999998</v>
      </c>
      <c r="R1583" s="67">
        <v>-92.146652000000003</v>
      </c>
    </row>
    <row r="1584" spans="1:18" x14ac:dyDescent="0.25">
      <c r="A1584" s="76" t="str">
        <f t="shared" si="72"/>
        <v>29201</v>
      </c>
      <c r="B1584" s="76" t="str">
        <f t="shared" si="73"/>
        <v>29201</v>
      </c>
      <c r="C1584" s="33">
        <v>29201</v>
      </c>
      <c r="D1584" s="33" t="s">
        <v>2320</v>
      </c>
      <c r="E1584" s="33" t="s">
        <v>961</v>
      </c>
      <c r="F1584" s="33" t="s">
        <v>960</v>
      </c>
      <c r="G1584" s="33" t="s">
        <v>2321</v>
      </c>
      <c r="H1584" s="5" t="s">
        <v>1855</v>
      </c>
      <c r="I1584" s="33">
        <v>1643</v>
      </c>
      <c r="K1584" s="9">
        <v>29</v>
      </c>
      <c r="O1584" s="33" t="s">
        <v>5428</v>
      </c>
      <c r="P1584" s="61" t="str">
        <f t="shared" si="74"/>
        <v>POINT(-89.577839 37.014498)</v>
      </c>
      <c r="Q1584" s="67">
        <v>37.014498000000003</v>
      </c>
      <c r="R1584" s="67">
        <v>-89.577838999999997</v>
      </c>
    </row>
    <row r="1585" spans="1:18" x14ac:dyDescent="0.25">
      <c r="A1585" s="76" t="str">
        <f t="shared" si="72"/>
        <v>29203</v>
      </c>
      <c r="B1585" s="76" t="str">
        <f t="shared" si="73"/>
        <v>29203</v>
      </c>
      <c r="C1585" s="33">
        <v>29203</v>
      </c>
      <c r="D1585" s="33" t="s">
        <v>5429</v>
      </c>
      <c r="E1585" s="33" t="s">
        <v>961</v>
      </c>
      <c r="F1585" s="33" t="s">
        <v>960</v>
      </c>
      <c r="G1585" s="33" t="s">
        <v>5430</v>
      </c>
      <c r="H1585" s="5" t="s">
        <v>1855</v>
      </c>
      <c r="I1585" s="33">
        <v>1644</v>
      </c>
      <c r="K1585" s="9">
        <v>29</v>
      </c>
      <c r="O1585" s="33" t="s">
        <v>5431</v>
      </c>
      <c r="P1585" s="61" t="str">
        <f t="shared" si="74"/>
        <v>POINT(-91.429472 37.069627)</v>
      </c>
      <c r="Q1585" s="67">
        <v>37.069626999999997</v>
      </c>
      <c r="R1585" s="67">
        <v>-91.429472000000004</v>
      </c>
    </row>
    <row r="1586" spans="1:18" x14ac:dyDescent="0.25">
      <c r="A1586" s="76" t="str">
        <f t="shared" si="72"/>
        <v>29205</v>
      </c>
      <c r="B1586" s="76" t="str">
        <f t="shared" si="73"/>
        <v>29205</v>
      </c>
      <c r="C1586" s="33">
        <v>29205</v>
      </c>
      <c r="D1586" s="33" t="s">
        <v>2028</v>
      </c>
      <c r="E1586" s="33" t="s">
        <v>961</v>
      </c>
      <c r="F1586" s="33" t="s">
        <v>960</v>
      </c>
      <c r="G1586" s="33" t="s">
        <v>2029</v>
      </c>
      <c r="H1586" s="5" t="s">
        <v>1855</v>
      </c>
      <c r="I1586" s="33">
        <v>1645</v>
      </c>
      <c r="K1586" s="9">
        <v>29</v>
      </c>
      <c r="O1586" s="33" t="s">
        <v>5432</v>
      </c>
      <c r="P1586" s="61" t="str">
        <f t="shared" si="74"/>
        <v>POINT(-92.077052 39.761774)</v>
      </c>
      <c r="Q1586" s="67">
        <v>39.761774000000003</v>
      </c>
      <c r="R1586" s="67">
        <v>-92.077051999999995</v>
      </c>
    </row>
    <row r="1587" spans="1:18" x14ac:dyDescent="0.25">
      <c r="A1587" s="76" t="str">
        <f t="shared" si="72"/>
        <v>29207</v>
      </c>
      <c r="B1587" s="76" t="str">
        <f t="shared" si="73"/>
        <v>29207</v>
      </c>
      <c r="C1587" s="33">
        <v>29207</v>
      </c>
      <c r="D1587" s="33" t="s">
        <v>5433</v>
      </c>
      <c r="E1587" s="33" t="s">
        <v>961</v>
      </c>
      <c r="F1587" s="33" t="s">
        <v>960</v>
      </c>
      <c r="G1587" s="33" t="s">
        <v>5434</v>
      </c>
      <c r="H1587" s="5" t="s">
        <v>1855</v>
      </c>
      <c r="I1587" s="33">
        <v>1646</v>
      </c>
      <c r="K1587" s="9">
        <v>29</v>
      </c>
      <c r="O1587" s="33" t="s">
        <v>5435</v>
      </c>
      <c r="P1587" s="61" t="str">
        <f t="shared" si="74"/>
        <v>POINT(-89.969639 36.850777)</v>
      </c>
      <c r="Q1587" s="67">
        <v>36.850777000000001</v>
      </c>
      <c r="R1587" s="67">
        <v>-89.969639000000001</v>
      </c>
    </row>
    <row r="1588" spans="1:18" x14ac:dyDescent="0.25">
      <c r="A1588" s="76" t="str">
        <f t="shared" si="72"/>
        <v>29209</v>
      </c>
      <c r="B1588" s="76" t="str">
        <f t="shared" si="73"/>
        <v>29209</v>
      </c>
      <c r="C1588" s="33">
        <v>29209</v>
      </c>
      <c r="D1588" s="33" t="s">
        <v>2335</v>
      </c>
      <c r="E1588" s="33" t="s">
        <v>961</v>
      </c>
      <c r="F1588" s="33" t="s">
        <v>960</v>
      </c>
      <c r="G1588" s="33" t="s">
        <v>2336</v>
      </c>
      <c r="H1588" s="5" t="s">
        <v>1855</v>
      </c>
      <c r="I1588" s="33">
        <v>1647</v>
      </c>
      <c r="K1588" s="9">
        <v>29</v>
      </c>
      <c r="O1588" s="33" t="s">
        <v>5436</v>
      </c>
      <c r="P1588" s="61" t="str">
        <f t="shared" si="74"/>
        <v>POINT(-93.438433 36.717605)</v>
      </c>
      <c r="Q1588" s="67">
        <v>36.717604999999999</v>
      </c>
      <c r="R1588" s="67">
        <v>-93.438433000000003</v>
      </c>
    </row>
    <row r="1589" spans="1:18" x14ac:dyDescent="0.25">
      <c r="A1589" s="76" t="str">
        <f t="shared" si="72"/>
        <v>29211</v>
      </c>
      <c r="B1589" s="76" t="str">
        <f t="shared" si="73"/>
        <v>29211</v>
      </c>
      <c r="C1589" s="33">
        <v>29211</v>
      </c>
      <c r="D1589" s="33" t="s">
        <v>3742</v>
      </c>
      <c r="E1589" s="33" t="s">
        <v>961</v>
      </c>
      <c r="F1589" s="33" t="s">
        <v>960</v>
      </c>
      <c r="G1589" s="33" t="s">
        <v>3743</v>
      </c>
      <c r="H1589" s="5" t="s">
        <v>1855</v>
      </c>
      <c r="I1589" s="33">
        <v>1648</v>
      </c>
      <c r="K1589" s="9">
        <v>29</v>
      </c>
      <c r="O1589" s="33" t="s">
        <v>5437</v>
      </c>
      <c r="P1589" s="61" t="str">
        <f t="shared" si="74"/>
        <v>POINT(-93.103734 40.217733)</v>
      </c>
      <c r="Q1589" s="67">
        <v>40.217733000000003</v>
      </c>
      <c r="R1589" s="67">
        <v>-93.103734000000003</v>
      </c>
    </row>
    <row r="1590" spans="1:18" x14ac:dyDescent="0.25">
      <c r="A1590" s="76" t="str">
        <f t="shared" si="72"/>
        <v>29213</v>
      </c>
      <c r="B1590" s="76" t="str">
        <f t="shared" si="73"/>
        <v>29213</v>
      </c>
      <c r="C1590" s="33">
        <v>29213</v>
      </c>
      <c r="D1590" s="33" t="s">
        <v>5438</v>
      </c>
      <c r="E1590" s="33" t="s">
        <v>961</v>
      </c>
      <c r="F1590" s="33" t="s">
        <v>960</v>
      </c>
      <c r="G1590" s="33" t="s">
        <v>5439</v>
      </c>
      <c r="H1590" s="5" t="s">
        <v>1855</v>
      </c>
      <c r="I1590" s="33">
        <v>1649</v>
      </c>
      <c r="K1590" s="9">
        <v>29</v>
      </c>
      <c r="O1590" s="33" t="s">
        <v>5440</v>
      </c>
      <c r="P1590" s="61" t="str">
        <f t="shared" si="74"/>
        <v>POINT(-93.189979 36.656706)</v>
      </c>
      <c r="Q1590" s="67">
        <v>36.656706</v>
      </c>
      <c r="R1590" s="67">
        <v>-93.189978999999994</v>
      </c>
    </row>
    <row r="1591" spans="1:18" x14ac:dyDescent="0.25">
      <c r="A1591" s="76" t="str">
        <f t="shared" si="72"/>
        <v>29215</v>
      </c>
      <c r="B1591" s="76" t="str">
        <f t="shared" si="73"/>
        <v>29215</v>
      </c>
      <c r="C1591" s="33">
        <v>29215</v>
      </c>
      <c r="D1591" s="33" t="s">
        <v>5441</v>
      </c>
      <c r="E1591" s="33" t="s">
        <v>961</v>
      </c>
      <c r="F1591" s="33" t="s">
        <v>960</v>
      </c>
      <c r="G1591" s="33" t="s">
        <v>1014</v>
      </c>
      <c r="H1591" s="5" t="s">
        <v>1855</v>
      </c>
      <c r="I1591" s="33">
        <v>1650</v>
      </c>
      <c r="K1591" s="9">
        <v>29</v>
      </c>
      <c r="O1591" s="33" t="s">
        <v>5442</v>
      </c>
      <c r="P1591" s="61" t="str">
        <f t="shared" si="74"/>
        <v>POINT(-91.968488 37.328457)</v>
      </c>
      <c r="Q1591" s="67">
        <v>37.328457</v>
      </c>
      <c r="R1591" s="67">
        <v>-91.968487999999994</v>
      </c>
    </row>
    <row r="1592" spans="1:18" x14ac:dyDescent="0.25">
      <c r="A1592" s="76" t="str">
        <f t="shared" si="72"/>
        <v>29217</v>
      </c>
      <c r="B1592" s="76" t="str">
        <f t="shared" si="73"/>
        <v>29217</v>
      </c>
      <c r="C1592" s="33">
        <v>29217</v>
      </c>
      <c r="D1592" s="33" t="s">
        <v>5443</v>
      </c>
      <c r="E1592" s="33" t="s">
        <v>961</v>
      </c>
      <c r="F1592" s="33" t="s">
        <v>960</v>
      </c>
      <c r="G1592" s="33" t="s">
        <v>5444</v>
      </c>
      <c r="H1592" s="5" t="s">
        <v>1855</v>
      </c>
      <c r="I1592" s="33">
        <v>1651</v>
      </c>
      <c r="K1592" s="9">
        <v>29</v>
      </c>
      <c r="O1592" s="33" t="s">
        <v>5445</v>
      </c>
      <c r="P1592" s="61" t="str">
        <f t="shared" si="74"/>
        <v>POINT(-94.340355 37.835598)</v>
      </c>
      <c r="Q1592" s="67">
        <v>37.835597999999997</v>
      </c>
      <c r="R1592" s="67">
        <v>-94.340355000000002</v>
      </c>
    </row>
    <row r="1593" spans="1:18" x14ac:dyDescent="0.25">
      <c r="A1593" s="76" t="str">
        <f t="shared" si="72"/>
        <v>29219</v>
      </c>
      <c r="B1593" s="76" t="str">
        <f t="shared" si="73"/>
        <v>29219</v>
      </c>
      <c r="C1593" s="33">
        <v>29219</v>
      </c>
      <c r="D1593" s="33" t="s">
        <v>3246</v>
      </c>
      <c r="E1593" s="33" t="s">
        <v>961</v>
      </c>
      <c r="F1593" s="33" t="s">
        <v>960</v>
      </c>
      <c r="G1593" s="33" t="s">
        <v>3247</v>
      </c>
      <c r="H1593" s="5" t="s">
        <v>1855</v>
      </c>
      <c r="I1593" s="33">
        <v>1652</v>
      </c>
      <c r="K1593" s="9">
        <v>29</v>
      </c>
      <c r="O1593" s="33" t="s">
        <v>5446</v>
      </c>
      <c r="P1593" s="61" t="str">
        <f t="shared" si="74"/>
        <v>POINT(-91.10358 38.788663)</v>
      </c>
      <c r="Q1593" s="67">
        <v>38.788663</v>
      </c>
      <c r="R1593" s="67">
        <v>-91.103579999999994</v>
      </c>
    </row>
    <row r="1594" spans="1:18" x14ac:dyDescent="0.25">
      <c r="A1594" s="76" t="str">
        <f t="shared" si="72"/>
        <v>29221</v>
      </c>
      <c r="B1594" s="76" t="str">
        <f t="shared" si="73"/>
        <v>29221</v>
      </c>
      <c r="C1594" s="33">
        <v>29221</v>
      </c>
      <c r="D1594" s="33" t="s">
        <v>2046</v>
      </c>
      <c r="E1594" s="33" t="s">
        <v>961</v>
      </c>
      <c r="F1594" s="33" t="s">
        <v>960</v>
      </c>
      <c r="G1594" s="33" t="s">
        <v>1026</v>
      </c>
      <c r="H1594" s="5" t="s">
        <v>1855</v>
      </c>
      <c r="I1594" s="33">
        <v>1653</v>
      </c>
      <c r="K1594" s="9">
        <v>29</v>
      </c>
      <c r="O1594" s="33" t="s">
        <v>5447</v>
      </c>
      <c r="P1594" s="61" t="str">
        <f t="shared" si="74"/>
        <v>POINT(-90.785675 37.953147)</v>
      </c>
      <c r="Q1594" s="67">
        <v>37.953147000000001</v>
      </c>
      <c r="R1594" s="67">
        <v>-90.785674999999998</v>
      </c>
    </row>
    <row r="1595" spans="1:18" x14ac:dyDescent="0.25">
      <c r="A1595" s="76" t="str">
        <f t="shared" si="72"/>
        <v>29223</v>
      </c>
      <c r="B1595" s="76" t="str">
        <f t="shared" si="73"/>
        <v>29223</v>
      </c>
      <c r="C1595" s="33">
        <v>29223</v>
      </c>
      <c r="D1595" s="33" t="s">
        <v>3250</v>
      </c>
      <c r="E1595" s="33" t="s">
        <v>961</v>
      </c>
      <c r="F1595" s="33" t="s">
        <v>960</v>
      </c>
      <c r="G1595" s="33" t="s">
        <v>3251</v>
      </c>
      <c r="H1595" s="5" t="s">
        <v>1855</v>
      </c>
      <c r="I1595" s="33">
        <v>1654</v>
      </c>
      <c r="K1595" s="9">
        <v>29</v>
      </c>
      <c r="O1595" s="33" t="s">
        <v>5448</v>
      </c>
      <c r="P1595" s="61" t="str">
        <f t="shared" si="74"/>
        <v>POINT(-90.512622 37.107087)</v>
      </c>
      <c r="Q1595" s="67">
        <v>37.107087</v>
      </c>
      <c r="R1595" s="67">
        <v>-90.512621999999993</v>
      </c>
    </row>
    <row r="1596" spans="1:18" x14ac:dyDescent="0.25">
      <c r="A1596" s="76" t="str">
        <f t="shared" si="72"/>
        <v>29225</v>
      </c>
      <c r="B1596" s="76" t="str">
        <f t="shared" si="73"/>
        <v>29225</v>
      </c>
      <c r="C1596" s="33">
        <v>29225</v>
      </c>
      <c r="D1596" s="33" t="s">
        <v>3253</v>
      </c>
      <c r="E1596" s="33" t="s">
        <v>961</v>
      </c>
      <c r="F1596" s="33" t="s">
        <v>960</v>
      </c>
      <c r="G1596" s="33" t="s">
        <v>3254</v>
      </c>
      <c r="H1596" s="5" t="s">
        <v>1855</v>
      </c>
      <c r="I1596" s="33">
        <v>1655</v>
      </c>
      <c r="K1596" s="9">
        <v>29</v>
      </c>
      <c r="O1596" s="33" t="s">
        <v>5449</v>
      </c>
      <c r="P1596" s="61" t="str">
        <f t="shared" si="74"/>
        <v>POINT(-92.907363 37.263337)</v>
      </c>
      <c r="Q1596" s="67">
        <v>37.263337</v>
      </c>
      <c r="R1596" s="67">
        <v>-92.907363000000004</v>
      </c>
    </row>
    <row r="1597" spans="1:18" x14ac:dyDescent="0.25">
      <c r="A1597" s="76" t="str">
        <f t="shared" si="72"/>
        <v>29227</v>
      </c>
      <c r="B1597" s="76" t="str">
        <f t="shared" si="73"/>
        <v>29227</v>
      </c>
      <c r="C1597" s="33">
        <v>29227</v>
      </c>
      <c r="D1597" s="33" t="s">
        <v>3270</v>
      </c>
      <c r="E1597" s="33" t="s">
        <v>961</v>
      </c>
      <c r="F1597" s="33" t="s">
        <v>960</v>
      </c>
      <c r="G1597" s="33" t="s">
        <v>3271</v>
      </c>
      <c r="H1597" s="5" t="s">
        <v>1855</v>
      </c>
      <c r="I1597" s="33">
        <v>1656</v>
      </c>
      <c r="K1597" s="9">
        <v>29</v>
      </c>
      <c r="O1597" s="33" t="s">
        <v>5450</v>
      </c>
      <c r="P1597" s="61" t="str">
        <f t="shared" si="74"/>
        <v>POINT(-94.438797 40.482258)</v>
      </c>
      <c r="Q1597" s="67">
        <v>40.482258000000002</v>
      </c>
      <c r="R1597" s="67">
        <v>-94.438796999999994</v>
      </c>
    </row>
    <row r="1598" spans="1:18" x14ac:dyDescent="0.25">
      <c r="A1598" s="76" t="str">
        <f t="shared" si="72"/>
        <v>29229</v>
      </c>
      <c r="B1598" s="76" t="str">
        <f t="shared" si="73"/>
        <v>29229</v>
      </c>
      <c r="C1598" s="33">
        <v>29229</v>
      </c>
      <c r="D1598" s="33" t="s">
        <v>3963</v>
      </c>
      <c r="E1598" s="33" t="s">
        <v>961</v>
      </c>
      <c r="F1598" s="33" t="s">
        <v>960</v>
      </c>
      <c r="G1598" s="33" t="s">
        <v>3964</v>
      </c>
      <c r="H1598" s="5" t="s">
        <v>1855</v>
      </c>
      <c r="I1598" s="33">
        <v>1657</v>
      </c>
      <c r="K1598" s="9">
        <v>29</v>
      </c>
      <c r="O1598" s="33" t="s">
        <v>5451</v>
      </c>
      <c r="P1598" s="61" t="str">
        <f t="shared" si="74"/>
        <v>POINT(-92.429174 37.192204)</v>
      </c>
      <c r="Q1598" s="67">
        <v>37.192203999999997</v>
      </c>
      <c r="R1598" s="67">
        <v>-92.429174000000003</v>
      </c>
    </row>
    <row r="1599" spans="1:18" x14ac:dyDescent="0.25">
      <c r="A1599" s="76" t="str">
        <f t="shared" si="72"/>
        <v>29510</v>
      </c>
      <c r="B1599" s="76" t="str">
        <f t="shared" si="73"/>
        <v>29510</v>
      </c>
      <c r="C1599" s="33">
        <v>29510</v>
      </c>
      <c r="D1599" s="33" t="s">
        <v>5452</v>
      </c>
      <c r="E1599" s="33" t="s">
        <v>961</v>
      </c>
      <c r="F1599" s="33" t="s">
        <v>960</v>
      </c>
      <c r="G1599" s="33" t="s">
        <v>5452</v>
      </c>
      <c r="H1599" s="5" t="s">
        <v>1855</v>
      </c>
      <c r="I1599" s="33">
        <v>1658</v>
      </c>
      <c r="K1599" s="9">
        <v>29</v>
      </c>
      <c r="O1599" s="33" t="s">
        <v>5453</v>
      </c>
      <c r="P1599" s="61" t="str">
        <f t="shared" si="74"/>
        <v>POINT(-90.252991 38.623609)</v>
      </c>
      <c r="Q1599" s="67">
        <v>38.623609000000002</v>
      </c>
      <c r="R1599" s="67">
        <v>-90.252990999999994</v>
      </c>
    </row>
    <row r="1600" spans="1:18" x14ac:dyDescent="0.25">
      <c r="A1600" s="76" t="str">
        <f t="shared" si="72"/>
        <v>30001</v>
      </c>
      <c r="B1600" s="76" t="str">
        <f t="shared" si="73"/>
        <v>30001</v>
      </c>
      <c r="C1600" s="33">
        <v>30001</v>
      </c>
      <c r="D1600" s="33" t="s">
        <v>5454</v>
      </c>
      <c r="E1600" s="33" t="s">
        <v>964</v>
      </c>
      <c r="F1600" s="33" t="s">
        <v>963</v>
      </c>
      <c r="G1600" s="33" t="s">
        <v>5455</v>
      </c>
      <c r="H1600" s="5" t="s">
        <v>1855</v>
      </c>
      <c r="I1600" s="33">
        <v>1659</v>
      </c>
      <c r="K1600" s="9">
        <v>30</v>
      </c>
      <c r="O1600" s="33" t="s">
        <v>5456</v>
      </c>
      <c r="P1600" s="61" t="str">
        <f t="shared" si="74"/>
        <v>POINT(-112.696186 45.221056)</v>
      </c>
      <c r="Q1600" s="67">
        <v>45.221055999999997</v>
      </c>
      <c r="R1600" s="67">
        <v>-112.696186</v>
      </c>
    </row>
    <row r="1601" spans="1:18" x14ac:dyDescent="0.25">
      <c r="A1601" s="76" t="str">
        <f t="shared" si="72"/>
        <v>30003</v>
      </c>
      <c r="B1601" s="76" t="str">
        <f t="shared" si="73"/>
        <v>30003</v>
      </c>
      <c r="C1601" s="33">
        <v>30003</v>
      </c>
      <c r="D1601" s="33" t="s">
        <v>5457</v>
      </c>
      <c r="E1601" s="33" t="s">
        <v>964</v>
      </c>
      <c r="F1601" s="33" t="s">
        <v>963</v>
      </c>
      <c r="G1601" s="33" t="s">
        <v>5458</v>
      </c>
      <c r="H1601" s="5" t="s">
        <v>1855</v>
      </c>
      <c r="I1601" s="33">
        <v>1660</v>
      </c>
      <c r="K1601" s="9">
        <v>30</v>
      </c>
      <c r="O1601" s="33" t="s">
        <v>5459</v>
      </c>
      <c r="P1601" s="61" t="str">
        <f t="shared" si="74"/>
        <v>POINT(-107.502778 45.565831)</v>
      </c>
      <c r="Q1601" s="67">
        <v>45.565831000000003</v>
      </c>
      <c r="R1601" s="67">
        <v>-107.50277800000001</v>
      </c>
    </row>
    <row r="1602" spans="1:18" x14ac:dyDescent="0.25">
      <c r="A1602" s="76" t="str">
        <f t="shared" si="72"/>
        <v>30005</v>
      </c>
      <c r="B1602" s="76" t="str">
        <f t="shared" si="73"/>
        <v>30005</v>
      </c>
      <c r="C1602" s="33">
        <v>30005</v>
      </c>
      <c r="D1602" s="33" t="s">
        <v>3303</v>
      </c>
      <c r="E1602" s="33" t="s">
        <v>964</v>
      </c>
      <c r="F1602" s="33" t="s">
        <v>963</v>
      </c>
      <c r="G1602" s="33" t="s">
        <v>3304</v>
      </c>
      <c r="H1602" s="5" t="s">
        <v>1855</v>
      </c>
      <c r="I1602" s="33">
        <v>1661</v>
      </c>
      <c r="K1602" s="9">
        <v>30</v>
      </c>
      <c r="O1602" s="33" t="s">
        <v>5460</v>
      </c>
      <c r="P1602" s="61" t="str">
        <f t="shared" si="74"/>
        <v>POINT(-108.899086 48.441261)</v>
      </c>
      <c r="Q1602" s="67">
        <v>48.441260999999997</v>
      </c>
      <c r="R1602" s="67">
        <v>-108.899086</v>
      </c>
    </row>
    <row r="1603" spans="1:18" x14ac:dyDescent="0.25">
      <c r="A1603" s="76" t="str">
        <f t="shared" ref="A1603:A1666" si="75">K1603&amp;RIGHT(C1603,3)</f>
        <v>30007</v>
      </c>
      <c r="B1603" s="76" t="str">
        <f t="shared" ref="B1603:B1666" si="76">TEXT(A1603,"00000")</f>
        <v>30007</v>
      </c>
      <c r="C1603" s="33">
        <v>30007</v>
      </c>
      <c r="D1603" s="33" t="s">
        <v>5461</v>
      </c>
      <c r="E1603" s="33" t="s">
        <v>964</v>
      </c>
      <c r="F1603" s="33" t="s">
        <v>963</v>
      </c>
      <c r="G1603" s="33" t="s">
        <v>5462</v>
      </c>
      <c r="H1603" s="5" t="s">
        <v>1855</v>
      </c>
      <c r="I1603" s="33">
        <v>1662</v>
      </c>
      <c r="K1603" s="9">
        <v>30</v>
      </c>
      <c r="O1603" s="33" t="s">
        <v>5463</v>
      </c>
      <c r="P1603" s="61" t="str">
        <f t="shared" ref="P1603:P1666" si="77">CONCATENATE("POINT","(",R1603," ",Q1603,")")</f>
        <v>POINT(-111.535578 46.302846)</v>
      </c>
      <c r="Q1603" s="67">
        <v>46.302846000000002</v>
      </c>
      <c r="R1603" s="67">
        <v>-111.535578</v>
      </c>
    </row>
    <row r="1604" spans="1:18" x14ac:dyDescent="0.25">
      <c r="A1604" s="76" t="str">
        <f t="shared" si="75"/>
        <v>30009</v>
      </c>
      <c r="B1604" s="76" t="str">
        <f t="shared" si="76"/>
        <v>30009</v>
      </c>
      <c r="C1604" s="33">
        <v>30009</v>
      </c>
      <c r="D1604" s="33" t="s">
        <v>5464</v>
      </c>
      <c r="E1604" s="33" t="s">
        <v>964</v>
      </c>
      <c r="F1604" s="33" t="s">
        <v>963</v>
      </c>
      <c r="G1604" s="33" t="s">
        <v>5465</v>
      </c>
      <c r="H1604" s="5" t="s">
        <v>1855</v>
      </c>
      <c r="I1604" s="33">
        <v>1663</v>
      </c>
      <c r="K1604" s="9">
        <v>30</v>
      </c>
      <c r="O1604" s="33" t="s">
        <v>5466</v>
      </c>
      <c r="P1604" s="61" t="str">
        <f t="shared" si="77"/>
        <v>POINT(-109.084478 45.321484)</v>
      </c>
      <c r="Q1604" s="67">
        <v>45.321483999999998</v>
      </c>
      <c r="R1604" s="67">
        <v>-109.084478</v>
      </c>
    </row>
    <row r="1605" spans="1:18" x14ac:dyDescent="0.25">
      <c r="A1605" s="76" t="str">
        <f t="shared" si="75"/>
        <v>30011</v>
      </c>
      <c r="B1605" s="76" t="str">
        <f t="shared" si="76"/>
        <v>30011</v>
      </c>
      <c r="C1605" s="33">
        <v>30011</v>
      </c>
      <c r="D1605" s="33" t="s">
        <v>4254</v>
      </c>
      <c r="E1605" s="33" t="s">
        <v>964</v>
      </c>
      <c r="F1605" s="33" t="s">
        <v>963</v>
      </c>
      <c r="G1605" s="33" t="s">
        <v>4255</v>
      </c>
      <c r="H1605" s="5" t="s">
        <v>1855</v>
      </c>
      <c r="I1605" s="33">
        <v>1664</v>
      </c>
      <c r="K1605" s="9">
        <v>30</v>
      </c>
      <c r="O1605" s="33" t="s">
        <v>5467</v>
      </c>
      <c r="P1605" s="61" t="str">
        <f t="shared" si="77"/>
        <v>POINT(-104.523733 45.679127)</v>
      </c>
      <c r="Q1605" s="67">
        <v>45.679127000000001</v>
      </c>
      <c r="R1605" s="67">
        <v>-104.52373299999999</v>
      </c>
    </row>
    <row r="1606" spans="1:18" x14ac:dyDescent="0.25">
      <c r="A1606" s="76" t="str">
        <f t="shared" si="75"/>
        <v>30013</v>
      </c>
      <c r="B1606" s="76" t="str">
        <f t="shared" si="76"/>
        <v>30013</v>
      </c>
      <c r="C1606" s="33">
        <v>30013</v>
      </c>
      <c r="D1606" s="33" t="s">
        <v>5468</v>
      </c>
      <c r="E1606" s="33" t="s">
        <v>964</v>
      </c>
      <c r="F1606" s="33" t="s">
        <v>963</v>
      </c>
      <c r="G1606" s="33" t="s">
        <v>5469</v>
      </c>
      <c r="H1606" s="5" t="s">
        <v>1855</v>
      </c>
      <c r="I1606" s="33">
        <v>1665</v>
      </c>
      <c r="K1606" s="9">
        <v>30</v>
      </c>
      <c r="O1606" s="33" t="s">
        <v>5470</v>
      </c>
      <c r="P1606" s="61" t="str">
        <f t="shared" si="77"/>
        <v>POINT(-111.306258 47.491839)</v>
      </c>
      <c r="Q1606" s="67">
        <v>47.491838999999999</v>
      </c>
      <c r="R1606" s="67">
        <v>-111.306258</v>
      </c>
    </row>
    <row r="1607" spans="1:18" x14ac:dyDescent="0.25">
      <c r="A1607" s="76" t="str">
        <f t="shared" si="75"/>
        <v>30015</v>
      </c>
      <c r="B1607" s="76" t="str">
        <f t="shared" si="76"/>
        <v>30015</v>
      </c>
      <c r="C1607" s="33">
        <v>30015</v>
      </c>
      <c r="D1607" s="33" t="s">
        <v>5471</v>
      </c>
      <c r="E1607" s="33" t="s">
        <v>964</v>
      </c>
      <c r="F1607" s="33" t="s">
        <v>963</v>
      </c>
      <c r="G1607" s="33" t="s">
        <v>5472</v>
      </c>
      <c r="H1607" s="5" t="s">
        <v>1855</v>
      </c>
      <c r="I1607" s="33">
        <v>1666</v>
      </c>
      <c r="K1607" s="9">
        <v>30</v>
      </c>
      <c r="O1607" s="33" t="s">
        <v>5473</v>
      </c>
      <c r="P1607" s="61" t="str">
        <f t="shared" si="77"/>
        <v>POINT(-110.403274 47.956366)</v>
      </c>
      <c r="Q1607" s="67">
        <v>47.956366000000003</v>
      </c>
      <c r="R1607" s="67">
        <v>-110.403274</v>
      </c>
    </row>
    <row r="1608" spans="1:18" x14ac:dyDescent="0.25">
      <c r="A1608" s="76" t="str">
        <f t="shared" si="75"/>
        <v>30017</v>
      </c>
      <c r="B1608" s="76" t="str">
        <f t="shared" si="76"/>
        <v>30017</v>
      </c>
      <c r="C1608" s="33">
        <v>30017</v>
      </c>
      <c r="D1608" s="33" t="s">
        <v>2566</v>
      </c>
      <c r="E1608" s="33" t="s">
        <v>964</v>
      </c>
      <c r="F1608" s="33" t="s">
        <v>963</v>
      </c>
      <c r="G1608" s="33" t="s">
        <v>2567</v>
      </c>
      <c r="H1608" s="5" t="s">
        <v>1855</v>
      </c>
      <c r="I1608" s="33">
        <v>1667</v>
      </c>
      <c r="K1608" s="9">
        <v>30</v>
      </c>
      <c r="O1608" s="33" t="s">
        <v>5474</v>
      </c>
      <c r="P1608" s="61" t="str">
        <f t="shared" si="77"/>
        <v>POINT(-105.817008 46.403369)</v>
      </c>
      <c r="Q1608" s="67">
        <v>46.403368999999998</v>
      </c>
      <c r="R1608" s="67">
        <v>-105.817008</v>
      </c>
    </row>
    <row r="1609" spans="1:18" x14ac:dyDescent="0.25">
      <c r="A1609" s="76" t="str">
        <f t="shared" si="75"/>
        <v>30019</v>
      </c>
      <c r="B1609" s="76" t="str">
        <f t="shared" si="76"/>
        <v>30019</v>
      </c>
      <c r="C1609" s="33">
        <v>30019</v>
      </c>
      <c r="D1609" s="33" t="s">
        <v>5475</v>
      </c>
      <c r="E1609" s="33" t="s">
        <v>964</v>
      </c>
      <c r="F1609" s="33" t="s">
        <v>963</v>
      </c>
      <c r="G1609" s="33" t="s">
        <v>5476</v>
      </c>
      <c r="H1609" s="5" t="s">
        <v>1855</v>
      </c>
      <c r="I1609" s="33">
        <v>1668</v>
      </c>
      <c r="K1609" s="9">
        <v>30</v>
      </c>
      <c r="O1609" s="33" t="s">
        <v>5477</v>
      </c>
      <c r="P1609" s="61" t="str">
        <f t="shared" si="77"/>
        <v>POINT(-105.43032 48.783416)</v>
      </c>
      <c r="Q1609" s="67">
        <v>48.783416000000003</v>
      </c>
      <c r="R1609" s="67">
        <v>-105.43031999999999</v>
      </c>
    </row>
    <row r="1610" spans="1:18" x14ac:dyDescent="0.25">
      <c r="A1610" s="76" t="str">
        <f t="shared" si="75"/>
        <v>30021</v>
      </c>
      <c r="B1610" s="76" t="str">
        <f t="shared" si="76"/>
        <v>30021</v>
      </c>
      <c r="C1610" s="33">
        <v>30021</v>
      </c>
      <c r="D1610" s="33" t="s">
        <v>2999</v>
      </c>
      <c r="E1610" s="33" t="s">
        <v>964</v>
      </c>
      <c r="F1610" s="33" t="s">
        <v>963</v>
      </c>
      <c r="G1610" s="33" t="s">
        <v>3000</v>
      </c>
      <c r="H1610" s="5" t="s">
        <v>1855</v>
      </c>
      <c r="I1610" s="33">
        <v>1669</v>
      </c>
      <c r="K1610" s="9">
        <v>30</v>
      </c>
      <c r="O1610" s="33" t="s">
        <v>5478</v>
      </c>
      <c r="P1610" s="61" t="str">
        <f t="shared" si="77"/>
        <v>POINT(-104.750559 47.134482)</v>
      </c>
      <c r="Q1610" s="67">
        <v>47.134481999999998</v>
      </c>
      <c r="R1610" s="67">
        <v>-104.750559</v>
      </c>
    </row>
    <row r="1611" spans="1:18" x14ac:dyDescent="0.25">
      <c r="A1611" s="76" t="str">
        <f t="shared" si="75"/>
        <v>30023</v>
      </c>
      <c r="B1611" s="76" t="str">
        <f t="shared" si="76"/>
        <v>30023</v>
      </c>
      <c r="C1611" s="33">
        <v>30023</v>
      </c>
      <c r="D1611" s="33" t="s">
        <v>5479</v>
      </c>
      <c r="E1611" s="33" t="s">
        <v>964</v>
      </c>
      <c r="F1611" s="33" t="s">
        <v>963</v>
      </c>
      <c r="G1611" s="33" t="s">
        <v>5480</v>
      </c>
      <c r="H1611" s="5" t="s">
        <v>1855</v>
      </c>
      <c r="I1611" s="33">
        <v>1670</v>
      </c>
      <c r="K1611" s="9">
        <v>30</v>
      </c>
      <c r="O1611" s="33" t="s">
        <v>5481</v>
      </c>
      <c r="P1611" s="61" t="str">
        <f t="shared" si="77"/>
        <v>POINT(-112.954087 46.137755)</v>
      </c>
      <c r="Q1611" s="67">
        <v>46.137754999999999</v>
      </c>
      <c r="R1611" s="67">
        <v>-112.954087</v>
      </c>
    </row>
    <row r="1612" spans="1:18" x14ac:dyDescent="0.25">
      <c r="A1612" s="76" t="str">
        <f t="shared" si="75"/>
        <v>30025</v>
      </c>
      <c r="B1612" s="76" t="str">
        <f t="shared" si="76"/>
        <v>30025</v>
      </c>
      <c r="C1612" s="33">
        <v>30025</v>
      </c>
      <c r="D1612" s="33" t="s">
        <v>5482</v>
      </c>
      <c r="E1612" s="33" t="s">
        <v>964</v>
      </c>
      <c r="F1612" s="33" t="s">
        <v>963</v>
      </c>
      <c r="G1612" s="33" t="s">
        <v>5483</v>
      </c>
      <c r="H1612" s="5" t="s">
        <v>1855</v>
      </c>
      <c r="I1612" s="33">
        <v>1671</v>
      </c>
      <c r="K1612" s="9">
        <v>30</v>
      </c>
      <c r="O1612" s="33" t="s">
        <v>5484</v>
      </c>
      <c r="P1612" s="61" t="str">
        <f t="shared" si="77"/>
        <v>POINT(-104.309448 46.358863)</v>
      </c>
      <c r="Q1612" s="67">
        <v>46.358862999999999</v>
      </c>
      <c r="R1612" s="67">
        <v>-104.309448</v>
      </c>
    </row>
    <row r="1613" spans="1:18" x14ac:dyDescent="0.25">
      <c r="A1613" s="76" t="str">
        <f t="shared" si="75"/>
        <v>30027</v>
      </c>
      <c r="B1613" s="76" t="str">
        <f t="shared" si="76"/>
        <v>30027</v>
      </c>
      <c r="C1613" s="33">
        <v>30027</v>
      </c>
      <c r="D1613" s="33" t="s">
        <v>5485</v>
      </c>
      <c r="E1613" s="33" t="s">
        <v>964</v>
      </c>
      <c r="F1613" s="33" t="s">
        <v>963</v>
      </c>
      <c r="G1613" s="33" t="s">
        <v>5486</v>
      </c>
      <c r="H1613" s="5" t="s">
        <v>1855</v>
      </c>
      <c r="I1613" s="33">
        <v>1672</v>
      </c>
      <c r="K1613" s="9">
        <v>30</v>
      </c>
      <c r="O1613" s="33" t="s">
        <v>5487</v>
      </c>
      <c r="P1613" s="61" t="str">
        <f t="shared" si="77"/>
        <v>POINT(-109.417095 47.097548)</v>
      </c>
      <c r="Q1613" s="67">
        <v>47.097548000000003</v>
      </c>
      <c r="R1613" s="67">
        <v>-109.417095</v>
      </c>
    </row>
    <row r="1614" spans="1:18" x14ac:dyDescent="0.25">
      <c r="A1614" s="76" t="str">
        <f t="shared" si="75"/>
        <v>30029</v>
      </c>
      <c r="B1614" s="76" t="str">
        <f t="shared" si="76"/>
        <v>30029</v>
      </c>
      <c r="C1614" s="33">
        <v>30029</v>
      </c>
      <c r="D1614" s="33" t="s">
        <v>5488</v>
      </c>
      <c r="E1614" s="33" t="s">
        <v>964</v>
      </c>
      <c r="F1614" s="33" t="s">
        <v>963</v>
      </c>
      <c r="G1614" s="33" t="s">
        <v>5489</v>
      </c>
      <c r="H1614" s="5" t="s">
        <v>1855</v>
      </c>
      <c r="I1614" s="33">
        <v>1673</v>
      </c>
      <c r="K1614" s="9">
        <v>30</v>
      </c>
      <c r="O1614" s="33" t="s">
        <v>5490</v>
      </c>
      <c r="P1614" s="61" t="str">
        <f t="shared" si="77"/>
        <v>POINT(-114.279524 48.247204)</v>
      </c>
      <c r="Q1614" s="67">
        <v>48.247204000000004</v>
      </c>
      <c r="R1614" s="67">
        <v>-114.27952399999999</v>
      </c>
    </row>
    <row r="1615" spans="1:18" x14ac:dyDescent="0.25">
      <c r="A1615" s="76" t="str">
        <f t="shared" si="75"/>
        <v>30031</v>
      </c>
      <c r="B1615" s="76" t="str">
        <f t="shared" si="76"/>
        <v>30031</v>
      </c>
      <c r="C1615" s="33">
        <v>30031</v>
      </c>
      <c r="D1615" s="33" t="s">
        <v>3455</v>
      </c>
      <c r="E1615" s="33" t="s">
        <v>964</v>
      </c>
      <c r="F1615" s="33" t="s">
        <v>963</v>
      </c>
      <c r="G1615" s="33" t="s">
        <v>3456</v>
      </c>
      <c r="H1615" s="5" t="s">
        <v>1855</v>
      </c>
      <c r="I1615" s="33">
        <v>1674</v>
      </c>
      <c r="K1615" s="9">
        <v>30</v>
      </c>
      <c r="O1615" s="33" t="s">
        <v>5491</v>
      </c>
      <c r="P1615" s="61" t="str">
        <f t="shared" si="77"/>
        <v>POINT(-111.128283 45.682805)</v>
      </c>
      <c r="Q1615" s="67">
        <v>45.682805000000002</v>
      </c>
      <c r="R1615" s="67">
        <v>-111.128283</v>
      </c>
    </row>
    <row r="1616" spans="1:18" x14ac:dyDescent="0.25">
      <c r="A1616" s="76" t="str">
        <f t="shared" si="75"/>
        <v>30033</v>
      </c>
      <c r="B1616" s="76" t="str">
        <f t="shared" si="76"/>
        <v>30033</v>
      </c>
      <c r="C1616" s="33">
        <v>30033</v>
      </c>
      <c r="D1616" s="33" t="s">
        <v>2593</v>
      </c>
      <c r="E1616" s="33" t="s">
        <v>964</v>
      </c>
      <c r="F1616" s="33" t="s">
        <v>963</v>
      </c>
      <c r="G1616" s="33" t="s">
        <v>2594</v>
      </c>
      <c r="H1616" s="5" t="s">
        <v>1855</v>
      </c>
      <c r="I1616" s="33">
        <v>1675</v>
      </c>
      <c r="K1616" s="9">
        <v>30</v>
      </c>
      <c r="O1616" s="33" t="s">
        <v>5492</v>
      </c>
      <c r="P1616" s="61" t="str">
        <f t="shared" si="77"/>
        <v>POINT(-106.97783 47.299773)</v>
      </c>
      <c r="Q1616" s="67">
        <v>47.299773000000002</v>
      </c>
      <c r="R1616" s="67">
        <v>-106.97783</v>
      </c>
    </row>
    <row r="1617" spans="1:18" x14ac:dyDescent="0.25">
      <c r="A1617" s="76" t="str">
        <f t="shared" si="75"/>
        <v>30035</v>
      </c>
      <c r="B1617" s="76" t="str">
        <f t="shared" si="76"/>
        <v>30035</v>
      </c>
      <c r="C1617" s="33">
        <v>30035</v>
      </c>
      <c r="D1617" s="33" t="s">
        <v>5493</v>
      </c>
      <c r="E1617" s="33" t="s">
        <v>964</v>
      </c>
      <c r="F1617" s="33" t="s">
        <v>963</v>
      </c>
      <c r="G1617" s="33" t="s">
        <v>5494</v>
      </c>
      <c r="H1617" s="5" t="s">
        <v>1855</v>
      </c>
      <c r="I1617" s="33">
        <v>1676</v>
      </c>
      <c r="K1617" s="9">
        <v>30</v>
      </c>
      <c r="O1617" s="33" t="s">
        <v>5495</v>
      </c>
      <c r="P1617" s="61" t="str">
        <f t="shared" si="77"/>
        <v>POINT(-112.799156 48.60292)</v>
      </c>
      <c r="Q1617" s="67">
        <v>48.602919999999997</v>
      </c>
      <c r="R1617" s="67">
        <v>-112.799156</v>
      </c>
    </row>
    <row r="1618" spans="1:18" x14ac:dyDescent="0.25">
      <c r="A1618" s="76" t="str">
        <f t="shared" si="75"/>
        <v>30037</v>
      </c>
      <c r="B1618" s="76" t="str">
        <f t="shared" si="76"/>
        <v>30037</v>
      </c>
      <c r="C1618" s="33">
        <v>30037</v>
      </c>
      <c r="D1618" s="33" t="s">
        <v>5496</v>
      </c>
      <c r="E1618" s="33" t="s">
        <v>964</v>
      </c>
      <c r="F1618" s="33" t="s">
        <v>963</v>
      </c>
      <c r="G1618" s="33" t="s">
        <v>5497</v>
      </c>
      <c r="H1618" s="5" t="s">
        <v>1855</v>
      </c>
      <c r="I1618" s="33">
        <v>1677</v>
      </c>
      <c r="K1618" s="9">
        <v>30</v>
      </c>
      <c r="O1618" s="33" t="s">
        <v>5498</v>
      </c>
      <c r="P1618" s="61" t="str">
        <f t="shared" si="77"/>
        <v>POINT(-109.139695 46.287061)</v>
      </c>
      <c r="Q1618" s="67">
        <v>46.287061000000001</v>
      </c>
      <c r="R1618" s="67">
        <v>-109.139695</v>
      </c>
    </row>
    <row r="1619" spans="1:18" x14ac:dyDescent="0.25">
      <c r="A1619" s="76" t="str">
        <f t="shared" si="75"/>
        <v>30039</v>
      </c>
      <c r="B1619" s="76" t="str">
        <f t="shared" si="76"/>
        <v>30039</v>
      </c>
      <c r="C1619" s="33">
        <v>30039</v>
      </c>
      <c r="D1619" s="33" t="s">
        <v>5499</v>
      </c>
      <c r="E1619" s="33" t="s">
        <v>964</v>
      </c>
      <c r="F1619" s="33" t="s">
        <v>963</v>
      </c>
      <c r="G1619" s="33" t="s">
        <v>5500</v>
      </c>
      <c r="H1619" s="5" t="s">
        <v>1855</v>
      </c>
      <c r="I1619" s="33">
        <v>1678</v>
      </c>
      <c r="K1619" s="9">
        <v>30</v>
      </c>
      <c r="O1619" s="33" t="s">
        <v>5501</v>
      </c>
      <c r="P1619" s="61" t="str">
        <f t="shared" si="77"/>
        <v>POINT(-113.293879 46.448832)</v>
      </c>
      <c r="Q1619" s="67">
        <v>46.448832000000003</v>
      </c>
      <c r="R1619" s="67">
        <v>-113.293879</v>
      </c>
    </row>
    <row r="1620" spans="1:18" x14ac:dyDescent="0.25">
      <c r="A1620" s="76" t="str">
        <f t="shared" si="75"/>
        <v>30041</v>
      </c>
      <c r="B1620" s="76" t="str">
        <f t="shared" si="76"/>
        <v>30041</v>
      </c>
      <c r="C1620" s="33">
        <v>30041</v>
      </c>
      <c r="D1620" s="33" t="s">
        <v>5502</v>
      </c>
      <c r="E1620" s="33" t="s">
        <v>964</v>
      </c>
      <c r="F1620" s="33" t="s">
        <v>963</v>
      </c>
      <c r="G1620" s="33" t="s">
        <v>5503</v>
      </c>
      <c r="H1620" s="5" t="s">
        <v>1855</v>
      </c>
      <c r="I1620" s="33">
        <v>1679</v>
      </c>
      <c r="K1620" s="9">
        <v>30</v>
      </c>
      <c r="O1620" s="33" t="s">
        <v>5504</v>
      </c>
      <c r="P1620" s="61" t="str">
        <f t="shared" si="77"/>
        <v>POINT(-109.762794 48.515786)</v>
      </c>
      <c r="Q1620" s="67">
        <v>48.515785999999999</v>
      </c>
      <c r="R1620" s="67">
        <v>-109.762794</v>
      </c>
    </row>
    <row r="1621" spans="1:18" x14ac:dyDescent="0.25">
      <c r="A1621" s="76" t="str">
        <f t="shared" si="75"/>
        <v>30043</v>
      </c>
      <c r="B1621" s="76" t="str">
        <f t="shared" si="76"/>
        <v>30043</v>
      </c>
      <c r="C1621" s="33">
        <v>30043</v>
      </c>
      <c r="D1621" s="33" t="s">
        <v>1962</v>
      </c>
      <c r="E1621" s="33" t="s">
        <v>964</v>
      </c>
      <c r="F1621" s="33" t="s">
        <v>963</v>
      </c>
      <c r="G1621" s="33" t="s">
        <v>1963</v>
      </c>
      <c r="H1621" s="5" t="s">
        <v>1855</v>
      </c>
      <c r="I1621" s="33">
        <v>1680</v>
      </c>
      <c r="K1621" s="9">
        <v>30</v>
      </c>
      <c r="O1621" s="33" t="s">
        <v>5505</v>
      </c>
      <c r="P1621" s="61" t="str">
        <f t="shared" si="77"/>
        <v>POINT(-112.053101 46.254092)</v>
      </c>
      <c r="Q1621" s="67">
        <v>46.254092</v>
      </c>
      <c r="R1621" s="67">
        <v>-112.053101</v>
      </c>
    </row>
    <row r="1622" spans="1:18" x14ac:dyDescent="0.25">
      <c r="A1622" s="76" t="str">
        <f t="shared" si="75"/>
        <v>30045</v>
      </c>
      <c r="B1622" s="76" t="str">
        <f t="shared" si="76"/>
        <v>30045</v>
      </c>
      <c r="C1622" s="33">
        <v>30045</v>
      </c>
      <c r="D1622" s="33" t="s">
        <v>5506</v>
      </c>
      <c r="E1622" s="33" t="s">
        <v>964</v>
      </c>
      <c r="F1622" s="33" t="s">
        <v>963</v>
      </c>
      <c r="G1622" s="33" t="s">
        <v>5507</v>
      </c>
      <c r="H1622" s="5" t="s">
        <v>1855</v>
      </c>
      <c r="I1622" s="33">
        <v>1681</v>
      </c>
      <c r="K1622" s="9">
        <v>30</v>
      </c>
      <c r="O1622" s="33" t="s">
        <v>5508</v>
      </c>
      <c r="P1622" s="61" t="str">
        <f t="shared" si="77"/>
        <v>POINT(-110.177445 47.102395)</v>
      </c>
      <c r="Q1622" s="67">
        <v>47.102395000000001</v>
      </c>
      <c r="R1622" s="67">
        <v>-110.17744500000001</v>
      </c>
    </row>
    <row r="1623" spans="1:18" x14ac:dyDescent="0.25">
      <c r="A1623" s="76" t="str">
        <f t="shared" si="75"/>
        <v>30047</v>
      </c>
      <c r="B1623" s="76" t="str">
        <f t="shared" si="76"/>
        <v>30047</v>
      </c>
      <c r="C1623" s="33">
        <v>30047</v>
      </c>
      <c r="D1623" s="33" t="s">
        <v>2402</v>
      </c>
      <c r="E1623" s="33" t="s">
        <v>964</v>
      </c>
      <c r="F1623" s="33" t="s">
        <v>963</v>
      </c>
      <c r="G1623" s="33" t="s">
        <v>2403</v>
      </c>
      <c r="H1623" s="5" t="s">
        <v>1855</v>
      </c>
      <c r="I1623" s="33">
        <v>1682</v>
      </c>
      <c r="K1623" s="9">
        <v>30</v>
      </c>
      <c r="O1623" s="33" t="s">
        <v>5509</v>
      </c>
      <c r="P1623" s="61" t="str">
        <f t="shared" si="77"/>
        <v>POINT(-114.120003 47.601938)</v>
      </c>
      <c r="Q1623" s="67">
        <v>47.601937999999997</v>
      </c>
      <c r="R1623" s="67">
        <v>-114.120003</v>
      </c>
    </row>
    <row r="1624" spans="1:18" x14ac:dyDescent="0.25">
      <c r="A1624" s="76" t="str">
        <f t="shared" si="75"/>
        <v>30049</v>
      </c>
      <c r="B1624" s="76" t="str">
        <f t="shared" si="76"/>
        <v>30049</v>
      </c>
      <c r="C1624" s="33">
        <v>30049</v>
      </c>
      <c r="D1624" s="33" t="s">
        <v>5510</v>
      </c>
      <c r="E1624" s="33" t="s">
        <v>964</v>
      </c>
      <c r="F1624" s="33" t="s">
        <v>963</v>
      </c>
      <c r="G1624" s="33" t="s">
        <v>5511</v>
      </c>
      <c r="H1624" s="5" t="s">
        <v>1855</v>
      </c>
      <c r="I1624" s="33">
        <v>1683</v>
      </c>
      <c r="K1624" s="9">
        <v>30</v>
      </c>
      <c r="O1624" s="33" t="s">
        <v>5512</v>
      </c>
      <c r="P1624" s="61" t="str">
        <f t="shared" si="77"/>
        <v>POINT(-112.021955 46.64477)</v>
      </c>
      <c r="Q1624" s="67">
        <v>46.644770000000001</v>
      </c>
      <c r="R1624" s="67">
        <v>-112.02195500000001</v>
      </c>
    </row>
    <row r="1625" spans="1:18" x14ac:dyDescent="0.25">
      <c r="A1625" s="76" t="str">
        <f t="shared" si="75"/>
        <v>30051</v>
      </c>
      <c r="B1625" s="76" t="str">
        <f t="shared" si="76"/>
        <v>30051</v>
      </c>
      <c r="C1625" s="33">
        <v>30051</v>
      </c>
      <c r="D1625" s="33" t="s">
        <v>2824</v>
      </c>
      <c r="E1625" s="33" t="s">
        <v>964</v>
      </c>
      <c r="F1625" s="33" t="s">
        <v>963</v>
      </c>
      <c r="G1625" s="33" t="s">
        <v>2825</v>
      </c>
      <c r="H1625" s="5" t="s">
        <v>1855</v>
      </c>
      <c r="I1625" s="33">
        <v>1684</v>
      </c>
      <c r="K1625" s="9">
        <v>30</v>
      </c>
      <c r="O1625" s="33" t="s">
        <v>5513</v>
      </c>
      <c r="P1625" s="61" t="str">
        <f t="shared" si="77"/>
        <v>POINT(-111.000283 48.563509)</v>
      </c>
      <c r="Q1625" s="67">
        <v>48.563509000000003</v>
      </c>
      <c r="R1625" s="67">
        <v>-111.000283</v>
      </c>
    </row>
    <row r="1626" spans="1:18" x14ac:dyDescent="0.25">
      <c r="A1626" s="76" t="str">
        <f t="shared" si="75"/>
        <v>30053</v>
      </c>
      <c r="B1626" s="76" t="str">
        <f t="shared" si="76"/>
        <v>30053</v>
      </c>
      <c r="C1626" s="33">
        <v>30053</v>
      </c>
      <c r="D1626" s="33" t="s">
        <v>2264</v>
      </c>
      <c r="E1626" s="33" t="s">
        <v>964</v>
      </c>
      <c r="F1626" s="33" t="s">
        <v>963</v>
      </c>
      <c r="G1626" s="33" t="s">
        <v>2265</v>
      </c>
      <c r="H1626" s="5" t="s">
        <v>1855</v>
      </c>
      <c r="I1626" s="33">
        <v>1685</v>
      </c>
      <c r="K1626" s="9">
        <v>30</v>
      </c>
      <c r="O1626" s="33" t="s">
        <v>5514</v>
      </c>
      <c r="P1626" s="61" t="str">
        <f t="shared" si="77"/>
        <v>POINT(-115.437677 48.545504)</v>
      </c>
      <c r="Q1626" s="67">
        <v>48.545504000000001</v>
      </c>
      <c r="R1626" s="67">
        <v>-115.43767699999999</v>
      </c>
    </row>
    <row r="1627" spans="1:18" x14ac:dyDescent="0.25">
      <c r="A1627" s="76" t="str">
        <f t="shared" si="75"/>
        <v>30055</v>
      </c>
      <c r="B1627" s="76" t="str">
        <f t="shared" si="76"/>
        <v>30055</v>
      </c>
      <c r="C1627" s="33">
        <v>30055</v>
      </c>
      <c r="D1627" s="33" t="s">
        <v>5515</v>
      </c>
      <c r="E1627" s="33" t="s">
        <v>964</v>
      </c>
      <c r="F1627" s="33" t="s">
        <v>963</v>
      </c>
      <c r="G1627" s="33" t="s">
        <v>5516</v>
      </c>
      <c r="H1627" s="5" t="s">
        <v>1855</v>
      </c>
      <c r="I1627" s="33">
        <v>1686</v>
      </c>
      <c r="K1627" s="9">
        <v>30</v>
      </c>
      <c r="O1627" s="33" t="s">
        <v>5517</v>
      </c>
      <c r="P1627" s="61" t="str">
        <f t="shared" si="77"/>
        <v>POINT(-105.644548 47.561984)</v>
      </c>
      <c r="Q1627" s="67">
        <v>47.561984000000002</v>
      </c>
      <c r="R1627" s="67">
        <v>-105.644548</v>
      </c>
    </row>
    <row r="1628" spans="1:18" x14ac:dyDescent="0.25">
      <c r="A1628" s="76" t="str">
        <f t="shared" si="75"/>
        <v>30057</v>
      </c>
      <c r="B1628" s="76" t="str">
        <f t="shared" si="76"/>
        <v>30057</v>
      </c>
      <c r="C1628" s="33">
        <v>30057</v>
      </c>
      <c r="D1628" s="33" t="s">
        <v>1986</v>
      </c>
      <c r="E1628" s="33" t="s">
        <v>964</v>
      </c>
      <c r="F1628" s="33" t="s">
        <v>963</v>
      </c>
      <c r="G1628" s="33" t="s">
        <v>1987</v>
      </c>
      <c r="H1628" s="5" t="s">
        <v>1855</v>
      </c>
      <c r="I1628" s="33">
        <v>1687</v>
      </c>
      <c r="K1628" s="9">
        <v>30</v>
      </c>
      <c r="O1628" s="33" t="s">
        <v>5518</v>
      </c>
      <c r="P1628" s="61" t="str">
        <f t="shared" si="77"/>
        <v>POINT(-111.949217 45.43599)</v>
      </c>
      <c r="Q1628" s="67">
        <v>45.435989999999997</v>
      </c>
      <c r="R1628" s="67">
        <v>-111.949217</v>
      </c>
    </row>
    <row r="1629" spans="1:18" x14ac:dyDescent="0.25">
      <c r="A1629" s="76" t="str">
        <f t="shared" si="75"/>
        <v>30059</v>
      </c>
      <c r="B1629" s="76" t="str">
        <f t="shared" si="76"/>
        <v>30059</v>
      </c>
      <c r="C1629" s="33">
        <v>30059</v>
      </c>
      <c r="D1629" s="33" t="s">
        <v>5519</v>
      </c>
      <c r="E1629" s="33" t="s">
        <v>964</v>
      </c>
      <c r="F1629" s="33" t="s">
        <v>963</v>
      </c>
      <c r="G1629" s="33" t="s">
        <v>5520</v>
      </c>
      <c r="H1629" s="5" t="s">
        <v>1855</v>
      </c>
      <c r="I1629" s="33">
        <v>1688</v>
      </c>
      <c r="K1629" s="9">
        <v>30</v>
      </c>
      <c r="O1629" s="33" t="s">
        <v>5521</v>
      </c>
      <c r="P1629" s="61" t="str">
        <f t="shared" si="77"/>
        <v>POINT(-110.875445 46.526827)</v>
      </c>
      <c r="Q1629" s="67">
        <v>46.526826999999997</v>
      </c>
      <c r="R1629" s="67">
        <v>-110.875445</v>
      </c>
    </row>
    <row r="1630" spans="1:18" x14ac:dyDescent="0.25">
      <c r="A1630" s="76" t="str">
        <f t="shared" si="75"/>
        <v>30061</v>
      </c>
      <c r="B1630" s="76" t="str">
        <f t="shared" si="76"/>
        <v>30061</v>
      </c>
      <c r="C1630" s="33">
        <v>30061</v>
      </c>
      <c r="D1630" s="33" t="s">
        <v>2634</v>
      </c>
      <c r="E1630" s="33" t="s">
        <v>964</v>
      </c>
      <c r="F1630" s="33" t="s">
        <v>963</v>
      </c>
      <c r="G1630" s="33" t="s">
        <v>2635</v>
      </c>
      <c r="H1630" s="5" t="s">
        <v>1855</v>
      </c>
      <c r="I1630" s="33">
        <v>1689</v>
      </c>
      <c r="K1630" s="9">
        <v>30</v>
      </c>
      <c r="O1630" s="33" t="s">
        <v>5522</v>
      </c>
      <c r="P1630" s="61" t="str">
        <f t="shared" si="77"/>
        <v>POINT(-114.899744 47.185566)</v>
      </c>
      <c r="Q1630" s="67">
        <v>47.185566000000001</v>
      </c>
      <c r="R1630" s="67">
        <v>-114.899744</v>
      </c>
    </row>
    <row r="1631" spans="1:18" x14ac:dyDescent="0.25">
      <c r="A1631" s="76" t="str">
        <f t="shared" si="75"/>
        <v>30063</v>
      </c>
      <c r="B1631" s="76" t="str">
        <f t="shared" si="76"/>
        <v>30063</v>
      </c>
      <c r="C1631" s="33">
        <v>30063</v>
      </c>
      <c r="D1631" s="33" t="s">
        <v>5523</v>
      </c>
      <c r="E1631" s="33" t="s">
        <v>964</v>
      </c>
      <c r="F1631" s="33" t="s">
        <v>963</v>
      </c>
      <c r="G1631" s="33" t="s">
        <v>5524</v>
      </c>
      <c r="H1631" s="5" t="s">
        <v>1855</v>
      </c>
      <c r="I1631" s="33">
        <v>1690</v>
      </c>
      <c r="K1631" s="9">
        <v>30</v>
      </c>
      <c r="O1631" s="33" t="s">
        <v>5525</v>
      </c>
      <c r="P1631" s="61" t="str">
        <f t="shared" si="77"/>
        <v>POINT(-114.019007 46.875472)</v>
      </c>
      <c r="Q1631" s="67">
        <v>46.875472000000002</v>
      </c>
      <c r="R1631" s="67">
        <v>-114.019007</v>
      </c>
    </row>
    <row r="1632" spans="1:18" x14ac:dyDescent="0.25">
      <c r="A1632" s="76" t="str">
        <f t="shared" si="75"/>
        <v>30065</v>
      </c>
      <c r="B1632" s="76" t="str">
        <f t="shared" si="76"/>
        <v>30065</v>
      </c>
      <c r="C1632" s="33">
        <v>30065</v>
      </c>
      <c r="D1632" s="33" t="s">
        <v>5526</v>
      </c>
      <c r="E1632" s="33" t="s">
        <v>964</v>
      </c>
      <c r="F1632" s="33" t="s">
        <v>963</v>
      </c>
      <c r="G1632" s="33" t="s">
        <v>5527</v>
      </c>
      <c r="H1632" s="5" t="s">
        <v>1855</v>
      </c>
      <c r="I1632" s="33">
        <v>1691</v>
      </c>
      <c r="K1632" s="9">
        <v>30</v>
      </c>
      <c r="O1632" s="33" t="s">
        <v>5528</v>
      </c>
      <c r="P1632" s="61" t="str">
        <f t="shared" si="77"/>
        <v>POINT(-108.490425 46.417552)</v>
      </c>
      <c r="Q1632" s="67">
        <v>46.417552000000001</v>
      </c>
      <c r="R1632" s="67">
        <v>-108.490425</v>
      </c>
    </row>
    <row r="1633" spans="1:18" x14ac:dyDescent="0.25">
      <c r="A1633" s="76" t="str">
        <f t="shared" si="75"/>
        <v>30067</v>
      </c>
      <c r="B1633" s="76" t="str">
        <f t="shared" si="76"/>
        <v>30067</v>
      </c>
      <c r="C1633" s="33">
        <v>30067</v>
      </c>
      <c r="D1633" s="33" t="s">
        <v>2653</v>
      </c>
      <c r="E1633" s="33" t="s">
        <v>964</v>
      </c>
      <c r="F1633" s="33" t="s">
        <v>963</v>
      </c>
      <c r="G1633" s="33" t="s">
        <v>2654</v>
      </c>
      <c r="H1633" s="5" t="s">
        <v>1855</v>
      </c>
      <c r="I1633" s="33">
        <v>1692</v>
      </c>
      <c r="K1633" s="9">
        <v>30</v>
      </c>
      <c r="O1633" s="33" t="s">
        <v>5529</v>
      </c>
      <c r="P1633" s="61" t="str">
        <f t="shared" si="77"/>
        <v>POINT(-110.599015 45.59709)</v>
      </c>
      <c r="Q1633" s="67">
        <v>45.597090000000001</v>
      </c>
      <c r="R1633" s="67">
        <v>-110.59901499999999</v>
      </c>
    </row>
    <row r="1634" spans="1:18" x14ac:dyDescent="0.25">
      <c r="A1634" s="76" t="str">
        <f t="shared" si="75"/>
        <v>30069</v>
      </c>
      <c r="B1634" s="76" t="str">
        <f t="shared" si="76"/>
        <v>30069</v>
      </c>
      <c r="C1634" s="33">
        <v>30069</v>
      </c>
      <c r="D1634" s="33" t="s">
        <v>5530</v>
      </c>
      <c r="E1634" s="33" t="s">
        <v>964</v>
      </c>
      <c r="F1634" s="33" t="s">
        <v>963</v>
      </c>
      <c r="G1634" s="33" t="s">
        <v>5531</v>
      </c>
      <c r="H1634" s="5" t="s">
        <v>1855</v>
      </c>
      <c r="I1634" s="33">
        <v>1693</v>
      </c>
      <c r="K1634" s="9">
        <v>30</v>
      </c>
      <c r="O1634" s="33" t="s">
        <v>5532</v>
      </c>
      <c r="P1634" s="61" t="str">
        <f t="shared" si="77"/>
        <v>POINT(-108.296716 47.012441)</v>
      </c>
      <c r="Q1634" s="67">
        <v>47.012441000000003</v>
      </c>
      <c r="R1634" s="67">
        <v>-108.296716</v>
      </c>
    </row>
    <row r="1635" spans="1:18" x14ac:dyDescent="0.25">
      <c r="A1635" s="76" t="str">
        <f t="shared" si="75"/>
        <v>30071</v>
      </c>
      <c r="B1635" s="76" t="str">
        <f t="shared" si="76"/>
        <v>30071</v>
      </c>
      <c r="C1635" s="33">
        <v>30071</v>
      </c>
      <c r="D1635" s="33" t="s">
        <v>2294</v>
      </c>
      <c r="E1635" s="33" t="s">
        <v>964</v>
      </c>
      <c r="F1635" s="33" t="s">
        <v>963</v>
      </c>
      <c r="G1635" s="33" t="s">
        <v>2295</v>
      </c>
      <c r="H1635" s="5" t="s">
        <v>1855</v>
      </c>
      <c r="I1635" s="33">
        <v>1694</v>
      </c>
      <c r="K1635" s="9">
        <v>30</v>
      </c>
      <c r="O1635" s="33" t="s">
        <v>5533</v>
      </c>
      <c r="P1635" s="61" t="str">
        <f t="shared" si="77"/>
        <v>POINT(-107.857685 48.374315)</v>
      </c>
      <c r="Q1635" s="67">
        <v>48.374315000000003</v>
      </c>
      <c r="R1635" s="67">
        <v>-107.857685</v>
      </c>
    </row>
    <row r="1636" spans="1:18" x14ac:dyDescent="0.25">
      <c r="A1636" s="76" t="str">
        <f t="shared" si="75"/>
        <v>30073</v>
      </c>
      <c r="B1636" s="76" t="str">
        <f t="shared" si="76"/>
        <v>30073</v>
      </c>
      <c r="C1636" s="33">
        <v>30073</v>
      </c>
      <c r="D1636" s="33" t="s">
        <v>5534</v>
      </c>
      <c r="E1636" s="33" t="s">
        <v>964</v>
      </c>
      <c r="F1636" s="33" t="s">
        <v>963</v>
      </c>
      <c r="G1636" s="33" t="s">
        <v>5535</v>
      </c>
      <c r="H1636" s="5" t="s">
        <v>1855</v>
      </c>
      <c r="I1636" s="33">
        <v>1695</v>
      </c>
      <c r="K1636" s="9">
        <v>30</v>
      </c>
      <c r="O1636" s="33" t="s">
        <v>5536</v>
      </c>
      <c r="P1636" s="61" t="str">
        <f t="shared" si="77"/>
        <v>POINT(-112.14458 48.210126)</v>
      </c>
      <c r="Q1636" s="67">
        <v>48.210126000000002</v>
      </c>
      <c r="R1636" s="67">
        <v>-112.14458</v>
      </c>
    </row>
    <row r="1637" spans="1:18" x14ac:dyDescent="0.25">
      <c r="A1637" s="76" t="str">
        <f t="shared" si="75"/>
        <v>30075</v>
      </c>
      <c r="B1637" s="76" t="str">
        <f t="shared" si="76"/>
        <v>30075</v>
      </c>
      <c r="C1637" s="33">
        <v>30075</v>
      </c>
      <c r="D1637" s="33" t="s">
        <v>5537</v>
      </c>
      <c r="E1637" s="33" t="s">
        <v>964</v>
      </c>
      <c r="F1637" s="33" t="s">
        <v>963</v>
      </c>
      <c r="G1637" s="33" t="s">
        <v>5538</v>
      </c>
      <c r="H1637" s="5" t="s">
        <v>1855</v>
      </c>
      <c r="I1637" s="33">
        <v>1696</v>
      </c>
      <c r="K1637" s="9">
        <v>30</v>
      </c>
      <c r="O1637" s="33" t="s">
        <v>5539</v>
      </c>
      <c r="P1637" s="61" t="str">
        <f t="shared" si="77"/>
        <v>POINT(-105.535004 45.440737)</v>
      </c>
      <c r="Q1637" s="67">
        <v>45.440736999999999</v>
      </c>
      <c r="R1637" s="67">
        <v>-105.535004</v>
      </c>
    </row>
    <row r="1638" spans="1:18" x14ac:dyDescent="0.25">
      <c r="A1638" s="76" t="str">
        <f t="shared" si="75"/>
        <v>30077</v>
      </c>
      <c r="B1638" s="76" t="str">
        <f t="shared" si="76"/>
        <v>30077</v>
      </c>
      <c r="C1638" s="33">
        <v>30077</v>
      </c>
      <c r="D1638" s="33" t="s">
        <v>4395</v>
      </c>
      <c r="E1638" s="33" t="s">
        <v>964</v>
      </c>
      <c r="F1638" s="33" t="s">
        <v>963</v>
      </c>
      <c r="G1638" s="33" t="s">
        <v>4396</v>
      </c>
      <c r="H1638" s="5" t="s">
        <v>1855</v>
      </c>
      <c r="I1638" s="33">
        <v>1697</v>
      </c>
      <c r="K1638" s="9">
        <v>30</v>
      </c>
      <c r="O1638" s="33" t="s">
        <v>5540</v>
      </c>
      <c r="P1638" s="61" t="str">
        <f t="shared" si="77"/>
        <v>POINT(-112.760484 46.449212)</v>
      </c>
      <c r="Q1638" s="67">
        <v>46.449212000000003</v>
      </c>
      <c r="R1638" s="67">
        <v>-112.76048400000001</v>
      </c>
    </row>
    <row r="1639" spans="1:18" x14ac:dyDescent="0.25">
      <c r="A1639" s="76" t="str">
        <f t="shared" si="75"/>
        <v>30079</v>
      </c>
      <c r="B1639" s="76" t="str">
        <f t="shared" si="76"/>
        <v>30079</v>
      </c>
      <c r="C1639" s="33">
        <v>30079</v>
      </c>
      <c r="D1639" s="33" t="s">
        <v>2307</v>
      </c>
      <c r="E1639" s="33" t="s">
        <v>964</v>
      </c>
      <c r="F1639" s="33" t="s">
        <v>963</v>
      </c>
      <c r="G1639" s="33" t="s">
        <v>2308</v>
      </c>
      <c r="H1639" s="5" t="s">
        <v>1855</v>
      </c>
      <c r="I1639" s="33">
        <v>1698</v>
      </c>
      <c r="K1639" s="9">
        <v>30</v>
      </c>
      <c r="O1639" s="33" t="s">
        <v>5541</v>
      </c>
      <c r="P1639" s="61" t="str">
        <f t="shared" si="77"/>
        <v>POINT(-105.269953 46.807847)</v>
      </c>
      <c r="Q1639" s="67">
        <v>46.807847000000002</v>
      </c>
      <c r="R1639" s="67">
        <v>-105.269953</v>
      </c>
    </row>
    <row r="1640" spans="1:18" x14ac:dyDescent="0.25">
      <c r="A1640" s="76" t="str">
        <f t="shared" si="75"/>
        <v>30081</v>
      </c>
      <c r="B1640" s="76" t="str">
        <f t="shared" si="76"/>
        <v>30081</v>
      </c>
      <c r="C1640" s="33">
        <v>30081</v>
      </c>
      <c r="D1640" s="33" t="s">
        <v>5542</v>
      </c>
      <c r="E1640" s="33" t="s">
        <v>964</v>
      </c>
      <c r="F1640" s="33" t="s">
        <v>963</v>
      </c>
      <c r="G1640" s="33" t="s">
        <v>5543</v>
      </c>
      <c r="H1640" s="5" t="s">
        <v>1855</v>
      </c>
      <c r="I1640" s="33">
        <v>1699</v>
      </c>
      <c r="K1640" s="9">
        <v>30</v>
      </c>
      <c r="O1640" s="33" t="s">
        <v>5544</v>
      </c>
      <c r="P1640" s="61" t="str">
        <f t="shared" si="77"/>
        <v>POINT(-114.117267 46.352649)</v>
      </c>
      <c r="Q1640" s="67">
        <v>46.352649</v>
      </c>
      <c r="R1640" s="67">
        <v>-114.117267</v>
      </c>
    </row>
    <row r="1641" spans="1:18" x14ac:dyDescent="0.25">
      <c r="A1641" s="76" t="str">
        <f t="shared" si="75"/>
        <v>30083</v>
      </c>
      <c r="B1641" s="76" t="str">
        <f t="shared" si="76"/>
        <v>30083</v>
      </c>
      <c r="C1641" s="33">
        <v>30083</v>
      </c>
      <c r="D1641" s="33" t="s">
        <v>3555</v>
      </c>
      <c r="E1641" s="33" t="s">
        <v>964</v>
      </c>
      <c r="F1641" s="33" t="s">
        <v>963</v>
      </c>
      <c r="G1641" s="33" t="s">
        <v>3556</v>
      </c>
      <c r="H1641" s="5" t="s">
        <v>1855</v>
      </c>
      <c r="I1641" s="33">
        <v>1700</v>
      </c>
      <c r="K1641" s="9">
        <v>30</v>
      </c>
      <c r="O1641" s="33" t="s">
        <v>5545</v>
      </c>
      <c r="P1641" s="61" t="str">
        <f t="shared" si="77"/>
        <v>POINT(-104.203904 47.718572)</v>
      </c>
      <c r="Q1641" s="67">
        <v>47.718572000000002</v>
      </c>
      <c r="R1641" s="67">
        <v>-104.20390399999999</v>
      </c>
    </row>
    <row r="1642" spans="1:18" x14ac:dyDescent="0.25">
      <c r="A1642" s="76" t="str">
        <f t="shared" si="75"/>
        <v>30085</v>
      </c>
      <c r="B1642" s="76" t="str">
        <f t="shared" si="76"/>
        <v>30085</v>
      </c>
      <c r="C1642" s="33">
        <v>30085</v>
      </c>
      <c r="D1642" s="33" t="s">
        <v>5546</v>
      </c>
      <c r="E1642" s="33" t="s">
        <v>964</v>
      </c>
      <c r="F1642" s="33" t="s">
        <v>963</v>
      </c>
      <c r="G1642" s="33" t="s">
        <v>5547</v>
      </c>
      <c r="H1642" s="5" t="s">
        <v>1855</v>
      </c>
      <c r="I1642" s="33">
        <v>1701</v>
      </c>
      <c r="K1642" s="9">
        <v>30</v>
      </c>
      <c r="O1642" s="33" t="s">
        <v>5548</v>
      </c>
      <c r="P1642" s="61" t="str">
        <f t="shared" si="77"/>
        <v>POINT(-105.24766 48.132541)</v>
      </c>
      <c r="Q1642" s="67">
        <v>48.132541000000003</v>
      </c>
      <c r="R1642" s="67">
        <v>-105.24766</v>
      </c>
    </row>
    <row r="1643" spans="1:18" x14ac:dyDescent="0.25">
      <c r="A1643" s="76" t="str">
        <f t="shared" si="75"/>
        <v>30087</v>
      </c>
      <c r="B1643" s="76" t="str">
        <f t="shared" si="76"/>
        <v>30087</v>
      </c>
      <c r="C1643" s="33">
        <v>30087</v>
      </c>
      <c r="D1643" s="33" t="s">
        <v>5549</v>
      </c>
      <c r="E1643" s="33" t="s">
        <v>964</v>
      </c>
      <c r="F1643" s="33" t="s">
        <v>963</v>
      </c>
      <c r="G1643" s="33" t="s">
        <v>5550</v>
      </c>
      <c r="H1643" s="5" t="s">
        <v>1855</v>
      </c>
      <c r="I1643" s="33">
        <v>1702</v>
      </c>
      <c r="K1643" s="9">
        <v>30</v>
      </c>
      <c r="O1643" s="33" t="s">
        <v>5551</v>
      </c>
      <c r="P1643" s="61" t="str">
        <f t="shared" si="77"/>
        <v>POINT(-106.611337 45.907996)</v>
      </c>
      <c r="Q1643" s="67">
        <v>45.907995999999997</v>
      </c>
      <c r="R1643" s="67">
        <v>-106.61133700000001</v>
      </c>
    </row>
    <row r="1644" spans="1:18" x14ac:dyDescent="0.25">
      <c r="A1644" s="76" t="str">
        <f t="shared" si="75"/>
        <v>30089</v>
      </c>
      <c r="B1644" s="76" t="str">
        <f t="shared" si="76"/>
        <v>30089</v>
      </c>
      <c r="C1644" s="33">
        <v>30089</v>
      </c>
      <c r="D1644" s="33" t="s">
        <v>5552</v>
      </c>
      <c r="E1644" s="33" t="s">
        <v>964</v>
      </c>
      <c r="F1644" s="33" t="s">
        <v>963</v>
      </c>
      <c r="G1644" s="33" t="s">
        <v>5553</v>
      </c>
      <c r="H1644" s="5" t="s">
        <v>1855</v>
      </c>
      <c r="I1644" s="33">
        <v>1703</v>
      </c>
      <c r="K1644" s="9">
        <v>30</v>
      </c>
      <c r="O1644" s="33" t="s">
        <v>5554</v>
      </c>
      <c r="P1644" s="61" t="str">
        <f t="shared" si="77"/>
        <v>POINT(-115.177085 47.636131)</v>
      </c>
      <c r="Q1644" s="67">
        <v>47.636130999999999</v>
      </c>
      <c r="R1644" s="67">
        <v>-115.17708500000001</v>
      </c>
    </row>
    <row r="1645" spans="1:18" x14ac:dyDescent="0.25">
      <c r="A1645" s="76" t="str">
        <f t="shared" si="75"/>
        <v>30091</v>
      </c>
      <c r="B1645" s="76" t="str">
        <f t="shared" si="76"/>
        <v>30091</v>
      </c>
      <c r="C1645" s="33">
        <v>30091</v>
      </c>
      <c r="D1645" s="33" t="s">
        <v>4161</v>
      </c>
      <c r="E1645" s="33" t="s">
        <v>964</v>
      </c>
      <c r="F1645" s="33" t="s">
        <v>963</v>
      </c>
      <c r="G1645" s="33" t="s">
        <v>4162</v>
      </c>
      <c r="H1645" s="5" t="s">
        <v>1855</v>
      </c>
      <c r="I1645" s="33">
        <v>1704</v>
      </c>
      <c r="K1645" s="9">
        <v>30</v>
      </c>
      <c r="O1645" s="33" t="s">
        <v>5555</v>
      </c>
      <c r="P1645" s="61" t="str">
        <f t="shared" si="77"/>
        <v>POINT(-104.499376 48.737464)</v>
      </c>
      <c r="Q1645" s="67">
        <v>48.737464000000003</v>
      </c>
      <c r="R1645" s="67">
        <v>-104.499376</v>
      </c>
    </row>
    <row r="1646" spans="1:18" x14ac:dyDescent="0.25">
      <c r="A1646" s="76" t="str">
        <f t="shared" si="75"/>
        <v>30093</v>
      </c>
      <c r="B1646" s="76" t="str">
        <f t="shared" si="76"/>
        <v>30093</v>
      </c>
      <c r="C1646" s="33">
        <v>30093</v>
      </c>
      <c r="D1646" s="33" t="s">
        <v>5556</v>
      </c>
      <c r="E1646" s="33" t="s">
        <v>964</v>
      </c>
      <c r="F1646" s="33" t="s">
        <v>963</v>
      </c>
      <c r="G1646" s="33" t="s">
        <v>5557</v>
      </c>
      <c r="H1646" s="5" t="s">
        <v>1855</v>
      </c>
      <c r="I1646" s="33">
        <v>1705</v>
      </c>
      <c r="K1646" s="9">
        <v>30</v>
      </c>
      <c r="O1646" s="33" t="s">
        <v>5558</v>
      </c>
      <c r="P1646" s="61" t="str">
        <f t="shared" si="77"/>
        <v>POINT(-112.524356 45.98796)</v>
      </c>
      <c r="Q1646" s="67">
        <v>45.987960000000001</v>
      </c>
      <c r="R1646" s="67">
        <v>-112.524356</v>
      </c>
    </row>
    <row r="1647" spans="1:18" x14ac:dyDescent="0.25">
      <c r="A1647" s="76" t="str">
        <f t="shared" si="75"/>
        <v>30095</v>
      </c>
      <c r="B1647" s="76" t="str">
        <f t="shared" si="76"/>
        <v>30095</v>
      </c>
      <c r="C1647" s="33">
        <v>30095</v>
      </c>
      <c r="D1647" s="33" t="s">
        <v>5559</v>
      </c>
      <c r="E1647" s="33" t="s">
        <v>964</v>
      </c>
      <c r="F1647" s="33" t="s">
        <v>963</v>
      </c>
      <c r="G1647" s="33" t="s">
        <v>5560</v>
      </c>
      <c r="H1647" s="5" t="s">
        <v>1855</v>
      </c>
      <c r="I1647" s="33">
        <v>1706</v>
      </c>
      <c r="K1647" s="9">
        <v>30</v>
      </c>
      <c r="O1647" s="33" t="s">
        <v>5561</v>
      </c>
      <c r="P1647" s="61" t="str">
        <f t="shared" si="77"/>
        <v>POINT(-109.249493 45.613806)</v>
      </c>
      <c r="Q1647" s="67">
        <v>45.613805999999997</v>
      </c>
      <c r="R1647" s="67">
        <v>-109.249493</v>
      </c>
    </row>
    <row r="1648" spans="1:18" x14ac:dyDescent="0.25">
      <c r="A1648" s="76" t="str">
        <f t="shared" si="75"/>
        <v>30097</v>
      </c>
      <c r="B1648" s="76" t="str">
        <f t="shared" si="76"/>
        <v>30097</v>
      </c>
      <c r="C1648" s="33">
        <v>30097</v>
      </c>
      <c r="D1648" s="33" t="s">
        <v>5562</v>
      </c>
      <c r="E1648" s="33" t="s">
        <v>964</v>
      </c>
      <c r="F1648" s="33" t="s">
        <v>963</v>
      </c>
      <c r="G1648" s="33" t="s">
        <v>5563</v>
      </c>
      <c r="H1648" s="5" t="s">
        <v>1855</v>
      </c>
      <c r="I1648" s="33">
        <v>1707</v>
      </c>
      <c r="K1648" s="9">
        <v>30</v>
      </c>
      <c r="O1648" s="33" t="s">
        <v>5564</v>
      </c>
      <c r="P1648" s="61" t="str">
        <f t="shared" si="77"/>
        <v>POINT(-109.915919 45.830248)</v>
      </c>
      <c r="Q1648" s="67">
        <v>45.830247999999997</v>
      </c>
      <c r="R1648" s="67">
        <v>-109.915919</v>
      </c>
    </row>
    <row r="1649" spans="1:18" x14ac:dyDescent="0.25">
      <c r="A1649" s="76" t="str">
        <f t="shared" si="75"/>
        <v>30099</v>
      </c>
      <c r="B1649" s="76" t="str">
        <f t="shared" si="76"/>
        <v>30099</v>
      </c>
      <c r="C1649" s="33">
        <v>30099</v>
      </c>
      <c r="D1649" s="33" t="s">
        <v>3386</v>
      </c>
      <c r="E1649" s="33" t="s">
        <v>964</v>
      </c>
      <c r="F1649" s="33" t="s">
        <v>963</v>
      </c>
      <c r="G1649" s="33" t="s">
        <v>3387</v>
      </c>
      <c r="H1649" s="5" t="s">
        <v>1855</v>
      </c>
      <c r="I1649" s="33">
        <v>1708</v>
      </c>
      <c r="K1649" s="9">
        <v>30</v>
      </c>
      <c r="O1649" s="33" t="s">
        <v>5565</v>
      </c>
      <c r="P1649" s="61" t="str">
        <f t="shared" si="77"/>
        <v>POINT(-112.054612 47.771875)</v>
      </c>
      <c r="Q1649" s="67">
        <v>47.771875000000001</v>
      </c>
      <c r="R1649" s="67">
        <v>-112.05461200000001</v>
      </c>
    </row>
    <row r="1650" spans="1:18" x14ac:dyDescent="0.25">
      <c r="A1650" s="76" t="str">
        <f t="shared" si="75"/>
        <v>30101</v>
      </c>
      <c r="B1650" s="76" t="str">
        <f t="shared" si="76"/>
        <v>30101</v>
      </c>
      <c r="C1650" s="33">
        <v>30101</v>
      </c>
      <c r="D1650" s="33" t="s">
        <v>5566</v>
      </c>
      <c r="E1650" s="33" t="s">
        <v>964</v>
      </c>
      <c r="F1650" s="33" t="s">
        <v>963</v>
      </c>
      <c r="G1650" s="33" t="s">
        <v>5567</v>
      </c>
      <c r="H1650" s="5" t="s">
        <v>1855</v>
      </c>
      <c r="I1650" s="33">
        <v>1709</v>
      </c>
      <c r="K1650" s="9">
        <v>30</v>
      </c>
      <c r="O1650" s="33" t="s">
        <v>5568</v>
      </c>
      <c r="P1650" s="61" t="str">
        <f t="shared" si="77"/>
        <v>POINT(-111.85338 48.585262)</v>
      </c>
      <c r="Q1650" s="67">
        <v>48.585262</v>
      </c>
      <c r="R1650" s="67">
        <v>-111.85338</v>
      </c>
    </row>
    <row r="1651" spans="1:18" x14ac:dyDescent="0.25">
      <c r="A1651" s="76" t="str">
        <f t="shared" si="75"/>
        <v>30103</v>
      </c>
      <c r="B1651" s="76" t="str">
        <f t="shared" si="76"/>
        <v>30103</v>
      </c>
      <c r="C1651" s="33">
        <v>30103</v>
      </c>
      <c r="D1651" s="33" t="s">
        <v>5569</v>
      </c>
      <c r="E1651" s="33" t="s">
        <v>964</v>
      </c>
      <c r="F1651" s="33" t="s">
        <v>963</v>
      </c>
      <c r="G1651" s="33" t="s">
        <v>5570</v>
      </c>
      <c r="H1651" s="5" t="s">
        <v>1855</v>
      </c>
      <c r="I1651" s="33">
        <v>1710</v>
      </c>
      <c r="K1651" s="9">
        <v>30</v>
      </c>
      <c r="O1651" s="33" t="s">
        <v>5571</v>
      </c>
      <c r="P1651" s="61" t="str">
        <f t="shared" si="77"/>
        <v>POINT(-107.241002 46.255884)</v>
      </c>
      <c r="Q1651" s="67">
        <v>46.255884000000002</v>
      </c>
      <c r="R1651" s="67">
        <v>-107.24100199999999</v>
      </c>
    </row>
    <row r="1652" spans="1:18" x14ac:dyDescent="0.25">
      <c r="A1652" s="76" t="str">
        <f t="shared" si="75"/>
        <v>30105</v>
      </c>
      <c r="B1652" s="76" t="str">
        <f t="shared" si="76"/>
        <v>30105</v>
      </c>
      <c r="C1652" s="33">
        <v>30105</v>
      </c>
      <c r="D1652" s="33" t="s">
        <v>3392</v>
      </c>
      <c r="E1652" s="33" t="s">
        <v>964</v>
      </c>
      <c r="F1652" s="33" t="s">
        <v>963</v>
      </c>
      <c r="G1652" s="33" t="s">
        <v>3393</v>
      </c>
      <c r="H1652" s="5" t="s">
        <v>1855</v>
      </c>
      <c r="I1652" s="33">
        <v>1711</v>
      </c>
      <c r="K1652" s="9">
        <v>30</v>
      </c>
      <c r="O1652" s="33" t="s">
        <v>5572</v>
      </c>
      <c r="P1652" s="61" t="str">
        <f t="shared" si="77"/>
        <v>POINT(-106.546143 48.233939)</v>
      </c>
      <c r="Q1652" s="67">
        <v>48.233938999999999</v>
      </c>
      <c r="R1652" s="67">
        <v>-106.546143</v>
      </c>
    </row>
    <row r="1653" spans="1:18" x14ac:dyDescent="0.25">
      <c r="A1653" s="76" t="str">
        <f t="shared" si="75"/>
        <v>30107</v>
      </c>
      <c r="B1653" s="76" t="str">
        <f t="shared" si="76"/>
        <v>30107</v>
      </c>
      <c r="C1653" s="33">
        <v>30107</v>
      </c>
      <c r="D1653" s="33" t="s">
        <v>5573</v>
      </c>
      <c r="E1653" s="33" t="s">
        <v>964</v>
      </c>
      <c r="F1653" s="33" t="s">
        <v>963</v>
      </c>
      <c r="G1653" s="33" t="s">
        <v>5574</v>
      </c>
      <c r="H1653" s="5" t="s">
        <v>1855</v>
      </c>
      <c r="I1653" s="33">
        <v>1712</v>
      </c>
      <c r="K1653" s="9">
        <v>30</v>
      </c>
      <c r="O1653" s="33" t="s">
        <v>5575</v>
      </c>
      <c r="P1653" s="61" t="str">
        <f t="shared" si="77"/>
        <v>POINT(-109.844091 46.459736)</v>
      </c>
      <c r="Q1653" s="67">
        <v>46.459735999999999</v>
      </c>
      <c r="R1653" s="67">
        <v>-109.84409100000001</v>
      </c>
    </row>
    <row r="1654" spans="1:18" x14ac:dyDescent="0.25">
      <c r="A1654" s="76" t="str">
        <f t="shared" si="75"/>
        <v>30109</v>
      </c>
      <c r="B1654" s="76" t="str">
        <f t="shared" si="76"/>
        <v>30109</v>
      </c>
      <c r="C1654" s="33">
        <v>30109</v>
      </c>
      <c r="D1654" s="33" t="s">
        <v>5576</v>
      </c>
      <c r="E1654" s="33" t="s">
        <v>964</v>
      </c>
      <c r="F1654" s="33" t="s">
        <v>963</v>
      </c>
      <c r="G1654" s="33" t="s">
        <v>5577</v>
      </c>
      <c r="H1654" s="5" t="s">
        <v>1855</v>
      </c>
      <c r="I1654" s="33">
        <v>1713</v>
      </c>
      <c r="K1654" s="9">
        <v>30</v>
      </c>
      <c r="O1654" s="33" t="s">
        <v>5578</v>
      </c>
      <c r="P1654" s="61" t="str">
        <f t="shared" si="77"/>
        <v>POINT(-104.196159 46.969011)</v>
      </c>
      <c r="Q1654" s="67">
        <v>46.969011000000002</v>
      </c>
      <c r="R1654" s="67">
        <v>-104.19615899999999</v>
      </c>
    </row>
    <row r="1655" spans="1:18" x14ac:dyDescent="0.25">
      <c r="A1655" s="76" t="str">
        <f t="shared" si="75"/>
        <v>30111</v>
      </c>
      <c r="B1655" s="76" t="str">
        <f t="shared" si="76"/>
        <v>30111</v>
      </c>
      <c r="C1655" s="33">
        <v>30111</v>
      </c>
      <c r="D1655" s="33" t="s">
        <v>5579</v>
      </c>
      <c r="E1655" s="33" t="s">
        <v>964</v>
      </c>
      <c r="F1655" s="33" t="s">
        <v>963</v>
      </c>
      <c r="G1655" s="33" t="s">
        <v>5580</v>
      </c>
      <c r="H1655" s="5" t="s">
        <v>1855</v>
      </c>
      <c r="I1655" s="33">
        <v>1714</v>
      </c>
      <c r="K1655" s="9">
        <v>30</v>
      </c>
      <c r="O1655" s="33" t="s">
        <v>5581</v>
      </c>
      <c r="P1655" s="61" t="str">
        <f t="shared" si="77"/>
        <v>POINT(-108.539417 45.791309)</v>
      </c>
      <c r="Q1655" s="67">
        <v>45.791308999999998</v>
      </c>
      <c r="R1655" s="67">
        <v>-108.539417</v>
      </c>
    </row>
    <row r="1656" spans="1:18" x14ac:dyDescent="0.25">
      <c r="A1656" s="76" t="str">
        <f t="shared" si="75"/>
        <v>31001</v>
      </c>
      <c r="B1656" s="76" t="str">
        <f t="shared" si="76"/>
        <v>31001</v>
      </c>
      <c r="C1656" s="33">
        <v>31001</v>
      </c>
      <c r="D1656" s="33" t="s">
        <v>2524</v>
      </c>
      <c r="E1656" s="33" t="s">
        <v>967</v>
      </c>
      <c r="F1656" s="33" t="s">
        <v>966</v>
      </c>
      <c r="G1656" s="33" t="s">
        <v>2525</v>
      </c>
      <c r="H1656" s="5" t="s">
        <v>1855</v>
      </c>
      <c r="I1656" s="33">
        <v>1715</v>
      </c>
      <c r="K1656" s="9">
        <v>31</v>
      </c>
      <c r="O1656" s="33" t="s">
        <v>5582</v>
      </c>
      <c r="P1656" s="61" t="str">
        <f t="shared" si="77"/>
        <v>POINT(-98.414536 40.583763)</v>
      </c>
      <c r="Q1656" s="67">
        <v>40.583762999999998</v>
      </c>
      <c r="R1656" s="67">
        <v>-98.414535999999998</v>
      </c>
    </row>
    <row r="1657" spans="1:18" x14ac:dyDescent="0.25">
      <c r="A1657" s="76" t="str">
        <f t="shared" si="75"/>
        <v>31003</v>
      </c>
      <c r="B1657" s="76" t="str">
        <f t="shared" si="76"/>
        <v>31003</v>
      </c>
      <c r="C1657" s="33">
        <v>31003</v>
      </c>
      <c r="D1657" s="33" t="s">
        <v>5583</v>
      </c>
      <c r="E1657" s="33" t="s">
        <v>967</v>
      </c>
      <c r="F1657" s="33" t="s">
        <v>966</v>
      </c>
      <c r="G1657" s="33" t="s">
        <v>5584</v>
      </c>
      <c r="H1657" s="5" t="s">
        <v>1855</v>
      </c>
      <c r="I1657" s="33">
        <v>1716</v>
      </c>
      <c r="K1657" s="9">
        <v>31</v>
      </c>
      <c r="O1657" s="33" t="s">
        <v>5585</v>
      </c>
      <c r="P1657" s="61" t="str">
        <f t="shared" si="77"/>
        <v>POINT(-98.05683 42.149596)</v>
      </c>
      <c r="Q1657" s="67">
        <v>42.149596000000003</v>
      </c>
      <c r="R1657" s="67">
        <v>-98.056830000000005</v>
      </c>
    </row>
    <row r="1658" spans="1:18" x14ac:dyDescent="0.25">
      <c r="A1658" s="76" t="str">
        <f t="shared" si="75"/>
        <v>31005</v>
      </c>
      <c r="B1658" s="76" t="str">
        <f t="shared" si="76"/>
        <v>31005</v>
      </c>
      <c r="C1658" s="33">
        <v>31005</v>
      </c>
      <c r="D1658" s="33" t="s">
        <v>5586</v>
      </c>
      <c r="E1658" s="33" t="s">
        <v>967</v>
      </c>
      <c r="F1658" s="33" t="s">
        <v>966</v>
      </c>
      <c r="G1658" s="33" t="s">
        <v>5587</v>
      </c>
      <c r="H1658" s="5" t="s">
        <v>1855</v>
      </c>
      <c r="I1658" s="33">
        <v>1717</v>
      </c>
      <c r="K1658" s="9">
        <v>31</v>
      </c>
      <c r="O1658" s="33" t="s">
        <v>5588</v>
      </c>
      <c r="P1658" s="61" t="str">
        <f t="shared" si="77"/>
        <v>POINT(-101.673813 41.569808)</v>
      </c>
      <c r="Q1658" s="67">
        <v>41.569808000000002</v>
      </c>
      <c r="R1658" s="67">
        <v>-101.673813</v>
      </c>
    </row>
    <row r="1659" spans="1:18" x14ac:dyDescent="0.25">
      <c r="A1659" s="76" t="str">
        <f t="shared" si="75"/>
        <v>31007</v>
      </c>
      <c r="B1659" s="76" t="str">
        <f t="shared" si="76"/>
        <v>31007</v>
      </c>
      <c r="C1659" s="33">
        <v>31007</v>
      </c>
      <c r="D1659" s="33" t="s">
        <v>5589</v>
      </c>
      <c r="E1659" s="33" t="s">
        <v>967</v>
      </c>
      <c r="F1659" s="33" t="s">
        <v>966</v>
      </c>
      <c r="G1659" s="33" t="s">
        <v>5590</v>
      </c>
      <c r="H1659" s="5" t="s">
        <v>1855</v>
      </c>
      <c r="I1659" s="33">
        <v>1718</v>
      </c>
      <c r="K1659" s="9">
        <v>31</v>
      </c>
      <c r="O1659" s="33" t="s">
        <v>5591</v>
      </c>
      <c r="P1659" s="61" t="str">
        <f t="shared" si="77"/>
        <v>POINT(-103.702088 41.557925)</v>
      </c>
      <c r="Q1659" s="67">
        <v>41.557924999999997</v>
      </c>
      <c r="R1659" s="67">
        <v>-103.702088</v>
      </c>
    </row>
    <row r="1660" spans="1:18" x14ac:dyDescent="0.25">
      <c r="A1660" s="76" t="str">
        <f t="shared" si="75"/>
        <v>31009</v>
      </c>
      <c r="B1660" s="76" t="str">
        <f t="shared" si="76"/>
        <v>31009</v>
      </c>
      <c r="C1660" s="33">
        <v>31009</v>
      </c>
      <c r="D1660" s="33" t="s">
        <v>3303</v>
      </c>
      <c r="E1660" s="33" t="s">
        <v>967</v>
      </c>
      <c r="F1660" s="33" t="s">
        <v>966</v>
      </c>
      <c r="G1660" s="33" t="s">
        <v>3304</v>
      </c>
      <c r="H1660" s="5" t="s">
        <v>1855</v>
      </c>
      <c r="I1660" s="33">
        <v>1719</v>
      </c>
      <c r="K1660" s="9">
        <v>31</v>
      </c>
      <c r="O1660" s="33" t="s">
        <v>5592</v>
      </c>
      <c r="P1660" s="61" t="str">
        <f t="shared" si="77"/>
        <v>POINT(-100.007203 41.901108)</v>
      </c>
      <c r="Q1660" s="67">
        <v>41.901108000000001</v>
      </c>
      <c r="R1660" s="67">
        <v>-100.007203</v>
      </c>
    </row>
    <row r="1661" spans="1:18" x14ac:dyDescent="0.25">
      <c r="A1661" s="76" t="str">
        <f t="shared" si="75"/>
        <v>31011</v>
      </c>
      <c r="B1661" s="76" t="str">
        <f t="shared" si="76"/>
        <v>31011</v>
      </c>
      <c r="C1661" s="33">
        <v>31011</v>
      </c>
      <c r="D1661" s="33" t="s">
        <v>2179</v>
      </c>
      <c r="E1661" s="33" t="s">
        <v>967</v>
      </c>
      <c r="F1661" s="33" t="s">
        <v>966</v>
      </c>
      <c r="G1661" s="33" t="s">
        <v>2180</v>
      </c>
      <c r="H1661" s="5" t="s">
        <v>1855</v>
      </c>
      <c r="I1661" s="33">
        <v>1720</v>
      </c>
      <c r="K1661" s="9">
        <v>31</v>
      </c>
      <c r="O1661" s="33" t="s">
        <v>5593</v>
      </c>
      <c r="P1661" s="61" t="str">
        <f t="shared" si="77"/>
        <v>POINT(-98.01636 41.68018)</v>
      </c>
      <c r="Q1661" s="67">
        <v>41.68018</v>
      </c>
      <c r="R1661" s="67">
        <v>-98.016360000000006</v>
      </c>
    </row>
    <row r="1662" spans="1:18" x14ac:dyDescent="0.25">
      <c r="A1662" s="76" t="str">
        <f t="shared" si="75"/>
        <v>31013</v>
      </c>
      <c r="B1662" s="76" t="str">
        <f t="shared" si="76"/>
        <v>31013</v>
      </c>
      <c r="C1662" s="33">
        <v>31013</v>
      </c>
      <c r="D1662" s="33" t="s">
        <v>5594</v>
      </c>
      <c r="E1662" s="33" t="s">
        <v>967</v>
      </c>
      <c r="F1662" s="33" t="s">
        <v>966</v>
      </c>
      <c r="G1662" s="33" t="s">
        <v>5595</v>
      </c>
      <c r="H1662" s="5" t="s">
        <v>1855</v>
      </c>
      <c r="I1662" s="33">
        <v>1721</v>
      </c>
      <c r="K1662" s="9">
        <v>31</v>
      </c>
      <c r="O1662" s="33" t="s">
        <v>5596</v>
      </c>
      <c r="P1662" s="61" t="str">
        <f t="shared" si="77"/>
        <v>POINT(-102.903704 42.13504)</v>
      </c>
      <c r="Q1662" s="67">
        <v>42.135039999999996</v>
      </c>
      <c r="R1662" s="67">
        <v>-102.903704</v>
      </c>
    </row>
    <row r="1663" spans="1:18" x14ac:dyDescent="0.25">
      <c r="A1663" s="76" t="str">
        <f t="shared" si="75"/>
        <v>31015</v>
      </c>
      <c r="B1663" s="76" t="str">
        <f t="shared" si="76"/>
        <v>31015</v>
      </c>
      <c r="C1663" s="33">
        <v>31015</v>
      </c>
      <c r="D1663" s="33" t="s">
        <v>4222</v>
      </c>
      <c r="E1663" s="33" t="s">
        <v>967</v>
      </c>
      <c r="F1663" s="33" t="s">
        <v>966</v>
      </c>
      <c r="G1663" s="33" t="s">
        <v>4223</v>
      </c>
      <c r="H1663" s="5" t="s">
        <v>1855</v>
      </c>
      <c r="I1663" s="33">
        <v>1722</v>
      </c>
      <c r="K1663" s="9">
        <v>31</v>
      </c>
      <c r="O1663" s="33" t="s">
        <v>5597</v>
      </c>
      <c r="P1663" s="61" t="str">
        <f t="shared" si="77"/>
        <v>POINT(-98.730816 42.891084)</v>
      </c>
      <c r="Q1663" s="67">
        <v>42.891083999999999</v>
      </c>
      <c r="R1663" s="67">
        <v>-98.730816000000004</v>
      </c>
    </row>
    <row r="1664" spans="1:18" x14ac:dyDescent="0.25">
      <c r="A1664" s="76" t="str">
        <f t="shared" si="75"/>
        <v>31017</v>
      </c>
      <c r="B1664" s="76" t="str">
        <f t="shared" si="76"/>
        <v>31017</v>
      </c>
      <c r="C1664" s="33">
        <v>31017</v>
      </c>
      <c r="D1664" s="33" t="s">
        <v>3404</v>
      </c>
      <c r="E1664" s="33" t="s">
        <v>967</v>
      </c>
      <c r="F1664" s="33" t="s">
        <v>966</v>
      </c>
      <c r="G1664" s="33" t="s">
        <v>3405</v>
      </c>
      <c r="H1664" s="5" t="s">
        <v>1855</v>
      </c>
      <c r="I1664" s="33">
        <v>1723</v>
      </c>
      <c r="K1664" s="9">
        <v>31</v>
      </c>
      <c r="O1664" s="33" t="s">
        <v>5598</v>
      </c>
      <c r="P1664" s="61" t="str">
        <f t="shared" si="77"/>
        <v>POINT(-99.852141 42.538836)</v>
      </c>
      <c r="Q1664" s="67">
        <v>42.538836000000003</v>
      </c>
      <c r="R1664" s="67">
        <v>-99.852141000000003</v>
      </c>
    </row>
    <row r="1665" spans="1:18" x14ac:dyDescent="0.25">
      <c r="A1665" s="76" t="str">
        <f t="shared" si="75"/>
        <v>31019</v>
      </c>
      <c r="B1665" s="76" t="str">
        <f t="shared" si="76"/>
        <v>31019</v>
      </c>
      <c r="C1665" s="33">
        <v>31019</v>
      </c>
      <c r="D1665" s="33" t="s">
        <v>5599</v>
      </c>
      <c r="E1665" s="33" t="s">
        <v>967</v>
      </c>
      <c r="F1665" s="33" t="s">
        <v>966</v>
      </c>
      <c r="G1665" s="33" t="s">
        <v>5600</v>
      </c>
      <c r="H1665" s="5" t="s">
        <v>1855</v>
      </c>
      <c r="I1665" s="33">
        <v>1724</v>
      </c>
      <c r="K1665" s="9">
        <v>31</v>
      </c>
      <c r="O1665" s="33" t="s">
        <v>5601</v>
      </c>
      <c r="P1665" s="61" t="str">
        <f t="shared" si="77"/>
        <v>POINT(-99.07016 40.737667)</v>
      </c>
      <c r="Q1665" s="67">
        <v>40.737667000000002</v>
      </c>
      <c r="R1665" s="67">
        <v>-99.070160000000001</v>
      </c>
    </row>
    <row r="1666" spans="1:18" x14ac:dyDescent="0.25">
      <c r="A1666" s="76" t="str">
        <f t="shared" si="75"/>
        <v>31021</v>
      </c>
      <c r="B1666" s="76" t="str">
        <f t="shared" si="76"/>
        <v>31021</v>
      </c>
      <c r="C1666" s="33">
        <v>31021</v>
      </c>
      <c r="D1666" s="33" t="s">
        <v>5602</v>
      </c>
      <c r="E1666" s="33" t="s">
        <v>967</v>
      </c>
      <c r="F1666" s="33" t="s">
        <v>966</v>
      </c>
      <c r="G1666" s="33" t="s">
        <v>5603</v>
      </c>
      <c r="H1666" s="5" t="s">
        <v>1855</v>
      </c>
      <c r="I1666" s="33">
        <v>1725</v>
      </c>
      <c r="K1666" s="9">
        <v>31</v>
      </c>
      <c r="O1666" s="33" t="s">
        <v>5604</v>
      </c>
      <c r="P1666" s="61" t="str">
        <f t="shared" si="77"/>
        <v>POINT(-96.34254 41.845797)</v>
      </c>
      <c r="Q1666" s="67">
        <v>41.845796999999997</v>
      </c>
      <c r="R1666" s="67">
        <v>-96.34254</v>
      </c>
    </row>
    <row r="1667" spans="1:18" x14ac:dyDescent="0.25">
      <c r="A1667" s="76" t="str">
        <f t="shared" ref="A1667:A1730" si="78">K1667&amp;RIGHT(C1667,3)</f>
        <v>31023</v>
      </c>
      <c r="B1667" s="76" t="str">
        <f t="shared" ref="B1667:B1730" si="79">TEXT(A1667,"00000")</f>
        <v>31023</v>
      </c>
      <c r="C1667" s="33">
        <v>31023</v>
      </c>
      <c r="D1667" s="33" t="s">
        <v>1872</v>
      </c>
      <c r="E1667" s="33" t="s">
        <v>967</v>
      </c>
      <c r="F1667" s="33" t="s">
        <v>966</v>
      </c>
      <c r="G1667" s="33" t="s">
        <v>1873</v>
      </c>
      <c r="H1667" s="5" t="s">
        <v>1855</v>
      </c>
      <c r="I1667" s="33">
        <v>1726</v>
      </c>
      <c r="K1667" s="9">
        <v>31</v>
      </c>
      <c r="O1667" s="33" t="s">
        <v>5605</v>
      </c>
      <c r="P1667" s="61" t="str">
        <f t="shared" ref="P1667:P1730" si="80">CONCATENATE("POINT","(",R1667," ",Q1667,")")</f>
        <v>POINT(-97.141234 41.248949)</v>
      </c>
      <c r="Q1667" s="67">
        <v>41.248949000000003</v>
      </c>
      <c r="R1667" s="67">
        <v>-97.141233999999997</v>
      </c>
    </row>
    <row r="1668" spans="1:18" x14ac:dyDescent="0.25">
      <c r="A1668" s="76" t="str">
        <f t="shared" si="78"/>
        <v>31025</v>
      </c>
      <c r="B1668" s="76" t="str">
        <f t="shared" si="79"/>
        <v>31025</v>
      </c>
      <c r="C1668" s="33">
        <v>31025</v>
      </c>
      <c r="D1668" s="33" t="s">
        <v>3412</v>
      </c>
      <c r="E1668" s="33" t="s">
        <v>967</v>
      </c>
      <c r="F1668" s="33" t="s">
        <v>966</v>
      </c>
      <c r="G1668" s="33" t="s">
        <v>3413</v>
      </c>
      <c r="H1668" s="5" t="s">
        <v>1855</v>
      </c>
      <c r="I1668" s="33">
        <v>1727</v>
      </c>
      <c r="K1668" s="9">
        <v>31</v>
      </c>
      <c r="O1668" s="33" t="s">
        <v>5606</v>
      </c>
      <c r="P1668" s="61" t="str">
        <f t="shared" si="80"/>
        <v>POINT(-96.062535 40.946526)</v>
      </c>
      <c r="Q1668" s="67">
        <v>40.946525999999999</v>
      </c>
      <c r="R1668" s="67">
        <v>-96.062534999999997</v>
      </c>
    </row>
    <row r="1669" spans="1:18" x14ac:dyDescent="0.25">
      <c r="A1669" s="76" t="str">
        <f t="shared" si="78"/>
        <v>31027</v>
      </c>
      <c r="B1669" s="76" t="str">
        <f t="shared" si="79"/>
        <v>31027</v>
      </c>
      <c r="C1669" s="33">
        <v>31027</v>
      </c>
      <c r="D1669" s="33" t="s">
        <v>3809</v>
      </c>
      <c r="E1669" s="33" t="s">
        <v>967</v>
      </c>
      <c r="F1669" s="33" t="s">
        <v>966</v>
      </c>
      <c r="G1669" s="33" t="s">
        <v>3810</v>
      </c>
      <c r="H1669" s="5" t="s">
        <v>1855</v>
      </c>
      <c r="I1669" s="33">
        <v>1728</v>
      </c>
      <c r="K1669" s="9">
        <v>31</v>
      </c>
      <c r="O1669" s="33" t="s">
        <v>5607</v>
      </c>
      <c r="P1669" s="61" t="str">
        <f t="shared" si="80"/>
        <v>POINT(-97.25486 42.576273)</v>
      </c>
      <c r="Q1669" s="67">
        <v>42.576273</v>
      </c>
      <c r="R1669" s="67">
        <v>-97.254859999999994</v>
      </c>
    </row>
    <row r="1670" spans="1:18" x14ac:dyDescent="0.25">
      <c r="A1670" s="76" t="str">
        <f t="shared" si="78"/>
        <v>31029</v>
      </c>
      <c r="B1670" s="76" t="str">
        <f t="shared" si="79"/>
        <v>31029</v>
      </c>
      <c r="C1670" s="33">
        <v>31029</v>
      </c>
      <c r="D1670" s="33" t="s">
        <v>3984</v>
      </c>
      <c r="E1670" s="33" t="s">
        <v>967</v>
      </c>
      <c r="F1670" s="33" t="s">
        <v>966</v>
      </c>
      <c r="G1670" s="33" t="s">
        <v>3985</v>
      </c>
      <c r="H1670" s="5" t="s">
        <v>1855</v>
      </c>
      <c r="I1670" s="33">
        <v>1729</v>
      </c>
      <c r="K1670" s="9">
        <v>31</v>
      </c>
      <c r="O1670" s="33" t="s">
        <v>5608</v>
      </c>
      <c r="P1670" s="61" t="str">
        <f t="shared" si="80"/>
        <v>POINT(-101.619767 40.500254)</v>
      </c>
      <c r="Q1670" s="67">
        <v>40.500253999999998</v>
      </c>
      <c r="R1670" s="67">
        <v>-101.619767</v>
      </c>
    </row>
    <row r="1671" spans="1:18" x14ac:dyDescent="0.25">
      <c r="A1671" s="76" t="str">
        <f t="shared" si="78"/>
        <v>31031</v>
      </c>
      <c r="B1671" s="76" t="str">
        <f t="shared" si="79"/>
        <v>31031</v>
      </c>
      <c r="C1671" s="33">
        <v>31031</v>
      </c>
      <c r="D1671" s="33" t="s">
        <v>5609</v>
      </c>
      <c r="E1671" s="33" t="s">
        <v>967</v>
      </c>
      <c r="F1671" s="33" t="s">
        <v>966</v>
      </c>
      <c r="G1671" s="33" t="s">
        <v>5610</v>
      </c>
      <c r="H1671" s="5" t="s">
        <v>1855</v>
      </c>
      <c r="I1671" s="33">
        <v>1730</v>
      </c>
      <c r="K1671" s="9">
        <v>31</v>
      </c>
      <c r="O1671" s="33" t="s">
        <v>5611</v>
      </c>
      <c r="P1671" s="61" t="str">
        <f t="shared" si="80"/>
        <v>POINT(-100.754886 42.784561)</v>
      </c>
      <c r="Q1671" s="67">
        <v>42.784560999999997</v>
      </c>
      <c r="R1671" s="67">
        <v>-100.754886</v>
      </c>
    </row>
    <row r="1672" spans="1:18" x14ac:dyDescent="0.25">
      <c r="A1672" s="76" t="str">
        <f t="shared" si="78"/>
        <v>31033</v>
      </c>
      <c r="B1672" s="76" t="str">
        <f t="shared" si="79"/>
        <v>31033</v>
      </c>
      <c r="C1672" s="33">
        <v>31033</v>
      </c>
      <c r="D1672" s="33" t="s">
        <v>2551</v>
      </c>
      <c r="E1672" s="33" t="s">
        <v>967</v>
      </c>
      <c r="F1672" s="33" t="s">
        <v>966</v>
      </c>
      <c r="G1672" s="33" t="s">
        <v>2552</v>
      </c>
      <c r="H1672" s="5" t="s">
        <v>1855</v>
      </c>
      <c r="I1672" s="33">
        <v>1731</v>
      </c>
      <c r="K1672" s="9">
        <v>31</v>
      </c>
      <c r="O1672" s="33" t="s">
        <v>5612</v>
      </c>
      <c r="P1672" s="61" t="str">
        <f t="shared" si="80"/>
        <v>POINT(-102.982623 41.166245)</v>
      </c>
      <c r="Q1672" s="67">
        <v>41.166245000000004</v>
      </c>
      <c r="R1672" s="67">
        <v>-102.982623</v>
      </c>
    </row>
    <row r="1673" spans="1:18" x14ac:dyDescent="0.25">
      <c r="A1673" s="76" t="str">
        <f t="shared" si="78"/>
        <v>31035</v>
      </c>
      <c r="B1673" s="76" t="str">
        <f t="shared" si="79"/>
        <v>31035</v>
      </c>
      <c r="C1673" s="33">
        <v>31035</v>
      </c>
      <c r="D1673" s="33" t="s">
        <v>1893</v>
      </c>
      <c r="E1673" s="33" t="s">
        <v>967</v>
      </c>
      <c r="F1673" s="33" t="s">
        <v>966</v>
      </c>
      <c r="G1673" s="33" t="s">
        <v>1894</v>
      </c>
      <c r="H1673" s="5" t="s">
        <v>1855</v>
      </c>
      <c r="I1673" s="33">
        <v>1732</v>
      </c>
      <c r="K1673" s="9">
        <v>31</v>
      </c>
      <c r="O1673" s="33" t="s">
        <v>5613</v>
      </c>
      <c r="P1673" s="61" t="str">
        <f t="shared" si="80"/>
        <v>POINT(-98.029666 40.545465)</v>
      </c>
      <c r="Q1673" s="67">
        <v>40.545465</v>
      </c>
      <c r="R1673" s="67">
        <v>-98.029666000000006</v>
      </c>
    </row>
    <row r="1674" spans="1:18" x14ac:dyDescent="0.25">
      <c r="A1674" s="76" t="str">
        <f t="shared" si="78"/>
        <v>31037</v>
      </c>
      <c r="B1674" s="76" t="str">
        <f t="shared" si="79"/>
        <v>31037</v>
      </c>
      <c r="C1674" s="33">
        <v>31037</v>
      </c>
      <c r="D1674" s="33" t="s">
        <v>5614</v>
      </c>
      <c r="E1674" s="33" t="s">
        <v>967</v>
      </c>
      <c r="F1674" s="33" t="s">
        <v>966</v>
      </c>
      <c r="G1674" s="33" t="s">
        <v>5615</v>
      </c>
      <c r="H1674" s="5" t="s">
        <v>1855</v>
      </c>
      <c r="I1674" s="33">
        <v>1733</v>
      </c>
      <c r="K1674" s="9">
        <v>31</v>
      </c>
      <c r="O1674" s="33" t="s">
        <v>5616</v>
      </c>
      <c r="P1674" s="61" t="str">
        <f t="shared" si="80"/>
        <v>POINT(-97.076554 41.517571)</v>
      </c>
      <c r="Q1674" s="67">
        <v>41.517570999999997</v>
      </c>
      <c r="R1674" s="67">
        <v>-97.076554000000002</v>
      </c>
    </row>
    <row r="1675" spans="1:18" x14ac:dyDescent="0.25">
      <c r="A1675" s="76" t="str">
        <f t="shared" si="78"/>
        <v>31039</v>
      </c>
      <c r="B1675" s="76" t="str">
        <f t="shared" si="79"/>
        <v>31039</v>
      </c>
      <c r="C1675" s="33">
        <v>31039</v>
      </c>
      <c r="D1675" s="33" t="s">
        <v>5617</v>
      </c>
      <c r="E1675" s="33" t="s">
        <v>967</v>
      </c>
      <c r="F1675" s="33" t="s">
        <v>966</v>
      </c>
      <c r="G1675" s="33" t="s">
        <v>5618</v>
      </c>
      <c r="H1675" s="5" t="s">
        <v>1855</v>
      </c>
      <c r="I1675" s="33">
        <v>1734</v>
      </c>
      <c r="K1675" s="9">
        <v>31</v>
      </c>
      <c r="O1675" s="33" t="s">
        <v>5619</v>
      </c>
      <c r="P1675" s="61" t="str">
        <f t="shared" si="80"/>
        <v>POINT(-96.759175 41.897578)</v>
      </c>
      <c r="Q1675" s="67">
        <v>41.897578000000003</v>
      </c>
      <c r="R1675" s="67">
        <v>-96.759174999999999</v>
      </c>
    </row>
    <row r="1676" spans="1:18" x14ac:dyDescent="0.25">
      <c r="A1676" s="76" t="str">
        <f t="shared" si="78"/>
        <v>31041</v>
      </c>
      <c r="B1676" s="76" t="str">
        <f t="shared" si="79"/>
        <v>31041</v>
      </c>
      <c r="C1676" s="33">
        <v>31041</v>
      </c>
      <c r="D1676" s="33" t="s">
        <v>2566</v>
      </c>
      <c r="E1676" s="33" t="s">
        <v>967</v>
      </c>
      <c r="F1676" s="33" t="s">
        <v>966</v>
      </c>
      <c r="G1676" s="33" t="s">
        <v>2567</v>
      </c>
      <c r="H1676" s="5" t="s">
        <v>1855</v>
      </c>
      <c r="I1676" s="33">
        <v>1735</v>
      </c>
      <c r="K1676" s="9">
        <v>31</v>
      </c>
      <c r="O1676" s="33" t="s">
        <v>5620</v>
      </c>
      <c r="P1676" s="61" t="str">
        <f t="shared" si="80"/>
        <v>POINT(-99.672832 41.401093)</v>
      </c>
      <c r="Q1676" s="67">
        <v>41.401093000000003</v>
      </c>
      <c r="R1676" s="67">
        <v>-99.672832</v>
      </c>
    </row>
    <row r="1677" spans="1:18" x14ac:dyDescent="0.25">
      <c r="A1677" s="76" t="str">
        <f t="shared" si="78"/>
        <v>31043</v>
      </c>
      <c r="B1677" s="76" t="str">
        <f t="shared" si="79"/>
        <v>31043</v>
      </c>
      <c r="C1677" s="33">
        <v>31043</v>
      </c>
      <c r="D1677" s="33" t="s">
        <v>4937</v>
      </c>
      <c r="E1677" s="33" t="s">
        <v>967</v>
      </c>
      <c r="F1677" s="33" t="s">
        <v>966</v>
      </c>
      <c r="G1677" s="33" t="s">
        <v>4938</v>
      </c>
      <c r="H1677" s="5" t="s">
        <v>1855</v>
      </c>
      <c r="I1677" s="33">
        <v>1736</v>
      </c>
      <c r="K1677" s="9">
        <v>31</v>
      </c>
      <c r="O1677" s="33" t="s">
        <v>5621</v>
      </c>
      <c r="P1677" s="61" t="str">
        <f t="shared" si="80"/>
        <v>POINT(-96.441515 42.445678)</v>
      </c>
      <c r="Q1677" s="67">
        <v>42.445678000000001</v>
      </c>
      <c r="R1677" s="67">
        <v>-96.441514999999995</v>
      </c>
    </row>
    <row r="1678" spans="1:18" x14ac:dyDescent="0.25">
      <c r="A1678" s="76" t="str">
        <f t="shared" si="78"/>
        <v>31045</v>
      </c>
      <c r="B1678" s="76" t="str">
        <f t="shared" si="79"/>
        <v>31045</v>
      </c>
      <c r="C1678" s="33">
        <v>31045</v>
      </c>
      <c r="D1678" s="33" t="s">
        <v>5622</v>
      </c>
      <c r="E1678" s="33" t="s">
        <v>967</v>
      </c>
      <c r="F1678" s="33" t="s">
        <v>966</v>
      </c>
      <c r="G1678" s="33" t="s">
        <v>5623</v>
      </c>
      <c r="H1678" s="5" t="s">
        <v>1855</v>
      </c>
      <c r="I1678" s="33">
        <v>1737</v>
      </c>
      <c r="K1678" s="9">
        <v>31</v>
      </c>
      <c r="O1678" s="33" t="s">
        <v>5624</v>
      </c>
      <c r="P1678" s="61" t="str">
        <f t="shared" si="80"/>
        <v>POINT(-103.066266 42.785306)</v>
      </c>
      <c r="Q1678" s="67">
        <v>42.785305999999999</v>
      </c>
      <c r="R1678" s="67">
        <v>-103.066266</v>
      </c>
    </row>
    <row r="1679" spans="1:18" x14ac:dyDescent="0.25">
      <c r="A1679" s="76" t="str">
        <f t="shared" si="78"/>
        <v>31047</v>
      </c>
      <c r="B1679" s="76" t="str">
        <f t="shared" si="79"/>
        <v>31047</v>
      </c>
      <c r="C1679" s="33">
        <v>31047</v>
      </c>
      <c r="D1679" s="33" t="s">
        <v>2999</v>
      </c>
      <c r="E1679" s="33" t="s">
        <v>967</v>
      </c>
      <c r="F1679" s="33" t="s">
        <v>966</v>
      </c>
      <c r="G1679" s="33" t="s">
        <v>3000</v>
      </c>
      <c r="H1679" s="5" t="s">
        <v>1855</v>
      </c>
      <c r="I1679" s="33">
        <v>1738</v>
      </c>
      <c r="K1679" s="9">
        <v>31</v>
      </c>
      <c r="O1679" s="33" t="s">
        <v>5625</v>
      </c>
      <c r="P1679" s="61" t="str">
        <f t="shared" si="80"/>
        <v>POINT(-99.858944 40.828531)</v>
      </c>
      <c r="Q1679" s="67">
        <v>40.828530999999998</v>
      </c>
      <c r="R1679" s="67">
        <v>-99.858943999999994</v>
      </c>
    </row>
    <row r="1680" spans="1:18" x14ac:dyDescent="0.25">
      <c r="A1680" s="76" t="str">
        <f t="shared" si="78"/>
        <v>31049</v>
      </c>
      <c r="B1680" s="76" t="str">
        <f t="shared" si="79"/>
        <v>31049</v>
      </c>
      <c r="C1680" s="33">
        <v>31049</v>
      </c>
      <c r="D1680" s="33" t="s">
        <v>5626</v>
      </c>
      <c r="E1680" s="33" t="s">
        <v>967</v>
      </c>
      <c r="F1680" s="33" t="s">
        <v>966</v>
      </c>
      <c r="G1680" s="33" t="s">
        <v>5627</v>
      </c>
      <c r="H1680" s="5" t="s">
        <v>1855</v>
      </c>
      <c r="I1680" s="33">
        <v>1739</v>
      </c>
      <c r="K1680" s="9">
        <v>31</v>
      </c>
      <c r="O1680" s="33" t="s">
        <v>5628</v>
      </c>
      <c r="P1680" s="61" t="str">
        <f t="shared" si="80"/>
        <v>POINT(-102.345568 41.088793)</v>
      </c>
      <c r="Q1680" s="67">
        <v>41.088793000000003</v>
      </c>
      <c r="R1680" s="67">
        <v>-102.345568</v>
      </c>
    </row>
    <row r="1681" spans="1:18" x14ac:dyDescent="0.25">
      <c r="A1681" s="76" t="str">
        <f t="shared" si="78"/>
        <v>31051</v>
      </c>
      <c r="B1681" s="76" t="str">
        <f t="shared" si="79"/>
        <v>31051</v>
      </c>
      <c r="C1681" s="33">
        <v>31051</v>
      </c>
      <c r="D1681" s="33" t="s">
        <v>5629</v>
      </c>
      <c r="E1681" s="33" t="s">
        <v>967</v>
      </c>
      <c r="F1681" s="33" t="s">
        <v>966</v>
      </c>
      <c r="G1681" s="33" t="s">
        <v>5630</v>
      </c>
      <c r="H1681" s="5" t="s">
        <v>1855</v>
      </c>
      <c r="I1681" s="33">
        <v>1740</v>
      </c>
      <c r="K1681" s="9">
        <v>31</v>
      </c>
      <c r="O1681" s="33" t="s">
        <v>5631</v>
      </c>
      <c r="P1681" s="61" t="str">
        <f t="shared" si="80"/>
        <v>POINT(-96.830002 42.438517)</v>
      </c>
      <c r="Q1681" s="67">
        <v>42.438516999999997</v>
      </c>
      <c r="R1681" s="67">
        <v>-96.830001999999993</v>
      </c>
    </row>
    <row r="1682" spans="1:18" x14ac:dyDescent="0.25">
      <c r="A1682" s="76" t="str">
        <f t="shared" si="78"/>
        <v>31053</v>
      </c>
      <c r="B1682" s="76" t="str">
        <f t="shared" si="79"/>
        <v>31053</v>
      </c>
      <c r="C1682" s="33">
        <v>31053</v>
      </c>
      <c r="D1682" s="33" t="s">
        <v>3006</v>
      </c>
      <c r="E1682" s="33" t="s">
        <v>967</v>
      </c>
      <c r="F1682" s="33" t="s">
        <v>966</v>
      </c>
      <c r="G1682" s="33" t="s">
        <v>3007</v>
      </c>
      <c r="H1682" s="5" t="s">
        <v>1855</v>
      </c>
      <c r="I1682" s="33">
        <v>1741</v>
      </c>
      <c r="K1682" s="9">
        <v>31</v>
      </c>
      <c r="O1682" s="33" t="s">
        <v>5632</v>
      </c>
      <c r="P1682" s="61" t="str">
        <f t="shared" si="80"/>
        <v>POINT(-96.53063 41.473485)</v>
      </c>
      <c r="Q1682" s="67">
        <v>41.473484999999997</v>
      </c>
      <c r="R1682" s="67">
        <v>-96.530630000000002</v>
      </c>
    </row>
    <row r="1683" spans="1:18" x14ac:dyDescent="0.25">
      <c r="A1683" s="76" t="str">
        <f t="shared" si="78"/>
        <v>31055</v>
      </c>
      <c r="B1683" s="76" t="str">
        <f t="shared" si="79"/>
        <v>31055</v>
      </c>
      <c r="C1683" s="33">
        <v>31055</v>
      </c>
      <c r="D1683" s="33" t="s">
        <v>2578</v>
      </c>
      <c r="E1683" s="33" t="s">
        <v>967</v>
      </c>
      <c r="F1683" s="33" t="s">
        <v>966</v>
      </c>
      <c r="G1683" s="33" t="s">
        <v>2579</v>
      </c>
      <c r="H1683" s="5" t="s">
        <v>1855</v>
      </c>
      <c r="I1683" s="33">
        <v>1742</v>
      </c>
      <c r="K1683" s="9">
        <v>31</v>
      </c>
      <c r="O1683" s="33" t="s">
        <v>5633</v>
      </c>
      <c r="P1683" s="61" t="str">
        <f t="shared" si="80"/>
        <v>POINT(-96.061471 41.25991)</v>
      </c>
      <c r="Q1683" s="67">
        <v>41.259909999999998</v>
      </c>
      <c r="R1683" s="67">
        <v>-96.061470999999997</v>
      </c>
    </row>
    <row r="1684" spans="1:18" x14ac:dyDescent="0.25">
      <c r="A1684" s="76" t="str">
        <f t="shared" si="78"/>
        <v>31057</v>
      </c>
      <c r="B1684" s="76" t="str">
        <f t="shared" si="79"/>
        <v>31057</v>
      </c>
      <c r="C1684" s="33">
        <v>31057</v>
      </c>
      <c r="D1684" s="33" t="s">
        <v>5634</v>
      </c>
      <c r="E1684" s="33" t="s">
        <v>967</v>
      </c>
      <c r="F1684" s="33" t="s">
        <v>966</v>
      </c>
      <c r="G1684" s="33" t="s">
        <v>5635</v>
      </c>
      <c r="H1684" s="5" t="s">
        <v>1855</v>
      </c>
      <c r="I1684" s="33">
        <v>1743</v>
      </c>
      <c r="K1684" s="9">
        <v>31</v>
      </c>
      <c r="O1684" s="33" t="s">
        <v>5636</v>
      </c>
      <c r="P1684" s="61" t="str">
        <f t="shared" si="80"/>
        <v>POINT(-101.601584 40.093189)</v>
      </c>
      <c r="Q1684" s="67">
        <v>40.093189000000002</v>
      </c>
      <c r="R1684" s="67">
        <v>-101.601584</v>
      </c>
    </row>
    <row r="1685" spans="1:18" x14ac:dyDescent="0.25">
      <c r="A1685" s="76" t="str">
        <f t="shared" si="78"/>
        <v>31059</v>
      </c>
      <c r="B1685" s="76" t="str">
        <f t="shared" si="79"/>
        <v>31059</v>
      </c>
      <c r="C1685" s="33">
        <v>31059</v>
      </c>
      <c r="D1685" s="33" t="s">
        <v>4945</v>
      </c>
      <c r="E1685" s="33" t="s">
        <v>967</v>
      </c>
      <c r="F1685" s="33" t="s">
        <v>966</v>
      </c>
      <c r="G1685" s="33" t="s">
        <v>4946</v>
      </c>
      <c r="H1685" s="5" t="s">
        <v>1855</v>
      </c>
      <c r="I1685" s="33">
        <v>1744</v>
      </c>
      <c r="K1685" s="9">
        <v>31</v>
      </c>
      <c r="O1685" s="33" t="s">
        <v>5637</v>
      </c>
      <c r="P1685" s="61" t="str">
        <f t="shared" si="80"/>
        <v>POINT(-97.578024 40.540682)</v>
      </c>
      <c r="Q1685" s="67">
        <v>40.540681999999997</v>
      </c>
      <c r="R1685" s="67">
        <v>-97.578023999999999</v>
      </c>
    </row>
    <row r="1686" spans="1:18" x14ac:dyDescent="0.25">
      <c r="A1686" s="76" t="str">
        <f t="shared" si="78"/>
        <v>31061</v>
      </c>
      <c r="B1686" s="76" t="str">
        <f t="shared" si="79"/>
        <v>31061</v>
      </c>
      <c r="C1686" s="33">
        <v>31061</v>
      </c>
      <c r="D1686" s="33" t="s">
        <v>1941</v>
      </c>
      <c r="E1686" s="33" t="s">
        <v>967</v>
      </c>
      <c r="F1686" s="33" t="s">
        <v>966</v>
      </c>
      <c r="G1686" s="33" t="s">
        <v>1942</v>
      </c>
      <c r="H1686" s="5" t="s">
        <v>1855</v>
      </c>
      <c r="I1686" s="33">
        <v>1745</v>
      </c>
      <c r="K1686" s="9">
        <v>31</v>
      </c>
      <c r="O1686" s="33" t="s">
        <v>5638</v>
      </c>
      <c r="P1686" s="61" t="str">
        <f t="shared" si="80"/>
        <v>POINT(-98.946914 40.187621)</v>
      </c>
      <c r="Q1686" s="67">
        <v>40.187621</v>
      </c>
      <c r="R1686" s="67">
        <v>-98.946914000000007</v>
      </c>
    </row>
    <row r="1687" spans="1:18" x14ac:dyDescent="0.25">
      <c r="A1687" s="76" t="str">
        <f t="shared" si="78"/>
        <v>31063</v>
      </c>
      <c r="B1687" s="76" t="str">
        <f t="shared" si="79"/>
        <v>31063</v>
      </c>
      <c r="C1687" s="33">
        <v>31063</v>
      </c>
      <c r="D1687" s="33" t="s">
        <v>5639</v>
      </c>
      <c r="E1687" s="33" t="s">
        <v>967</v>
      </c>
      <c r="F1687" s="33" t="s">
        <v>966</v>
      </c>
      <c r="G1687" s="33" t="s">
        <v>5640</v>
      </c>
      <c r="H1687" s="5" t="s">
        <v>1855</v>
      </c>
      <c r="I1687" s="33">
        <v>1746</v>
      </c>
      <c r="K1687" s="9">
        <v>31</v>
      </c>
      <c r="O1687" s="33" t="s">
        <v>5641</v>
      </c>
      <c r="P1687" s="61" t="str">
        <f t="shared" si="80"/>
        <v>POINT(-100.404194 40.607972)</v>
      </c>
      <c r="Q1687" s="67">
        <v>40.607971999999997</v>
      </c>
      <c r="R1687" s="67">
        <v>-100.404194</v>
      </c>
    </row>
    <row r="1688" spans="1:18" x14ac:dyDescent="0.25">
      <c r="A1688" s="76" t="str">
        <f t="shared" si="78"/>
        <v>31065</v>
      </c>
      <c r="B1688" s="76" t="str">
        <f t="shared" si="79"/>
        <v>31065</v>
      </c>
      <c r="C1688" s="33">
        <v>31065</v>
      </c>
      <c r="D1688" s="33" t="s">
        <v>5642</v>
      </c>
      <c r="E1688" s="33" t="s">
        <v>967</v>
      </c>
      <c r="F1688" s="33" t="s">
        <v>966</v>
      </c>
      <c r="G1688" s="33" t="s">
        <v>5643</v>
      </c>
      <c r="H1688" s="5" t="s">
        <v>1855</v>
      </c>
      <c r="I1688" s="33">
        <v>1747</v>
      </c>
      <c r="K1688" s="9">
        <v>31</v>
      </c>
      <c r="O1688" s="33" t="s">
        <v>5644</v>
      </c>
      <c r="P1688" s="61" t="str">
        <f t="shared" si="80"/>
        <v>POINT(-99.925599 40.248006)</v>
      </c>
      <c r="Q1688" s="67">
        <v>40.248005999999997</v>
      </c>
      <c r="R1688" s="67">
        <v>-99.925599000000005</v>
      </c>
    </row>
    <row r="1689" spans="1:18" x14ac:dyDescent="0.25">
      <c r="A1689" s="76" t="str">
        <f t="shared" si="78"/>
        <v>31067</v>
      </c>
      <c r="B1689" s="76" t="str">
        <f t="shared" si="79"/>
        <v>31067</v>
      </c>
      <c r="C1689" s="33">
        <v>31067</v>
      </c>
      <c r="D1689" s="33" t="s">
        <v>5645</v>
      </c>
      <c r="E1689" s="33" t="s">
        <v>967</v>
      </c>
      <c r="F1689" s="33" t="s">
        <v>966</v>
      </c>
      <c r="G1689" s="33" t="s">
        <v>5646</v>
      </c>
      <c r="H1689" s="5" t="s">
        <v>1855</v>
      </c>
      <c r="I1689" s="33">
        <v>1748</v>
      </c>
      <c r="K1689" s="9">
        <v>31</v>
      </c>
      <c r="O1689" s="33" t="s">
        <v>5647</v>
      </c>
      <c r="P1689" s="61" t="str">
        <f t="shared" si="80"/>
        <v>POINT(-96.714139 40.274482)</v>
      </c>
      <c r="Q1689" s="67">
        <v>40.274481999999999</v>
      </c>
      <c r="R1689" s="67">
        <v>-96.714139000000003</v>
      </c>
    </row>
    <row r="1690" spans="1:18" x14ac:dyDescent="0.25">
      <c r="A1690" s="76" t="str">
        <f t="shared" si="78"/>
        <v>31069</v>
      </c>
      <c r="B1690" s="76" t="str">
        <f t="shared" si="79"/>
        <v>31069</v>
      </c>
      <c r="C1690" s="33">
        <v>31069</v>
      </c>
      <c r="D1690" s="33" t="s">
        <v>5648</v>
      </c>
      <c r="E1690" s="33" t="s">
        <v>967</v>
      </c>
      <c r="F1690" s="33" t="s">
        <v>966</v>
      </c>
      <c r="G1690" s="33" t="s">
        <v>5649</v>
      </c>
      <c r="H1690" s="5" t="s">
        <v>1855</v>
      </c>
      <c r="I1690" s="33">
        <v>1749</v>
      </c>
      <c r="K1690" s="9">
        <v>31</v>
      </c>
      <c r="O1690" s="33" t="s">
        <v>5650</v>
      </c>
      <c r="P1690" s="61" t="str">
        <f t="shared" si="80"/>
        <v>POINT(-102.320765 41.422768)</v>
      </c>
      <c r="Q1690" s="67">
        <v>41.422767999999998</v>
      </c>
      <c r="R1690" s="67">
        <v>-102.32076499999999</v>
      </c>
    </row>
    <row r="1691" spans="1:18" x14ac:dyDescent="0.25">
      <c r="A1691" s="76" t="str">
        <f t="shared" si="78"/>
        <v>31071</v>
      </c>
      <c r="B1691" s="76" t="str">
        <f t="shared" si="79"/>
        <v>31071</v>
      </c>
      <c r="C1691" s="33">
        <v>31071</v>
      </c>
      <c r="D1691" s="33" t="s">
        <v>2593</v>
      </c>
      <c r="E1691" s="33" t="s">
        <v>967</v>
      </c>
      <c r="F1691" s="33" t="s">
        <v>966</v>
      </c>
      <c r="G1691" s="33" t="s">
        <v>2594</v>
      </c>
      <c r="H1691" s="5" t="s">
        <v>1855</v>
      </c>
      <c r="I1691" s="33">
        <v>1750</v>
      </c>
      <c r="K1691" s="9">
        <v>31</v>
      </c>
      <c r="O1691" s="33" t="s">
        <v>5651</v>
      </c>
      <c r="P1691" s="61" t="str">
        <f t="shared" si="80"/>
        <v>POINT(-99.107238 41.800943)</v>
      </c>
      <c r="Q1691" s="67">
        <v>41.800942999999997</v>
      </c>
      <c r="R1691" s="67">
        <v>-99.107237999999995</v>
      </c>
    </row>
    <row r="1692" spans="1:18" x14ac:dyDescent="0.25">
      <c r="A1692" s="76" t="str">
        <f t="shared" si="78"/>
        <v>31073</v>
      </c>
      <c r="B1692" s="76" t="str">
        <f t="shared" si="79"/>
        <v>31073</v>
      </c>
      <c r="C1692" s="33">
        <v>31073</v>
      </c>
      <c r="D1692" s="33" t="s">
        <v>5652</v>
      </c>
      <c r="E1692" s="33" t="s">
        <v>967</v>
      </c>
      <c r="F1692" s="33" t="s">
        <v>966</v>
      </c>
      <c r="G1692" s="33" t="s">
        <v>5653</v>
      </c>
      <c r="H1692" s="5" t="s">
        <v>1855</v>
      </c>
      <c r="I1692" s="33">
        <v>1751</v>
      </c>
      <c r="K1692" s="9">
        <v>31</v>
      </c>
      <c r="O1692" s="33" t="s">
        <v>5654</v>
      </c>
      <c r="P1692" s="61" t="str">
        <f t="shared" si="80"/>
        <v>POINT(-99.830993 40.592124)</v>
      </c>
      <c r="Q1692" s="67">
        <v>40.592123999999998</v>
      </c>
      <c r="R1692" s="67">
        <v>-99.830993000000007</v>
      </c>
    </row>
    <row r="1693" spans="1:18" x14ac:dyDescent="0.25">
      <c r="A1693" s="76" t="str">
        <f t="shared" si="78"/>
        <v>31075</v>
      </c>
      <c r="B1693" s="76" t="str">
        <f t="shared" si="79"/>
        <v>31075</v>
      </c>
      <c r="C1693" s="33">
        <v>31075</v>
      </c>
      <c r="D1693" s="33" t="s">
        <v>2235</v>
      </c>
      <c r="E1693" s="33" t="s">
        <v>967</v>
      </c>
      <c r="F1693" s="33" t="s">
        <v>966</v>
      </c>
      <c r="G1693" s="33" t="s">
        <v>2236</v>
      </c>
      <c r="H1693" s="5" t="s">
        <v>1855</v>
      </c>
      <c r="I1693" s="33">
        <v>1752</v>
      </c>
      <c r="K1693" s="9">
        <v>31</v>
      </c>
      <c r="O1693" s="33" t="s">
        <v>5655</v>
      </c>
      <c r="P1693" s="61" t="str">
        <f t="shared" si="80"/>
        <v>POINT(-101.731402 41.984368)</v>
      </c>
      <c r="Q1693" s="67">
        <v>41.984368000000003</v>
      </c>
      <c r="R1693" s="67">
        <v>-101.731402</v>
      </c>
    </row>
    <row r="1694" spans="1:18" x14ac:dyDescent="0.25">
      <c r="A1694" s="76" t="str">
        <f t="shared" si="78"/>
        <v>31077</v>
      </c>
      <c r="B1694" s="76" t="str">
        <f t="shared" si="79"/>
        <v>31077</v>
      </c>
      <c r="C1694" s="33">
        <v>31077</v>
      </c>
      <c r="D1694" s="33" t="s">
        <v>4039</v>
      </c>
      <c r="E1694" s="33" t="s">
        <v>967</v>
      </c>
      <c r="F1694" s="33" t="s">
        <v>966</v>
      </c>
      <c r="G1694" s="33" t="s">
        <v>4040</v>
      </c>
      <c r="H1694" s="5" t="s">
        <v>1855</v>
      </c>
      <c r="I1694" s="33">
        <v>1753</v>
      </c>
      <c r="K1694" s="9">
        <v>31</v>
      </c>
      <c r="O1694" s="33" t="s">
        <v>5656</v>
      </c>
      <c r="P1694" s="61" t="str">
        <f t="shared" si="80"/>
        <v>POINT(-98.497703 41.556319)</v>
      </c>
      <c r="Q1694" s="67">
        <v>41.556319000000002</v>
      </c>
      <c r="R1694" s="67">
        <v>-98.497703000000001</v>
      </c>
    </row>
    <row r="1695" spans="1:18" x14ac:dyDescent="0.25">
      <c r="A1695" s="76" t="str">
        <f t="shared" si="78"/>
        <v>31079</v>
      </c>
      <c r="B1695" s="76" t="str">
        <f t="shared" si="79"/>
        <v>31079</v>
      </c>
      <c r="C1695" s="33">
        <v>31079</v>
      </c>
      <c r="D1695" s="33" t="s">
        <v>3066</v>
      </c>
      <c r="E1695" s="33" t="s">
        <v>967</v>
      </c>
      <c r="F1695" s="33" t="s">
        <v>966</v>
      </c>
      <c r="G1695" s="33" t="s">
        <v>3067</v>
      </c>
      <c r="H1695" s="5" t="s">
        <v>1855</v>
      </c>
      <c r="I1695" s="33">
        <v>1754</v>
      </c>
      <c r="K1695" s="9">
        <v>31</v>
      </c>
      <c r="O1695" s="33" t="s">
        <v>5657</v>
      </c>
      <c r="P1695" s="61" t="str">
        <f t="shared" si="80"/>
        <v>POINT(-98.377535 40.915597)</v>
      </c>
      <c r="Q1695" s="67">
        <v>40.915596999999998</v>
      </c>
      <c r="R1695" s="67">
        <v>-98.377534999999995</v>
      </c>
    </row>
    <row r="1696" spans="1:18" x14ac:dyDescent="0.25">
      <c r="A1696" s="76" t="str">
        <f t="shared" si="78"/>
        <v>31081</v>
      </c>
      <c r="B1696" s="76" t="str">
        <f t="shared" si="79"/>
        <v>31081</v>
      </c>
      <c r="C1696" s="33">
        <v>31081</v>
      </c>
      <c r="D1696" s="33" t="s">
        <v>2789</v>
      </c>
      <c r="E1696" s="33" t="s">
        <v>967</v>
      </c>
      <c r="F1696" s="33" t="s">
        <v>966</v>
      </c>
      <c r="G1696" s="33" t="s">
        <v>2790</v>
      </c>
      <c r="H1696" s="5" t="s">
        <v>1855</v>
      </c>
      <c r="I1696" s="33">
        <v>1755</v>
      </c>
      <c r="K1696" s="9">
        <v>31</v>
      </c>
      <c r="O1696" s="33" t="s">
        <v>5658</v>
      </c>
      <c r="P1696" s="61" t="str">
        <f t="shared" si="80"/>
        <v>POINT(-98.021089 40.878695)</v>
      </c>
      <c r="Q1696" s="67">
        <v>40.878695</v>
      </c>
      <c r="R1696" s="67">
        <v>-98.021089000000003</v>
      </c>
    </row>
    <row r="1697" spans="1:18" x14ac:dyDescent="0.25">
      <c r="A1697" s="76" t="str">
        <f t="shared" si="78"/>
        <v>31083</v>
      </c>
      <c r="B1697" s="76" t="str">
        <f t="shared" si="79"/>
        <v>31083</v>
      </c>
      <c r="C1697" s="33">
        <v>31083</v>
      </c>
      <c r="D1697" s="33" t="s">
        <v>4302</v>
      </c>
      <c r="E1697" s="33" t="s">
        <v>967</v>
      </c>
      <c r="F1697" s="33" t="s">
        <v>966</v>
      </c>
      <c r="G1697" s="33" t="s">
        <v>4303</v>
      </c>
      <c r="H1697" s="5" t="s">
        <v>1855</v>
      </c>
      <c r="I1697" s="33">
        <v>1756</v>
      </c>
      <c r="K1697" s="9">
        <v>31</v>
      </c>
      <c r="O1697" s="33" t="s">
        <v>5659</v>
      </c>
      <c r="P1697" s="61" t="str">
        <f t="shared" si="80"/>
        <v>POINT(-99.40221 40.145693)</v>
      </c>
      <c r="Q1697" s="67">
        <v>40.145693000000001</v>
      </c>
      <c r="R1697" s="67">
        <v>-99.402209999999997</v>
      </c>
    </row>
    <row r="1698" spans="1:18" x14ac:dyDescent="0.25">
      <c r="A1698" s="76" t="str">
        <f t="shared" si="78"/>
        <v>31085</v>
      </c>
      <c r="B1698" s="76" t="str">
        <f t="shared" si="79"/>
        <v>31085</v>
      </c>
      <c r="C1698" s="33">
        <v>31085</v>
      </c>
      <c r="D1698" s="33" t="s">
        <v>5660</v>
      </c>
      <c r="E1698" s="33" t="s">
        <v>967</v>
      </c>
      <c r="F1698" s="33" t="s">
        <v>966</v>
      </c>
      <c r="G1698" s="33" t="s">
        <v>5661</v>
      </c>
      <c r="H1698" s="5" t="s">
        <v>1855</v>
      </c>
      <c r="I1698" s="33">
        <v>1757</v>
      </c>
      <c r="K1698" s="9">
        <v>31</v>
      </c>
      <c r="O1698" s="33" t="s">
        <v>5662</v>
      </c>
      <c r="P1698" s="61" t="str">
        <f t="shared" si="80"/>
        <v>POINT(-101.058515 40.49563)</v>
      </c>
      <c r="Q1698" s="67">
        <v>40.495629999999998</v>
      </c>
      <c r="R1698" s="67">
        <v>-101.058515</v>
      </c>
    </row>
    <row r="1699" spans="1:18" x14ac:dyDescent="0.25">
      <c r="A1699" s="76" t="str">
        <f t="shared" si="78"/>
        <v>31087</v>
      </c>
      <c r="B1699" s="76" t="str">
        <f t="shared" si="79"/>
        <v>31087</v>
      </c>
      <c r="C1699" s="33">
        <v>31087</v>
      </c>
      <c r="D1699" s="33" t="s">
        <v>5663</v>
      </c>
      <c r="E1699" s="33" t="s">
        <v>967</v>
      </c>
      <c r="F1699" s="33" t="s">
        <v>966</v>
      </c>
      <c r="G1699" s="33" t="s">
        <v>5664</v>
      </c>
      <c r="H1699" s="5" t="s">
        <v>1855</v>
      </c>
      <c r="I1699" s="33">
        <v>1758</v>
      </c>
      <c r="K1699" s="9">
        <v>31</v>
      </c>
      <c r="O1699" s="33" t="s">
        <v>5665</v>
      </c>
      <c r="P1699" s="61" t="str">
        <f t="shared" si="80"/>
        <v>POINT(-101.006845 40.211961)</v>
      </c>
      <c r="Q1699" s="67">
        <v>40.211961000000002</v>
      </c>
      <c r="R1699" s="67">
        <v>-101.006845</v>
      </c>
    </row>
    <row r="1700" spans="1:18" x14ac:dyDescent="0.25">
      <c r="A1700" s="76" t="str">
        <f t="shared" si="78"/>
        <v>31089</v>
      </c>
      <c r="B1700" s="76" t="str">
        <f t="shared" si="79"/>
        <v>31089</v>
      </c>
      <c r="C1700" s="33">
        <v>31089</v>
      </c>
      <c r="D1700" s="33" t="s">
        <v>5331</v>
      </c>
      <c r="E1700" s="33" t="s">
        <v>967</v>
      </c>
      <c r="F1700" s="33" t="s">
        <v>966</v>
      </c>
      <c r="G1700" s="33" t="s">
        <v>5332</v>
      </c>
      <c r="H1700" s="5" t="s">
        <v>1855</v>
      </c>
      <c r="I1700" s="33">
        <v>1759</v>
      </c>
      <c r="K1700" s="9">
        <v>31</v>
      </c>
      <c r="O1700" s="33" t="s">
        <v>5666</v>
      </c>
      <c r="P1700" s="61" t="str">
        <f t="shared" si="80"/>
        <v>POINT(-98.742988 42.4584)</v>
      </c>
      <c r="Q1700" s="67">
        <v>42.458399999999997</v>
      </c>
      <c r="R1700" s="67">
        <v>-98.742987999999997</v>
      </c>
    </row>
    <row r="1701" spans="1:18" x14ac:dyDescent="0.25">
      <c r="A1701" s="76" t="str">
        <f t="shared" si="78"/>
        <v>31091</v>
      </c>
      <c r="B1701" s="76" t="str">
        <f t="shared" si="79"/>
        <v>31091</v>
      </c>
      <c r="C1701" s="33">
        <v>31091</v>
      </c>
      <c r="D1701" s="33" t="s">
        <v>5667</v>
      </c>
      <c r="E1701" s="33" t="s">
        <v>967</v>
      </c>
      <c r="F1701" s="33" t="s">
        <v>966</v>
      </c>
      <c r="G1701" s="33" t="s">
        <v>5668</v>
      </c>
      <c r="H1701" s="5" t="s">
        <v>1855</v>
      </c>
      <c r="I1701" s="33">
        <v>1760</v>
      </c>
      <c r="K1701" s="9">
        <v>31</v>
      </c>
      <c r="O1701" s="33" t="s">
        <v>5669</v>
      </c>
      <c r="P1701" s="61" t="str">
        <f t="shared" si="80"/>
        <v>POINT(-101.062839 42.016041)</v>
      </c>
      <c r="Q1701" s="67">
        <v>42.016041000000001</v>
      </c>
      <c r="R1701" s="67">
        <v>-101.062839</v>
      </c>
    </row>
    <row r="1702" spans="1:18" x14ac:dyDescent="0.25">
      <c r="A1702" s="76" t="str">
        <f t="shared" si="78"/>
        <v>31093</v>
      </c>
      <c r="B1702" s="76" t="str">
        <f t="shared" si="79"/>
        <v>31093</v>
      </c>
      <c r="C1702" s="33">
        <v>31093</v>
      </c>
      <c r="D1702" s="33" t="s">
        <v>2245</v>
      </c>
      <c r="E1702" s="33" t="s">
        <v>967</v>
      </c>
      <c r="F1702" s="33" t="s">
        <v>966</v>
      </c>
      <c r="G1702" s="33" t="s">
        <v>2246</v>
      </c>
      <c r="H1702" s="5" t="s">
        <v>1855</v>
      </c>
      <c r="I1702" s="33">
        <v>1761</v>
      </c>
      <c r="K1702" s="9">
        <v>31</v>
      </c>
      <c r="O1702" s="33" t="s">
        <v>5670</v>
      </c>
      <c r="P1702" s="61" t="str">
        <f t="shared" si="80"/>
        <v>POINT(-98.493475 41.189549)</v>
      </c>
      <c r="Q1702" s="67">
        <v>41.189549</v>
      </c>
      <c r="R1702" s="67">
        <v>-98.493475000000004</v>
      </c>
    </row>
    <row r="1703" spans="1:18" x14ac:dyDescent="0.25">
      <c r="A1703" s="76" t="str">
        <f t="shared" si="78"/>
        <v>31095</v>
      </c>
      <c r="B1703" s="76" t="str">
        <f t="shared" si="79"/>
        <v>31095</v>
      </c>
      <c r="C1703" s="33">
        <v>31095</v>
      </c>
      <c r="D1703" s="33" t="s">
        <v>1962</v>
      </c>
      <c r="E1703" s="33" t="s">
        <v>967</v>
      </c>
      <c r="F1703" s="33" t="s">
        <v>966</v>
      </c>
      <c r="G1703" s="33" t="s">
        <v>1963</v>
      </c>
      <c r="H1703" s="5" t="s">
        <v>1855</v>
      </c>
      <c r="I1703" s="33">
        <v>1762</v>
      </c>
      <c r="K1703" s="9">
        <v>31</v>
      </c>
      <c r="O1703" s="33" t="s">
        <v>5671</v>
      </c>
      <c r="P1703" s="61" t="str">
        <f t="shared" si="80"/>
        <v>POINT(-97.140354 40.164028)</v>
      </c>
      <c r="Q1703" s="67">
        <v>40.164028000000002</v>
      </c>
      <c r="R1703" s="67">
        <v>-97.140354000000002</v>
      </c>
    </row>
    <row r="1704" spans="1:18" x14ac:dyDescent="0.25">
      <c r="A1704" s="76" t="str">
        <f t="shared" si="78"/>
        <v>31097</v>
      </c>
      <c r="B1704" s="76" t="str">
        <f t="shared" si="79"/>
        <v>31097</v>
      </c>
      <c r="C1704" s="33">
        <v>31097</v>
      </c>
      <c r="D1704" s="33" t="s">
        <v>2256</v>
      </c>
      <c r="E1704" s="33" t="s">
        <v>967</v>
      </c>
      <c r="F1704" s="33" t="s">
        <v>966</v>
      </c>
      <c r="G1704" s="33" t="s">
        <v>2257</v>
      </c>
      <c r="H1704" s="5" t="s">
        <v>1855</v>
      </c>
      <c r="I1704" s="33">
        <v>1763</v>
      </c>
      <c r="K1704" s="9">
        <v>31</v>
      </c>
      <c r="O1704" s="33" t="s">
        <v>5672</v>
      </c>
      <c r="P1704" s="61" t="str">
        <f t="shared" si="80"/>
        <v>POINT(-96.228933 40.401369)</v>
      </c>
      <c r="Q1704" s="67">
        <v>40.401369000000003</v>
      </c>
      <c r="R1704" s="67">
        <v>-96.228932999999998</v>
      </c>
    </row>
    <row r="1705" spans="1:18" x14ac:dyDescent="0.25">
      <c r="A1705" s="76" t="str">
        <f t="shared" si="78"/>
        <v>31099</v>
      </c>
      <c r="B1705" s="76" t="str">
        <f t="shared" si="79"/>
        <v>31099</v>
      </c>
      <c r="C1705" s="33">
        <v>31099</v>
      </c>
      <c r="D1705" s="33" t="s">
        <v>5673</v>
      </c>
      <c r="E1705" s="33" t="s">
        <v>967</v>
      </c>
      <c r="F1705" s="33" t="s">
        <v>966</v>
      </c>
      <c r="G1705" s="33" t="s">
        <v>5674</v>
      </c>
      <c r="H1705" s="5" t="s">
        <v>1855</v>
      </c>
      <c r="I1705" s="33">
        <v>1764</v>
      </c>
      <c r="K1705" s="9">
        <v>31</v>
      </c>
      <c r="O1705" s="33" t="s">
        <v>5675</v>
      </c>
      <c r="P1705" s="61" t="str">
        <f t="shared" si="80"/>
        <v>POINT(-98.992742 40.506264)</v>
      </c>
      <c r="Q1705" s="67">
        <v>40.506264000000002</v>
      </c>
      <c r="R1705" s="67">
        <v>-98.992742000000007</v>
      </c>
    </row>
    <row r="1706" spans="1:18" x14ac:dyDescent="0.25">
      <c r="A1706" s="76" t="str">
        <f t="shared" si="78"/>
        <v>31101</v>
      </c>
      <c r="B1706" s="76" t="str">
        <f t="shared" si="79"/>
        <v>31101</v>
      </c>
      <c r="C1706" s="33">
        <v>31101</v>
      </c>
      <c r="D1706" s="33" t="s">
        <v>5676</v>
      </c>
      <c r="E1706" s="33" t="s">
        <v>967</v>
      </c>
      <c r="F1706" s="33" t="s">
        <v>966</v>
      </c>
      <c r="G1706" s="33" t="s">
        <v>5677</v>
      </c>
      <c r="H1706" s="5" t="s">
        <v>1855</v>
      </c>
      <c r="I1706" s="33">
        <v>1765</v>
      </c>
      <c r="K1706" s="9">
        <v>31</v>
      </c>
      <c r="O1706" s="33" t="s">
        <v>5678</v>
      </c>
      <c r="P1706" s="61" t="str">
        <f t="shared" si="80"/>
        <v>POINT(-101.696492 41.141877)</v>
      </c>
      <c r="Q1706" s="67">
        <v>41.141877000000001</v>
      </c>
      <c r="R1706" s="67">
        <v>-101.69649200000001</v>
      </c>
    </row>
    <row r="1707" spans="1:18" x14ac:dyDescent="0.25">
      <c r="A1707" s="76" t="str">
        <f t="shared" si="78"/>
        <v>31103</v>
      </c>
      <c r="B1707" s="76" t="str">
        <f t="shared" si="79"/>
        <v>31103</v>
      </c>
      <c r="C1707" s="33">
        <v>31103</v>
      </c>
      <c r="D1707" s="33" t="s">
        <v>5679</v>
      </c>
      <c r="E1707" s="33" t="s">
        <v>967</v>
      </c>
      <c r="F1707" s="33" t="s">
        <v>966</v>
      </c>
      <c r="G1707" s="33" t="s">
        <v>5680</v>
      </c>
      <c r="H1707" s="5" t="s">
        <v>1855</v>
      </c>
      <c r="I1707" s="33">
        <v>1766</v>
      </c>
      <c r="K1707" s="9">
        <v>31</v>
      </c>
      <c r="O1707" s="33" t="s">
        <v>5681</v>
      </c>
      <c r="P1707" s="61" t="str">
        <f t="shared" si="80"/>
        <v>POINT(-99.703607 42.868344)</v>
      </c>
      <c r="Q1707" s="67">
        <v>42.868344</v>
      </c>
      <c r="R1707" s="67">
        <v>-99.703607000000005</v>
      </c>
    </row>
    <row r="1708" spans="1:18" x14ac:dyDescent="0.25">
      <c r="A1708" s="76" t="str">
        <f t="shared" si="78"/>
        <v>31105</v>
      </c>
      <c r="B1708" s="76" t="str">
        <f t="shared" si="79"/>
        <v>31105</v>
      </c>
      <c r="C1708" s="33">
        <v>31105</v>
      </c>
      <c r="D1708" s="33" t="s">
        <v>5682</v>
      </c>
      <c r="E1708" s="33" t="s">
        <v>967</v>
      </c>
      <c r="F1708" s="33" t="s">
        <v>966</v>
      </c>
      <c r="G1708" s="33" t="s">
        <v>5683</v>
      </c>
      <c r="H1708" s="5" t="s">
        <v>1855</v>
      </c>
      <c r="I1708" s="33">
        <v>1767</v>
      </c>
      <c r="K1708" s="9">
        <v>31</v>
      </c>
      <c r="O1708" s="33" t="s">
        <v>5684</v>
      </c>
      <c r="P1708" s="61" t="str">
        <f t="shared" si="80"/>
        <v>POINT(-103.660711 41.232889)</v>
      </c>
      <c r="Q1708" s="67">
        <v>41.232889</v>
      </c>
      <c r="R1708" s="67">
        <v>-103.66071100000001</v>
      </c>
    </row>
    <row r="1709" spans="1:18" x14ac:dyDescent="0.25">
      <c r="A1709" s="76" t="str">
        <f t="shared" si="78"/>
        <v>31107</v>
      </c>
      <c r="B1709" s="76" t="str">
        <f t="shared" si="79"/>
        <v>31107</v>
      </c>
      <c r="C1709" s="33">
        <v>31107</v>
      </c>
      <c r="D1709" s="33" t="s">
        <v>3493</v>
      </c>
      <c r="E1709" s="33" t="s">
        <v>967</v>
      </c>
      <c r="F1709" s="33" t="s">
        <v>966</v>
      </c>
      <c r="G1709" s="33" t="s">
        <v>3494</v>
      </c>
      <c r="H1709" s="5" t="s">
        <v>1855</v>
      </c>
      <c r="I1709" s="33">
        <v>1768</v>
      </c>
      <c r="K1709" s="9">
        <v>31</v>
      </c>
      <c r="O1709" s="33" t="s">
        <v>5685</v>
      </c>
      <c r="P1709" s="61" t="str">
        <f t="shared" si="80"/>
        <v>POINT(-97.786962 42.61911)</v>
      </c>
      <c r="Q1709" s="67">
        <v>42.619109999999999</v>
      </c>
      <c r="R1709" s="67">
        <v>-97.786962000000003</v>
      </c>
    </row>
    <row r="1710" spans="1:18" x14ac:dyDescent="0.25">
      <c r="A1710" s="76" t="str">
        <f t="shared" si="78"/>
        <v>31109</v>
      </c>
      <c r="B1710" s="76" t="str">
        <f t="shared" si="79"/>
        <v>31109</v>
      </c>
      <c r="C1710" s="33">
        <v>31109</v>
      </c>
      <c r="D1710" s="33" t="s">
        <v>5686</v>
      </c>
      <c r="E1710" s="33" t="s">
        <v>967</v>
      </c>
      <c r="F1710" s="33" t="s">
        <v>966</v>
      </c>
      <c r="G1710" s="33" t="s">
        <v>5687</v>
      </c>
      <c r="H1710" s="5" t="s">
        <v>1855</v>
      </c>
      <c r="I1710" s="33">
        <v>1769</v>
      </c>
      <c r="K1710" s="9">
        <v>31</v>
      </c>
      <c r="O1710" s="33" t="s">
        <v>5688</v>
      </c>
      <c r="P1710" s="61" t="str">
        <f t="shared" si="80"/>
        <v>POINT(-96.673551 40.801058)</v>
      </c>
      <c r="Q1710" s="67">
        <v>40.801057999999998</v>
      </c>
      <c r="R1710" s="67">
        <v>-96.673551000000003</v>
      </c>
    </row>
    <row r="1711" spans="1:18" x14ac:dyDescent="0.25">
      <c r="A1711" s="76" t="str">
        <f t="shared" si="78"/>
        <v>31111</v>
      </c>
      <c r="B1711" s="76" t="str">
        <f t="shared" si="79"/>
        <v>31111</v>
      </c>
      <c r="C1711" s="33">
        <v>31111</v>
      </c>
      <c r="D1711" s="33" t="s">
        <v>2264</v>
      </c>
      <c r="E1711" s="33" t="s">
        <v>967</v>
      </c>
      <c r="F1711" s="33" t="s">
        <v>966</v>
      </c>
      <c r="G1711" s="33" t="s">
        <v>2265</v>
      </c>
      <c r="H1711" s="5" t="s">
        <v>1855</v>
      </c>
      <c r="I1711" s="33">
        <v>1770</v>
      </c>
      <c r="K1711" s="9">
        <v>31</v>
      </c>
      <c r="O1711" s="33" t="s">
        <v>5689</v>
      </c>
      <c r="P1711" s="61" t="str">
        <f t="shared" si="80"/>
        <v>POINT(-100.78923 41.119635)</v>
      </c>
      <c r="Q1711" s="67">
        <v>41.119635000000002</v>
      </c>
      <c r="R1711" s="67">
        <v>-100.78923</v>
      </c>
    </row>
    <row r="1712" spans="1:18" x14ac:dyDescent="0.25">
      <c r="A1712" s="76" t="str">
        <f t="shared" si="78"/>
        <v>31113</v>
      </c>
      <c r="B1712" s="76" t="str">
        <f t="shared" si="79"/>
        <v>31113</v>
      </c>
      <c r="C1712" s="33">
        <v>31113</v>
      </c>
      <c r="D1712" s="33" t="s">
        <v>2270</v>
      </c>
      <c r="E1712" s="33" t="s">
        <v>967</v>
      </c>
      <c r="F1712" s="33" t="s">
        <v>966</v>
      </c>
      <c r="G1712" s="33" t="s">
        <v>2271</v>
      </c>
      <c r="H1712" s="5" t="s">
        <v>1855</v>
      </c>
      <c r="I1712" s="33">
        <v>1771</v>
      </c>
      <c r="K1712" s="9">
        <v>31</v>
      </c>
      <c r="O1712" s="33" t="s">
        <v>5690</v>
      </c>
      <c r="P1712" s="61" t="str">
        <f t="shared" si="80"/>
        <v>POINT(-100.500737 41.484178)</v>
      </c>
      <c r="Q1712" s="67">
        <v>41.484178</v>
      </c>
      <c r="R1712" s="67">
        <v>-100.500737</v>
      </c>
    </row>
    <row r="1713" spans="1:18" x14ac:dyDescent="0.25">
      <c r="A1713" s="76" t="str">
        <f t="shared" si="78"/>
        <v>31115</v>
      </c>
      <c r="B1713" s="76" t="str">
        <f t="shared" si="79"/>
        <v>31115</v>
      </c>
      <c r="C1713" s="33">
        <v>31115</v>
      </c>
      <c r="D1713" s="33" t="s">
        <v>5691</v>
      </c>
      <c r="E1713" s="33" t="s">
        <v>967</v>
      </c>
      <c r="F1713" s="33" t="s">
        <v>966</v>
      </c>
      <c r="G1713" s="33" t="s">
        <v>5692</v>
      </c>
      <c r="H1713" s="5" t="s">
        <v>1855</v>
      </c>
      <c r="I1713" s="33">
        <v>1772</v>
      </c>
      <c r="K1713" s="9">
        <v>31</v>
      </c>
      <c r="O1713" s="33" t="s">
        <v>5693</v>
      </c>
      <c r="P1713" s="61" t="str">
        <f t="shared" si="80"/>
        <v>POINT(-99.402546 41.816483)</v>
      </c>
      <c r="Q1713" s="67">
        <v>41.816482999999998</v>
      </c>
      <c r="R1713" s="67">
        <v>-99.402546000000001</v>
      </c>
    </row>
    <row r="1714" spans="1:18" x14ac:dyDescent="0.25">
      <c r="A1714" s="76" t="str">
        <f t="shared" si="78"/>
        <v>31117</v>
      </c>
      <c r="B1714" s="76" t="str">
        <f t="shared" si="79"/>
        <v>31117</v>
      </c>
      <c r="C1714" s="33">
        <v>31117</v>
      </c>
      <c r="D1714" s="33" t="s">
        <v>4084</v>
      </c>
      <c r="E1714" s="33" t="s">
        <v>967</v>
      </c>
      <c r="F1714" s="33" t="s">
        <v>966</v>
      </c>
      <c r="G1714" s="33" t="s">
        <v>4085</v>
      </c>
      <c r="H1714" s="5" t="s">
        <v>1855</v>
      </c>
      <c r="I1714" s="33">
        <v>1773</v>
      </c>
      <c r="K1714" s="9">
        <v>31</v>
      </c>
      <c r="O1714" s="33" t="s">
        <v>5694</v>
      </c>
      <c r="P1714" s="61" t="str">
        <f t="shared" si="80"/>
        <v>POINT(-100.986347 41.57331)</v>
      </c>
      <c r="Q1714" s="67">
        <v>41.573309999999999</v>
      </c>
      <c r="R1714" s="67">
        <v>-100.98634699999999</v>
      </c>
    </row>
    <row r="1715" spans="1:18" x14ac:dyDescent="0.25">
      <c r="A1715" s="76" t="str">
        <f t="shared" si="78"/>
        <v>31119</v>
      </c>
      <c r="B1715" s="76" t="str">
        <f t="shared" si="79"/>
        <v>31119</v>
      </c>
      <c r="C1715" s="33">
        <v>31119</v>
      </c>
      <c r="D1715" s="33" t="s">
        <v>1986</v>
      </c>
      <c r="E1715" s="33" t="s">
        <v>967</v>
      </c>
      <c r="F1715" s="33" t="s">
        <v>966</v>
      </c>
      <c r="G1715" s="33" t="s">
        <v>1987</v>
      </c>
      <c r="H1715" s="5" t="s">
        <v>1855</v>
      </c>
      <c r="I1715" s="33">
        <v>1774</v>
      </c>
      <c r="K1715" s="9">
        <v>31</v>
      </c>
      <c r="O1715" s="33" t="s">
        <v>5695</v>
      </c>
      <c r="P1715" s="61" t="str">
        <f t="shared" si="80"/>
        <v>POINT(-97.461692 42.003908)</v>
      </c>
      <c r="Q1715" s="67">
        <v>42.003908000000003</v>
      </c>
      <c r="R1715" s="67">
        <v>-97.461691999999999</v>
      </c>
    </row>
    <row r="1716" spans="1:18" x14ac:dyDescent="0.25">
      <c r="A1716" s="76" t="str">
        <f t="shared" si="78"/>
        <v>31121</v>
      </c>
      <c r="B1716" s="76" t="str">
        <f t="shared" si="79"/>
        <v>31121</v>
      </c>
      <c r="C1716" s="33">
        <v>31121</v>
      </c>
      <c r="D1716" s="33" t="s">
        <v>5696</v>
      </c>
      <c r="E1716" s="33" t="s">
        <v>967</v>
      </c>
      <c r="F1716" s="33" t="s">
        <v>966</v>
      </c>
      <c r="G1716" s="33" t="s">
        <v>5697</v>
      </c>
      <c r="H1716" s="5" t="s">
        <v>1855</v>
      </c>
      <c r="I1716" s="33">
        <v>1775</v>
      </c>
      <c r="K1716" s="9">
        <v>31</v>
      </c>
      <c r="O1716" s="33" t="s">
        <v>5698</v>
      </c>
      <c r="P1716" s="61" t="str">
        <f t="shared" si="80"/>
        <v>POINT(-98.039353 41.1312)</v>
      </c>
      <c r="Q1716" s="67">
        <v>41.1312</v>
      </c>
      <c r="R1716" s="67">
        <v>-98.039353000000006</v>
      </c>
    </row>
    <row r="1717" spans="1:18" x14ac:dyDescent="0.25">
      <c r="A1717" s="76" t="str">
        <f t="shared" si="78"/>
        <v>31123</v>
      </c>
      <c r="B1717" s="76" t="str">
        <f t="shared" si="79"/>
        <v>31123</v>
      </c>
      <c r="C1717" s="33">
        <v>31123</v>
      </c>
      <c r="D1717" s="33" t="s">
        <v>5699</v>
      </c>
      <c r="E1717" s="33" t="s">
        <v>967</v>
      </c>
      <c r="F1717" s="33" t="s">
        <v>966</v>
      </c>
      <c r="G1717" s="33" t="s">
        <v>5700</v>
      </c>
      <c r="H1717" s="5" t="s">
        <v>1855</v>
      </c>
      <c r="I1717" s="33">
        <v>1776</v>
      </c>
      <c r="K1717" s="9">
        <v>31</v>
      </c>
      <c r="O1717" s="33" t="s">
        <v>5701</v>
      </c>
      <c r="P1717" s="61" t="str">
        <f t="shared" si="80"/>
        <v>POINT(-103.159224 41.707123)</v>
      </c>
      <c r="Q1717" s="67">
        <v>41.707123000000003</v>
      </c>
      <c r="R1717" s="67">
        <v>-103.15922399999999</v>
      </c>
    </row>
    <row r="1718" spans="1:18" x14ac:dyDescent="0.25">
      <c r="A1718" s="76" t="str">
        <f t="shared" si="78"/>
        <v>31125</v>
      </c>
      <c r="B1718" s="76" t="str">
        <f t="shared" si="79"/>
        <v>31125</v>
      </c>
      <c r="C1718" s="33">
        <v>31125</v>
      </c>
      <c r="D1718" s="33" t="s">
        <v>5702</v>
      </c>
      <c r="E1718" s="33" t="s">
        <v>967</v>
      </c>
      <c r="F1718" s="33" t="s">
        <v>966</v>
      </c>
      <c r="G1718" s="33" t="s">
        <v>5703</v>
      </c>
      <c r="H1718" s="5" t="s">
        <v>1855</v>
      </c>
      <c r="I1718" s="33">
        <v>1777</v>
      </c>
      <c r="K1718" s="9">
        <v>31</v>
      </c>
      <c r="O1718" s="33" t="s">
        <v>5704</v>
      </c>
      <c r="P1718" s="61" t="str">
        <f t="shared" si="80"/>
        <v>POINT(-97.895028 41.403829)</v>
      </c>
      <c r="Q1718" s="67">
        <v>41.403829000000002</v>
      </c>
      <c r="R1718" s="67">
        <v>-97.895027999999996</v>
      </c>
    </row>
    <row r="1719" spans="1:18" x14ac:dyDescent="0.25">
      <c r="A1719" s="76" t="str">
        <f t="shared" si="78"/>
        <v>31127</v>
      </c>
      <c r="B1719" s="76" t="str">
        <f t="shared" si="79"/>
        <v>31127</v>
      </c>
      <c r="C1719" s="33">
        <v>31127</v>
      </c>
      <c r="D1719" s="33" t="s">
        <v>4101</v>
      </c>
      <c r="E1719" s="33" t="s">
        <v>967</v>
      </c>
      <c r="F1719" s="33" t="s">
        <v>966</v>
      </c>
      <c r="G1719" s="33" t="s">
        <v>4102</v>
      </c>
      <c r="H1719" s="5" t="s">
        <v>1855</v>
      </c>
      <c r="I1719" s="33">
        <v>1778</v>
      </c>
      <c r="K1719" s="9">
        <v>31</v>
      </c>
      <c r="O1719" s="33" t="s">
        <v>5705</v>
      </c>
      <c r="P1719" s="61" t="str">
        <f t="shared" si="80"/>
        <v>POINT(-95.836309 40.403957)</v>
      </c>
      <c r="Q1719" s="67">
        <v>40.403956999999998</v>
      </c>
      <c r="R1719" s="67">
        <v>-95.836309</v>
      </c>
    </row>
    <row r="1720" spans="1:18" x14ac:dyDescent="0.25">
      <c r="A1720" s="76" t="str">
        <f t="shared" si="78"/>
        <v>31129</v>
      </c>
      <c r="B1720" s="76" t="str">
        <f t="shared" si="79"/>
        <v>31129</v>
      </c>
      <c r="C1720" s="33">
        <v>31129</v>
      </c>
      <c r="D1720" s="33" t="s">
        <v>5706</v>
      </c>
      <c r="E1720" s="33" t="s">
        <v>967</v>
      </c>
      <c r="F1720" s="33" t="s">
        <v>966</v>
      </c>
      <c r="G1720" s="33" t="s">
        <v>5707</v>
      </c>
      <c r="H1720" s="5" t="s">
        <v>1855</v>
      </c>
      <c r="I1720" s="33">
        <v>1779</v>
      </c>
      <c r="K1720" s="9">
        <v>31</v>
      </c>
      <c r="O1720" s="33" t="s">
        <v>5708</v>
      </c>
      <c r="P1720" s="61" t="str">
        <f t="shared" si="80"/>
        <v>POINT(-98.061108 40.115021)</v>
      </c>
      <c r="Q1720" s="67">
        <v>40.115020999999999</v>
      </c>
      <c r="R1720" s="67">
        <v>-98.061108000000004</v>
      </c>
    </row>
    <row r="1721" spans="1:18" x14ac:dyDescent="0.25">
      <c r="A1721" s="76" t="str">
        <f t="shared" si="78"/>
        <v>31131</v>
      </c>
      <c r="B1721" s="76" t="str">
        <f t="shared" si="79"/>
        <v>31131</v>
      </c>
      <c r="C1721" s="33">
        <v>31131</v>
      </c>
      <c r="D1721" s="33" t="s">
        <v>5709</v>
      </c>
      <c r="E1721" s="33" t="s">
        <v>967</v>
      </c>
      <c r="F1721" s="33" t="s">
        <v>966</v>
      </c>
      <c r="G1721" s="33" t="s">
        <v>5710</v>
      </c>
      <c r="H1721" s="5" t="s">
        <v>1855</v>
      </c>
      <c r="I1721" s="33">
        <v>1780</v>
      </c>
      <c r="K1721" s="9">
        <v>31</v>
      </c>
      <c r="O1721" s="33" t="s">
        <v>5711</v>
      </c>
      <c r="P1721" s="61" t="str">
        <f t="shared" si="80"/>
        <v>POINT(-96.029874 40.669495)</v>
      </c>
      <c r="Q1721" s="67">
        <v>40.669494999999998</v>
      </c>
      <c r="R1721" s="67">
        <v>-96.029874000000007</v>
      </c>
    </row>
    <row r="1722" spans="1:18" x14ac:dyDescent="0.25">
      <c r="A1722" s="76" t="str">
        <f t="shared" si="78"/>
        <v>31133</v>
      </c>
      <c r="B1722" s="76" t="str">
        <f t="shared" si="79"/>
        <v>31133</v>
      </c>
      <c r="C1722" s="33">
        <v>31133</v>
      </c>
      <c r="D1722" s="33" t="s">
        <v>4122</v>
      </c>
      <c r="E1722" s="33" t="s">
        <v>967</v>
      </c>
      <c r="F1722" s="33" t="s">
        <v>966</v>
      </c>
      <c r="G1722" s="33" t="s">
        <v>4123</v>
      </c>
      <c r="H1722" s="5" t="s">
        <v>1855</v>
      </c>
      <c r="I1722" s="33">
        <v>1781</v>
      </c>
      <c r="K1722" s="9">
        <v>31</v>
      </c>
      <c r="O1722" s="33" t="s">
        <v>5712</v>
      </c>
      <c r="P1722" s="61" t="str">
        <f t="shared" si="80"/>
        <v>POINT(-96.184059 40.134921)</v>
      </c>
      <c r="Q1722" s="67">
        <v>40.134920999999999</v>
      </c>
      <c r="R1722" s="67">
        <v>-96.184059000000005</v>
      </c>
    </row>
    <row r="1723" spans="1:18" x14ac:dyDescent="0.25">
      <c r="A1723" s="76" t="str">
        <f t="shared" si="78"/>
        <v>31135</v>
      </c>
      <c r="B1723" s="76" t="str">
        <f t="shared" si="79"/>
        <v>31135</v>
      </c>
      <c r="C1723" s="33">
        <v>31135</v>
      </c>
      <c r="D1723" s="33" t="s">
        <v>5713</v>
      </c>
      <c r="E1723" s="33" t="s">
        <v>967</v>
      </c>
      <c r="F1723" s="33" t="s">
        <v>966</v>
      </c>
      <c r="G1723" s="33" t="s">
        <v>5714</v>
      </c>
      <c r="H1723" s="5" t="s">
        <v>1855</v>
      </c>
      <c r="I1723" s="33">
        <v>1782</v>
      </c>
      <c r="K1723" s="9">
        <v>31</v>
      </c>
      <c r="O1723" s="33" t="s">
        <v>5715</v>
      </c>
      <c r="P1723" s="61" t="str">
        <f t="shared" si="80"/>
        <v>POINT(-101.672531 40.847278)</v>
      </c>
      <c r="Q1723" s="67">
        <v>40.847278000000003</v>
      </c>
      <c r="R1723" s="67">
        <v>-101.67253100000001</v>
      </c>
    </row>
    <row r="1724" spans="1:18" x14ac:dyDescent="0.25">
      <c r="A1724" s="76" t="str">
        <f t="shared" si="78"/>
        <v>31137</v>
      </c>
      <c r="B1724" s="76" t="str">
        <f t="shared" si="79"/>
        <v>31137</v>
      </c>
      <c r="C1724" s="33">
        <v>31137</v>
      </c>
      <c r="D1724" s="33" t="s">
        <v>5391</v>
      </c>
      <c r="E1724" s="33" t="s">
        <v>967</v>
      </c>
      <c r="F1724" s="33" t="s">
        <v>966</v>
      </c>
      <c r="G1724" s="33" t="s">
        <v>5392</v>
      </c>
      <c r="H1724" s="5" t="s">
        <v>1855</v>
      </c>
      <c r="I1724" s="33">
        <v>1783</v>
      </c>
      <c r="K1724" s="9">
        <v>31</v>
      </c>
      <c r="O1724" s="33" t="s">
        <v>5716</v>
      </c>
      <c r="P1724" s="61" t="str">
        <f t="shared" si="80"/>
        <v>POINT(-99.406756 40.468151)</v>
      </c>
      <c r="Q1724" s="67">
        <v>40.468150999999999</v>
      </c>
      <c r="R1724" s="67">
        <v>-99.406756000000001</v>
      </c>
    </row>
    <row r="1725" spans="1:18" x14ac:dyDescent="0.25">
      <c r="A1725" s="76" t="str">
        <f t="shared" si="78"/>
        <v>31139</v>
      </c>
      <c r="B1725" s="76" t="str">
        <f t="shared" si="79"/>
        <v>31139</v>
      </c>
      <c r="C1725" s="33">
        <v>31139</v>
      </c>
      <c r="D1725" s="33" t="s">
        <v>3160</v>
      </c>
      <c r="E1725" s="33" t="s">
        <v>967</v>
      </c>
      <c r="F1725" s="33" t="s">
        <v>966</v>
      </c>
      <c r="G1725" s="33" t="s">
        <v>3161</v>
      </c>
      <c r="H1725" s="5" t="s">
        <v>1855</v>
      </c>
      <c r="I1725" s="33">
        <v>1784</v>
      </c>
      <c r="K1725" s="9">
        <v>31</v>
      </c>
      <c r="O1725" s="33" t="s">
        <v>5717</v>
      </c>
      <c r="P1725" s="61" t="str">
        <f t="shared" si="80"/>
        <v>POINT(-97.591986 42.262663)</v>
      </c>
      <c r="Q1725" s="67">
        <v>42.262663000000003</v>
      </c>
      <c r="R1725" s="67">
        <v>-97.591986000000006</v>
      </c>
    </row>
    <row r="1726" spans="1:18" x14ac:dyDescent="0.25">
      <c r="A1726" s="76" t="str">
        <f t="shared" si="78"/>
        <v>31141</v>
      </c>
      <c r="B1726" s="76" t="str">
        <f t="shared" si="79"/>
        <v>31141</v>
      </c>
      <c r="C1726" s="33">
        <v>31141</v>
      </c>
      <c r="D1726" s="33" t="s">
        <v>5395</v>
      </c>
      <c r="E1726" s="33" t="s">
        <v>967</v>
      </c>
      <c r="F1726" s="33" t="s">
        <v>966</v>
      </c>
      <c r="G1726" s="33" t="s">
        <v>5396</v>
      </c>
      <c r="H1726" s="5" t="s">
        <v>1855</v>
      </c>
      <c r="I1726" s="33">
        <v>1785</v>
      </c>
      <c r="K1726" s="9">
        <v>31</v>
      </c>
      <c r="O1726" s="33" t="s">
        <v>5718</v>
      </c>
      <c r="P1726" s="61" t="str">
        <f t="shared" si="80"/>
        <v>POINT(-97.387409 41.469013)</v>
      </c>
      <c r="Q1726" s="67">
        <v>41.469012999999997</v>
      </c>
      <c r="R1726" s="67">
        <v>-97.387409000000005</v>
      </c>
    </row>
    <row r="1727" spans="1:18" x14ac:dyDescent="0.25">
      <c r="A1727" s="76" t="str">
        <f t="shared" si="78"/>
        <v>31143</v>
      </c>
      <c r="B1727" s="76" t="str">
        <f t="shared" si="79"/>
        <v>31143</v>
      </c>
      <c r="C1727" s="33">
        <v>31143</v>
      </c>
      <c r="D1727" s="33" t="s">
        <v>2301</v>
      </c>
      <c r="E1727" s="33" t="s">
        <v>967</v>
      </c>
      <c r="F1727" s="33" t="s">
        <v>966</v>
      </c>
      <c r="G1727" s="33" t="s">
        <v>2302</v>
      </c>
      <c r="H1727" s="5" t="s">
        <v>1855</v>
      </c>
      <c r="I1727" s="33">
        <v>1786</v>
      </c>
      <c r="K1727" s="9">
        <v>31</v>
      </c>
      <c r="O1727" s="33" t="s">
        <v>5719</v>
      </c>
      <c r="P1727" s="61" t="str">
        <f t="shared" si="80"/>
        <v>POINT(-97.555813 41.174759)</v>
      </c>
      <c r="Q1727" s="67">
        <v>41.174759000000002</v>
      </c>
      <c r="R1727" s="67">
        <v>-97.555813000000001</v>
      </c>
    </row>
    <row r="1728" spans="1:18" x14ac:dyDescent="0.25">
      <c r="A1728" s="76" t="str">
        <f t="shared" si="78"/>
        <v>31145</v>
      </c>
      <c r="B1728" s="76" t="str">
        <f t="shared" si="79"/>
        <v>31145</v>
      </c>
      <c r="C1728" s="33">
        <v>31145</v>
      </c>
      <c r="D1728" s="33" t="s">
        <v>5720</v>
      </c>
      <c r="E1728" s="33" t="s">
        <v>967</v>
      </c>
      <c r="F1728" s="33" t="s">
        <v>966</v>
      </c>
      <c r="G1728" s="33" t="s">
        <v>5721</v>
      </c>
      <c r="H1728" s="5" t="s">
        <v>1855</v>
      </c>
      <c r="I1728" s="33">
        <v>1787</v>
      </c>
      <c r="K1728" s="9">
        <v>31</v>
      </c>
      <c r="O1728" s="33" t="s">
        <v>5722</v>
      </c>
      <c r="P1728" s="61" t="str">
        <f t="shared" si="80"/>
        <v>POINT(-100.587807 40.205475)</v>
      </c>
      <c r="Q1728" s="67">
        <v>40.205475</v>
      </c>
      <c r="R1728" s="67">
        <v>-100.587807</v>
      </c>
    </row>
    <row r="1729" spans="1:18" x14ac:dyDescent="0.25">
      <c r="A1729" s="76" t="str">
        <f t="shared" si="78"/>
        <v>31147</v>
      </c>
      <c r="B1729" s="76" t="str">
        <f t="shared" si="79"/>
        <v>31147</v>
      </c>
      <c r="C1729" s="33">
        <v>31147</v>
      </c>
      <c r="D1729" s="33" t="s">
        <v>5723</v>
      </c>
      <c r="E1729" s="33" t="s">
        <v>967</v>
      </c>
      <c r="F1729" s="33" t="s">
        <v>966</v>
      </c>
      <c r="G1729" s="33" t="s">
        <v>5724</v>
      </c>
      <c r="H1729" s="5" t="s">
        <v>1855</v>
      </c>
      <c r="I1729" s="33">
        <v>1788</v>
      </c>
      <c r="K1729" s="9">
        <v>31</v>
      </c>
      <c r="O1729" s="33" t="s">
        <v>5725</v>
      </c>
      <c r="P1729" s="61" t="str">
        <f t="shared" si="80"/>
        <v>POINT(-95.673464 40.099947)</v>
      </c>
      <c r="Q1729" s="67">
        <v>40.099947</v>
      </c>
      <c r="R1729" s="67">
        <v>-95.673463999999996</v>
      </c>
    </row>
    <row r="1730" spans="1:18" x14ac:dyDescent="0.25">
      <c r="A1730" s="76" t="str">
        <f t="shared" si="78"/>
        <v>31149</v>
      </c>
      <c r="B1730" s="76" t="str">
        <f t="shared" si="79"/>
        <v>31149</v>
      </c>
      <c r="C1730" s="33">
        <v>31149</v>
      </c>
      <c r="D1730" s="33" t="s">
        <v>5053</v>
      </c>
      <c r="E1730" s="33" t="s">
        <v>967</v>
      </c>
      <c r="F1730" s="33" t="s">
        <v>966</v>
      </c>
      <c r="G1730" s="33" t="s">
        <v>5054</v>
      </c>
      <c r="H1730" s="5" t="s">
        <v>1855</v>
      </c>
      <c r="I1730" s="33">
        <v>1789</v>
      </c>
      <c r="K1730" s="9">
        <v>31</v>
      </c>
      <c r="O1730" s="33" t="s">
        <v>5726</v>
      </c>
      <c r="P1730" s="61" t="str">
        <f t="shared" si="80"/>
        <v>POINT(-99.495235 42.536442)</v>
      </c>
      <c r="Q1730" s="67">
        <v>42.536442000000001</v>
      </c>
      <c r="R1730" s="67">
        <v>-99.495234999999994</v>
      </c>
    </row>
    <row r="1731" spans="1:18" x14ac:dyDescent="0.25">
      <c r="A1731" s="76" t="str">
        <f t="shared" ref="A1731:A1794" si="81">K1731&amp;RIGHT(C1731,3)</f>
        <v>31151</v>
      </c>
      <c r="B1731" s="76" t="str">
        <f t="shared" ref="B1731:B1794" si="82">TEXT(A1731,"00000")</f>
        <v>31151</v>
      </c>
      <c r="C1731" s="33">
        <v>31151</v>
      </c>
      <c r="D1731" s="33" t="s">
        <v>2317</v>
      </c>
      <c r="E1731" s="33" t="s">
        <v>967</v>
      </c>
      <c r="F1731" s="33" t="s">
        <v>966</v>
      </c>
      <c r="G1731" s="33" t="s">
        <v>2318</v>
      </c>
      <c r="H1731" s="5" t="s">
        <v>1855</v>
      </c>
      <c r="I1731" s="33">
        <v>1790</v>
      </c>
      <c r="K1731" s="9">
        <v>31</v>
      </c>
      <c r="O1731" s="33" t="s">
        <v>5727</v>
      </c>
      <c r="P1731" s="61" t="str">
        <f t="shared" ref="P1731:P1794" si="83">CONCATENATE("POINT","(",R1731," ",Q1731,")")</f>
        <v>POINT(-97.02001 40.578252)</v>
      </c>
      <c r="Q1731" s="67">
        <v>40.578251999999999</v>
      </c>
      <c r="R1731" s="67">
        <v>-97.020009999999999</v>
      </c>
    </row>
    <row r="1732" spans="1:18" x14ac:dyDescent="0.25">
      <c r="A1732" s="76" t="str">
        <f t="shared" si="81"/>
        <v>31153</v>
      </c>
      <c r="B1732" s="76" t="str">
        <f t="shared" si="82"/>
        <v>31153</v>
      </c>
      <c r="C1732" s="33">
        <v>31153</v>
      </c>
      <c r="D1732" s="33" t="s">
        <v>5728</v>
      </c>
      <c r="E1732" s="33" t="s">
        <v>967</v>
      </c>
      <c r="F1732" s="33" t="s">
        <v>966</v>
      </c>
      <c r="G1732" s="33" t="s">
        <v>5729</v>
      </c>
      <c r="H1732" s="5" t="s">
        <v>1855</v>
      </c>
      <c r="I1732" s="33">
        <v>1791</v>
      </c>
      <c r="K1732" s="9">
        <v>31</v>
      </c>
      <c r="O1732" s="33" t="s">
        <v>5730</v>
      </c>
      <c r="P1732" s="61" t="str">
        <f t="shared" si="83"/>
        <v>POINT(-96.033892 41.153107)</v>
      </c>
      <c r="Q1732" s="67">
        <v>41.153106999999999</v>
      </c>
      <c r="R1732" s="67">
        <v>-96.033891999999994</v>
      </c>
    </row>
    <row r="1733" spans="1:18" x14ac:dyDescent="0.25">
      <c r="A1733" s="76" t="str">
        <f t="shared" si="81"/>
        <v>31155</v>
      </c>
      <c r="B1733" s="76" t="str">
        <f t="shared" si="82"/>
        <v>31155</v>
      </c>
      <c r="C1733" s="33">
        <v>31155</v>
      </c>
      <c r="D1733" s="33" t="s">
        <v>5731</v>
      </c>
      <c r="E1733" s="33" t="s">
        <v>967</v>
      </c>
      <c r="F1733" s="33" t="s">
        <v>966</v>
      </c>
      <c r="G1733" s="33" t="s">
        <v>5732</v>
      </c>
      <c r="H1733" s="5" t="s">
        <v>1855</v>
      </c>
      <c r="I1733" s="33">
        <v>1792</v>
      </c>
      <c r="K1733" s="9">
        <v>31</v>
      </c>
      <c r="O1733" s="33" t="s">
        <v>5733</v>
      </c>
      <c r="P1733" s="61" t="str">
        <f t="shared" si="83"/>
        <v>POINT(-96.571016 41.199571)</v>
      </c>
      <c r="Q1733" s="67">
        <v>41.199570999999999</v>
      </c>
      <c r="R1733" s="67">
        <v>-96.571016</v>
      </c>
    </row>
    <row r="1734" spans="1:18" x14ac:dyDescent="0.25">
      <c r="A1734" s="76" t="str">
        <f t="shared" si="81"/>
        <v>31157</v>
      </c>
      <c r="B1734" s="76" t="str">
        <f t="shared" si="82"/>
        <v>31157</v>
      </c>
      <c r="C1734" s="33">
        <v>31157</v>
      </c>
      <c r="D1734" s="33" t="s">
        <v>5734</v>
      </c>
      <c r="E1734" s="33" t="s">
        <v>967</v>
      </c>
      <c r="F1734" s="33" t="s">
        <v>966</v>
      </c>
      <c r="G1734" s="33" t="s">
        <v>5735</v>
      </c>
      <c r="H1734" s="5" t="s">
        <v>1855</v>
      </c>
      <c r="I1734" s="33">
        <v>1793</v>
      </c>
      <c r="K1734" s="9">
        <v>31</v>
      </c>
      <c r="O1734" s="33" t="s">
        <v>5736</v>
      </c>
      <c r="P1734" s="61" t="str">
        <f t="shared" si="83"/>
        <v>POINT(-103.68038 41.865018)</v>
      </c>
      <c r="Q1734" s="67">
        <v>41.865017999999999</v>
      </c>
      <c r="R1734" s="67">
        <v>-103.68038</v>
      </c>
    </row>
    <row r="1735" spans="1:18" x14ac:dyDescent="0.25">
      <c r="A1735" s="76" t="str">
        <f t="shared" si="81"/>
        <v>31159</v>
      </c>
      <c r="B1735" s="76" t="str">
        <f t="shared" si="82"/>
        <v>31159</v>
      </c>
      <c r="C1735" s="33">
        <v>31159</v>
      </c>
      <c r="D1735" s="33" t="s">
        <v>4155</v>
      </c>
      <c r="E1735" s="33" t="s">
        <v>967</v>
      </c>
      <c r="F1735" s="33" t="s">
        <v>966</v>
      </c>
      <c r="G1735" s="33" t="s">
        <v>4156</v>
      </c>
      <c r="H1735" s="5" t="s">
        <v>1855</v>
      </c>
      <c r="I1735" s="33">
        <v>1794</v>
      </c>
      <c r="K1735" s="9">
        <v>31</v>
      </c>
      <c r="O1735" s="33" t="s">
        <v>5737</v>
      </c>
      <c r="P1735" s="61" t="str">
        <f t="shared" si="83"/>
        <v>POINT(-97.106037 40.873593)</v>
      </c>
      <c r="Q1735" s="67">
        <v>40.873593</v>
      </c>
      <c r="R1735" s="67">
        <v>-97.106037000000001</v>
      </c>
    </row>
    <row r="1736" spans="1:18" x14ac:dyDescent="0.25">
      <c r="A1736" s="76" t="str">
        <f t="shared" si="81"/>
        <v>31161</v>
      </c>
      <c r="B1736" s="76" t="str">
        <f t="shared" si="82"/>
        <v>31161</v>
      </c>
      <c r="C1736" s="33">
        <v>31161</v>
      </c>
      <c r="D1736" s="33" t="s">
        <v>4161</v>
      </c>
      <c r="E1736" s="33" t="s">
        <v>967</v>
      </c>
      <c r="F1736" s="33" t="s">
        <v>966</v>
      </c>
      <c r="G1736" s="33" t="s">
        <v>4162</v>
      </c>
      <c r="H1736" s="5" t="s">
        <v>1855</v>
      </c>
      <c r="I1736" s="33">
        <v>1795</v>
      </c>
      <c r="K1736" s="9">
        <v>31</v>
      </c>
      <c r="O1736" s="33" t="s">
        <v>5738</v>
      </c>
      <c r="P1736" s="61" t="str">
        <f t="shared" si="83"/>
        <v>POINT(-102.398893 42.699305)</v>
      </c>
      <c r="Q1736" s="67">
        <v>42.699305000000003</v>
      </c>
      <c r="R1736" s="67">
        <v>-102.398893</v>
      </c>
    </row>
    <row r="1737" spans="1:18" x14ac:dyDescent="0.25">
      <c r="A1737" s="76" t="str">
        <f t="shared" si="81"/>
        <v>31163</v>
      </c>
      <c r="B1737" s="76" t="str">
        <f t="shared" si="82"/>
        <v>31163</v>
      </c>
      <c r="C1737" s="33">
        <v>31163</v>
      </c>
      <c r="D1737" s="33" t="s">
        <v>4164</v>
      </c>
      <c r="E1737" s="33" t="s">
        <v>967</v>
      </c>
      <c r="F1737" s="33" t="s">
        <v>966</v>
      </c>
      <c r="G1737" s="33" t="s">
        <v>4165</v>
      </c>
      <c r="H1737" s="5" t="s">
        <v>1855</v>
      </c>
      <c r="I1737" s="33">
        <v>1796</v>
      </c>
      <c r="K1737" s="9">
        <v>31</v>
      </c>
      <c r="O1737" s="33" t="s">
        <v>5739</v>
      </c>
      <c r="P1737" s="61" t="str">
        <f t="shared" si="83"/>
        <v>POINT(-98.97165 41.223634)</v>
      </c>
      <c r="Q1737" s="67">
        <v>41.223633999999997</v>
      </c>
      <c r="R1737" s="67">
        <v>-98.971649999999997</v>
      </c>
    </row>
    <row r="1738" spans="1:18" x14ac:dyDescent="0.25">
      <c r="A1738" s="76" t="str">
        <f t="shared" si="81"/>
        <v>31165</v>
      </c>
      <c r="B1738" s="76" t="str">
        <f t="shared" si="82"/>
        <v>31165</v>
      </c>
      <c r="C1738" s="33">
        <v>31165</v>
      </c>
      <c r="D1738" s="33" t="s">
        <v>3936</v>
      </c>
      <c r="E1738" s="33" t="s">
        <v>967</v>
      </c>
      <c r="F1738" s="33" t="s">
        <v>966</v>
      </c>
      <c r="G1738" s="33" t="s">
        <v>3937</v>
      </c>
      <c r="H1738" s="5" t="s">
        <v>1855</v>
      </c>
      <c r="I1738" s="33">
        <v>1797</v>
      </c>
      <c r="K1738" s="9">
        <v>31</v>
      </c>
      <c r="O1738" s="33" t="s">
        <v>5740</v>
      </c>
      <c r="P1738" s="61" t="str">
        <f t="shared" si="83"/>
        <v>POINT(-103.825082 42.379652)</v>
      </c>
      <c r="Q1738" s="67">
        <v>42.379652</v>
      </c>
      <c r="R1738" s="67">
        <v>-103.82508199999999</v>
      </c>
    </row>
    <row r="1739" spans="1:18" x14ac:dyDescent="0.25">
      <c r="A1739" s="76" t="str">
        <f t="shared" si="81"/>
        <v>31167</v>
      </c>
      <c r="B1739" s="76" t="str">
        <f t="shared" si="82"/>
        <v>31167</v>
      </c>
      <c r="C1739" s="33">
        <v>31167</v>
      </c>
      <c r="D1739" s="33" t="s">
        <v>4173</v>
      </c>
      <c r="E1739" s="33" t="s">
        <v>967</v>
      </c>
      <c r="F1739" s="33" t="s">
        <v>966</v>
      </c>
      <c r="G1739" s="33" t="s">
        <v>4174</v>
      </c>
      <c r="H1739" s="5" t="s">
        <v>1855</v>
      </c>
      <c r="I1739" s="33">
        <v>1798</v>
      </c>
      <c r="K1739" s="9">
        <v>31</v>
      </c>
      <c r="O1739" s="33" t="s">
        <v>5741</v>
      </c>
      <c r="P1739" s="61" t="str">
        <f t="shared" si="83"/>
        <v>POINT(-97.251636 41.985653)</v>
      </c>
      <c r="Q1739" s="67">
        <v>41.985652999999999</v>
      </c>
      <c r="R1739" s="67">
        <v>-97.251636000000005</v>
      </c>
    </row>
    <row r="1740" spans="1:18" x14ac:dyDescent="0.25">
      <c r="A1740" s="76" t="str">
        <f t="shared" si="81"/>
        <v>31169</v>
      </c>
      <c r="B1740" s="76" t="str">
        <f t="shared" si="82"/>
        <v>31169</v>
      </c>
      <c r="C1740" s="33">
        <v>31169</v>
      </c>
      <c r="D1740" s="33" t="s">
        <v>5742</v>
      </c>
      <c r="E1740" s="33" t="s">
        <v>967</v>
      </c>
      <c r="F1740" s="33" t="s">
        <v>966</v>
      </c>
      <c r="G1740" s="33" t="s">
        <v>5743</v>
      </c>
      <c r="H1740" s="5" t="s">
        <v>1855</v>
      </c>
      <c r="I1740" s="33">
        <v>1799</v>
      </c>
      <c r="K1740" s="9">
        <v>31</v>
      </c>
      <c r="O1740" s="33" t="s">
        <v>5744</v>
      </c>
      <c r="P1740" s="61" t="str">
        <f t="shared" si="83"/>
        <v>POINT(-97.62535 40.179229)</v>
      </c>
      <c r="Q1740" s="67">
        <v>40.179228999999999</v>
      </c>
      <c r="R1740" s="67">
        <v>-97.625349999999997</v>
      </c>
    </row>
    <row r="1741" spans="1:18" x14ac:dyDescent="0.25">
      <c r="A1741" s="76" t="str">
        <f t="shared" si="81"/>
        <v>31171</v>
      </c>
      <c r="B1741" s="76" t="str">
        <f t="shared" si="82"/>
        <v>31171</v>
      </c>
      <c r="C1741" s="33">
        <v>31171</v>
      </c>
      <c r="D1741" s="33" t="s">
        <v>3213</v>
      </c>
      <c r="E1741" s="33" t="s">
        <v>967</v>
      </c>
      <c r="F1741" s="33" t="s">
        <v>966</v>
      </c>
      <c r="G1741" s="33" t="s">
        <v>3214</v>
      </c>
      <c r="H1741" s="5" t="s">
        <v>1855</v>
      </c>
      <c r="I1741" s="33">
        <v>1800</v>
      </c>
      <c r="K1741" s="9">
        <v>31</v>
      </c>
      <c r="O1741" s="33" t="s">
        <v>5745</v>
      </c>
      <c r="P1741" s="61" t="str">
        <f t="shared" si="83"/>
        <v>POINT(-100.546734 41.966823)</v>
      </c>
      <c r="Q1741" s="67">
        <v>41.966822999999998</v>
      </c>
      <c r="R1741" s="67">
        <v>-100.546734</v>
      </c>
    </row>
    <row r="1742" spans="1:18" x14ac:dyDescent="0.25">
      <c r="A1742" s="76" t="str">
        <f t="shared" si="81"/>
        <v>31173</v>
      </c>
      <c r="B1742" s="76" t="str">
        <f t="shared" si="82"/>
        <v>31173</v>
      </c>
      <c r="C1742" s="33">
        <v>31173</v>
      </c>
      <c r="D1742" s="33" t="s">
        <v>5746</v>
      </c>
      <c r="E1742" s="33" t="s">
        <v>967</v>
      </c>
      <c r="F1742" s="33" t="s">
        <v>966</v>
      </c>
      <c r="G1742" s="33" t="s">
        <v>5747</v>
      </c>
      <c r="H1742" s="5" t="s">
        <v>1855</v>
      </c>
      <c r="I1742" s="33">
        <v>1801</v>
      </c>
      <c r="K1742" s="9">
        <v>31</v>
      </c>
      <c r="O1742" s="33" t="s">
        <v>5748</v>
      </c>
      <c r="P1742" s="61" t="str">
        <f t="shared" si="83"/>
        <v>POINT(-96.515688 42.159409)</v>
      </c>
      <c r="Q1742" s="67">
        <v>42.159408999999997</v>
      </c>
      <c r="R1742" s="67">
        <v>-96.515687999999997</v>
      </c>
    </row>
    <row r="1743" spans="1:18" x14ac:dyDescent="0.25">
      <c r="A1743" s="76" t="str">
        <f t="shared" si="81"/>
        <v>31175</v>
      </c>
      <c r="B1743" s="76" t="str">
        <f t="shared" si="82"/>
        <v>31175</v>
      </c>
      <c r="C1743" s="33">
        <v>31175</v>
      </c>
      <c r="D1743" s="33" t="s">
        <v>3392</v>
      </c>
      <c r="E1743" s="33" t="s">
        <v>967</v>
      </c>
      <c r="F1743" s="33" t="s">
        <v>966</v>
      </c>
      <c r="G1743" s="33" t="s">
        <v>3393</v>
      </c>
      <c r="H1743" s="5" t="s">
        <v>1855</v>
      </c>
      <c r="I1743" s="33">
        <v>1802</v>
      </c>
      <c r="K1743" s="9">
        <v>31</v>
      </c>
      <c r="O1743" s="33" t="s">
        <v>5749</v>
      </c>
      <c r="P1743" s="61" t="str">
        <f t="shared" si="83"/>
        <v>POINT(-98.947749 41.57337)</v>
      </c>
      <c r="Q1743" s="67">
        <v>41.573369999999997</v>
      </c>
      <c r="R1743" s="67">
        <v>-98.947749000000002</v>
      </c>
    </row>
    <row r="1744" spans="1:18" x14ac:dyDescent="0.25">
      <c r="A1744" s="76" t="str">
        <f t="shared" si="81"/>
        <v>31177</v>
      </c>
      <c r="B1744" s="76" t="str">
        <f t="shared" si="82"/>
        <v>31177</v>
      </c>
      <c r="C1744" s="33">
        <v>31177</v>
      </c>
      <c r="D1744" s="33" t="s">
        <v>2046</v>
      </c>
      <c r="E1744" s="33" t="s">
        <v>967</v>
      </c>
      <c r="F1744" s="33" t="s">
        <v>966</v>
      </c>
      <c r="G1744" s="33" t="s">
        <v>1026</v>
      </c>
      <c r="H1744" s="5" t="s">
        <v>1855</v>
      </c>
      <c r="I1744" s="33">
        <v>1803</v>
      </c>
      <c r="K1744" s="9">
        <v>31</v>
      </c>
      <c r="O1744" s="33" t="s">
        <v>5750</v>
      </c>
      <c r="P1744" s="61" t="str">
        <f t="shared" si="83"/>
        <v>POINT(-96.158296 41.507053)</v>
      </c>
      <c r="Q1744" s="67">
        <v>41.507052999999999</v>
      </c>
      <c r="R1744" s="67">
        <v>-96.158296000000007</v>
      </c>
    </row>
    <row r="1745" spans="1:18" x14ac:dyDescent="0.25">
      <c r="A1745" s="76" t="str">
        <f t="shared" si="81"/>
        <v>31179</v>
      </c>
      <c r="B1745" s="76" t="str">
        <f t="shared" si="82"/>
        <v>31179</v>
      </c>
      <c r="C1745" s="33">
        <v>31179</v>
      </c>
      <c r="D1745" s="33" t="s">
        <v>3250</v>
      </c>
      <c r="E1745" s="33" t="s">
        <v>967</v>
      </c>
      <c r="F1745" s="33" t="s">
        <v>966</v>
      </c>
      <c r="G1745" s="33" t="s">
        <v>3251</v>
      </c>
      <c r="H1745" s="5" t="s">
        <v>1855</v>
      </c>
      <c r="I1745" s="33">
        <v>1804</v>
      </c>
      <c r="K1745" s="9">
        <v>31</v>
      </c>
      <c r="O1745" s="33" t="s">
        <v>5751</v>
      </c>
      <c r="P1745" s="61" t="str">
        <f t="shared" si="83"/>
        <v>POINT(-97.063062 42.22193)</v>
      </c>
      <c r="Q1745" s="67">
        <v>42.22193</v>
      </c>
      <c r="R1745" s="67">
        <v>-97.063062000000002</v>
      </c>
    </row>
    <row r="1746" spans="1:18" x14ac:dyDescent="0.25">
      <c r="A1746" s="76" t="str">
        <f t="shared" si="81"/>
        <v>31181</v>
      </c>
      <c r="B1746" s="76" t="str">
        <f t="shared" si="82"/>
        <v>31181</v>
      </c>
      <c r="C1746" s="33">
        <v>31181</v>
      </c>
      <c r="D1746" s="33" t="s">
        <v>3253</v>
      </c>
      <c r="E1746" s="33" t="s">
        <v>967</v>
      </c>
      <c r="F1746" s="33" t="s">
        <v>966</v>
      </c>
      <c r="G1746" s="33" t="s">
        <v>3254</v>
      </c>
      <c r="H1746" s="5" t="s">
        <v>1855</v>
      </c>
      <c r="I1746" s="33">
        <v>1805</v>
      </c>
      <c r="K1746" s="9">
        <v>31</v>
      </c>
      <c r="O1746" s="33" t="s">
        <v>5752</v>
      </c>
      <c r="P1746" s="61" t="str">
        <f t="shared" si="83"/>
        <v>POINT(-98.485192 40.200266)</v>
      </c>
      <c r="Q1746" s="67">
        <v>40.200265999999999</v>
      </c>
      <c r="R1746" s="67">
        <v>-98.485191999999998</v>
      </c>
    </row>
    <row r="1747" spans="1:18" x14ac:dyDescent="0.25">
      <c r="A1747" s="76" t="str">
        <f t="shared" si="81"/>
        <v>31183</v>
      </c>
      <c r="B1747" s="76" t="str">
        <f t="shared" si="82"/>
        <v>31183</v>
      </c>
      <c r="C1747" s="33">
        <v>31183</v>
      </c>
      <c r="D1747" s="33" t="s">
        <v>3256</v>
      </c>
      <c r="E1747" s="33" t="s">
        <v>967</v>
      </c>
      <c r="F1747" s="33" t="s">
        <v>966</v>
      </c>
      <c r="G1747" s="33" t="s">
        <v>3257</v>
      </c>
      <c r="H1747" s="5" t="s">
        <v>1855</v>
      </c>
      <c r="I1747" s="33">
        <v>1806</v>
      </c>
      <c r="K1747" s="9">
        <v>31</v>
      </c>
      <c r="O1747" s="33" t="s">
        <v>5753</v>
      </c>
      <c r="P1747" s="61" t="str">
        <f t="shared" si="83"/>
        <v>POINT(-98.543873 41.880574)</v>
      </c>
      <c r="Q1747" s="67">
        <v>41.880574000000003</v>
      </c>
      <c r="R1747" s="67">
        <v>-98.543873000000005</v>
      </c>
    </row>
    <row r="1748" spans="1:18" x14ac:dyDescent="0.25">
      <c r="A1748" s="76" t="str">
        <f t="shared" si="81"/>
        <v>31185</v>
      </c>
      <c r="B1748" s="76" t="str">
        <f t="shared" si="82"/>
        <v>31185</v>
      </c>
      <c r="C1748" s="33">
        <v>31185</v>
      </c>
      <c r="D1748" s="33" t="s">
        <v>4596</v>
      </c>
      <c r="E1748" s="33" t="s">
        <v>967</v>
      </c>
      <c r="F1748" s="33" t="s">
        <v>966</v>
      </c>
      <c r="G1748" s="33" t="s">
        <v>4597</v>
      </c>
      <c r="H1748" s="5" t="s">
        <v>1855</v>
      </c>
      <c r="I1748" s="33">
        <v>1807</v>
      </c>
      <c r="K1748" s="9">
        <v>31</v>
      </c>
      <c r="O1748" s="33" t="s">
        <v>5754</v>
      </c>
      <c r="P1748" s="61" t="str">
        <f t="shared" si="83"/>
        <v>POINT(-97.605431 40.864374)</v>
      </c>
      <c r="Q1748" s="67">
        <v>40.864373999999998</v>
      </c>
      <c r="R1748" s="67">
        <v>-97.605430999999996</v>
      </c>
    </row>
    <row r="1749" spans="1:18" x14ac:dyDescent="0.25">
      <c r="A1749" s="76" t="str">
        <f t="shared" si="81"/>
        <v>32001</v>
      </c>
      <c r="B1749" s="76" t="str">
        <f t="shared" si="82"/>
        <v>32001</v>
      </c>
      <c r="C1749" s="33">
        <v>32001</v>
      </c>
      <c r="D1749" s="33" t="s">
        <v>5755</v>
      </c>
      <c r="E1749" s="33" t="s">
        <v>970</v>
      </c>
      <c r="F1749" s="33" t="s">
        <v>969</v>
      </c>
      <c r="G1749" s="33" t="s">
        <v>5756</v>
      </c>
      <c r="H1749" s="5" t="s">
        <v>1855</v>
      </c>
      <c r="I1749" s="33">
        <v>1808</v>
      </c>
      <c r="K1749" s="9">
        <v>32</v>
      </c>
      <c r="O1749" s="33" t="s">
        <v>5757</v>
      </c>
      <c r="P1749" s="61" t="str">
        <f t="shared" si="83"/>
        <v>POINT(-118.795661 39.473584)</v>
      </c>
      <c r="Q1749" s="67">
        <v>39.473584000000002</v>
      </c>
      <c r="R1749" s="67">
        <v>-118.795661</v>
      </c>
    </row>
    <row r="1750" spans="1:18" x14ac:dyDescent="0.25">
      <c r="A1750" s="76" t="str">
        <f t="shared" si="81"/>
        <v>32003</v>
      </c>
      <c r="B1750" s="76" t="str">
        <f t="shared" si="82"/>
        <v>32003</v>
      </c>
      <c r="C1750" s="33">
        <v>32003</v>
      </c>
      <c r="D1750" s="33" t="s">
        <v>2192</v>
      </c>
      <c r="E1750" s="33" t="s">
        <v>970</v>
      </c>
      <c r="F1750" s="33" t="s">
        <v>969</v>
      </c>
      <c r="G1750" s="33" t="s">
        <v>2193</v>
      </c>
      <c r="H1750" s="5" t="s">
        <v>1855</v>
      </c>
      <c r="I1750" s="33">
        <v>1809</v>
      </c>
      <c r="K1750" s="9">
        <v>32</v>
      </c>
      <c r="O1750" s="33" t="s">
        <v>5758</v>
      </c>
      <c r="P1750" s="61" t="str">
        <f t="shared" si="83"/>
        <v>POINT(-115.14994 36.143366)</v>
      </c>
      <c r="Q1750" s="67">
        <v>36.143366</v>
      </c>
      <c r="R1750" s="67">
        <v>-115.14994</v>
      </c>
    </row>
    <row r="1751" spans="1:18" x14ac:dyDescent="0.25">
      <c r="A1751" s="76" t="str">
        <f t="shared" si="81"/>
        <v>32005</v>
      </c>
      <c r="B1751" s="76" t="str">
        <f t="shared" si="82"/>
        <v>32005</v>
      </c>
      <c r="C1751" s="33">
        <v>32005</v>
      </c>
      <c r="D1751" s="33" t="s">
        <v>2578</v>
      </c>
      <c r="E1751" s="33" t="s">
        <v>970</v>
      </c>
      <c r="F1751" s="33" t="s">
        <v>969</v>
      </c>
      <c r="G1751" s="33" t="s">
        <v>2579</v>
      </c>
      <c r="H1751" s="5" t="s">
        <v>1855</v>
      </c>
      <c r="I1751" s="33">
        <v>1810</v>
      </c>
      <c r="K1751" s="9">
        <v>32</v>
      </c>
      <c r="O1751" s="33" t="s">
        <v>5759</v>
      </c>
      <c r="P1751" s="61" t="str">
        <f t="shared" si="83"/>
        <v>POINT(-119.755928 38.956913)</v>
      </c>
      <c r="Q1751" s="67">
        <v>38.956913</v>
      </c>
      <c r="R1751" s="67">
        <v>-119.755928</v>
      </c>
    </row>
    <row r="1752" spans="1:18" x14ac:dyDescent="0.25">
      <c r="A1752" s="76" t="str">
        <f t="shared" si="81"/>
        <v>32007</v>
      </c>
      <c r="B1752" s="76" t="str">
        <f t="shared" si="82"/>
        <v>32007</v>
      </c>
      <c r="C1752" s="33">
        <v>32007</v>
      </c>
      <c r="D1752" s="33" t="s">
        <v>5760</v>
      </c>
      <c r="E1752" s="33" t="s">
        <v>970</v>
      </c>
      <c r="F1752" s="33" t="s">
        <v>969</v>
      </c>
      <c r="G1752" s="33" t="s">
        <v>5761</v>
      </c>
      <c r="H1752" s="5" t="s">
        <v>1855</v>
      </c>
      <c r="I1752" s="33">
        <v>1811</v>
      </c>
      <c r="K1752" s="9">
        <v>32</v>
      </c>
      <c r="O1752" s="33" t="s">
        <v>5762</v>
      </c>
      <c r="P1752" s="61" t="str">
        <f t="shared" si="83"/>
        <v>POINT(-115.518595 40.870907)</v>
      </c>
      <c r="Q1752" s="67">
        <v>40.870907000000003</v>
      </c>
      <c r="R1752" s="67">
        <v>-115.518595</v>
      </c>
    </row>
    <row r="1753" spans="1:18" x14ac:dyDescent="0.25">
      <c r="A1753" s="76" t="str">
        <f t="shared" si="81"/>
        <v>32009</v>
      </c>
      <c r="B1753" s="76" t="str">
        <f t="shared" si="82"/>
        <v>32009</v>
      </c>
      <c r="C1753" s="33">
        <v>32009</v>
      </c>
      <c r="D1753" s="33" t="s">
        <v>5763</v>
      </c>
      <c r="E1753" s="33" t="s">
        <v>970</v>
      </c>
      <c r="F1753" s="33" t="s">
        <v>969</v>
      </c>
      <c r="G1753" s="33" t="s">
        <v>5764</v>
      </c>
      <c r="H1753" s="5" t="s">
        <v>1855</v>
      </c>
      <c r="I1753" s="33">
        <v>1812</v>
      </c>
      <c r="K1753" s="9">
        <v>32</v>
      </c>
      <c r="O1753" s="33" t="s">
        <v>5765</v>
      </c>
      <c r="P1753" s="61" t="str">
        <f t="shared" si="83"/>
        <v>POINT(-117.677756 37.708803)</v>
      </c>
      <c r="Q1753" s="67">
        <v>37.708803000000003</v>
      </c>
      <c r="R1753" s="67">
        <v>-117.677756</v>
      </c>
    </row>
    <row r="1754" spans="1:18" x14ac:dyDescent="0.25">
      <c r="A1754" s="76" t="str">
        <f t="shared" si="81"/>
        <v>32011</v>
      </c>
      <c r="B1754" s="76" t="str">
        <f t="shared" si="82"/>
        <v>32011</v>
      </c>
      <c r="C1754" s="33">
        <v>32011</v>
      </c>
      <c r="D1754" s="33" t="s">
        <v>5766</v>
      </c>
      <c r="E1754" s="33" t="s">
        <v>970</v>
      </c>
      <c r="F1754" s="33" t="s">
        <v>969</v>
      </c>
      <c r="G1754" s="33" t="s">
        <v>5767</v>
      </c>
      <c r="H1754" s="5" t="s">
        <v>1855</v>
      </c>
      <c r="I1754" s="33">
        <v>1813</v>
      </c>
      <c r="K1754" s="9">
        <v>32</v>
      </c>
      <c r="O1754" s="33" t="s">
        <v>5768</v>
      </c>
      <c r="P1754" s="61" t="str">
        <f t="shared" si="83"/>
        <v>POINT(-116.147686 39.866898)</v>
      </c>
      <c r="Q1754" s="67">
        <v>39.866897999999999</v>
      </c>
      <c r="R1754" s="67">
        <v>-116.14768599999999</v>
      </c>
    </row>
    <row r="1755" spans="1:18" x14ac:dyDescent="0.25">
      <c r="A1755" s="76" t="str">
        <f t="shared" si="81"/>
        <v>32013</v>
      </c>
      <c r="B1755" s="76" t="str">
        <f t="shared" si="82"/>
        <v>32013</v>
      </c>
      <c r="C1755" s="33">
        <v>32013</v>
      </c>
      <c r="D1755" s="33" t="s">
        <v>2387</v>
      </c>
      <c r="E1755" s="33" t="s">
        <v>970</v>
      </c>
      <c r="F1755" s="33" t="s">
        <v>969</v>
      </c>
      <c r="G1755" s="33" t="s">
        <v>2388</v>
      </c>
      <c r="H1755" s="5" t="s">
        <v>1855</v>
      </c>
      <c r="I1755" s="33">
        <v>1814</v>
      </c>
      <c r="K1755" s="9">
        <v>32</v>
      </c>
      <c r="O1755" s="33" t="s">
        <v>5769</v>
      </c>
      <c r="P1755" s="61" t="str">
        <f t="shared" si="83"/>
        <v>POINT(-117.745055 41.034176)</v>
      </c>
      <c r="Q1755" s="67">
        <v>41.034176000000002</v>
      </c>
      <c r="R1755" s="67">
        <v>-117.74505499999999</v>
      </c>
    </row>
    <row r="1756" spans="1:18" x14ac:dyDescent="0.25">
      <c r="A1756" s="76" t="str">
        <f t="shared" si="81"/>
        <v>32015</v>
      </c>
      <c r="B1756" s="76" t="str">
        <f t="shared" si="82"/>
        <v>32015</v>
      </c>
      <c r="C1756" s="33">
        <v>32015</v>
      </c>
      <c r="D1756" s="33" t="s">
        <v>5770</v>
      </c>
      <c r="E1756" s="33" t="s">
        <v>970</v>
      </c>
      <c r="F1756" s="33" t="s">
        <v>969</v>
      </c>
      <c r="G1756" s="33" t="s">
        <v>5771</v>
      </c>
      <c r="H1756" s="5" t="s">
        <v>1855</v>
      </c>
      <c r="I1756" s="33">
        <v>1815</v>
      </c>
      <c r="K1756" s="9">
        <v>32</v>
      </c>
      <c r="O1756" s="33" t="s">
        <v>5772</v>
      </c>
      <c r="P1756" s="61" t="str">
        <f t="shared" si="83"/>
        <v>POINT(-116.94321 40.520911)</v>
      </c>
      <c r="Q1756" s="67">
        <v>40.520910999999998</v>
      </c>
      <c r="R1756" s="67">
        <v>-116.94320999999999</v>
      </c>
    </row>
    <row r="1757" spans="1:18" x14ac:dyDescent="0.25">
      <c r="A1757" s="76" t="str">
        <f t="shared" si="81"/>
        <v>32017</v>
      </c>
      <c r="B1757" s="76" t="str">
        <f t="shared" si="82"/>
        <v>32017</v>
      </c>
      <c r="C1757" s="33">
        <v>32017</v>
      </c>
      <c r="D1757" s="33" t="s">
        <v>2264</v>
      </c>
      <c r="E1757" s="33" t="s">
        <v>970</v>
      </c>
      <c r="F1757" s="33" t="s">
        <v>969</v>
      </c>
      <c r="G1757" s="33" t="s">
        <v>2265</v>
      </c>
      <c r="H1757" s="5" t="s">
        <v>1855</v>
      </c>
      <c r="I1757" s="33">
        <v>1816</v>
      </c>
      <c r="K1757" s="9">
        <v>32</v>
      </c>
      <c r="O1757" s="33" t="s">
        <v>5773</v>
      </c>
      <c r="P1757" s="61" t="str">
        <f t="shared" si="83"/>
        <v>POINT(-114.644504 37.6903)</v>
      </c>
      <c r="Q1757" s="67">
        <v>37.690300000000001</v>
      </c>
      <c r="R1757" s="67">
        <v>-114.644504</v>
      </c>
    </row>
    <row r="1758" spans="1:18" x14ac:dyDescent="0.25">
      <c r="A1758" s="76" t="str">
        <f t="shared" si="81"/>
        <v>32019</v>
      </c>
      <c r="B1758" s="76" t="str">
        <f t="shared" si="82"/>
        <v>32019</v>
      </c>
      <c r="C1758" s="33">
        <v>32019</v>
      </c>
      <c r="D1758" s="33" t="s">
        <v>3884</v>
      </c>
      <c r="E1758" s="33" t="s">
        <v>970</v>
      </c>
      <c r="F1758" s="33" t="s">
        <v>969</v>
      </c>
      <c r="G1758" s="33" t="s">
        <v>3885</v>
      </c>
      <c r="H1758" s="5" t="s">
        <v>1855</v>
      </c>
      <c r="I1758" s="33">
        <v>1817</v>
      </c>
      <c r="K1758" s="9">
        <v>32</v>
      </c>
      <c r="O1758" s="33" t="s">
        <v>5774</v>
      </c>
      <c r="P1758" s="61" t="str">
        <f t="shared" si="83"/>
        <v>POINT(-119.325133 39.34878)</v>
      </c>
      <c r="Q1758" s="67">
        <v>39.348779999999998</v>
      </c>
      <c r="R1758" s="67">
        <v>-119.32513299999999</v>
      </c>
    </row>
    <row r="1759" spans="1:18" x14ac:dyDescent="0.25">
      <c r="A1759" s="76" t="str">
        <f t="shared" si="81"/>
        <v>32021</v>
      </c>
      <c r="B1759" s="76" t="str">
        <f t="shared" si="82"/>
        <v>32021</v>
      </c>
      <c r="C1759" s="33">
        <v>32021</v>
      </c>
      <c r="D1759" s="33" t="s">
        <v>2634</v>
      </c>
      <c r="E1759" s="33" t="s">
        <v>970</v>
      </c>
      <c r="F1759" s="33" t="s">
        <v>969</v>
      </c>
      <c r="G1759" s="33" t="s">
        <v>2635</v>
      </c>
      <c r="H1759" s="5" t="s">
        <v>1855</v>
      </c>
      <c r="I1759" s="33">
        <v>1818</v>
      </c>
      <c r="K1759" s="9">
        <v>32</v>
      </c>
      <c r="O1759" s="33" t="s">
        <v>5775</v>
      </c>
      <c r="P1759" s="61" t="str">
        <f t="shared" si="83"/>
        <v>POINT(-118.638693 38.590037)</v>
      </c>
      <c r="Q1759" s="67">
        <v>38.590037000000002</v>
      </c>
      <c r="R1759" s="67">
        <v>-118.638693</v>
      </c>
    </row>
    <row r="1760" spans="1:18" x14ac:dyDescent="0.25">
      <c r="A1760" s="76" t="str">
        <f t="shared" si="81"/>
        <v>32023</v>
      </c>
      <c r="B1760" s="76" t="str">
        <f t="shared" si="82"/>
        <v>32023</v>
      </c>
      <c r="C1760" s="33">
        <v>32023</v>
      </c>
      <c r="D1760" s="33" t="s">
        <v>5776</v>
      </c>
      <c r="E1760" s="33" t="s">
        <v>970</v>
      </c>
      <c r="F1760" s="33" t="s">
        <v>969</v>
      </c>
      <c r="G1760" s="33" t="s">
        <v>5777</v>
      </c>
      <c r="H1760" s="5" t="s">
        <v>1855</v>
      </c>
      <c r="I1760" s="33">
        <v>1819</v>
      </c>
      <c r="K1760" s="9">
        <v>32</v>
      </c>
      <c r="O1760" s="33" t="s">
        <v>5778</v>
      </c>
      <c r="P1760" s="61" t="str">
        <f t="shared" si="83"/>
        <v>POINT(-116.165792 36.468656)</v>
      </c>
      <c r="Q1760" s="67">
        <v>36.468656000000003</v>
      </c>
      <c r="R1760" s="67">
        <v>-116.165792</v>
      </c>
    </row>
    <row r="1761" spans="1:18" x14ac:dyDescent="0.25">
      <c r="A1761" s="76" t="str">
        <f t="shared" si="81"/>
        <v>32027</v>
      </c>
      <c r="B1761" s="76" t="str">
        <f t="shared" si="82"/>
        <v>32027</v>
      </c>
      <c r="C1761" s="33">
        <v>32027</v>
      </c>
      <c r="D1761" s="33" t="s">
        <v>5779</v>
      </c>
      <c r="E1761" s="33" t="s">
        <v>970</v>
      </c>
      <c r="F1761" s="33" t="s">
        <v>969</v>
      </c>
      <c r="G1761" s="33" t="s">
        <v>5780</v>
      </c>
      <c r="H1761" s="5" t="s">
        <v>1855</v>
      </c>
      <c r="I1761" s="33">
        <v>1820</v>
      </c>
      <c r="K1761" s="9">
        <v>32</v>
      </c>
      <c r="O1761" s="33" t="s">
        <v>5781</v>
      </c>
      <c r="P1761" s="61" t="str">
        <f t="shared" si="83"/>
        <v>POINT(-118.294549 40.34344)</v>
      </c>
      <c r="Q1761" s="67">
        <v>40.343440000000001</v>
      </c>
      <c r="R1761" s="67">
        <v>-118.294549</v>
      </c>
    </row>
    <row r="1762" spans="1:18" x14ac:dyDescent="0.25">
      <c r="A1762" s="76" t="str">
        <f t="shared" si="81"/>
        <v>32029</v>
      </c>
      <c r="B1762" s="76" t="str">
        <f t="shared" si="82"/>
        <v>32029</v>
      </c>
      <c r="C1762" s="33">
        <v>32029</v>
      </c>
      <c r="D1762" s="33" t="s">
        <v>5782</v>
      </c>
      <c r="E1762" s="33" t="s">
        <v>970</v>
      </c>
      <c r="F1762" s="33" t="s">
        <v>969</v>
      </c>
      <c r="G1762" s="33" t="s">
        <v>5783</v>
      </c>
      <c r="H1762" s="5" t="s">
        <v>1855</v>
      </c>
      <c r="I1762" s="33">
        <v>1821</v>
      </c>
      <c r="K1762" s="9">
        <v>32</v>
      </c>
      <c r="O1762" s="33" t="s">
        <v>5784</v>
      </c>
      <c r="P1762" s="61" t="str">
        <f t="shared" si="83"/>
        <v>POINT(-119.624138 39.389364)</v>
      </c>
      <c r="Q1762" s="67">
        <v>39.389364</v>
      </c>
      <c r="R1762" s="67">
        <v>-119.624138</v>
      </c>
    </row>
    <row r="1763" spans="1:18" x14ac:dyDescent="0.25">
      <c r="A1763" s="76" t="str">
        <f t="shared" si="81"/>
        <v>32031</v>
      </c>
      <c r="B1763" s="76" t="str">
        <f t="shared" si="82"/>
        <v>32031</v>
      </c>
      <c r="C1763" s="33">
        <v>32031</v>
      </c>
      <c r="D1763" s="33" t="s">
        <v>5785</v>
      </c>
      <c r="E1763" s="33" t="s">
        <v>970</v>
      </c>
      <c r="F1763" s="33" t="s">
        <v>969</v>
      </c>
      <c r="G1763" s="33" t="s">
        <v>5786</v>
      </c>
      <c r="H1763" s="5" t="s">
        <v>1855</v>
      </c>
      <c r="I1763" s="33">
        <v>1822</v>
      </c>
      <c r="K1763" s="9">
        <v>32</v>
      </c>
      <c r="O1763" s="33" t="s">
        <v>5787</v>
      </c>
      <c r="P1763" s="61" t="str">
        <f t="shared" si="83"/>
        <v>POINT(-119.795493 39.535558)</v>
      </c>
      <c r="Q1763" s="67">
        <v>39.535558000000002</v>
      </c>
      <c r="R1763" s="67">
        <v>-119.79549299999999</v>
      </c>
    </row>
    <row r="1764" spans="1:18" x14ac:dyDescent="0.25">
      <c r="A1764" s="76" t="str">
        <f t="shared" si="81"/>
        <v>32033</v>
      </c>
      <c r="B1764" s="76" t="str">
        <f t="shared" si="82"/>
        <v>32033</v>
      </c>
      <c r="C1764" s="33">
        <v>32033</v>
      </c>
      <c r="D1764" s="33" t="s">
        <v>5788</v>
      </c>
      <c r="E1764" s="33" t="s">
        <v>970</v>
      </c>
      <c r="F1764" s="33" t="s">
        <v>969</v>
      </c>
      <c r="G1764" s="33" t="s">
        <v>5789</v>
      </c>
      <c r="H1764" s="5" t="s">
        <v>1855</v>
      </c>
      <c r="I1764" s="33">
        <v>1823</v>
      </c>
      <c r="K1764" s="9">
        <v>32</v>
      </c>
      <c r="O1764" s="33" t="s">
        <v>5790</v>
      </c>
      <c r="P1764" s="61" t="str">
        <f t="shared" si="83"/>
        <v>POINT(-114.862381 39.273238)</v>
      </c>
      <c r="Q1764" s="67">
        <v>39.273237999999999</v>
      </c>
      <c r="R1764" s="67">
        <v>-114.862381</v>
      </c>
    </row>
    <row r="1765" spans="1:18" x14ac:dyDescent="0.25">
      <c r="A1765" s="76" t="str">
        <f t="shared" si="81"/>
        <v>32510</v>
      </c>
      <c r="B1765" s="76" t="str">
        <f t="shared" si="82"/>
        <v>32510</v>
      </c>
      <c r="C1765" s="33">
        <v>32510</v>
      </c>
      <c r="D1765" s="33" t="s">
        <v>5791</v>
      </c>
      <c r="E1765" s="33" t="s">
        <v>970</v>
      </c>
      <c r="F1765" s="33" t="s">
        <v>969</v>
      </c>
      <c r="G1765" s="33" t="s">
        <v>5791</v>
      </c>
      <c r="H1765" s="5" t="s">
        <v>1855</v>
      </c>
      <c r="I1765" s="33">
        <v>1824</v>
      </c>
      <c r="K1765" s="9">
        <v>32</v>
      </c>
      <c r="O1765" s="33" t="s">
        <v>5792</v>
      </c>
      <c r="P1765" s="61" t="str">
        <f t="shared" si="83"/>
        <v>POINT(-119.753711 39.166134)</v>
      </c>
      <c r="Q1765" s="67">
        <v>39.166134</v>
      </c>
      <c r="R1765" s="67">
        <v>-119.753711</v>
      </c>
    </row>
    <row r="1766" spans="1:18" x14ac:dyDescent="0.25">
      <c r="A1766" s="76" t="str">
        <f t="shared" si="81"/>
        <v>33001</v>
      </c>
      <c r="B1766" s="76" t="str">
        <f t="shared" si="82"/>
        <v>33001</v>
      </c>
      <c r="C1766" s="33">
        <v>33001</v>
      </c>
      <c r="D1766" s="33" t="s">
        <v>5793</v>
      </c>
      <c r="E1766" s="33" t="s">
        <v>973</v>
      </c>
      <c r="F1766" s="33" t="s">
        <v>972</v>
      </c>
      <c r="G1766" s="33" t="s">
        <v>5794</v>
      </c>
      <c r="H1766" s="5" t="s">
        <v>1855</v>
      </c>
      <c r="I1766" s="33">
        <v>1825</v>
      </c>
      <c r="K1766" s="9">
        <v>33</v>
      </c>
      <c r="O1766" s="33" t="s">
        <v>5795</v>
      </c>
      <c r="P1766" s="61" t="str">
        <f t="shared" si="83"/>
        <v>POINT(-71.44059 43.5174)</v>
      </c>
      <c r="Q1766" s="67">
        <v>43.517400000000002</v>
      </c>
      <c r="R1766" s="67">
        <v>-71.44059</v>
      </c>
    </row>
    <row r="1767" spans="1:18" x14ac:dyDescent="0.25">
      <c r="A1767" s="76" t="str">
        <f t="shared" si="81"/>
        <v>33003</v>
      </c>
      <c r="B1767" s="76" t="str">
        <f t="shared" si="82"/>
        <v>33003</v>
      </c>
      <c r="C1767" s="33">
        <v>33003</v>
      </c>
      <c r="D1767" s="33" t="s">
        <v>2186</v>
      </c>
      <c r="E1767" s="33" t="s">
        <v>973</v>
      </c>
      <c r="F1767" s="33" t="s">
        <v>972</v>
      </c>
      <c r="G1767" s="33" t="s">
        <v>2187</v>
      </c>
      <c r="H1767" s="5" t="s">
        <v>1855</v>
      </c>
      <c r="I1767" s="33">
        <v>1826</v>
      </c>
      <c r="K1767" s="9">
        <v>33</v>
      </c>
      <c r="O1767" s="33" t="s">
        <v>5796</v>
      </c>
      <c r="P1767" s="61" t="str">
        <f t="shared" si="83"/>
        <v>POINT(-71.166412 43.810972)</v>
      </c>
      <c r="Q1767" s="67">
        <v>43.810972</v>
      </c>
      <c r="R1767" s="67">
        <v>-71.166411999999994</v>
      </c>
    </row>
    <row r="1768" spans="1:18" x14ac:dyDescent="0.25">
      <c r="A1768" s="76" t="str">
        <f t="shared" si="81"/>
        <v>33005</v>
      </c>
      <c r="B1768" s="76" t="str">
        <f t="shared" si="82"/>
        <v>33005</v>
      </c>
      <c r="C1768" s="33">
        <v>33005</v>
      </c>
      <c r="D1768" s="33" t="s">
        <v>5797</v>
      </c>
      <c r="E1768" s="33" t="s">
        <v>973</v>
      </c>
      <c r="F1768" s="33" t="s">
        <v>972</v>
      </c>
      <c r="G1768" s="33" t="s">
        <v>5798</v>
      </c>
      <c r="H1768" s="5" t="s">
        <v>1855</v>
      </c>
      <c r="I1768" s="33">
        <v>1827</v>
      </c>
      <c r="K1768" s="9">
        <v>33</v>
      </c>
      <c r="O1768" s="33" t="s">
        <v>5799</v>
      </c>
      <c r="P1768" s="61" t="str">
        <f t="shared" si="83"/>
        <v>POINT(-72.262715 42.898264)</v>
      </c>
      <c r="Q1768" s="67">
        <v>42.898263999999998</v>
      </c>
      <c r="R1768" s="67">
        <v>-72.262715</v>
      </c>
    </row>
    <row r="1769" spans="1:18" x14ac:dyDescent="0.25">
      <c r="A1769" s="76" t="str">
        <f t="shared" si="81"/>
        <v>33007</v>
      </c>
      <c r="B1769" s="76" t="str">
        <f t="shared" si="82"/>
        <v>33007</v>
      </c>
      <c r="C1769" s="33">
        <v>33007</v>
      </c>
      <c r="D1769" s="33" t="s">
        <v>5800</v>
      </c>
      <c r="E1769" s="33" t="s">
        <v>973</v>
      </c>
      <c r="F1769" s="33" t="s">
        <v>972</v>
      </c>
      <c r="G1769" s="33" t="s">
        <v>5801</v>
      </c>
      <c r="H1769" s="5" t="s">
        <v>1855</v>
      </c>
      <c r="I1769" s="33">
        <v>1828</v>
      </c>
      <c r="K1769" s="9">
        <v>33</v>
      </c>
      <c r="O1769" s="33" t="s">
        <v>5802</v>
      </c>
      <c r="P1769" s="61" t="str">
        <f t="shared" si="83"/>
        <v>POINT(-71.36275 44.550062)</v>
      </c>
      <c r="Q1769" s="67">
        <v>44.550061999999997</v>
      </c>
      <c r="R1769" s="67">
        <v>-71.362750000000005</v>
      </c>
    </row>
    <row r="1770" spans="1:18" x14ac:dyDescent="0.25">
      <c r="A1770" s="76" t="str">
        <f t="shared" si="81"/>
        <v>33009</v>
      </c>
      <c r="B1770" s="76" t="str">
        <f t="shared" si="82"/>
        <v>33009</v>
      </c>
      <c r="C1770" s="33">
        <v>33009</v>
      </c>
      <c r="D1770" s="33" t="s">
        <v>5803</v>
      </c>
      <c r="E1770" s="33" t="s">
        <v>973</v>
      </c>
      <c r="F1770" s="33" t="s">
        <v>972</v>
      </c>
      <c r="G1770" s="33" t="s">
        <v>5804</v>
      </c>
      <c r="H1770" s="5" t="s">
        <v>1855</v>
      </c>
      <c r="I1770" s="33">
        <v>1829</v>
      </c>
      <c r="K1770" s="9">
        <v>33</v>
      </c>
      <c r="O1770" s="33" t="s">
        <v>5805</v>
      </c>
      <c r="P1770" s="61" t="str">
        <f t="shared" si="83"/>
        <v>POINT(-71.953268 43.838874)</v>
      </c>
      <c r="Q1770" s="67">
        <v>43.838873999999997</v>
      </c>
      <c r="R1770" s="67">
        <v>-71.953267999999994</v>
      </c>
    </row>
    <row r="1771" spans="1:18" x14ac:dyDescent="0.25">
      <c r="A1771" s="76" t="str">
        <f t="shared" si="81"/>
        <v>33011</v>
      </c>
      <c r="B1771" s="76" t="str">
        <f t="shared" si="82"/>
        <v>33011</v>
      </c>
      <c r="C1771" s="33">
        <v>33011</v>
      </c>
      <c r="D1771" s="33" t="s">
        <v>2804</v>
      </c>
      <c r="E1771" s="33" t="s">
        <v>973</v>
      </c>
      <c r="F1771" s="33" t="s">
        <v>972</v>
      </c>
      <c r="G1771" s="33" t="s">
        <v>2805</v>
      </c>
      <c r="H1771" s="5" t="s">
        <v>1855</v>
      </c>
      <c r="I1771" s="33">
        <v>1830</v>
      </c>
      <c r="K1771" s="9">
        <v>33</v>
      </c>
      <c r="O1771" s="33" t="s">
        <v>5806</v>
      </c>
      <c r="P1771" s="61" t="str">
        <f t="shared" si="83"/>
        <v>POINT(-71.532928 42.879889)</v>
      </c>
      <c r="Q1771" s="67">
        <v>42.879888999999999</v>
      </c>
      <c r="R1771" s="67">
        <v>-71.532927999999998</v>
      </c>
    </row>
    <row r="1772" spans="1:18" x14ac:dyDescent="0.25">
      <c r="A1772" s="76" t="str">
        <f t="shared" si="81"/>
        <v>33013</v>
      </c>
      <c r="B1772" s="76" t="str">
        <f t="shared" si="82"/>
        <v>33013</v>
      </c>
      <c r="C1772" s="33">
        <v>33013</v>
      </c>
      <c r="D1772" s="33" t="s">
        <v>5807</v>
      </c>
      <c r="E1772" s="33" t="s">
        <v>973</v>
      </c>
      <c r="F1772" s="33" t="s">
        <v>972</v>
      </c>
      <c r="G1772" s="33" t="s">
        <v>5808</v>
      </c>
      <c r="H1772" s="5" t="s">
        <v>1855</v>
      </c>
      <c r="I1772" s="33">
        <v>1831</v>
      </c>
      <c r="K1772" s="9">
        <v>33</v>
      </c>
      <c r="O1772" s="33" t="s">
        <v>5809</v>
      </c>
      <c r="P1772" s="61" t="str">
        <f t="shared" si="83"/>
        <v>POINT(-71.586214 43.246442)</v>
      </c>
      <c r="Q1772" s="67">
        <v>43.246442000000002</v>
      </c>
      <c r="R1772" s="67">
        <v>-71.586213999999998</v>
      </c>
    </row>
    <row r="1773" spans="1:18" x14ac:dyDescent="0.25">
      <c r="A1773" s="76" t="str">
        <f t="shared" si="81"/>
        <v>33015</v>
      </c>
      <c r="B1773" s="76" t="str">
        <f t="shared" si="82"/>
        <v>33015</v>
      </c>
      <c r="C1773" s="33">
        <v>33015</v>
      </c>
      <c r="D1773" s="33" t="s">
        <v>5810</v>
      </c>
      <c r="E1773" s="33" t="s">
        <v>973</v>
      </c>
      <c r="F1773" s="33" t="s">
        <v>972</v>
      </c>
      <c r="G1773" s="33" t="s">
        <v>5811</v>
      </c>
      <c r="H1773" s="5" t="s">
        <v>1855</v>
      </c>
      <c r="I1773" s="33">
        <v>1832</v>
      </c>
      <c r="K1773" s="9">
        <v>33</v>
      </c>
      <c r="O1773" s="33" t="s">
        <v>5812</v>
      </c>
      <c r="P1773" s="61" t="str">
        <f t="shared" si="83"/>
        <v>POINT(-71.104266 42.936726)</v>
      </c>
      <c r="Q1773" s="67">
        <v>42.936726</v>
      </c>
      <c r="R1773" s="67">
        <v>-71.104265999999996</v>
      </c>
    </row>
    <row r="1774" spans="1:18" x14ac:dyDescent="0.25">
      <c r="A1774" s="76" t="str">
        <f t="shared" si="81"/>
        <v>33017</v>
      </c>
      <c r="B1774" s="76" t="str">
        <f t="shared" si="82"/>
        <v>33017</v>
      </c>
      <c r="C1774" s="33">
        <v>33017</v>
      </c>
      <c r="D1774" s="33" t="s">
        <v>5813</v>
      </c>
      <c r="E1774" s="33" t="s">
        <v>973</v>
      </c>
      <c r="F1774" s="33" t="s">
        <v>972</v>
      </c>
      <c r="G1774" s="33" t="s">
        <v>5814</v>
      </c>
      <c r="H1774" s="5" t="s">
        <v>1855</v>
      </c>
      <c r="I1774" s="33">
        <v>1833</v>
      </c>
      <c r="K1774" s="9">
        <v>33</v>
      </c>
      <c r="O1774" s="33" t="s">
        <v>5815</v>
      </c>
      <c r="P1774" s="61" t="str">
        <f t="shared" si="83"/>
        <v>POINT(-70.954943 43.247646)</v>
      </c>
      <c r="Q1774" s="67">
        <v>43.247646000000003</v>
      </c>
      <c r="R1774" s="67">
        <v>-70.954943</v>
      </c>
    </row>
    <row r="1775" spans="1:18" x14ac:dyDescent="0.25">
      <c r="A1775" s="76" t="str">
        <f t="shared" si="81"/>
        <v>33019</v>
      </c>
      <c r="B1775" s="76" t="str">
        <f t="shared" si="82"/>
        <v>33019</v>
      </c>
      <c r="C1775" s="33">
        <v>33019</v>
      </c>
      <c r="D1775" s="33" t="s">
        <v>3742</v>
      </c>
      <c r="E1775" s="33" t="s">
        <v>973</v>
      </c>
      <c r="F1775" s="33" t="s">
        <v>972</v>
      </c>
      <c r="G1775" s="33" t="s">
        <v>3743</v>
      </c>
      <c r="H1775" s="5" t="s">
        <v>1855</v>
      </c>
      <c r="I1775" s="33">
        <v>1834</v>
      </c>
      <c r="K1775" s="9">
        <v>33</v>
      </c>
      <c r="O1775" s="33" t="s">
        <v>5816</v>
      </c>
      <c r="P1775" s="61" t="str">
        <f t="shared" si="83"/>
        <v>POINT(-72.259352 43.367422)</v>
      </c>
      <c r="Q1775" s="67">
        <v>43.367421999999998</v>
      </c>
      <c r="R1775" s="67">
        <v>-72.259352000000007</v>
      </c>
    </row>
    <row r="1776" spans="1:18" x14ac:dyDescent="0.25">
      <c r="A1776" s="76" t="str">
        <f t="shared" si="81"/>
        <v>34001</v>
      </c>
      <c r="B1776" s="76" t="str">
        <f t="shared" si="82"/>
        <v>34001</v>
      </c>
      <c r="C1776" s="33">
        <v>34001</v>
      </c>
      <c r="D1776" s="33" t="s">
        <v>5817</v>
      </c>
      <c r="E1776" s="33" t="s">
        <v>976</v>
      </c>
      <c r="F1776" s="33" t="s">
        <v>975</v>
      </c>
      <c r="G1776" s="33" t="s">
        <v>5818</v>
      </c>
      <c r="H1776" s="5" t="s">
        <v>1855</v>
      </c>
      <c r="I1776" s="33">
        <v>1835</v>
      </c>
      <c r="K1776" s="9">
        <v>34</v>
      </c>
      <c r="O1776" s="33" t="s">
        <v>5819</v>
      </c>
      <c r="P1776" s="61" t="str">
        <f t="shared" si="83"/>
        <v>POINT(-74.583452 39.427562)</v>
      </c>
      <c r="Q1776" s="67">
        <v>39.427562000000002</v>
      </c>
      <c r="R1776" s="67">
        <v>-74.583451999999994</v>
      </c>
    </row>
    <row r="1777" spans="1:18" x14ac:dyDescent="0.25">
      <c r="A1777" s="76" t="str">
        <f t="shared" si="81"/>
        <v>34003</v>
      </c>
      <c r="B1777" s="76" t="str">
        <f t="shared" si="82"/>
        <v>34003</v>
      </c>
      <c r="C1777" s="33">
        <v>34003</v>
      </c>
      <c r="D1777" s="33" t="s">
        <v>5820</v>
      </c>
      <c r="E1777" s="33" t="s">
        <v>976</v>
      </c>
      <c r="F1777" s="33" t="s">
        <v>975</v>
      </c>
      <c r="G1777" s="33" t="s">
        <v>5821</v>
      </c>
      <c r="H1777" s="5" t="s">
        <v>1855</v>
      </c>
      <c r="I1777" s="33">
        <v>1836</v>
      </c>
      <c r="K1777" s="9">
        <v>34</v>
      </c>
      <c r="O1777" s="33" t="s">
        <v>5822</v>
      </c>
      <c r="P1777" s="61" t="str">
        <f t="shared" si="83"/>
        <v>POINT(-74.057383 40.918799)</v>
      </c>
      <c r="Q1777" s="67">
        <v>40.918799</v>
      </c>
      <c r="R1777" s="67">
        <v>-74.057383000000002</v>
      </c>
    </row>
    <row r="1778" spans="1:18" x14ac:dyDescent="0.25">
      <c r="A1778" s="76" t="str">
        <f t="shared" si="81"/>
        <v>34005</v>
      </c>
      <c r="B1778" s="76" t="str">
        <f t="shared" si="82"/>
        <v>34005</v>
      </c>
      <c r="C1778" s="33">
        <v>34005</v>
      </c>
      <c r="D1778" s="33" t="s">
        <v>5823</v>
      </c>
      <c r="E1778" s="33" t="s">
        <v>976</v>
      </c>
      <c r="F1778" s="33" t="s">
        <v>975</v>
      </c>
      <c r="G1778" s="33" t="s">
        <v>5824</v>
      </c>
      <c r="H1778" s="5" t="s">
        <v>1855</v>
      </c>
      <c r="I1778" s="33">
        <v>1837</v>
      </c>
      <c r="K1778" s="9">
        <v>34</v>
      </c>
      <c r="O1778" s="33" t="s">
        <v>5825</v>
      </c>
      <c r="P1778" s="61" t="str">
        <f t="shared" si="83"/>
        <v>POINT(-74.834269 39.982667)</v>
      </c>
      <c r="Q1778" s="67">
        <v>39.982666999999999</v>
      </c>
      <c r="R1778" s="67">
        <v>-74.834269000000006</v>
      </c>
    </row>
    <row r="1779" spans="1:18" x14ac:dyDescent="0.25">
      <c r="A1779" s="76" t="str">
        <f t="shared" si="81"/>
        <v>34007</v>
      </c>
      <c r="B1779" s="76" t="str">
        <f t="shared" si="82"/>
        <v>34007</v>
      </c>
      <c r="C1779" s="33">
        <v>34007</v>
      </c>
      <c r="D1779" s="33" t="s">
        <v>2947</v>
      </c>
      <c r="E1779" s="33" t="s">
        <v>976</v>
      </c>
      <c r="F1779" s="33" t="s">
        <v>975</v>
      </c>
      <c r="G1779" s="33" t="s">
        <v>2948</v>
      </c>
      <c r="H1779" s="5" t="s">
        <v>1855</v>
      </c>
      <c r="I1779" s="33">
        <v>1838</v>
      </c>
      <c r="K1779" s="9">
        <v>34</v>
      </c>
      <c r="O1779" s="33" t="s">
        <v>5826</v>
      </c>
      <c r="P1779" s="61" t="str">
        <f t="shared" si="83"/>
        <v>POINT(-75.027836 39.86401)</v>
      </c>
      <c r="Q1779" s="67">
        <v>39.86401</v>
      </c>
      <c r="R1779" s="67">
        <v>-75.027835999999994</v>
      </c>
    </row>
    <row r="1780" spans="1:18" x14ac:dyDescent="0.25">
      <c r="A1780" s="76" t="str">
        <f t="shared" si="81"/>
        <v>34009</v>
      </c>
      <c r="B1780" s="76" t="str">
        <f t="shared" si="82"/>
        <v>34009</v>
      </c>
      <c r="C1780" s="33">
        <v>34009</v>
      </c>
      <c r="D1780" s="33" t="s">
        <v>5827</v>
      </c>
      <c r="E1780" s="33" t="s">
        <v>976</v>
      </c>
      <c r="F1780" s="33" t="s">
        <v>975</v>
      </c>
      <c r="G1780" s="33" t="s">
        <v>5828</v>
      </c>
      <c r="H1780" s="5" t="s">
        <v>1855</v>
      </c>
      <c r="I1780" s="33">
        <v>1839</v>
      </c>
      <c r="K1780" s="9">
        <v>34</v>
      </c>
      <c r="O1780" s="33" t="s">
        <v>5829</v>
      </c>
      <c r="P1780" s="61" t="str">
        <f t="shared" si="83"/>
        <v>POINT(-74.807133 39.095952)</v>
      </c>
      <c r="Q1780" s="67">
        <v>39.095951999999997</v>
      </c>
      <c r="R1780" s="67">
        <v>-74.807132999999993</v>
      </c>
    </row>
    <row r="1781" spans="1:18" x14ac:dyDescent="0.25">
      <c r="A1781" s="76" t="str">
        <f t="shared" si="81"/>
        <v>34011</v>
      </c>
      <c r="B1781" s="76" t="str">
        <f t="shared" si="82"/>
        <v>34011</v>
      </c>
      <c r="C1781" s="33">
        <v>34011</v>
      </c>
      <c r="D1781" s="33" t="s">
        <v>3431</v>
      </c>
      <c r="E1781" s="33" t="s">
        <v>976</v>
      </c>
      <c r="F1781" s="33" t="s">
        <v>975</v>
      </c>
      <c r="G1781" s="33" t="s">
        <v>3432</v>
      </c>
      <c r="H1781" s="5" t="s">
        <v>1855</v>
      </c>
      <c r="I1781" s="33">
        <v>1840</v>
      </c>
      <c r="K1781" s="9">
        <v>34</v>
      </c>
      <c r="O1781" s="33" t="s">
        <v>5830</v>
      </c>
      <c r="P1781" s="61" t="str">
        <f t="shared" si="83"/>
        <v>POINT(-75.087728 39.428284)</v>
      </c>
      <c r="Q1781" s="67">
        <v>39.428283999999998</v>
      </c>
      <c r="R1781" s="67">
        <v>-75.087727999999998</v>
      </c>
    </row>
    <row r="1782" spans="1:18" x14ac:dyDescent="0.25">
      <c r="A1782" s="76" t="str">
        <f t="shared" si="81"/>
        <v>34013</v>
      </c>
      <c r="B1782" s="76" t="str">
        <f t="shared" si="82"/>
        <v>34013</v>
      </c>
      <c r="C1782" s="33">
        <v>34013</v>
      </c>
      <c r="D1782" s="33" t="s">
        <v>4668</v>
      </c>
      <c r="E1782" s="33" t="s">
        <v>976</v>
      </c>
      <c r="F1782" s="33" t="s">
        <v>975</v>
      </c>
      <c r="G1782" s="33" t="s">
        <v>4669</v>
      </c>
      <c r="H1782" s="5" t="s">
        <v>1855</v>
      </c>
      <c r="I1782" s="33">
        <v>1841</v>
      </c>
      <c r="K1782" s="9">
        <v>34</v>
      </c>
      <c r="O1782" s="33" t="s">
        <v>5831</v>
      </c>
      <c r="P1782" s="61" t="str">
        <f t="shared" si="83"/>
        <v>POINT(-74.216402 40.768705)</v>
      </c>
      <c r="Q1782" s="67">
        <v>40.768704999999997</v>
      </c>
      <c r="R1782" s="67">
        <v>-74.216402000000002</v>
      </c>
    </row>
    <row r="1783" spans="1:18" x14ac:dyDescent="0.25">
      <c r="A1783" s="76" t="str">
        <f t="shared" si="81"/>
        <v>34015</v>
      </c>
      <c r="B1783" s="76" t="str">
        <f t="shared" si="82"/>
        <v>34015</v>
      </c>
      <c r="C1783" s="33">
        <v>34015</v>
      </c>
      <c r="D1783" s="33" t="s">
        <v>5832</v>
      </c>
      <c r="E1783" s="33" t="s">
        <v>976</v>
      </c>
      <c r="F1783" s="33" t="s">
        <v>975</v>
      </c>
      <c r="G1783" s="33" t="s">
        <v>5833</v>
      </c>
      <c r="H1783" s="5" t="s">
        <v>1855</v>
      </c>
      <c r="I1783" s="33">
        <v>1842</v>
      </c>
      <c r="K1783" s="9">
        <v>34</v>
      </c>
      <c r="O1783" s="33" t="s">
        <v>5834</v>
      </c>
      <c r="P1783" s="61" t="str">
        <f t="shared" si="83"/>
        <v>POINT(-75.127456 39.749187)</v>
      </c>
      <c r="Q1783" s="67">
        <v>39.749186999999999</v>
      </c>
      <c r="R1783" s="67">
        <v>-75.127455999999995</v>
      </c>
    </row>
    <row r="1784" spans="1:18" x14ac:dyDescent="0.25">
      <c r="A1784" s="76" t="str">
        <f t="shared" si="81"/>
        <v>34017</v>
      </c>
      <c r="B1784" s="76" t="str">
        <f t="shared" si="82"/>
        <v>34017</v>
      </c>
      <c r="C1784" s="33">
        <v>34017</v>
      </c>
      <c r="D1784" s="33" t="s">
        <v>5835</v>
      </c>
      <c r="E1784" s="33" t="s">
        <v>976</v>
      </c>
      <c r="F1784" s="33" t="s">
        <v>975</v>
      </c>
      <c r="G1784" s="33" t="s">
        <v>5836</v>
      </c>
      <c r="H1784" s="5" t="s">
        <v>1855</v>
      </c>
      <c r="I1784" s="33">
        <v>1843</v>
      </c>
      <c r="K1784" s="9">
        <v>34</v>
      </c>
      <c r="O1784" s="33" t="s">
        <v>5837</v>
      </c>
      <c r="P1784" s="61" t="str">
        <f t="shared" si="83"/>
        <v>POINT(-74.061278 40.742925)</v>
      </c>
      <c r="Q1784" s="67">
        <v>40.742925</v>
      </c>
      <c r="R1784" s="67">
        <v>-74.061278000000001</v>
      </c>
    </row>
    <row r="1785" spans="1:18" x14ac:dyDescent="0.25">
      <c r="A1785" s="76" t="str">
        <f t="shared" si="81"/>
        <v>34019</v>
      </c>
      <c r="B1785" s="76" t="str">
        <f t="shared" si="82"/>
        <v>34019</v>
      </c>
      <c r="C1785" s="33">
        <v>34019</v>
      </c>
      <c r="D1785" s="33" t="s">
        <v>5838</v>
      </c>
      <c r="E1785" s="33" t="s">
        <v>976</v>
      </c>
      <c r="F1785" s="33" t="s">
        <v>975</v>
      </c>
      <c r="G1785" s="33" t="s">
        <v>5839</v>
      </c>
      <c r="H1785" s="5" t="s">
        <v>1855</v>
      </c>
      <c r="I1785" s="33">
        <v>1844</v>
      </c>
      <c r="K1785" s="9">
        <v>34</v>
      </c>
      <c r="O1785" s="33" t="s">
        <v>5840</v>
      </c>
      <c r="P1785" s="61" t="str">
        <f t="shared" si="83"/>
        <v>POINT(-74.896782 40.572183)</v>
      </c>
      <c r="Q1785" s="67">
        <v>40.572183000000003</v>
      </c>
      <c r="R1785" s="67">
        <v>-74.896782000000002</v>
      </c>
    </row>
    <row r="1786" spans="1:18" x14ac:dyDescent="0.25">
      <c r="A1786" s="76" t="str">
        <f t="shared" si="81"/>
        <v>34021</v>
      </c>
      <c r="B1786" s="76" t="str">
        <f t="shared" si="82"/>
        <v>34021</v>
      </c>
      <c r="C1786" s="33">
        <v>34021</v>
      </c>
      <c r="D1786" s="33" t="s">
        <v>3531</v>
      </c>
      <c r="E1786" s="33" t="s">
        <v>976</v>
      </c>
      <c r="F1786" s="33" t="s">
        <v>975</v>
      </c>
      <c r="G1786" s="33" t="s">
        <v>3532</v>
      </c>
      <c r="H1786" s="5" t="s">
        <v>1855</v>
      </c>
      <c r="I1786" s="33">
        <v>1845</v>
      </c>
      <c r="K1786" s="9">
        <v>34</v>
      </c>
      <c r="O1786" s="33" t="s">
        <v>5841</v>
      </c>
      <c r="P1786" s="61" t="str">
        <f t="shared" si="83"/>
        <v>POINT(-74.70034 40.255566)</v>
      </c>
      <c r="Q1786" s="67">
        <v>40.255566000000002</v>
      </c>
      <c r="R1786" s="67">
        <v>-74.700339999999997</v>
      </c>
    </row>
    <row r="1787" spans="1:18" x14ac:dyDescent="0.25">
      <c r="A1787" s="76" t="str">
        <f t="shared" si="81"/>
        <v>34023</v>
      </c>
      <c r="B1787" s="76" t="str">
        <f t="shared" si="82"/>
        <v>34023</v>
      </c>
      <c r="C1787" s="33">
        <v>34023</v>
      </c>
      <c r="D1787" s="33" t="s">
        <v>2707</v>
      </c>
      <c r="E1787" s="33" t="s">
        <v>976</v>
      </c>
      <c r="F1787" s="33" t="s">
        <v>975</v>
      </c>
      <c r="G1787" s="33" t="s">
        <v>2708</v>
      </c>
      <c r="H1787" s="5" t="s">
        <v>1855</v>
      </c>
      <c r="I1787" s="33">
        <v>1846</v>
      </c>
      <c r="K1787" s="9">
        <v>34</v>
      </c>
      <c r="O1787" s="33" t="s">
        <v>5842</v>
      </c>
      <c r="P1787" s="61" t="str">
        <f t="shared" si="83"/>
        <v>POINT(-74.387921 40.485529)</v>
      </c>
      <c r="Q1787" s="67">
        <v>40.485529</v>
      </c>
      <c r="R1787" s="67">
        <v>-74.387921000000006</v>
      </c>
    </row>
    <row r="1788" spans="1:18" x14ac:dyDescent="0.25">
      <c r="A1788" s="76" t="str">
        <f t="shared" si="81"/>
        <v>34025</v>
      </c>
      <c r="B1788" s="76" t="str">
        <f t="shared" si="82"/>
        <v>34025</v>
      </c>
      <c r="C1788" s="33">
        <v>34025</v>
      </c>
      <c r="D1788" s="33" t="s">
        <v>5843</v>
      </c>
      <c r="E1788" s="33" t="s">
        <v>976</v>
      </c>
      <c r="F1788" s="33" t="s">
        <v>975</v>
      </c>
      <c r="G1788" s="33" t="s">
        <v>5844</v>
      </c>
      <c r="H1788" s="5" t="s">
        <v>1855</v>
      </c>
      <c r="I1788" s="33">
        <v>1847</v>
      </c>
      <c r="K1788" s="9">
        <v>34</v>
      </c>
      <c r="O1788" s="33" t="s">
        <v>5845</v>
      </c>
      <c r="P1788" s="61" t="str">
        <f t="shared" si="83"/>
        <v>POINT(-74.14773 40.291301)</v>
      </c>
      <c r="Q1788" s="67">
        <v>40.291300999999997</v>
      </c>
      <c r="R1788" s="67">
        <v>-74.147729999999996</v>
      </c>
    </row>
    <row r="1789" spans="1:18" x14ac:dyDescent="0.25">
      <c r="A1789" s="76" t="str">
        <f t="shared" si="81"/>
        <v>34027</v>
      </c>
      <c r="B1789" s="76" t="str">
        <f t="shared" si="82"/>
        <v>34027</v>
      </c>
      <c r="C1789" s="33">
        <v>34027</v>
      </c>
      <c r="D1789" s="33" t="s">
        <v>4095</v>
      </c>
      <c r="E1789" s="33" t="s">
        <v>976</v>
      </c>
      <c r="F1789" s="33" t="s">
        <v>975</v>
      </c>
      <c r="G1789" s="33" t="s">
        <v>4096</v>
      </c>
      <c r="H1789" s="5" t="s">
        <v>1855</v>
      </c>
      <c r="I1789" s="33">
        <v>1848</v>
      </c>
      <c r="K1789" s="9">
        <v>34</v>
      </c>
      <c r="O1789" s="33" t="s">
        <v>5846</v>
      </c>
      <c r="P1789" s="61" t="str">
        <f t="shared" si="83"/>
        <v>POINT(-74.501661 40.859552)</v>
      </c>
      <c r="Q1789" s="67">
        <v>40.859552000000001</v>
      </c>
      <c r="R1789" s="67">
        <v>-74.501660999999999</v>
      </c>
    </row>
    <row r="1790" spans="1:18" x14ac:dyDescent="0.25">
      <c r="A1790" s="76" t="str">
        <f t="shared" si="81"/>
        <v>34029</v>
      </c>
      <c r="B1790" s="76" t="str">
        <f t="shared" si="82"/>
        <v>34029</v>
      </c>
      <c r="C1790" s="33">
        <v>34029</v>
      </c>
      <c r="D1790" s="33" t="s">
        <v>5847</v>
      </c>
      <c r="E1790" s="33" t="s">
        <v>976</v>
      </c>
      <c r="F1790" s="33" t="s">
        <v>975</v>
      </c>
      <c r="G1790" s="33" t="s">
        <v>5848</v>
      </c>
      <c r="H1790" s="5" t="s">
        <v>1855</v>
      </c>
      <c r="I1790" s="33">
        <v>1849</v>
      </c>
      <c r="K1790" s="9">
        <v>34</v>
      </c>
      <c r="O1790" s="33" t="s">
        <v>5849</v>
      </c>
      <c r="P1790" s="61" t="str">
        <f t="shared" si="83"/>
        <v>POINT(-74.21461 39.973657)</v>
      </c>
      <c r="Q1790" s="67">
        <v>39.973657000000003</v>
      </c>
      <c r="R1790" s="67">
        <v>-74.214609999999993</v>
      </c>
    </row>
    <row r="1791" spans="1:18" x14ac:dyDescent="0.25">
      <c r="A1791" s="76" t="str">
        <f t="shared" si="81"/>
        <v>34031</v>
      </c>
      <c r="B1791" s="76" t="str">
        <f t="shared" si="82"/>
        <v>34031</v>
      </c>
      <c r="C1791" s="33">
        <v>34031</v>
      </c>
      <c r="D1791" s="33" t="s">
        <v>5850</v>
      </c>
      <c r="E1791" s="33" t="s">
        <v>976</v>
      </c>
      <c r="F1791" s="33" t="s">
        <v>975</v>
      </c>
      <c r="G1791" s="33" t="s">
        <v>5851</v>
      </c>
      <c r="H1791" s="5" t="s">
        <v>1855</v>
      </c>
      <c r="I1791" s="33">
        <v>1850</v>
      </c>
      <c r="K1791" s="9">
        <v>34</v>
      </c>
      <c r="O1791" s="33" t="s">
        <v>5852</v>
      </c>
      <c r="P1791" s="61" t="str">
        <f t="shared" si="83"/>
        <v>POINT(-74.191473 40.925361)</v>
      </c>
      <c r="Q1791" s="67">
        <v>40.925361000000002</v>
      </c>
      <c r="R1791" s="67">
        <v>-74.191473000000002</v>
      </c>
    </row>
    <row r="1792" spans="1:18" x14ac:dyDescent="0.25">
      <c r="A1792" s="76" t="str">
        <f t="shared" si="81"/>
        <v>34033</v>
      </c>
      <c r="B1792" s="76" t="str">
        <f t="shared" si="82"/>
        <v>34033</v>
      </c>
      <c r="C1792" s="33">
        <v>34033</v>
      </c>
      <c r="D1792" s="33" t="s">
        <v>5853</v>
      </c>
      <c r="E1792" s="33" t="s">
        <v>976</v>
      </c>
      <c r="F1792" s="33" t="s">
        <v>975</v>
      </c>
      <c r="G1792" s="33" t="s">
        <v>5854</v>
      </c>
      <c r="H1792" s="5" t="s">
        <v>1855</v>
      </c>
      <c r="I1792" s="33">
        <v>1851</v>
      </c>
      <c r="K1792" s="9">
        <v>34</v>
      </c>
      <c r="O1792" s="33" t="s">
        <v>5855</v>
      </c>
      <c r="P1792" s="61" t="str">
        <f t="shared" si="83"/>
        <v>POINT(-75.37658 39.625938)</v>
      </c>
      <c r="Q1792" s="67">
        <v>39.625937999999998</v>
      </c>
      <c r="R1792" s="67">
        <v>-75.376580000000004</v>
      </c>
    </row>
    <row r="1793" spans="1:18" x14ac:dyDescent="0.25">
      <c r="A1793" s="76" t="str">
        <f t="shared" si="81"/>
        <v>34035</v>
      </c>
      <c r="B1793" s="76" t="str">
        <f t="shared" si="82"/>
        <v>34035</v>
      </c>
      <c r="C1793" s="33">
        <v>34035</v>
      </c>
      <c r="D1793" s="33" t="s">
        <v>4589</v>
      </c>
      <c r="E1793" s="33" t="s">
        <v>976</v>
      </c>
      <c r="F1793" s="33" t="s">
        <v>975</v>
      </c>
      <c r="G1793" s="33" t="s">
        <v>4590</v>
      </c>
      <c r="H1793" s="5" t="s">
        <v>1855</v>
      </c>
      <c r="I1793" s="33">
        <v>1852</v>
      </c>
      <c r="K1793" s="9">
        <v>34</v>
      </c>
      <c r="O1793" s="33" t="s">
        <v>5856</v>
      </c>
      <c r="P1793" s="61" t="str">
        <f t="shared" si="83"/>
        <v>POINT(-74.578798 40.561176)</v>
      </c>
      <c r="Q1793" s="67">
        <v>40.561176000000003</v>
      </c>
      <c r="R1793" s="67">
        <v>-74.578798000000006</v>
      </c>
    </row>
    <row r="1794" spans="1:18" x14ac:dyDescent="0.25">
      <c r="A1794" s="76" t="str">
        <f t="shared" si="81"/>
        <v>34037</v>
      </c>
      <c r="B1794" s="76" t="str">
        <f t="shared" si="82"/>
        <v>34037</v>
      </c>
      <c r="C1794" s="33">
        <v>34037</v>
      </c>
      <c r="D1794" s="33" t="s">
        <v>2728</v>
      </c>
      <c r="E1794" s="33" t="s">
        <v>976</v>
      </c>
      <c r="F1794" s="33" t="s">
        <v>975</v>
      </c>
      <c r="G1794" s="33" t="s">
        <v>2729</v>
      </c>
      <c r="H1794" s="5" t="s">
        <v>1855</v>
      </c>
      <c r="I1794" s="33">
        <v>1853</v>
      </c>
      <c r="K1794" s="9">
        <v>34</v>
      </c>
      <c r="O1794" s="33" t="s">
        <v>5857</v>
      </c>
      <c r="P1794" s="61" t="str">
        <f t="shared" si="83"/>
        <v>POINT(-74.654037 41.091219)</v>
      </c>
      <c r="Q1794" s="67">
        <v>41.091219000000002</v>
      </c>
      <c r="R1794" s="67">
        <v>-74.654037000000002</v>
      </c>
    </row>
    <row r="1795" spans="1:18" x14ac:dyDescent="0.25">
      <c r="A1795" s="76" t="str">
        <f t="shared" ref="A1795:A1858" si="84">K1795&amp;RIGHT(C1795,3)</f>
        <v>34039</v>
      </c>
      <c r="B1795" s="76" t="str">
        <f t="shared" ref="B1795:B1858" si="85">TEXT(A1795,"00000")</f>
        <v>34039</v>
      </c>
      <c r="C1795" s="33">
        <v>34039</v>
      </c>
      <c r="D1795" s="33" t="s">
        <v>2338</v>
      </c>
      <c r="E1795" s="33" t="s">
        <v>976</v>
      </c>
      <c r="F1795" s="33" t="s">
        <v>975</v>
      </c>
      <c r="G1795" s="33" t="s">
        <v>2339</v>
      </c>
      <c r="H1795" s="5" t="s">
        <v>1855</v>
      </c>
      <c r="I1795" s="33">
        <v>1854</v>
      </c>
      <c r="K1795" s="9">
        <v>34</v>
      </c>
      <c r="O1795" s="33" t="s">
        <v>5858</v>
      </c>
      <c r="P1795" s="61" t="str">
        <f t="shared" ref="P1795:P1858" si="86">CONCATENATE("POINT","(",R1795," ",Q1795,")")</f>
        <v>POINT(-74.294239 40.659609)</v>
      </c>
      <c r="Q1795" s="67">
        <v>40.659609000000003</v>
      </c>
      <c r="R1795" s="67">
        <v>-74.294239000000005</v>
      </c>
    </row>
    <row r="1796" spans="1:18" x14ac:dyDescent="0.25">
      <c r="A1796" s="76" t="str">
        <f t="shared" si="84"/>
        <v>34041</v>
      </c>
      <c r="B1796" s="76" t="str">
        <f t="shared" si="85"/>
        <v>34041</v>
      </c>
      <c r="C1796" s="33">
        <v>34041</v>
      </c>
      <c r="D1796" s="33" t="s">
        <v>3246</v>
      </c>
      <c r="E1796" s="33" t="s">
        <v>976</v>
      </c>
      <c r="F1796" s="33" t="s">
        <v>975</v>
      </c>
      <c r="G1796" s="33" t="s">
        <v>3247</v>
      </c>
      <c r="H1796" s="5" t="s">
        <v>1855</v>
      </c>
      <c r="I1796" s="33">
        <v>1855</v>
      </c>
      <c r="K1796" s="9">
        <v>34</v>
      </c>
      <c r="O1796" s="33" t="s">
        <v>5859</v>
      </c>
      <c r="P1796" s="61" t="str">
        <f t="shared" si="86"/>
        <v>POINT(-75.016426 40.795162)</v>
      </c>
      <c r="Q1796" s="67">
        <v>40.795161999999998</v>
      </c>
      <c r="R1796" s="67">
        <v>-75.016425999999996</v>
      </c>
    </row>
    <row r="1797" spans="1:18" x14ac:dyDescent="0.25">
      <c r="A1797" s="76" t="str">
        <f t="shared" si="84"/>
        <v>35001</v>
      </c>
      <c r="B1797" s="76" t="str">
        <f t="shared" si="85"/>
        <v>35001</v>
      </c>
      <c r="C1797" s="33">
        <v>35001</v>
      </c>
      <c r="D1797" s="33" t="s">
        <v>5860</v>
      </c>
      <c r="E1797" s="33" t="s">
        <v>979</v>
      </c>
      <c r="F1797" s="33" t="s">
        <v>978</v>
      </c>
      <c r="G1797" s="33" t="s">
        <v>5861</v>
      </c>
      <c r="H1797" s="5" t="s">
        <v>1855</v>
      </c>
      <c r="I1797" s="33">
        <v>1856</v>
      </c>
      <c r="K1797" s="9">
        <v>35</v>
      </c>
      <c r="O1797" s="33" t="s">
        <v>5862</v>
      </c>
      <c r="P1797" s="61" t="str">
        <f t="shared" si="86"/>
        <v>POINT(-106.616039 35.107877)</v>
      </c>
      <c r="Q1797" s="67">
        <v>35.107877000000002</v>
      </c>
      <c r="R1797" s="67">
        <v>-106.616039</v>
      </c>
    </row>
    <row r="1798" spans="1:18" x14ac:dyDescent="0.25">
      <c r="A1798" s="76" t="str">
        <f t="shared" si="84"/>
        <v>35003</v>
      </c>
      <c r="B1798" s="76" t="str">
        <f t="shared" si="85"/>
        <v>35003</v>
      </c>
      <c r="C1798" s="33">
        <v>35003</v>
      </c>
      <c r="D1798" s="33" t="s">
        <v>5863</v>
      </c>
      <c r="E1798" s="33" t="s">
        <v>979</v>
      </c>
      <c r="F1798" s="33" t="s">
        <v>978</v>
      </c>
      <c r="G1798" s="33" t="s">
        <v>5864</v>
      </c>
      <c r="H1798" s="5" t="s">
        <v>1855</v>
      </c>
      <c r="I1798" s="33">
        <v>1857</v>
      </c>
      <c r="K1798" s="9">
        <v>35</v>
      </c>
      <c r="O1798" s="33" t="s">
        <v>5865</v>
      </c>
      <c r="P1798" s="61" t="str">
        <f t="shared" si="86"/>
        <v>POINT(-108.549207 33.928093)</v>
      </c>
      <c r="Q1798" s="67">
        <v>33.928092999999997</v>
      </c>
      <c r="R1798" s="67">
        <v>-108.549207</v>
      </c>
    </row>
    <row r="1799" spans="1:18" x14ac:dyDescent="0.25">
      <c r="A1799" s="76" t="str">
        <f t="shared" si="84"/>
        <v>35005</v>
      </c>
      <c r="B1799" s="76" t="str">
        <f t="shared" si="85"/>
        <v>35005</v>
      </c>
      <c r="C1799" s="33">
        <v>35005</v>
      </c>
      <c r="D1799" s="33" t="s">
        <v>5866</v>
      </c>
      <c r="E1799" s="33" t="s">
        <v>979</v>
      </c>
      <c r="F1799" s="33" t="s">
        <v>978</v>
      </c>
      <c r="G1799" s="33" t="s">
        <v>5867</v>
      </c>
      <c r="H1799" s="5" t="s">
        <v>1855</v>
      </c>
      <c r="I1799" s="33">
        <v>1858</v>
      </c>
      <c r="K1799" s="9">
        <v>35</v>
      </c>
      <c r="O1799" s="33" t="s">
        <v>5868</v>
      </c>
      <c r="P1799" s="61" t="str">
        <f t="shared" si="86"/>
        <v>POINT(-104.51261 33.364652)</v>
      </c>
      <c r="Q1799" s="67">
        <v>33.364652</v>
      </c>
      <c r="R1799" s="67">
        <v>-104.51261</v>
      </c>
    </row>
    <row r="1800" spans="1:18" x14ac:dyDescent="0.25">
      <c r="A1800" s="76" t="str">
        <f t="shared" si="84"/>
        <v>35006</v>
      </c>
      <c r="B1800" s="76" t="str">
        <f t="shared" si="85"/>
        <v>35006</v>
      </c>
      <c r="C1800" s="33">
        <v>35006</v>
      </c>
      <c r="D1800" s="33" t="s">
        <v>5869</v>
      </c>
      <c r="E1800" s="33" t="s">
        <v>979</v>
      </c>
      <c r="F1800" s="33" t="s">
        <v>978</v>
      </c>
      <c r="G1800" s="33" t="s">
        <v>5870</v>
      </c>
      <c r="H1800" s="5" t="s">
        <v>1855</v>
      </c>
      <c r="I1800" s="33">
        <v>1859</v>
      </c>
      <c r="K1800" s="9">
        <v>35</v>
      </c>
      <c r="O1800" s="33" t="s">
        <v>5871</v>
      </c>
      <c r="P1800" s="61" t="str">
        <f t="shared" si="86"/>
        <v>POINT(-107.804609 35.113977)</v>
      </c>
      <c r="Q1800" s="67">
        <v>35.113976999999998</v>
      </c>
      <c r="R1800" s="67">
        <v>-107.804609</v>
      </c>
    </row>
    <row r="1801" spans="1:18" x14ac:dyDescent="0.25">
      <c r="A1801" s="76" t="str">
        <f t="shared" si="84"/>
        <v>35007</v>
      </c>
      <c r="B1801" s="76" t="str">
        <f t="shared" si="85"/>
        <v>35007</v>
      </c>
      <c r="C1801" s="33">
        <v>35007</v>
      </c>
      <c r="D1801" s="33" t="s">
        <v>5614</v>
      </c>
      <c r="E1801" s="33" t="s">
        <v>979</v>
      </c>
      <c r="F1801" s="33" t="s">
        <v>978</v>
      </c>
      <c r="G1801" s="33" t="s">
        <v>5615</v>
      </c>
      <c r="H1801" s="5" t="s">
        <v>1855</v>
      </c>
      <c r="I1801" s="33">
        <v>1860</v>
      </c>
      <c r="K1801" s="9">
        <v>35</v>
      </c>
      <c r="O1801" s="33" t="s">
        <v>5872</v>
      </c>
      <c r="P1801" s="61" t="str">
        <f t="shared" si="86"/>
        <v>POINT(-104.643736 36.702618)</v>
      </c>
      <c r="Q1801" s="67">
        <v>36.702618000000001</v>
      </c>
      <c r="R1801" s="67">
        <v>-104.643736</v>
      </c>
    </row>
    <row r="1802" spans="1:18" x14ac:dyDescent="0.25">
      <c r="A1802" s="76" t="str">
        <f t="shared" si="84"/>
        <v>35009</v>
      </c>
      <c r="B1802" s="76" t="str">
        <f t="shared" si="85"/>
        <v>35009</v>
      </c>
      <c r="C1802" s="33">
        <v>35009</v>
      </c>
      <c r="D1802" s="33" t="s">
        <v>5873</v>
      </c>
      <c r="E1802" s="33" t="s">
        <v>979</v>
      </c>
      <c r="F1802" s="33" t="s">
        <v>978</v>
      </c>
      <c r="G1802" s="33" t="s">
        <v>5874</v>
      </c>
      <c r="H1802" s="5" t="s">
        <v>1855</v>
      </c>
      <c r="I1802" s="33">
        <v>1861</v>
      </c>
      <c r="K1802" s="9">
        <v>35</v>
      </c>
      <c r="O1802" s="33" t="s">
        <v>5875</v>
      </c>
      <c r="P1802" s="61" t="str">
        <f t="shared" si="86"/>
        <v>POINT(-103.215708 34.420099)</v>
      </c>
      <c r="Q1802" s="67">
        <v>34.420099</v>
      </c>
      <c r="R1802" s="67">
        <v>-103.21570800000001</v>
      </c>
    </row>
    <row r="1803" spans="1:18" x14ac:dyDescent="0.25">
      <c r="A1803" s="76" t="str">
        <f t="shared" si="84"/>
        <v>35011</v>
      </c>
      <c r="B1803" s="76" t="str">
        <f t="shared" si="85"/>
        <v>35011</v>
      </c>
      <c r="C1803" s="33">
        <v>35011</v>
      </c>
      <c r="D1803" s="33" t="s">
        <v>5876</v>
      </c>
      <c r="E1803" s="33" t="s">
        <v>979</v>
      </c>
      <c r="F1803" s="33" t="s">
        <v>978</v>
      </c>
      <c r="G1803" s="33" t="s">
        <v>5877</v>
      </c>
      <c r="H1803" s="5" t="s">
        <v>1855</v>
      </c>
      <c r="I1803" s="33">
        <v>1862</v>
      </c>
      <c r="K1803" s="9">
        <v>35</v>
      </c>
      <c r="O1803" s="33" t="s">
        <v>5878</v>
      </c>
      <c r="P1803" s="61" t="str">
        <f t="shared" si="86"/>
        <v>POINT(-104.257875 34.465462)</v>
      </c>
      <c r="Q1803" s="67">
        <v>34.465462000000002</v>
      </c>
      <c r="R1803" s="67">
        <v>-104.257875</v>
      </c>
    </row>
    <row r="1804" spans="1:18" x14ac:dyDescent="0.25">
      <c r="A1804" s="76" t="str">
        <f t="shared" si="84"/>
        <v>35013</v>
      </c>
      <c r="B1804" s="76" t="str">
        <f t="shared" si="85"/>
        <v>35013</v>
      </c>
      <c r="C1804" s="33">
        <v>35013</v>
      </c>
      <c r="D1804" s="33" t="s">
        <v>5879</v>
      </c>
      <c r="E1804" s="33" t="s">
        <v>979</v>
      </c>
      <c r="F1804" s="33" t="s">
        <v>978</v>
      </c>
      <c r="G1804" s="33" t="s">
        <v>5880</v>
      </c>
      <c r="H1804" s="5" t="s">
        <v>1855</v>
      </c>
      <c r="I1804" s="33">
        <v>1863</v>
      </c>
      <c r="K1804" s="9">
        <v>35</v>
      </c>
      <c r="O1804" s="33" t="s">
        <v>5881</v>
      </c>
      <c r="P1804" s="61" t="str">
        <f t="shared" si="86"/>
        <v>POINT(-106.728697 32.247294)</v>
      </c>
      <c r="Q1804" s="67">
        <v>32.247293999999997</v>
      </c>
      <c r="R1804" s="67">
        <v>-106.728697</v>
      </c>
    </row>
    <row r="1805" spans="1:18" x14ac:dyDescent="0.25">
      <c r="A1805" s="76" t="str">
        <f t="shared" si="84"/>
        <v>35015</v>
      </c>
      <c r="B1805" s="76" t="str">
        <f t="shared" si="85"/>
        <v>35015</v>
      </c>
      <c r="C1805" s="33">
        <v>35015</v>
      </c>
      <c r="D1805" s="33" t="s">
        <v>5882</v>
      </c>
      <c r="E1805" s="33" t="s">
        <v>979</v>
      </c>
      <c r="F1805" s="33" t="s">
        <v>978</v>
      </c>
      <c r="G1805" s="33" t="s">
        <v>5883</v>
      </c>
      <c r="H1805" s="5" t="s">
        <v>1855</v>
      </c>
      <c r="I1805" s="33">
        <v>1864</v>
      </c>
      <c r="K1805" s="9">
        <v>35</v>
      </c>
      <c r="O1805" s="33" t="s">
        <v>5884</v>
      </c>
      <c r="P1805" s="61" t="str">
        <f t="shared" si="86"/>
        <v>POINT(-104.291387 32.547601)</v>
      </c>
      <c r="Q1805" s="67">
        <v>32.547601</v>
      </c>
      <c r="R1805" s="67">
        <v>-104.291387</v>
      </c>
    </row>
    <row r="1806" spans="1:18" x14ac:dyDescent="0.25">
      <c r="A1806" s="76" t="str">
        <f t="shared" si="84"/>
        <v>35017</v>
      </c>
      <c r="B1806" s="76" t="str">
        <f t="shared" si="85"/>
        <v>35017</v>
      </c>
      <c r="C1806" s="33">
        <v>35017</v>
      </c>
      <c r="D1806" s="33" t="s">
        <v>2235</v>
      </c>
      <c r="E1806" s="33" t="s">
        <v>979</v>
      </c>
      <c r="F1806" s="33" t="s">
        <v>978</v>
      </c>
      <c r="G1806" s="33" t="s">
        <v>2236</v>
      </c>
      <c r="H1806" s="5" t="s">
        <v>1855</v>
      </c>
      <c r="I1806" s="33">
        <v>1865</v>
      </c>
      <c r="K1806" s="9">
        <v>35</v>
      </c>
      <c r="O1806" s="33" t="s">
        <v>5885</v>
      </c>
      <c r="P1806" s="61" t="str">
        <f t="shared" si="86"/>
        <v>POINT(-108.242693 32.780455)</v>
      </c>
      <c r="Q1806" s="67">
        <v>32.780455000000003</v>
      </c>
      <c r="R1806" s="67">
        <v>-108.242693</v>
      </c>
    </row>
    <row r="1807" spans="1:18" x14ac:dyDescent="0.25">
      <c r="A1807" s="76" t="str">
        <f t="shared" si="84"/>
        <v>35019</v>
      </c>
      <c r="B1807" s="76" t="str">
        <f t="shared" si="85"/>
        <v>35019</v>
      </c>
      <c r="C1807" s="33">
        <v>35019</v>
      </c>
      <c r="D1807" s="33" t="s">
        <v>5886</v>
      </c>
      <c r="E1807" s="33" t="s">
        <v>979</v>
      </c>
      <c r="F1807" s="33" t="s">
        <v>978</v>
      </c>
      <c r="G1807" s="33" t="s">
        <v>5887</v>
      </c>
      <c r="H1807" s="5" t="s">
        <v>1855</v>
      </c>
      <c r="I1807" s="33">
        <v>1866</v>
      </c>
      <c r="K1807" s="9">
        <v>35</v>
      </c>
      <c r="O1807" s="33" t="s">
        <v>5888</v>
      </c>
      <c r="P1807" s="61" t="str">
        <f t="shared" si="86"/>
        <v>POINT(-104.792489 34.930036)</v>
      </c>
      <c r="Q1807" s="67">
        <v>34.930036000000001</v>
      </c>
      <c r="R1807" s="67">
        <v>-104.792489</v>
      </c>
    </row>
    <row r="1808" spans="1:18" x14ac:dyDescent="0.25">
      <c r="A1808" s="76" t="str">
        <f t="shared" si="84"/>
        <v>35021</v>
      </c>
      <c r="B1808" s="76" t="str">
        <f t="shared" si="85"/>
        <v>35021</v>
      </c>
      <c r="C1808" s="33">
        <v>35021</v>
      </c>
      <c r="D1808" s="33" t="s">
        <v>5889</v>
      </c>
      <c r="E1808" s="33" t="s">
        <v>979</v>
      </c>
      <c r="F1808" s="33" t="s">
        <v>978</v>
      </c>
      <c r="G1808" s="33" t="s">
        <v>5890</v>
      </c>
      <c r="H1808" s="5" t="s">
        <v>1855</v>
      </c>
      <c r="I1808" s="33">
        <v>1867</v>
      </c>
      <c r="K1808" s="9">
        <v>35</v>
      </c>
      <c r="O1808" s="33" t="s">
        <v>5891</v>
      </c>
      <c r="P1808" s="61" t="str">
        <f t="shared" si="86"/>
        <v>POINT(-103.984528 35.861023)</v>
      </c>
      <c r="Q1808" s="67">
        <v>35.861023000000003</v>
      </c>
      <c r="R1808" s="67">
        <v>-103.984528</v>
      </c>
    </row>
    <row r="1809" spans="1:18" x14ac:dyDescent="0.25">
      <c r="A1809" s="76" t="str">
        <f t="shared" si="84"/>
        <v>35023</v>
      </c>
      <c r="B1809" s="76" t="str">
        <f t="shared" si="85"/>
        <v>35023</v>
      </c>
      <c r="C1809" s="33">
        <v>35023</v>
      </c>
      <c r="D1809" s="33" t="s">
        <v>5892</v>
      </c>
      <c r="E1809" s="33" t="s">
        <v>979</v>
      </c>
      <c r="F1809" s="33" t="s">
        <v>978</v>
      </c>
      <c r="G1809" s="33" t="s">
        <v>5893</v>
      </c>
      <c r="H1809" s="5" t="s">
        <v>1855</v>
      </c>
      <c r="I1809" s="33">
        <v>1868</v>
      </c>
      <c r="K1809" s="9">
        <v>35</v>
      </c>
      <c r="O1809" s="33" t="s">
        <v>5894</v>
      </c>
      <c r="P1809" s="61" t="str">
        <f t="shared" si="86"/>
        <v>POINT(-108.76674 32.275633)</v>
      </c>
      <c r="Q1809" s="67">
        <v>32.275632999999999</v>
      </c>
      <c r="R1809" s="67">
        <v>-108.76674</v>
      </c>
    </row>
    <row r="1810" spans="1:18" x14ac:dyDescent="0.25">
      <c r="A1810" s="76" t="str">
        <f t="shared" si="84"/>
        <v>35025</v>
      </c>
      <c r="B1810" s="76" t="str">
        <f t="shared" si="85"/>
        <v>35025</v>
      </c>
      <c r="C1810" s="33">
        <v>35025</v>
      </c>
      <c r="D1810" s="33" t="s">
        <v>5895</v>
      </c>
      <c r="E1810" s="33" t="s">
        <v>979</v>
      </c>
      <c r="F1810" s="33" t="s">
        <v>978</v>
      </c>
      <c r="G1810" s="33" t="s">
        <v>5896</v>
      </c>
      <c r="H1810" s="5" t="s">
        <v>1855</v>
      </c>
      <c r="I1810" s="33">
        <v>1869</v>
      </c>
      <c r="K1810" s="9">
        <v>35</v>
      </c>
      <c r="O1810" s="33" t="s">
        <v>5897</v>
      </c>
      <c r="P1810" s="61" t="str">
        <f t="shared" si="86"/>
        <v>POINT(-103.193711 32.753117)</v>
      </c>
      <c r="Q1810" s="67">
        <v>32.753117000000003</v>
      </c>
      <c r="R1810" s="67">
        <v>-103.19371099999999</v>
      </c>
    </row>
    <row r="1811" spans="1:18" x14ac:dyDescent="0.25">
      <c r="A1811" s="76" t="str">
        <f t="shared" si="84"/>
        <v>35027</v>
      </c>
      <c r="B1811" s="76" t="str">
        <f t="shared" si="85"/>
        <v>35027</v>
      </c>
      <c r="C1811" s="33">
        <v>35027</v>
      </c>
      <c r="D1811" s="33" t="s">
        <v>2264</v>
      </c>
      <c r="E1811" s="33" t="s">
        <v>979</v>
      </c>
      <c r="F1811" s="33" t="s">
        <v>978</v>
      </c>
      <c r="G1811" s="33" t="s">
        <v>2265</v>
      </c>
      <c r="H1811" s="5" t="s">
        <v>1855</v>
      </c>
      <c r="I1811" s="33">
        <v>1870</v>
      </c>
      <c r="K1811" s="9">
        <v>35</v>
      </c>
      <c r="O1811" s="33" t="s">
        <v>5898</v>
      </c>
      <c r="P1811" s="61" t="str">
        <f t="shared" si="86"/>
        <v>POINT(-105.631173 33.420964)</v>
      </c>
      <c r="Q1811" s="67">
        <v>33.420963999999998</v>
      </c>
      <c r="R1811" s="67">
        <v>-105.631173</v>
      </c>
    </row>
    <row r="1812" spans="1:18" x14ac:dyDescent="0.25">
      <c r="A1812" s="76" t="str">
        <f t="shared" si="84"/>
        <v>35028</v>
      </c>
      <c r="B1812" s="76" t="str">
        <f t="shared" si="85"/>
        <v>35028</v>
      </c>
      <c r="C1812" s="33">
        <v>35028</v>
      </c>
      <c r="D1812" s="33" t="s">
        <v>5899</v>
      </c>
      <c r="E1812" s="33" t="s">
        <v>979</v>
      </c>
      <c r="F1812" s="33" t="s">
        <v>978</v>
      </c>
      <c r="G1812" s="33" t="s">
        <v>5900</v>
      </c>
      <c r="H1812" s="5" t="s">
        <v>1855</v>
      </c>
      <c r="I1812" s="33">
        <v>1871</v>
      </c>
      <c r="K1812" s="9">
        <v>35</v>
      </c>
      <c r="O1812" s="33" t="s">
        <v>5901</v>
      </c>
      <c r="P1812" s="61" t="str">
        <f t="shared" si="86"/>
        <v>POINT(-106.270283 35.868766)</v>
      </c>
      <c r="Q1812" s="67">
        <v>35.868766000000001</v>
      </c>
      <c r="R1812" s="67">
        <v>-106.27028300000001</v>
      </c>
    </row>
    <row r="1813" spans="1:18" x14ac:dyDescent="0.25">
      <c r="A1813" s="76" t="str">
        <f t="shared" si="84"/>
        <v>35029</v>
      </c>
      <c r="B1813" s="76" t="str">
        <f t="shared" si="85"/>
        <v>35029</v>
      </c>
      <c r="C1813" s="33">
        <v>35029</v>
      </c>
      <c r="D1813" s="33" t="s">
        <v>5902</v>
      </c>
      <c r="E1813" s="33" t="s">
        <v>979</v>
      </c>
      <c r="F1813" s="33" t="s">
        <v>978</v>
      </c>
      <c r="G1813" s="33" t="s">
        <v>5903</v>
      </c>
      <c r="H1813" s="5" t="s">
        <v>1855</v>
      </c>
      <c r="I1813" s="33">
        <v>1872</v>
      </c>
      <c r="K1813" s="9">
        <v>35</v>
      </c>
      <c r="O1813" s="33" t="s">
        <v>5904</v>
      </c>
      <c r="P1813" s="61" t="str">
        <f t="shared" si="86"/>
        <v>POINT(-107.740412 32.217487)</v>
      </c>
      <c r="Q1813" s="67">
        <v>32.217486999999998</v>
      </c>
      <c r="R1813" s="67">
        <v>-107.74041200000001</v>
      </c>
    </row>
    <row r="1814" spans="1:18" x14ac:dyDescent="0.25">
      <c r="A1814" s="76" t="str">
        <f t="shared" si="84"/>
        <v>35031</v>
      </c>
      <c r="B1814" s="76" t="str">
        <f t="shared" si="85"/>
        <v>35031</v>
      </c>
      <c r="C1814" s="33">
        <v>35031</v>
      </c>
      <c r="D1814" s="33" t="s">
        <v>5905</v>
      </c>
      <c r="E1814" s="33" t="s">
        <v>979</v>
      </c>
      <c r="F1814" s="33" t="s">
        <v>978</v>
      </c>
      <c r="G1814" s="33" t="s">
        <v>5906</v>
      </c>
      <c r="H1814" s="5" t="s">
        <v>1855</v>
      </c>
      <c r="I1814" s="33">
        <v>1873</v>
      </c>
      <c r="K1814" s="9">
        <v>35</v>
      </c>
      <c r="O1814" s="33" t="s">
        <v>5907</v>
      </c>
      <c r="P1814" s="61" t="str">
        <f t="shared" si="86"/>
        <v>POINT(-108.63423 35.511504)</v>
      </c>
      <c r="Q1814" s="67">
        <v>35.511504000000002</v>
      </c>
      <c r="R1814" s="67">
        <v>-108.63423</v>
      </c>
    </row>
    <row r="1815" spans="1:18" x14ac:dyDescent="0.25">
      <c r="A1815" s="76" t="str">
        <f t="shared" si="84"/>
        <v>35033</v>
      </c>
      <c r="B1815" s="76" t="str">
        <f t="shared" si="85"/>
        <v>35033</v>
      </c>
      <c r="C1815" s="33">
        <v>35033</v>
      </c>
      <c r="D1815" s="33" t="s">
        <v>5908</v>
      </c>
      <c r="E1815" s="33" t="s">
        <v>979</v>
      </c>
      <c r="F1815" s="33" t="s">
        <v>978</v>
      </c>
      <c r="G1815" s="33" t="s">
        <v>5909</v>
      </c>
      <c r="H1815" s="5" t="s">
        <v>1855</v>
      </c>
      <c r="I1815" s="33">
        <v>1874</v>
      </c>
      <c r="K1815" s="9">
        <v>35</v>
      </c>
      <c r="O1815" s="33" t="s">
        <v>5910</v>
      </c>
      <c r="P1815" s="61" t="str">
        <f t="shared" si="86"/>
        <v>POINT(-105.241049 35.99928)</v>
      </c>
      <c r="Q1815" s="67">
        <v>35.999279999999999</v>
      </c>
      <c r="R1815" s="67">
        <v>-105.241049</v>
      </c>
    </row>
    <row r="1816" spans="1:18" x14ac:dyDescent="0.25">
      <c r="A1816" s="76" t="str">
        <f t="shared" si="84"/>
        <v>35035</v>
      </c>
      <c r="B1816" s="76" t="str">
        <f t="shared" si="85"/>
        <v>35035</v>
      </c>
      <c r="C1816" s="33">
        <v>35035</v>
      </c>
      <c r="D1816" s="33" t="s">
        <v>2647</v>
      </c>
      <c r="E1816" s="33" t="s">
        <v>979</v>
      </c>
      <c r="F1816" s="33" t="s">
        <v>978</v>
      </c>
      <c r="G1816" s="33" t="s">
        <v>2648</v>
      </c>
      <c r="H1816" s="5" t="s">
        <v>1855</v>
      </c>
      <c r="I1816" s="33">
        <v>1875</v>
      </c>
      <c r="K1816" s="9">
        <v>35</v>
      </c>
      <c r="O1816" s="33" t="s">
        <v>5911</v>
      </c>
      <c r="P1816" s="61" t="str">
        <f t="shared" si="86"/>
        <v>POINT(-105.989844 32.806642)</v>
      </c>
      <c r="Q1816" s="67">
        <v>32.806641999999997</v>
      </c>
      <c r="R1816" s="67">
        <v>-105.98984400000001</v>
      </c>
    </row>
    <row r="1817" spans="1:18" x14ac:dyDescent="0.25">
      <c r="A1817" s="76" t="str">
        <f t="shared" si="84"/>
        <v>35037</v>
      </c>
      <c r="B1817" s="76" t="str">
        <f t="shared" si="85"/>
        <v>35037</v>
      </c>
      <c r="C1817" s="33">
        <v>35037</v>
      </c>
      <c r="D1817" s="33" t="s">
        <v>5912</v>
      </c>
      <c r="E1817" s="33" t="s">
        <v>979</v>
      </c>
      <c r="F1817" s="33" t="s">
        <v>978</v>
      </c>
      <c r="G1817" s="33" t="s">
        <v>5913</v>
      </c>
      <c r="H1817" s="5" t="s">
        <v>1855</v>
      </c>
      <c r="I1817" s="33">
        <v>1876</v>
      </c>
      <c r="K1817" s="9">
        <v>35</v>
      </c>
      <c r="O1817" s="33" t="s">
        <v>5914</v>
      </c>
      <c r="P1817" s="61" t="str">
        <f t="shared" si="86"/>
        <v>POINT(-103.65613 35.180626)</v>
      </c>
      <c r="Q1817" s="67">
        <v>35.180625999999997</v>
      </c>
      <c r="R1817" s="67">
        <v>-103.65613</v>
      </c>
    </row>
    <row r="1818" spans="1:18" x14ac:dyDescent="0.25">
      <c r="A1818" s="76" t="str">
        <f t="shared" si="84"/>
        <v>35039</v>
      </c>
      <c r="B1818" s="76" t="str">
        <f t="shared" si="85"/>
        <v>35039</v>
      </c>
      <c r="C1818" s="33">
        <v>35039</v>
      </c>
      <c r="D1818" s="33" t="s">
        <v>5915</v>
      </c>
      <c r="E1818" s="33" t="s">
        <v>979</v>
      </c>
      <c r="F1818" s="33" t="s">
        <v>978</v>
      </c>
      <c r="G1818" s="33" t="s">
        <v>5916</v>
      </c>
      <c r="H1818" s="5" t="s">
        <v>1855</v>
      </c>
      <c r="I1818" s="33">
        <v>1877</v>
      </c>
      <c r="K1818" s="9">
        <v>35</v>
      </c>
      <c r="O1818" s="33" t="s">
        <v>5917</v>
      </c>
      <c r="P1818" s="61" t="str">
        <f t="shared" si="86"/>
        <v>POINT(-106.204801 36.201002)</v>
      </c>
      <c r="Q1818" s="67">
        <v>36.201002000000003</v>
      </c>
      <c r="R1818" s="67">
        <v>-106.204801</v>
      </c>
    </row>
    <row r="1819" spans="1:18" x14ac:dyDescent="0.25">
      <c r="A1819" s="76" t="str">
        <f t="shared" si="84"/>
        <v>35041</v>
      </c>
      <c r="B1819" s="76" t="str">
        <f t="shared" si="85"/>
        <v>35041</v>
      </c>
      <c r="C1819" s="33">
        <v>35041</v>
      </c>
      <c r="D1819" s="33" t="s">
        <v>5546</v>
      </c>
      <c r="E1819" s="33" t="s">
        <v>979</v>
      </c>
      <c r="F1819" s="33" t="s">
        <v>978</v>
      </c>
      <c r="G1819" s="33" t="s">
        <v>5547</v>
      </c>
      <c r="H1819" s="5" t="s">
        <v>1855</v>
      </c>
      <c r="I1819" s="33">
        <v>1878</v>
      </c>
      <c r="K1819" s="9">
        <v>35</v>
      </c>
      <c r="O1819" s="33" t="s">
        <v>5918</v>
      </c>
      <c r="P1819" s="61" t="str">
        <f t="shared" si="86"/>
        <v>POINT(-103.348217 34.167549)</v>
      </c>
      <c r="Q1819" s="67">
        <v>34.167549000000001</v>
      </c>
      <c r="R1819" s="67">
        <v>-103.34821700000001</v>
      </c>
    </row>
    <row r="1820" spans="1:18" x14ac:dyDescent="0.25">
      <c r="A1820" s="76" t="str">
        <f t="shared" si="84"/>
        <v>35043</v>
      </c>
      <c r="B1820" s="76" t="str">
        <f t="shared" si="85"/>
        <v>35043</v>
      </c>
      <c r="C1820" s="33">
        <v>35043</v>
      </c>
      <c r="D1820" s="33" t="s">
        <v>5919</v>
      </c>
      <c r="E1820" s="33" t="s">
        <v>979</v>
      </c>
      <c r="F1820" s="33" t="s">
        <v>978</v>
      </c>
      <c r="G1820" s="33" t="s">
        <v>5920</v>
      </c>
      <c r="H1820" s="5" t="s">
        <v>1855</v>
      </c>
      <c r="I1820" s="33">
        <v>1879</v>
      </c>
      <c r="K1820" s="9">
        <v>35</v>
      </c>
      <c r="O1820" s="33" t="s">
        <v>5921</v>
      </c>
      <c r="P1820" s="61" t="str">
        <f t="shared" si="86"/>
        <v>POINT(-106.64926 35.328605)</v>
      </c>
      <c r="Q1820" s="67">
        <v>35.328605000000003</v>
      </c>
      <c r="R1820" s="67">
        <v>-106.64926</v>
      </c>
    </row>
    <row r="1821" spans="1:18" x14ac:dyDescent="0.25">
      <c r="A1821" s="76" t="str">
        <f t="shared" si="84"/>
        <v>35045</v>
      </c>
      <c r="B1821" s="76" t="str">
        <f t="shared" si="85"/>
        <v>35045</v>
      </c>
      <c r="C1821" s="33">
        <v>35045</v>
      </c>
      <c r="D1821" s="33" t="s">
        <v>2678</v>
      </c>
      <c r="E1821" s="33" t="s">
        <v>979</v>
      </c>
      <c r="F1821" s="33" t="s">
        <v>978</v>
      </c>
      <c r="G1821" s="33" t="s">
        <v>2679</v>
      </c>
      <c r="H1821" s="5" t="s">
        <v>1855</v>
      </c>
      <c r="I1821" s="33">
        <v>1880</v>
      </c>
      <c r="K1821" s="9">
        <v>35</v>
      </c>
      <c r="O1821" s="33" t="s">
        <v>5922</v>
      </c>
      <c r="P1821" s="61" t="str">
        <f t="shared" si="86"/>
        <v>POINT(-108.220647 36.72194)</v>
      </c>
      <c r="Q1821" s="67">
        <v>36.721939999999996</v>
      </c>
      <c r="R1821" s="67">
        <v>-108.220647</v>
      </c>
    </row>
    <row r="1822" spans="1:18" x14ac:dyDescent="0.25">
      <c r="A1822" s="76" t="str">
        <f t="shared" si="84"/>
        <v>35047</v>
      </c>
      <c r="B1822" s="76" t="str">
        <f t="shared" si="85"/>
        <v>35047</v>
      </c>
      <c r="C1822" s="33">
        <v>35047</v>
      </c>
      <c r="D1822" s="33" t="s">
        <v>2681</v>
      </c>
      <c r="E1822" s="33" t="s">
        <v>979</v>
      </c>
      <c r="F1822" s="33" t="s">
        <v>978</v>
      </c>
      <c r="G1822" s="33" t="s">
        <v>2682</v>
      </c>
      <c r="H1822" s="5" t="s">
        <v>1855</v>
      </c>
      <c r="I1822" s="33">
        <v>1881</v>
      </c>
      <c r="K1822" s="9">
        <v>35</v>
      </c>
      <c r="O1822" s="33" t="s">
        <v>5923</v>
      </c>
      <c r="P1822" s="61" t="str">
        <f t="shared" si="86"/>
        <v>POINT(-105.309684 35.573296)</v>
      </c>
      <c r="Q1822" s="67">
        <v>35.573295999999999</v>
      </c>
      <c r="R1822" s="67">
        <v>-105.309684</v>
      </c>
    </row>
    <row r="1823" spans="1:18" x14ac:dyDescent="0.25">
      <c r="A1823" s="76" t="str">
        <f t="shared" si="84"/>
        <v>35049</v>
      </c>
      <c r="B1823" s="76" t="str">
        <f t="shared" si="85"/>
        <v>35049</v>
      </c>
      <c r="C1823" s="33">
        <v>35049</v>
      </c>
      <c r="D1823" s="33" t="s">
        <v>5924</v>
      </c>
      <c r="E1823" s="33" t="s">
        <v>979</v>
      </c>
      <c r="F1823" s="33" t="s">
        <v>978</v>
      </c>
      <c r="G1823" s="33" t="s">
        <v>5925</v>
      </c>
      <c r="H1823" s="5" t="s">
        <v>1855</v>
      </c>
      <c r="I1823" s="33">
        <v>1882</v>
      </c>
      <c r="K1823" s="9">
        <v>35</v>
      </c>
      <c r="O1823" s="33" t="s">
        <v>5926</v>
      </c>
      <c r="P1823" s="61" t="str">
        <f t="shared" si="86"/>
        <v>POINT(-106.004953 35.630805)</v>
      </c>
      <c r="Q1823" s="67">
        <v>35.630805000000002</v>
      </c>
      <c r="R1823" s="67">
        <v>-106.004953</v>
      </c>
    </row>
    <row r="1824" spans="1:18" x14ac:dyDescent="0.25">
      <c r="A1824" s="76" t="str">
        <f t="shared" si="84"/>
        <v>35051</v>
      </c>
      <c r="B1824" s="76" t="str">
        <f t="shared" si="85"/>
        <v>35051</v>
      </c>
      <c r="C1824" s="33">
        <v>35051</v>
      </c>
      <c r="D1824" s="33" t="s">
        <v>2485</v>
      </c>
      <c r="E1824" s="33" t="s">
        <v>979</v>
      </c>
      <c r="F1824" s="33" t="s">
        <v>978</v>
      </c>
      <c r="G1824" s="33" t="s">
        <v>2486</v>
      </c>
      <c r="H1824" s="5" t="s">
        <v>1855</v>
      </c>
      <c r="I1824" s="33">
        <v>1883</v>
      </c>
      <c r="K1824" s="9">
        <v>35</v>
      </c>
      <c r="O1824" s="33" t="s">
        <v>5927</v>
      </c>
      <c r="P1824" s="61" t="str">
        <f t="shared" si="86"/>
        <v>POINT(-107.277841 33.109273)</v>
      </c>
      <c r="Q1824" s="67">
        <v>33.109273000000002</v>
      </c>
      <c r="R1824" s="67">
        <v>-107.277841</v>
      </c>
    </row>
    <row r="1825" spans="1:18" x14ac:dyDescent="0.25">
      <c r="A1825" s="76" t="str">
        <f t="shared" si="84"/>
        <v>35053</v>
      </c>
      <c r="B1825" s="76" t="str">
        <f t="shared" si="85"/>
        <v>35053</v>
      </c>
      <c r="C1825" s="33">
        <v>35053</v>
      </c>
      <c r="D1825" s="33" t="s">
        <v>5928</v>
      </c>
      <c r="E1825" s="33" t="s">
        <v>979</v>
      </c>
      <c r="F1825" s="33" t="s">
        <v>978</v>
      </c>
      <c r="G1825" s="33" t="s">
        <v>5929</v>
      </c>
      <c r="H1825" s="5" t="s">
        <v>1855</v>
      </c>
      <c r="I1825" s="33">
        <v>1884</v>
      </c>
      <c r="K1825" s="9">
        <v>35</v>
      </c>
      <c r="O1825" s="33" t="s">
        <v>5930</v>
      </c>
      <c r="P1825" s="61" t="str">
        <f t="shared" si="86"/>
        <v>POINT(-106.957793 34.153828)</v>
      </c>
      <c r="Q1825" s="67">
        <v>34.153827999999997</v>
      </c>
      <c r="R1825" s="67">
        <v>-106.957793</v>
      </c>
    </row>
    <row r="1826" spans="1:18" x14ac:dyDescent="0.25">
      <c r="A1826" s="76" t="str">
        <f t="shared" si="84"/>
        <v>35055</v>
      </c>
      <c r="B1826" s="76" t="str">
        <f t="shared" si="85"/>
        <v>35055</v>
      </c>
      <c r="C1826" s="33">
        <v>35055</v>
      </c>
      <c r="D1826" s="33" t="s">
        <v>5931</v>
      </c>
      <c r="E1826" s="33" t="s">
        <v>979</v>
      </c>
      <c r="F1826" s="33" t="s">
        <v>978</v>
      </c>
      <c r="G1826" s="33" t="s">
        <v>5932</v>
      </c>
      <c r="H1826" s="5" t="s">
        <v>1855</v>
      </c>
      <c r="I1826" s="33">
        <v>1885</v>
      </c>
      <c r="K1826" s="9">
        <v>35</v>
      </c>
      <c r="O1826" s="33" t="s">
        <v>5933</v>
      </c>
      <c r="P1826" s="61" t="str">
        <f t="shared" si="86"/>
        <v>POINT(-105.609376 36.433447)</v>
      </c>
      <c r="Q1826" s="67">
        <v>36.433447000000001</v>
      </c>
      <c r="R1826" s="67">
        <v>-105.609376</v>
      </c>
    </row>
    <row r="1827" spans="1:18" x14ac:dyDescent="0.25">
      <c r="A1827" s="76" t="str">
        <f t="shared" si="84"/>
        <v>35057</v>
      </c>
      <c r="B1827" s="76" t="str">
        <f t="shared" si="85"/>
        <v>35057</v>
      </c>
      <c r="C1827" s="33">
        <v>35057</v>
      </c>
      <c r="D1827" s="33" t="s">
        <v>5934</v>
      </c>
      <c r="E1827" s="33" t="s">
        <v>979</v>
      </c>
      <c r="F1827" s="33" t="s">
        <v>978</v>
      </c>
      <c r="G1827" s="33" t="s">
        <v>5935</v>
      </c>
      <c r="H1827" s="5" t="s">
        <v>1855</v>
      </c>
      <c r="I1827" s="33">
        <v>1886</v>
      </c>
      <c r="K1827" s="9">
        <v>35</v>
      </c>
      <c r="O1827" s="33" t="s">
        <v>5936</v>
      </c>
      <c r="P1827" s="61" t="str">
        <f t="shared" si="86"/>
        <v>POINT(-106.100997 34.867124)</v>
      </c>
      <c r="Q1827" s="67">
        <v>34.867123999999997</v>
      </c>
      <c r="R1827" s="67">
        <v>-106.10099700000001</v>
      </c>
    </row>
    <row r="1828" spans="1:18" x14ac:dyDescent="0.25">
      <c r="A1828" s="76" t="str">
        <f t="shared" si="84"/>
        <v>35059</v>
      </c>
      <c r="B1828" s="76" t="str">
        <f t="shared" si="85"/>
        <v>35059</v>
      </c>
      <c r="C1828" s="33">
        <v>35059</v>
      </c>
      <c r="D1828" s="33" t="s">
        <v>2338</v>
      </c>
      <c r="E1828" s="33" t="s">
        <v>979</v>
      </c>
      <c r="F1828" s="33" t="s">
        <v>978</v>
      </c>
      <c r="G1828" s="33" t="s">
        <v>2339</v>
      </c>
      <c r="H1828" s="5" t="s">
        <v>1855</v>
      </c>
      <c r="I1828" s="33">
        <v>1887</v>
      </c>
      <c r="K1828" s="9">
        <v>35</v>
      </c>
      <c r="O1828" s="33" t="s">
        <v>5937</v>
      </c>
      <c r="P1828" s="61" t="str">
        <f t="shared" si="86"/>
        <v>POINT(-103.262118 36.455575)</v>
      </c>
      <c r="Q1828" s="67">
        <v>36.455575000000003</v>
      </c>
      <c r="R1828" s="67">
        <v>-103.262118</v>
      </c>
    </row>
    <row r="1829" spans="1:18" x14ac:dyDescent="0.25">
      <c r="A1829" s="76" t="str">
        <f t="shared" si="84"/>
        <v>35061</v>
      </c>
      <c r="B1829" s="76" t="str">
        <f t="shared" si="85"/>
        <v>35061</v>
      </c>
      <c r="C1829" s="33">
        <v>35061</v>
      </c>
      <c r="D1829" s="33" t="s">
        <v>5938</v>
      </c>
      <c r="E1829" s="33" t="s">
        <v>979</v>
      </c>
      <c r="F1829" s="33" t="s">
        <v>978</v>
      </c>
      <c r="G1829" s="33" t="s">
        <v>5939</v>
      </c>
      <c r="H1829" s="5" t="s">
        <v>1855</v>
      </c>
      <c r="I1829" s="33">
        <v>1888</v>
      </c>
      <c r="K1829" s="9">
        <v>35</v>
      </c>
      <c r="O1829" s="33" t="s">
        <v>5940</v>
      </c>
      <c r="P1829" s="61" t="str">
        <f t="shared" si="86"/>
        <v>POINT(-106.722542 34.752149)</v>
      </c>
      <c r="Q1829" s="67">
        <v>34.752149000000003</v>
      </c>
      <c r="R1829" s="67">
        <v>-106.722542</v>
      </c>
    </row>
    <row r="1830" spans="1:18" x14ac:dyDescent="0.25">
      <c r="A1830" s="76" t="str">
        <f t="shared" si="84"/>
        <v>36001</v>
      </c>
      <c r="B1830" s="76" t="str">
        <f t="shared" si="85"/>
        <v>36001</v>
      </c>
      <c r="C1830" s="33">
        <v>36001</v>
      </c>
      <c r="D1830" s="33" t="s">
        <v>5941</v>
      </c>
      <c r="E1830" s="33" t="s">
        <v>982</v>
      </c>
      <c r="F1830" s="33" t="s">
        <v>981</v>
      </c>
      <c r="G1830" s="33" t="s">
        <v>5942</v>
      </c>
      <c r="H1830" s="5" t="s">
        <v>1855</v>
      </c>
      <c r="I1830" s="33">
        <v>1889</v>
      </c>
      <c r="K1830" s="9">
        <v>36</v>
      </c>
      <c r="O1830" s="33" t="s">
        <v>5943</v>
      </c>
      <c r="P1830" s="61" t="str">
        <f t="shared" si="86"/>
        <v>POINT(-73.81304 42.678976)</v>
      </c>
      <c r="Q1830" s="67">
        <v>42.678975999999999</v>
      </c>
      <c r="R1830" s="67">
        <v>-73.813040000000001</v>
      </c>
    </row>
    <row r="1831" spans="1:18" x14ac:dyDescent="0.25">
      <c r="A1831" s="76" t="str">
        <f t="shared" si="84"/>
        <v>36003</v>
      </c>
      <c r="B1831" s="76" t="str">
        <f t="shared" si="85"/>
        <v>36003</v>
      </c>
      <c r="C1831" s="33">
        <v>36003</v>
      </c>
      <c r="D1831" s="33" t="s">
        <v>4599</v>
      </c>
      <c r="E1831" s="33" t="s">
        <v>982</v>
      </c>
      <c r="F1831" s="33" t="s">
        <v>981</v>
      </c>
      <c r="G1831" s="33" t="s">
        <v>4600</v>
      </c>
      <c r="H1831" s="5" t="s">
        <v>1855</v>
      </c>
      <c r="I1831" s="33">
        <v>1890</v>
      </c>
      <c r="K1831" s="9">
        <v>36</v>
      </c>
      <c r="O1831" s="33" t="s">
        <v>5944</v>
      </c>
      <c r="P1831" s="61" t="str">
        <f t="shared" si="86"/>
        <v>POINT(-78.019297 42.228245)</v>
      </c>
      <c r="Q1831" s="67">
        <v>42.228245000000001</v>
      </c>
      <c r="R1831" s="67">
        <v>-78.019296999999995</v>
      </c>
    </row>
    <row r="1832" spans="1:18" x14ac:dyDescent="0.25">
      <c r="A1832" s="76" t="str">
        <f t="shared" si="84"/>
        <v>36005</v>
      </c>
      <c r="B1832" s="76" t="str">
        <f t="shared" si="85"/>
        <v>36005</v>
      </c>
      <c r="C1832" s="33">
        <v>36005</v>
      </c>
      <c r="D1832" s="33" t="s">
        <v>5945</v>
      </c>
      <c r="E1832" s="33" t="s">
        <v>982</v>
      </c>
      <c r="F1832" s="33" t="s">
        <v>981</v>
      </c>
      <c r="G1832" s="33" t="s">
        <v>5946</v>
      </c>
      <c r="H1832" s="5" t="s">
        <v>1855</v>
      </c>
      <c r="I1832" s="33">
        <v>1891</v>
      </c>
      <c r="K1832" s="9">
        <v>36</v>
      </c>
      <c r="O1832" s="33" t="s">
        <v>5947</v>
      </c>
      <c r="P1832" s="61" t="str">
        <f t="shared" si="86"/>
        <v>POINT(-73.882363 40.849354)</v>
      </c>
      <c r="Q1832" s="67">
        <v>40.849353999999998</v>
      </c>
      <c r="R1832" s="67">
        <v>-73.882362999999998</v>
      </c>
    </row>
    <row r="1833" spans="1:18" x14ac:dyDescent="0.25">
      <c r="A1833" s="76" t="str">
        <f t="shared" si="84"/>
        <v>36007</v>
      </c>
      <c r="B1833" s="76" t="str">
        <f t="shared" si="85"/>
        <v>36007</v>
      </c>
      <c r="C1833" s="33">
        <v>36007</v>
      </c>
      <c r="D1833" s="33" t="s">
        <v>5948</v>
      </c>
      <c r="E1833" s="33" t="s">
        <v>982</v>
      </c>
      <c r="F1833" s="33" t="s">
        <v>981</v>
      </c>
      <c r="G1833" s="33" t="s">
        <v>5949</v>
      </c>
      <c r="H1833" s="5" t="s">
        <v>1855</v>
      </c>
      <c r="I1833" s="33">
        <v>1892</v>
      </c>
      <c r="K1833" s="9">
        <v>36</v>
      </c>
      <c r="O1833" s="33" t="s">
        <v>5950</v>
      </c>
      <c r="P1833" s="61" t="str">
        <f t="shared" si="86"/>
        <v>POINT(-75.934245 42.121306)</v>
      </c>
      <c r="Q1833" s="67">
        <v>42.121305999999997</v>
      </c>
      <c r="R1833" s="67">
        <v>-75.934245000000004</v>
      </c>
    </row>
    <row r="1834" spans="1:18" x14ac:dyDescent="0.25">
      <c r="A1834" s="76" t="str">
        <f t="shared" si="84"/>
        <v>36009</v>
      </c>
      <c r="B1834" s="76" t="str">
        <f t="shared" si="85"/>
        <v>36009</v>
      </c>
      <c r="C1834" s="33">
        <v>36009</v>
      </c>
      <c r="D1834" s="33" t="s">
        <v>5951</v>
      </c>
      <c r="E1834" s="33" t="s">
        <v>982</v>
      </c>
      <c r="F1834" s="33" t="s">
        <v>981</v>
      </c>
      <c r="G1834" s="33" t="s">
        <v>5952</v>
      </c>
      <c r="H1834" s="5" t="s">
        <v>1855</v>
      </c>
      <c r="I1834" s="33">
        <v>1893</v>
      </c>
      <c r="K1834" s="9">
        <v>36</v>
      </c>
      <c r="O1834" s="33" t="s">
        <v>5953</v>
      </c>
      <c r="P1834" s="61" t="str">
        <f t="shared" si="86"/>
        <v>POINT(-78.607656 42.224267)</v>
      </c>
      <c r="Q1834" s="67">
        <v>42.224266999999998</v>
      </c>
      <c r="R1834" s="67">
        <v>-78.607656000000006</v>
      </c>
    </row>
    <row r="1835" spans="1:18" x14ac:dyDescent="0.25">
      <c r="A1835" s="76" t="str">
        <f t="shared" si="84"/>
        <v>36011</v>
      </c>
      <c r="B1835" s="76" t="str">
        <f t="shared" si="85"/>
        <v>36011</v>
      </c>
      <c r="C1835" s="33">
        <v>36011</v>
      </c>
      <c r="D1835" s="33" t="s">
        <v>5954</v>
      </c>
      <c r="E1835" s="33" t="s">
        <v>982</v>
      </c>
      <c r="F1835" s="33" t="s">
        <v>981</v>
      </c>
      <c r="G1835" s="33" t="s">
        <v>5955</v>
      </c>
      <c r="H1835" s="5" t="s">
        <v>1855</v>
      </c>
      <c r="I1835" s="33">
        <v>1894</v>
      </c>
      <c r="K1835" s="9">
        <v>36</v>
      </c>
      <c r="O1835" s="33" t="s">
        <v>5956</v>
      </c>
      <c r="P1835" s="61" t="str">
        <f t="shared" si="86"/>
        <v>POINT(-76.560044 42.93537)</v>
      </c>
      <c r="Q1835" s="67">
        <v>42.935369999999999</v>
      </c>
      <c r="R1835" s="67">
        <v>-76.560044000000005</v>
      </c>
    </row>
    <row r="1836" spans="1:18" x14ac:dyDescent="0.25">
      <c r="A1836" s="76" t="str">
        <f t="shared" si="84"/>
        <v>36013</v>
      </c>
      <c r="B1836" s="76" t="str">
        <f t="shared" si="85"/>
        <v>36013</v>
      </c>
      <c r="C1836" s="33">
        <v>36013</v>
      </c>
      <c r="D1836" s="33" t="s">
        <v>3987</v>
      </c>
      <c r="E1836" s="33" t="s">
        <v>982</v>
      </c>
      <c r="F1836" s="33" t="s">
        <v>981</v>
      </c>
      <c r="G1836" s="33" t="s">
        <v>3988</v>
      </c>
      <c r="H1836" s="5" t="s">
        <v>1855</v>
      </c>
      <c r="I1836" s="33">
        <v>1895</v>
      </c>
      <c r="K1836" s="9">
        <v>36</v>
      </c>
      <c r="O1836" s="33" t="s">
        <v>5957</v>
      </c>
      <c r="P1836" s="61" t="str">
        <f t="shared" si="86"/>
        <v>POINT(-79.314671 42.246256)</v>
      </c>
      <c r="Q1836" s="67">
        <v>42.246256000000002</v>
      </c>
      <c r="R1836" s="67">
        <v>-79.314671000000004</v>
      </c>
    </row>
    <row r="1837" spans="1:18" x14ac:dyDescent="0.25">
      <c r="A1837" s="76" t="str">
        <f t="shared" si="84"/>
        <v>36015</v>
      </c>
      <c r="B1837" s="76" t="str">
        <f t="shared" si="85"/>
        <v>36015</v>
      </c>
      <c r="C1837" s="33">
        <v>36015</v>
      </c>
      <c r="D1837" s="33" t="s">
        <v>5958</v>
      </c>
      <c r="E1837" s="33" t="s">
        <v>982</v>
      </c>
      <c r="F1837" s="33" t="s">
        <v>981</v>
      </c>
      <c r="G1837" s="33" t="s">
        <v>5959</v>
      </c>
      <c r="H1837" s="5" t="s">
        <v>1855</v>
      </c>
      <c r="I1837" s="33">
        <v>1896</v>
      </c>
      <c r="K1837" s="9">
        <v>36</v>
      </c>
      <c r="O1837" s="33" t="s">
        <v>5960</v>
      </c>
      <c r="P1837" s="61" t="str">
        <f t="shared" si="86"/>
        <v>POINT(-76.813046 42.118262)</v>
      </c>
      <c r="Q1837" s="67">
        <v>42.118262000000001</v>
      </c>
      <c r="R1837" s="67">
        <v>-76.813046</v>
      </c>
    </row>
    <row r="1838" spans="1:18" x14ac:dyDescent="0.25">
      <c r="A1838" s="76" t="str">
        <f t="shared" si="84"/>
        <v>36017</v>
      </c>
      <c r="B1838" s="76" t="str">
        <f t="shared" si="85"/>
        <v>36017</v>
      </c>
      <c r="C1838" s="33">
        <v>36017</v>
      </c>
      <c r="D1838" s="33" t="s">
        <v>5961</v>
      </c>
      <c r="E1838" s="33" t="s">
        <v>982</v>
      </c>
      <c r="F1838" s="33" t="s">
        <v>981</v>
      </c>
      <c r="G1838" s="33" t="s">
        <v>5962</v>
      </c>
      <c r="H1838" s="5" t="s">
        <v>1855</v>
      </c>
      <c r="I1838" s="33">
        <v>1897</v>
      </c>
      <c r="K1838" s="9">
        <v>36</v>
      </c>
      <c r="O1838" s="33" t="s">
        <v>5963</v>
      </c>
      <c r="P1838" s="61" t="str">
        <f t="shared" si="86"/>
        <v>POINT(-75.570326 42.481195)</v>
      </c>
      <c r="Q1838" s="67">
        <v>42.481195</v>
      </c>
      <c r="R1838" s="67">
        <v>-75.570325999999994</v>
      </c>
    </row>
    <row r="1839" spans="1:18" x14ac:dyDescent="0.25">
      <c r="A1839" s="76" t="str">
        <f t="shared" si="84"/>
        <v>36019</v>
      </c>
      <c r="B1839" s="76" t="str">
        <f t="shared" si="85"/>
        <v>36019</v>
      </c>
      <c r="C1839" s="33">
        <v>36019</v>
      </c>
      <c r="D1839" s="33" t="s">
        <v>3423</v>
      </c>
      <c r="E1839" s="33" t="s">
        <v>982</v>
      </c>
      <c r="F1839" s="33" t="s">
        <v>981</v>
      </c>
      <c r="G1839" s="33" t="s">
        <v>3424</v>
      </c>
      <c r="H1839" s="5" t="s">
        <v>1855</v>
      </c>
      <c r="I1839" s="33">
        <v>1898</v>
      </c>
      <c r="K1839" s="9">
        <v>36</v>
      </c>
      <c r="O1839" s="33" t="s">
        <v>5964</v>
      </c>
      <c r="P1839" s="61" t="str">
        <f t="shared" si="86"/>
        <v>POINT(-73.545325 44.730039)</v>
      </c>
      <c r="Q1839" s="67">
        <v>44.730038999999998</v>
      </c>
      <c r="R1839" s="67">
        <v>-73.545325000000005</v>
      </c>
    </row>
    <row r="1840" spans="1:18" x14ac:dyDescent="0.25">
      <c r="A1840" s="76" t="str">
        <f t="shared" si="84"/>
        <v>36021</v>
      </c>
      <c r="B1840" s="76" t="str">
        <f t="shared" si="85"/>
        <v>36021</v>
      </c>
      <c r="C1840" s="33">
        <v>36021</v>
      </c>
      <c r="D1840" s="33" t="s">
        <v>2200</v>
      </c>
      <c r="E1840" s="33" t="s">
        <v>982</v>
      </c>
      <c r="F1840" s="33" t="s">
        <v>981</v>
      </c>
      <c r="G1840" s="33" t="s">
        <v>2201</v>
      </c>
      <c r="H1840" s="5" t="s">
        <v>1855</v>
      </c>
      <c r="I1840" s="33">
        <v>1899</v>
      </c>
      <c r="K1840" s="9">
        <v>36</v>
      </c>
      <c r="O1840" s="33" t="s">
        <v>5965</v>
      </c>
      <c r="P1840" s="61" t="str">
        <f t="shared" si="86"/>
        <v>POINT(-73.681049 42.273336)</v>
      </c>
      <c r="Q1840" s="67">
        <v>42.273336</v>
      </c>
      <c r="R1840" s="67">
        <v>-73.681049000000002</v>
      </c>
    </row>
    <row r="1841" spans="1:18" x14ac:dyDescent="0.25">
      <c r="A1841" s="76" t="str">
        <f t="shared" si="84"/>
        <v>36023</v>
      </c>
      <c r="B1841" s="76" t="str">
        <f t="shared" si="85"/>
        <v>36023</v>
      </c>
      <c r="C1841" s="33">
        <v>36023</v>
      </c>
      <c r="D1841" s="33" t="s">
        <v>5966</v>
      </c>
      <c r="E1841" s="33" t="s">
        <v>982</v>
      </c>
      <c r="F1841" s="33" t="s">
        <v>981</v>
      </c>
      <c r="G1841" s="33" t="s">
        <v>5967</v>
      </c>
      <c r="H1841" s="5" t="s">
        <v>1855</v>
      </c>
      <c r="I1841" s="33">
        <v>1900</v>
      </c>
      <c r="K1841" s="9">
        <v>36</v>
      </c>
      <c r="O1841" s="33" t="s">
        <v>5968</v>
      </c>
      <c r="P1841" s="61" t="str">
        <f t="shared" si="86"/>
        <v>POINT(-76.145474 42.59613)</v>
      </c>
      <c r="Q1841" s="67">
        <v>42.596130000000002</v>
      </c>
      <c r="R1841" s="67">
        <v>-76.145473999999993</v>
      </c>
    </row>
    <row r="1842" spans="1:18" x14ac:dyDescent="0.25">
      <c r="A1842" s="76" t="str">
        <f t="shared" si="84"/>
        <v>36025</v>
      </c>
      <c r="B1842" s="76" t="str">
        <f t="shared" si="85"/>
        <v>36025</v>
      </c>
      <c r="C1842" s="33">
        <v>36025</v>
      </c>
      <c r="D1842" s="33" t="s">
        <v>3633</v>
      </c>
      <c r="E1842" s="33" t="s">
        <v>982</v>
      </c>
      <c r="F1842" s="33" t="s">
        <v>981</v>
      </c>
      <c r="G1842" s="33" t="s">
        <v>906</v>
      </c>
      <c r="H1842" s="5" t="s">
        <v>1855</v>
      </c>
      <c r="I1842" s="33">
        <v>1901</v>
      </c>
      <c r="K1842" s="9">
        <v>36</v>
      </c>
      <c r="O1842" s="33" t="s">
        <v>5969</v>
      </c>
      <c r="P1842" s="61" t="str">
        <f t="shared" si="86"/>
        <v>POINT(-74.993985 42.244535)</v>
      </c>
      <c r="Q1842" s="67">
        <v>42.244534999999999</v>
      </c>
      <c r="R1842" s="67">
        <v>-74.993984999999995</v>
      </c>
    </row>
    <row r="1843" spans="1:18" x14ac:dyDescent="0.25">
      <c r="A1843" s="76" t="str">
        <f t="shared" si="84"/>
        <v>36027</v>
      </c>
      <c r="B1843" s="76" t="str">
        <f t="shared" si="85"/>
        <v>36027</v>
      </c>
      <c r="C1843" s="33">
        <v>36027</v>
      </c>
      <c r="D1843" s="33" t="s">
        <v>5970</v>
      </c>
      <c r="E1843" s="33" t="s">
        <v>982</v>
      </c>
      <c r="F1843" s="33" t="s">
        <v>981</v>
      </c>
      <c r="G1843" s="33" t="s">
        <v>5971</v>
      </c>
      <c r="H1843" s="5" t="s">
        <v>1855</v>
      </c>
      <c r="I1843" s="33">
        <v>1902</v>
      </c>
      <c r="K1843" s="9">
        <v>36</v>
      </c>
      <c r="O1843" s="33" t="s">
        <v>5972</v>
      </c>
      <c r="P1843" s="61" t="str">
        <f t="shared" si="86"/>
        <v>POINT(-73.839417 41.681015)</v>
      </c>
      <c r="Q1843" s="67">
        <v>41.681015000000002</v>
      </c>
      <c r="R1843" s="67">
        <v>-73.839416999999997</v>
      </c>
    </row>
    <row r="1844" spans="1:18" x14ac:dyDescent="0.25">
      <c r="A1844" s="76" t="str">
        <f t="shared" si="84"/>
        <v>36029</v>
      </c>
      <c r="B1844" s="76" t="str">
        <f t="shared" si="85"/>
        <v>36029</v>
      </c>
      <c r="C1844" s="33">
        <v>36029</v>
      </c>
      <c r="D1844" s="33" t="s">
        <v>5973</v>
      </c>
      <c r="E1844" s="33" t="s">
        <v>982</v>
      </c>
      <c r="F1844" s="33" t="s">
        <v>981</v>
      </c>
      <c r="G1844" s="33" t="s">
        <v>5974</v>
      </c>
      <c r="H1844" s="5" t="s">
        <v>1855</v>
      </c>
      <c r="I1844" s="33">
        <v>1903</v>
      </c>
      <c r="K1844" s="9">
        <v>36</v>
      </c>
      <c r="O1844" s="33" t="s">
        <v>5975</v>
      </c>
      <c r="P1844" s="61" t="str">
        <f t="shared" si="86"/>
        <v>POINT(-78.792596 42.889478)</v>
      </c>
      <c r="Q1844" s="67">
        <v>42.889477999999997</v>
      </c>
      <c r="R1844" s="67">
        <v>-78.792596000000003</v>
      </c>
    </row>
    <row r="1845" spans="1:18" x14ac:dyDescent="0.25">
      <c r="A1845" s="76" t="str">
        <f t="shared" si="84"/>
        <v>36031</v>
      </c>
      <c r="B1845" s="76" t="str">
        <f t="shared" si="85"/>
        <v>36031</v>
      </c>
      <c r="C1845" s="33">
        <v>36031</v>
      </c>
      <c r="D1845" s="33" t="s">
        <v>4668</v>
      </c>
      <c r="E1845" s="33" t="s">
        <v>982</v>
      </c>
      <c r="F1845" s="33" t="s">
        <v>981</v>
      </c>
      <c r="G1845" s="33" t="s">
        <v>4669</v>
      </c>
      <c r="H1845" s="5" t="s">
        <v>1855</v>
      </c>
      <c r="I1845" s="33">
        <v>1904</v>
      </c>
      <c r="K1845" s="9">
        <v>36</v>
      </c>
      <c r="O1845" s="33" t="s">
        <v>5976</v>
      </c>
      <c r="P1845" s="61" t="str">
        <f t="shared" si="86"/>
        <v>POINT(-73.689906 44.174474)</v>
      </c>
      <c r="Q1845" s="67">
        <v>44.174473999999996</v>
      </c>
      <c r="R1845" s="67">
        <v>-73.689905999999993</v>
      </c>
    </row>
    <row r="1846" spans="1:18" x14ac:dyDescent="0.25">
      <c r="A1846" s="76" t="str">
        <f t="shared" si="84"/>
        <v>36033</v>
      </c>
      <c r="B1846" s="76" t="str">
        <f t="shared" si="85"/>
        <v>36033</v>
      </c>
      <c r="C1846" s="33">
        <v>36033</v>
      </c>
      <c r="D1846" s="33" t="s">
        <v>1941</v>
      </c>
      <c r="E1846" s="33" t="s">
        <v>982</v>
      </c>
      <c r="F1846" s="33" t="s">
        <v>981</v>
      </c>
      <c r="G1846" s="33" t="s">
        <v>1942</v>
      </c>
      <c r="H1846" s="5" t="s">
        <v>1855</v>
      </c>
      <c r="I1846" s="33">
        <v>1905</v>
      </c>
      <c r="K1846" s="9">
        <v>36</v>
      </c>
      <c r="O1846" s="33" t="s">
        <v>5977</v>
      </c>
      <c r="P1846" s="61" t="str">
        <f t="shared" si="86"/>
        <v>POINT(-74.344365 44.712835)</v>
      </c>
      <c r="Q1846" s="67">
        <v>44.712834999999998</v>
      </c>
      <c r="R1846" s="67">
        <v>-74.344364999999996</v>
      </c>
    </row>
    <row r="1847" spans="1:18" x14ac:dyDescent="0.25">
      <c r="A1847" s="76" t="str">
        <f t="shared" si="84"/>
        <v>36035</v>
      </c>
      <c r="B1847" s="76" t="str">
        <f t="shared" si="85"/>
        <v>36035</v>
      </c>
      <c r="C1847" s="33">
        <v>36035</v>
      </c>
      <c r="D1847" s="33" t="s">
        <v>2229</v>
      </c>
      <c r="E1847" s="33" t="s">
        <v>982</v>
      </c>
      <c r="F1847" s="33" t="s">
        <v>981</v>
      </c>
      <c r="G1847" s="33" t="s">
        <v>2230</v>
      </c>
      <c r="H1847" s="5" t="s">
        <v>1855</v>
      </c>
      <c r="I1847" s="33">
        <v>1906</v>
      </c>
      <c r="K1847" s="9">
        <v>36</v>
      </c>
      <c r="O1847" s="33" t="s">
        <v>5978</v>
      </c>
      <c r="P1847" s="61" t="str">
        <f t="shared" si="86"/>
        <v>POINT(-74.330346 43.059172)</v>
      </c>
      <c r="Q1847" s="67">
        <v>43.059171999999997</v>
      </c>
      <c r="R1847" s="67">
        <v>-74.330346000000006</v>
      </c>
    </row>
    <row r="1848" spans="1:18" x14ac:dyDescent="0.25">
      <c r="A1848" s="76" t="str">
        <f t="shared" si="84"/>
        <v>36037</v>
      </c>
      <c r="B1848" s="76" t="str">
        <f t="shared" si="85"/>
        <v>36037</v>
      </c>
      <c r="C1848" s="33">
        <v>36037</v>
      </c>
      <c r="D1848" s="33" t="s">
        <v>4744</v>
      </c>
      <c r="E1848" s="33" t="s">
        <v>982</v>
      </c>
      <c r="F1848" s="33" t="s">
        <v>981</v>
      </c>
      <c r="G1848" s="33" t="s">
        <v>4745</v>
      </c>
      <c r="H1848" s="5" t="s">
        <v>1855</v>
      </c>
      <c r="I1848" s="33">
        <v>1907</v>
      </c>
      <c r="K1848" s="9">
        <v>36</v>
      </c>
      <c r="O1848" s="33" t="s">
        <v>5979</v>
      </c>
      <c r="P1848" s="61" t="str">
        <f t="shared" si="86"/>
        <v>POINT(-78.173095 42.999625)</v>
      </c>
      <c r="Q1848" s="67">
        <v>42.999625000000002</v>
      </c>
      <c r="R1848" s="67">
        <v>-78.173095000000004</v>
      </c>
    </row>
    <row r="1849" spans="1:18" x14ac:dyDescent="0.25">
      <c r="A1849" s="76" t="str">
        <f t="shared" si="84"/>
        <v>36039</v>
      </c>
      <c r="B1849" s="76" t="str">
        <f t="shared" si="85"/>
        <v>36039</v>
      </c>
      <c r="C1849" s="33">
        <v>36039</v>
      </c>
      <c r="D1849" s="33" t="s">
        <v>1947</v>
      </c>
      <c r="E1849" s="33" t="s">
        <v>982</v>
      </c>
      <c r="F1849" s="33" t="s">
        <v>981</v>
      </c>
      <c r="G1849" s="33" t="s">
        <v>1948</v>
      </c>
      <c r="H1849" s="5" t="s">
        <v>1855</v>
      </c>
      <c r="I1849" s="33">
        <v>1908</v>
      </c>
      <c r="K1849" s="9">
        <v>36</v>
      </c>
      <c r="O1849" s="33" t="s">
        <v>5980</v>
      </c>
      <c r="P1849" s="61" t="str">
        <f t="shared" si="86"/>
        <v>POINT(-73.975873 42.299303)</v>
      </c>
      <c r="Q1849" s="67">
        <v>42.299303000000002</v>
      </c>
      <c r="R1849" s="67">
        <v>-73.975873000000007</v>
      </c>
    </row>
    <row r="1850" spans="1:18" x14ac:dyDescent="0.25">
      <c r="A1850" s="76" t="str">
        <f t="shared" si="84"/>
        <v>36041</v>
      </c>
      <c r="B1850" s="76" t="str">
        <f t="shared" si="85"/>
        <v>36041</v>
      </c>
      <c r="C1850" s="33">
        <v>36041</v>
      </c>
      <c r="D1850" s="33" t="s">
        <v>2789</v>
      </c>
      <c r="E1850" s="33" t="s">
        <v>982</v>
      </c>
      <c r="F1850" s="33" t="s">
        <v>981</v>
      </c>
      <c r="G1850" s="33" t="s">
        <v>2790</v>
      </c>
      <c r="H1850" s="5" t="s">
        <v>1855</v>
      </c>
      <c r="I1850" s="33">
        <v>1909</v>
      </c>
      <c r="K1850" s="9">
        <v>36</v>
      </c>
      <c r="O1850" s="33" t="s">
        <v>5981</v>
      </c>
      <c r="P1850" s="61" t="str">
        <f t="shared" si="86"/>
        <v>POINT(-74.385121 43.612034)</v>
      </c>
      <c r="Q1850" s="67">
        <v>43.612034000000001</v>
      </c>
      <c r="R1850" s="67">
        <v>-74.385120999999998</v>
      </c>
    </row>
    <row r="1851" spans="1:18" x14ac:dyDescent="0.25">
      <c r="A1851" s="76" t="str">
        <f t="shared" si="84"/>
        <v>36043</v>
      </c>
      <c r="B1851" s="76" t="str">
        <f t="shared" si="85"/>
        <v>36043</v>
      </c>
      <c r="C1851" s="33">
        <v>36043</v>
      </c>
      <c r="D1851" s="33" t="s">
        <v>5982</v>
      </c>
      <c r="E1851" s="33" t="s">
        <v>982</v>
      </c>
      <c r="F1851" s="33" t="s">
        <v>981</v>
      </c>
      <c r="G1851" s="33" t="s">
        <v>5983</v>
      </c>
      <c r="H1851" s="5" t="s">
        <v>1855</v>
      </c>
      <c r="I1851" s="33">
        <v>1910</v>
      </c>
      <c r="K1851" s="9">
        <v>36</v>
      </c>
      <c r="O1851" s="33" t="s">
        <v>5984</v>
      </c>
      <c r="P1851" s="61" t="str">
        <f t="shared" si="86"/>
        <v>POINT(-74.995034 43.070536)</v>
      </c>
      <c r="Q1851" s="67">
        <v>43.070535999999997</v>
      </c>
      <c r="R1851" s="67">
        <v>-74.995034000000004</v>
      </c>
    </row>
    <row r="1852" spans="1:18" x14ac:dyDescent="0.25">
      <c r="A1852" s="76" t="str">
        <f t="shared" si="84"/>
        <v>36045</v>
      </c>
      <c r="B1852" s="76" t="str">
        <f t="shared" si="85"/>
        <v>36045</v>
      </c>
      <c r="C1852" s="33">
        <v>36045</v>
      </c>
      <c r="D1852" s="33" t="s">
        <v>1962</v>
      </c>
      <c r="E1852" s="33" t="s">
        <v>982</v>
      </c>
      <c r="F1852" s="33" t="s">
        <v>981</v>
      </c>
      <c r="G1852" s="33" t="s">
        <v>1963</v>
      </c>
      <c r="H1852" s="5" t="s">
        <v>1855</v>
      </c>
      <c r="I1852" s="33">
        <v>1911</v>
      </c>
      <c r="K1852" s="9">
        <v>36</v>
      </c>
      <c r="O1852" s="33" t="s">
        <v>5985</v>
      </c>
      <c r="P1852" s="61" t="str">
        <f t="shared" si="86"/>
        <v>POINT(-75.89664 44.019125)</v>
      </c>
      <c r="Q1852" s="67">
        <v>44.019125000000003</v>
      </c>
      <c r="R1852" s="67">
        <v>-75.896640000000005</v>
      </c>
    </row>
    <row r="1853" spans="1:18" x14ac:dyDescent="0.25">
      <c r="A1853" s="76" t="str">
        <f t="shared" si="84"/>
        <v>36047</v>
      </c>
      <c r="B1853" s="76" t="str">
        <f t="shared" si="85"/>
        <v>36047</v>
      </c>
      <c r="C1853" s="33">
        <v>36047</v>
      </c>
      <c r="D1853" s="33" t="s">
        <v>2399</v>
      </c>
      <c r="E1853" s="33" t="s">
        <v>982</v>
      </c>
      <c r="F1853" s="33" t="s">
        <v>981</v>
      </c>
      <c r="G1853" s="33" t="s">
        <v>2400</v>
      </c>
      <c r="H1853" s="5" t="s">
        <v>1855</v>
      </c>
      <c r="I1853" s="33">
        <v>1912</v>
      </c>
      <c r="K1853" s="9">
        <v>36</v>
      </c>
      <c r="O1853" s="33" t="s">
        <v>5986</v>
      </c>
      <c r="P1853" s="61" t="str">
        <f t="shared" si="86"/>
        <v>POINT(-73.954811 40.650523)</v>
      </c>
      <c r="Q1853" s="67">
        <v>40.650523</v>
      </c>
      <c r="R1853" s="67">
        <v>-73.954811000000007</v>
      </c>
    </row>
    <row r="1854" spans="1:18" x14ac:dyDescent="0.25">
      <c r="A1854" s="76" t="str">
        <f t="shared" si="84"/>
        <v>36049</v>
      </c>
      <c r="B1854" s="76" t="str">
        <f t="shared" si="85"/>
        <v>36049</v>
      </c>
      <c r="C1854" s="33">
        <v>36049</v>
      </c>
      <c r="D1854" s="33" t="s">
        <v>3360</v>
      </c>
      <c r="E1854" s="33" t="s">
        <v>982</v>
      </c>
      <c r="F1854" s="33" t="s">
        <v>981</v>
      </c>
      <c r="G1854" s="33" t="s">
        <v>3361</v>
      </c>
      <c r="H1854" s="5" t="s">
        <v>1855</v>
      </c>
      <c r="I1854" s="33">
        <v>1913</v>
      </c>
      <c r="K1854" s="9">
        <v>36</v>
      </c>
      <c r="O1854" s="33" t="s">
        <v>5987</v>
      </c>
      <c r="P1854" s="61" t="str">
        <f t="shared" si="86"/>
        <v>POINT(-75.449321 43.789217)</v>
      </c>
      <c r="Q1854" s="67">
        <v>43.789217000000001</v>
      </c>
      <c r="R1854" s="67">
        <v>-75.449320999999998</v>
      </c>
    </row>
    <row r="1855" spans="1:18" x14ac:dyDescent="0.25">
      <c r="A1855" s="76" t="str">
        <f t="shared" si="84"/>
        <v>36051</v>
      </c>
      <c r="B1855" s="76" t="str">
        <f t="shared" si="85"/>
        <v>36051</v>
      </c>
      <c r="C1855" s="33">
        <v>36051</v>
      </c>
      <c r="D1855" s="33" t="s">
        <v>3502</v>
      </c>
      <c r="E1855" s="33" t="s">
        <v>982</v>
      </c>
      <c r="F1855" s="33" t="s">
        <v>981</v>
      </c>
      <c r="G1855" s="33" t="s">
        <v>3503</v>
      </c>
      <c r="H1855" s="5" t="s">
        <v>1855</v>
      </c>
      <c r="I1855" s="33">
        <v>1914</v>
      </c>
      <c r="K1855" s="9">
        <v>36</v>
      </c>
      <c r="O1855" s="33" t="s">
        <v>5988</v>
      </c>
      <c r="P1855" s="61" t="str">
        <f t="shared" si="86"/>
        <v>POINT(-77.7642 42.766358)</v>
      </c>
      <c r="Q1855" s="67">
        <v>42.766357999999997</v>
      </c>
      <c r="R1855" s="67">
        <v>-77.764200000000002</v>
      </c>
    </row>
    <row r="1856" spans="1:18" x14ac:dyDescent="0.25">
      <c r="A1856" s="76" t="str">
        <f t="shared" si="84"/>
        <v>36053</v>
      </c>
      <c r="B1856" s="76" t="str">
        <f t="shared" si="85"/>
        <v>36053</v>
      </c>
      <c r="C1856" s="33">
        <v>36053</v>
      </c>
      <c r="D1856" s="33" t="s">
        <v>1986</v>
      </c>
      <c r="E1856" s="33" t="s">
        <v>982</v>
      </c>
      <c r="F1856" s="33" t="s">
        <v>981</v>
      </c>
      <c r="G1856" s="33" t="s">
        <v>1987</v>
      </c>
      <c r="H1856" s="5" t="s">
        <v>1855</v>
      </c>
      <c r="I1856" s="33">
        <v>1915</v>
      </c>
      <c r="K1856" s="9">
        <v>36</v>
      </c>
      <c r="O1856" s="33" t="s">
        <v>5989</v>
      </c>
      <c r="P1856" s="61" t="str">
        <f t="shared" si="86"/>
        <v>POINT(-75.717386 42.984471)</v>
      </c>
      <c r="Q1856" s="67">
        <v>42.984470999999999</v>
      </c>
      <c r="R1856" s="67">
        <v>-75.717386000000005</v>
      </c>
    </row>
    <row r="1857" spans="1:18" x14ac:dyDescent="0.25">
      <c r="A1857" s="76" t="str">
        <f t="shared" si="84"/>
        <v>36055</v>
      </c>
      <c r="B1857" s="76" t="str">
        <f t="shared" si="85"/>
        <v>36055</v>
      </c>
      <c r="C1857" s="33">
        <v>36055</v>
      </c>
      <c r="D1857" s="33" t="s">
        <v>2001</v>
      </c>
      <c r="E1857" s="33" t="s">
        <v>982</v>
      </c>
      <c r="F1857" s="33" t="s">
        <v>981</v>
      </c>
      <c r="G1857" s="33" t="s">
        <v>2002</v>
      </c>
      <c r="H1857" s="5" t="s">
        <v>1855</v>
      </c>
      <c r="I1857" s="33">
        <v>1916</v>
      </c>
      <c r="K1857" s="9">
        <v>36</v>
      </c>
      <c r="O1857" s="33" t="s">
        <v>5990</v>
      </c>
      <c r="P1857" s="61" t="str">
        <f t="shared" si="86"/>
        <v>POINT(-77.619988 43.161503)</v>
      </c>
      <c r="Q1857" s="67">
        <v>43.161503000000003</v>
      </c>
      <c r="R1857" s="67">
        <v>-77.619988000000006</v>
      </c>
    </row>
    <row r="1858" spans="1:18" x14ac:dyDescent="0.25">
      <c r="A1858" s="76" t="str">
        <f t="shared" si="84"/>
        <v>36057</v>
      </c>
      <c r="B1858" s="76" t="str">
        <f t="shared" si="85"/>
        <v>36057</v>
      </c>
      <c r="C1858" s="33">
        <v>36057</v>
      </c>
      <c r="D1858" s="33" t="s">
        <v>2004</v>
      </c>
      <c r="E1858" s="33" t="s">
        <v>982</v>
      </c>
      <c r="F1858" s="33" t="s">
        <v>981</v>
      </c>
      <c r="G1858" s="33" t="s">
        <v>2005</v>
      </c>
      <c r="H1858" s="5" t="s">
        <v>1855</v>
      </c>
      <c r="I1858" s="33">
        <v>1917</v>
      </c>
      <c r="K1858" s="9">
        <v>36</v>
      </c>
      <c r="O1858" s="33" t="s">
        <v>5991</v>
      </c>
      <c r="P1858" s="61" t="str">
        <f t="shared" si="86"/>
        <v>POINT(-74.343088 42.933549)</v>
      </c>
      <c r="Q1858" s="67">
        <v>42.933548999999999</v>
      </c>
      <c r="R1858" s="67">
        <v>-74.343087999999995</v>
      </c>
    </row>
    <row r="1859" spans="1:18" x14ac:dyDescent="0.25">
      <c r="A1859" s="76" t="str">
        <f t="shared" ref="A1859:A1922" si="87">K1859&amp;RIGHT(C1859,3)</f>
        <v>36059</v>
      </c>
      <c r="B1859" s="76" t="str">
        <f t="shared" ref="B1859:B1922" si="88">TEXT(A1859,"00000")</f>
        <v>36059</v>
      </c>
      <c r="C1859" s="33">
        <v>36059</v>
      </c>
      <c r="D1859" s="33" t="s">
        <v>2839</v>
      </c>
      <c r="E1859" s="33" t="s">
        <v>982</v>
      </c>
      <c r="F1859" s="33" t="s">
        <v>981</v>
      </c>
      <c r="G1859" s="33" t="s">
        <v>2840</v>
      </c>
      <c r="H1859" s="5" t="s">
        <v>1855</v>
      </c>
      <c r="I1859" s="33">
        <v>1918</v>
      </c>
      <c r="K1859" s="9">
        <v>36</v>
      </c>
      <c r="O1859" s="33" t="s">
        <v>5992</v>
      </c>
      <c r="P1859" s="61" t="str">
        <f t="shared" ref="P1859:P1922" si="89">CONCATENATE("POINT","(",R1859," ",Q1859,")")</f>
        <v>POINT(-73.602242 40.716587)</v>
      </c>
      <c r="Q1859" s="67">
        <v>40.716586999999997</v>
      </c>
      <c r="R1859" s="67">
        <v>-73.602242000000004</v>
      </c>
    </row>
    <row r="1860" spans="1:18" x14ac:dyDescent="0.25">
      <c r="A1860" s="76" t="str">
        <f t="shared" si="87"/>
        <v>36061</v>
      </c>
      <c r="B1860" s="76" t="str">
        <f t="shared" si="88"/>
        <v>36061</v>
      </c>
      <c r="C1860" s="33">
        <v>36061</v>
      </c>
      <c r="D1860" s="33" t="s">
        <v>5993</v>
      </c>
      <c r="E1860" s="33" t="s">
        <v>982</v>
      </c>
      <c r="F1860" s="33" t="s">
        <v>981</v>
      </c>
      <c r="G1860" s="33" t="s">
        <v>981</v>
      </c>
      <c r="H1860" s="5" t="s">
        <v>1855</v>
      </c>
      <c r="I1860" s="33">
        <v>1919</v>
      </c>
      <c r="K1860" s="9">
        <v>36</v>
      </c>
      <c r="O1860" s="33" t="s">
        <v>5994</v>
      </c>
      <c r="P1860" s="61" t="str">
        <f t="shared" si="89"/>
        <v>POINT(-73.966303 40.777958)</v>
      </c>
      <c r="Q1860" s="67">
        <v>40.777957999999998</v>
      </c>
      <c r="R1860" s="67">
        <v>-73.966302999999996</v>
      </c>
    </row>
    <row r="1861" spans="1:18" x14ac:dyDescent="0.25">
      <c r="A1861" s="76" t="str">
        <f t="shared" si="87"/>
        <v>36063</v>
      </c>
      <c r="B1861" s="76" t="str">
        <f t="shared" si="88"/>
        <v>36063</v>
      </c>
      <c r="C1861" s="33">
        <v>36063</v>
      </c>
      <c r="D1861" s="33" t="s">
        <v>5995</v>
      </c>
      <c r="E1861" s="33" t="s">
        <v>982</v>
      </c>
      <c r="F1861" s="33" t="s">
        <v>981</v>
      </c>
      <c r="G1861" s="33" t="s">
        <v>5996</v>
      </c>
      <c r="H1861" s="5" t="s">
        <v>1855</v>
      </c>
      <c r="I1861" s="33">
        <v>1920</v>
      </c>
      <c r="K1861" s="9">
        <v>36</v>
      </c>
      <c r="O1861" s="33" t="s">
        <v>5997</v>
      </c>
      <c r="P1861" s="61" t="str">
        <f t="shared" si="89"/>
        <v>POINT(-78.852109 43.134704)</v>
      </c>
      <c r="Q1861" s="67">
        <v>43.134703999999999</v>
      </c>
      <c r="R1861" s="67">
        <v>-78.852108999999999</v>
      </c>
    </row>
    <row r="1862" spans="1:18" x14ac:dyDescent="0.25">
      <c r="A1862" s="76" t="str">
        <f t="shared" si="87"/>
        <v>36065</v>
      </c>
      <c r="B1862" s="76" t="str">
        <f t="shared" si="88"/>
        <v>36065</v>
      </c>
      <c r="C1862" s="33">
        <v>36065</v>
      </c>
      <c r="D1862" s="33" t="s">
        <v>3371</v>
      </c>
      <c r="E1862" s="33" t="s">
        <v>982</v>
      </c>
      <c r="F1862" s="33" t="s">
        <v>981</v>
      </c>
      <c r="G1862" s="33" t="s">
        <v>3372</v>
      </c>
      <c r="H1862" s="5" t="s">
        <v>1855</v>
      </c>
      <c r="I1862" s="33">
        <v>1921</v>
      </c>
      <c r="K1862" s="9">
        <v>36</v>
      </c>
      <c r="O1862" s="33" t="s">
        <v>5998</v>
      </c>
      <c r="P1862" s="61" t="str">
        <f t="shared" si="89"/>
        <v>POINT(-75.359106 43.147454)</v>
      </c>
      <c r="Q1862" s="67">
        <v>43.147454000000003</v>
      </c>
      <c r="R1862" s="67">
        <v>-75.359105999999997</v>
      </c>
    </row>
    <row r="1863" spans="1:18" x14ac:dyDescent="0.25">
      <c r="A1863" s="76" t="str">
        <f t="shared" si="87"/>
        <v>36067</v>
      </c>
      <c r="B1863" s="76" t="str">
        <f t="shared" si="88"/>
        <v>36067</v>
      </c>
      <c r="C1863" s="33">
        <v>36067</v>
      </c>
      <c r="D1863" s="33" t="s">
        <v>5999</v>
      </c>
      <c r="E1863" s="33" t="s">
        <v>982</v>
      </c>
      <c r="F1863" s="33" t="s">
        <v>981</v>
      </c>
      <c r="G1863" s="33" t="s">
        <v>6000</v>
      </c>
      <c r="H1863" s="5" t="s">
        <v>1855</v>
      </c>
      <c r="I1863" s="33">
        <v>1922</v>
      </c>
      <c r="K1863" s="9">
        <v>36</v>
      </c>
      <c r="O1863" s="33" t="s">
        <v>6001</v>
      </c>
      <c r="P1863" s="61" t="str">
        <f t="shared" si="89"/>
        <v>POINT(-76.167442 43.067188)</v>
      </c>
      <c r="Q1863" s="67">
        <v>43.067188000000002</v>
      </c>
      <c r="R1863" s="67">
        <v>-76.167441999999994</v>
      </c>
    </row>
    <row r="1864" spans="1:18" x14ac:dyDescent="0.25">
      <c r="A1864" s="76" t="str">
        <f t="shared" si="87"/>
        <v>36069</v>
      </c>
      <c r="B1864" s="76" t="str">
        <f t="shared" si="88"/>
        <v>36069</v>
      </c>
      <c r="C1864" s="33">
        <v>36069</v>
      </c>
      <c r="D1864" s="33" t="s">
        <v>6002</v>
      </c>
      <c r="E1864" s="33" t="s">
        <v>982</v>
      </c>
      <c r="F1864" s="33" t="s">
        <v>981</v>
      </c>
      <c r="G1864" s="33" t="s">
        <v>6003</v>
      </c>
      <c r="H1864" s="5" t="s">
        <v>1855</v>
      </c>
      <c r="I1864" s="33">
        <v>1923</v>
      </c>
      <c r="K1864" s="9">
        <v>36</v>
      </c>
      <c r="O1864" s="33" t="s">
        <v>6004</v>
      </c>
      <c r="P1864" s="61" t="str">
        <f t="shared" si="89"/>
        <v>POINT(-77.260129 42.899374)</v>
      </c>
      <c r="Q1864" s="67">
        <v>42.899374000000002</v>
      </c>
      <c r="R1864" s="67">
        <v>-77.260129000000006</v>
      </c>
    </row>
    <row r="1865" spans="1:18" x14ac:dyDescent="0.25">
      <c r="A1865" s="76" t="str">
        <f t="shared" si="87"/>
        <v>36071</v>
      </c>
      <c r="B1865" s="76" t="str">
        <f t="shared" si="88"/>
        <v>36071</v>
      </c>
      <c r="C1865" s="33">
        <v>36071</v>
      </c>
      <c r="D1865" s="33" t="s">
        <v>2439</v>
      </c>
      <c r="E1865" s="33" t="s">
        <v>982</v>
      </c>
      <c r="F1865" s="33" t="s">
        <v>981</v>
      </c>
      <c r="G1865" s="33" t="s">
        <v>2440</v>
      </c>
      <c r="H1865" s="5" t="s">
        <v>1855</v>
      </c>
      <c r="I1865" s="33">
        <v>1924</v>
      </c>
      <c r="K1865" s="9">
        <v>36</v>
      </c>
      <c r="O1865" s="33" t="s">
        <v>6005</v>
      </c>
      <c r="P1865" s="61" t="str">
        <f t="shared" si="89"/>
        <v>POINT(-74.243059 41.422034)</v>
      </c>
      <c r="Q1865" s="67">
        <v>41.422033999999996</v>
      </c>
      <c r="R1865" s="67">
        <v>-74.243059000000002</v>
      </c>
    </row>
    <row r="1866" spans="1:18" x14ac:dyDescent="0.25">
      <c r="A1866" s="76" t="str">
        <f t="shared" si="87"/>
        <v>36073</v>
      </c>
      <c r="B1866" s="76" t="str">
        <f t="shared" si="88"/>
        <v>36073</v>
      </c>
      <c r="C1866" s="33">
        <v>36073</v>
      </c>
      <c r="D1866" s="33" t="s">
        <v>6006</v>
      </c>
      <c r="E1866" s="33" t="s">
        <v>982</v>
      </c>
      <c r="F1866" s="33" t="s">
        <v>981</v>
      </c>
      <c r="G1866" s="33" t="s">
        <v>6007</v>
      </c>
      <c r="H1866" s="5" t="s">
        <v>1855</v>
      </c>
      <c r="I1866" s="33">
        <v>1925</v>
      </c>
      <c r="K1866" s="9">
        <v>36</v>
      </c>
      <c r="O1866" s="33" t="s">
        <v>6008</v>
      </c>
      <c r="P1866" s="61" t="str">
        <f t="shared" si="89"/>
        <v>POINT(-78.223294 43.248317)</v>
      </c>
      <c r="Q1866" s="67">
        <v>43.248317</v>
      </c>
      <c r="R1866" s="67">
        <v>-78.223293999999996</v>
      </c>
    </row>
    <row r="1867" spans="1:18" x14ac:dyDescent="0.25">
      <c r="A1867" s="76" t="str">
        <f t="shared" si="87"/>
        <v>36075</v>
      </c>
      <c r="B1867" s="76" t="str">
        <f t="shared" si="88"/>
        <v>36075</v>
      </c>
      <c r="C1867" s="33">
        <v>36075</v>
      </c>
      <c r="D1867" s="33" t="s">
        <v>6009</v>
      </c>
      <c r="E1867" s="33" t="s">
        <v>982</v>
      </c>
      <c r="F1867" s="33" t="s">
        <v>981</v>
      </c>
      <c r="G1867" s="33" t="s">
        <v>6010</v>
      </c>
      <c r="H1867" s="5" t="s">
        <v>1855</v>
      </c>
      <c r="I1867" s="33">
        <v>1926</v>
      </c>
      <c r="K1867" s="9">
        <v>36</v>
      </c>
      <c r="O1867" s="33" t="s">
        <v>6011</v>
      </c>
      <c r="P1867" s="61" t="str">
        <f t="shared" si="89"/>
        <v>POINT(-76.313145 43.391821)</v>
      </c>
      <c r="Q1867" s="67">
        <v>43.391821</v>
      </c>
      <c r="R1867" s="67">
        <v>-76.313145000000006</v>
      </c>
    </row>
    <row r="1868" spans="1:18" x14ac:dyDescent="0.25">
      <c r="A1868" s="76" t="str">
        <f t="shared" si="87"/>
        <v>36077</v>
      </c>
      <c r="B1868" s="76" t="str">
        <f t="shared" si="88"/>
        <v>36077</v>
      </c>
      <c r="C1868" s="33">
        <v>36077</v>
      </c>
      <c r="D1868" s="33" t="s">
        <v>4862</v>
      </c>
      <c r="E1868" s="33" t="s">
        <v>982</v>
      </c>
      <c r="F1868" s="33" t="s">
        <v>981</v>
      </c>
      <c r="G1868" s="33" t="s">
        <v>4863</v>
      </c>
      <c r="H1868" s="5" t="s">
        <v>1855</v>
      </c>
      <c r="I1868" s="33">
        <v>1927</v>
      </c>
      <c r="K1868" s="9">
        <v>36</v>
      </c>
      <c r="O1868" s="33" t="s">
        <v>6012</v>
      </c>
      <c r="P1868" s="61" t="str">
        <f t="shared" si="89"/>
        <v>POINT(-75.060062 42.563531)</v>
      </c>
      <c r="Q1868" s="67">
        <v>42.563530999999998</v>
      </c>
      <c r="R1868" s="67">
        <v>-75.060062000000002</v>
      </c>
    </row>
    <row r="1869" spans="1:18" x14ac:dyDescent="0.25">
      <c r="A1869" s="76" t="str">
        <f t="shared" si="87"/>
        <v>36079</v>
      </c>
      <c r="B1869" s="76" t="str">
        <f t="shared" si="88"/>
        <v>36079</v>
      </c>
      <c r="C1869" s="33">
        <v>36079</v>
      </c>
      <c r="D1869" s="33" t="s">
        <v>2862</v>
      </c>
      <c r="E1869" s="33" t="s">
        <v>982</v>
      </c>
      <c r="F1869" s="33" t="s">
        <v>981</v>
      </c>
      <c r="G1869" s="33" t="s">
        <v>2863</v>
      </c>
      <c r="H1869" s="5" t="s">
        <v>1855</v>
      </c>
      <c r="I1869" s="33">
        <v>1928</v>
      </c>
      <c r="K1869" s="9">
        <v>36</v>
      </c>
      <c r="O1869" s="33" t="s">
        <v>6013</v>
      </c>
      <c r="P1869" s="61" t="str">
        <f t="shared" si="89"/>
        <v>POINT(-73.717247 41.411282)</v>
      </c>
      <c r="Q1869" s="67">
        <v>41.411282</v>
      </c>
      <c r="R1869" s="67">
        <v>-73.717247</v>
      </c>
    </row>
    <row r="1870" spans="1:18" x14ac:dyDescent="0.25">
      <c r="A1870" s="76" t="str">
        <f t="shared" si="87"/>
        <v>36081</v>
      </c>
      <c r="B1870" s="76" t="str">
        <f t="shared" si="88"/>
        <v>36081</v>
      </c>
      <c r="C1870" s="33">
        <v>36081</v>
      </c>
      <c r="D1870" s="33" t="s">
        <v>6014</v>
      </c>
      <c r="E1870" s="33" t="s">
        <v>982</v>
      </c>
      <c r="F1870" s="33" t="s">
        <v>981</v>
      </c>
      <c r="G1870" s="33" t="s">
        <v>6015</v>
      </c>
      <c r="H1870" s="5" t="s">
        <v>1855</v>
      </c>
      <c r="I1870" s="33">
        <v>1929</v>
      </c>
      <c r="K1870" s="9">
        <v>36</v>
      </c>
      <c r="O1870" s="33" t="s">
        <v>6016</v>
      </c>
      <c r="P1870" s="61" t="str">
        <f t="shared" si="89"/>
        <v>POINT(-73.833451 40.721294)</v>
      </c>
      <c r="Q1870" s="67">
        <v>40.721294</v>
      </c>
      <c r="R1870" s="67">
        <v>-73.833450999999997</v>
      </c>
    </row>
    <row r="1871" spans="1:18" x14ac:dyDescent="0.25">
      <c r="A1871" s="76" t="str">
        <f t="shared" si="87"/>
        <v>36083</v>
      </c>
      <c r="B1871" s="76" t="str">
        <f t="shared" si="88"/>
        <v>36083</v>
      </c>
      <c r="C1871" s="33">
        <v>36083</v>
      </c>
      <c r="D1871" s="33" t="s">
        <v>6017</v>
      </c>
      <c r="E1871" s="33" t="s">
        <v>982</v>
      </c>
      <c r="F1871" s="33" t="s">
        <v>981</v>
      </c>
      <c r="G1871" s="33" t="s">
        <v>6018</v>
      </c>
      <c r="H1871" s="5" t="s">
        <v>1855</v>
      </c>
      <c r="I1871" s="33">
        <v>1930</v>
      </c>
      <c r="K1871" s="9">
        <v>36</v>
      </c>
      <c r="O1871" s="33" t="s">
        <v>6019</v>
      </c>
      <c r="P1871" s="61" t="str">
        <f t="shared" si="89"/>
        <v>POINT(-73.629889 42.699991)</v>
      </c>
      <c r="Q1871" s="67">
        <v>42.699990999999997</v>
      </c>
      <c r="R1871" s="67">
        <v>-73.629889000000006</v>
      </c>
    </row>
    <row r="1872" spans="1:18" x14ac:dyDescent="0.25">
      <c r="A1872" s="76" t="str">
        <f t="shared" si="87"/>
        <v>36085</v>
      </c>
      <c r="B1872" s="76" t="str">
        <f t="shared" si="88"/>
        <v>36085</v>
      </c>
      <c r="C1872" s="33">
        <v>36085</v>
      </c>
      <c r="D1872" s="33" t="s">
        <v>3174</v>
      </c>
      <c r="E1872" s="33" t="s">
        <v>982</v>
      </c>
      <c r="F1872" s="33" t="s">
        <v>981</v>
      </c>
      <c r="G1872" s="33" t="s">
        <v>3175</v>
      </c>
      <c r="H1872" s="5" t="s">
        <v>1855</v>
      </c>
      <c r="I1872" s="33">
        <v>1931</v>
      </c>
      <c r="K1872" s="9">
        <v>36</v>
      </c>
      <c r="O1872" s="33" t="s">
        <v>6020</v>
      </c>
      <c r="P1872" s="61" t="str">
        <f t="shared" si="89"/>
        <v>POINT(-74.137304 40.588523)</v>
      </c>
      <c r="Q1872" s="67">
        <v>40.588523000000002</v>
      </c>
      <c r="R1872" s="67">
        <v>-74.137304</v>
      </c>
    </row>
    <row r="1873" spans="1:18" x14ac:dyDescent="0.25">
      <c r="A1873" s="76" t="str">
        <f t="shared" si="87"/>
        <v>36087</v>
      </c>
      <c r="B1873" s="76" t="str">
        <f t="shared" si="88"/>
        <v>36087</v>
      </c>
      <c r="C1873" s="33">
        <v>36087</v>
      </c>
      <c r="D1873" s="33" t="s">
        <v>6021</v>
      </c>
      <c r="E1873" s="33" t="s">
        <v>982</v>
      </c>
      <c r="F1873" s="33" t="s">
        <v>981</v>
      </c>
      <c r="G1873" s="33" t="s">
        <v>6022</v>
      </c>
      <c r="H1873" s="5" t="s">
        <v>1855</v>
      </c>
      <c r="I1873" s="33">
        <v>1932</v>
      </c>
      <c r="K1873" s="9">
        <v>36</v>
      </c>
      <c r="O1873" s="33" t="s">
        <v>6023</v>
      </c>
      <c r="P1873" s="61" t="str">
        <f t="shared" si="89"/>
        <v>POINT(-74.019039 41.127623)</v>
      </c>
      <c r="Q1873" s="67">
        <v>41.127623</v>
      </c>
      <c r="R1873" s="67">
        <v>-74.019039000000006</v>
      </c>
    </row>
    <row r="1874" spans="1:18" x14ac:dyDescent="0.25">
      <c r="A1874" s="76" t="str">
        <f t="shared" si="87"/>
        <v>36089</v>
      </c>
      <c r="B1874" s="76" t="str">
        <f t="shared" si="88"/>
        <v>36089</v>
      </c>
      <c r="C1874" s="33">
        <v>36089</v>
      </c>
      <c r="D1874" s="33" t="s">
        <v>6024</v>
      </c>
      <c r="E1874" s="33" t="s">
        <v>982</v>
      </c>
      <c r="F1874" s="33" t="s">
        <v>981</v>
      </c>
      <c r="G1874" s="33" t="s">
        <v>6025</v>
      </c>
      <c r="H1874" s="5" t="s">
        <v>1855</v>
      </c>
      <c r="I1874" s="33">
        <v>1933</v>
      </c>
      <c r="K1874" s="9">
        <v>36</v>
      </c>
      <c r="O1874" s="33" t="s">
        <v>6026</v>
      </c>
      <c r="P1874" s="61" t="str">
        <f t="shared" si="89"/>
        <v>POINT(-75.149708 44.651458)</v>
      </c>
      <c r="Q1874" s="67">
        <v>44.651457999999998</v>
      </c>
      <c r="R1874" s="67">
        <v>-75.149708000000004</v>
      </c>
    </row>
    <row r="1875" spans="1:18" x14ac:dyDescent="0.25">
      <c r="A1875" s="76" t="str">
        <f t="shared" si="87"/>
        <v>36091</v>
      </c>
      <c r="B1875" s="76" t="str">
        <f t="shared" si="88"/>
        <v>36091</v>
      </c>
      <c r="C1875" s="33">
        <v>36091</v>
      </c>
      <c r="D1875" s="33" t="s">
        <v>6027</v>
      </c>
      <c r="E1875" s="33" t="s">
        <v>982</v>
      </c>
      <c r="F1875" s="33" t="s">
        <v>981</v>
      </c>
      <c r="G1875" s="33" t="s">
        <v>6028</v>
      </c>
      <c r="H1875" s="5" t="s">
        <v>1855</v>
      </c>
      <c r="I1875" s="33">
        <v>1934</v>
      </c>
      <c r="K1875" s="9">
        <v>36</v>
      </c>
      <c r="O1875" s="33" t="s">
        <v>6029</v>
      </c>
      <c r="P1875" s="61" t="str">
        <f t="shared" si="89"/>
        <v>POINT(-73.785787 43.008801)</v>
      </c>
      <c r="Q1875" s="67">
        <v>43.008800999999998</v>
      </c>
      <c r="R1875" s="67">
        <v>-73.785786999999999</v>
      </c>
    </row>
    <row r="1876" spans="1:18" x14ac:dyDescent="0.25">
      <c r="A1876" s="76" t="str">
        <f t="shared" si="87"/>
        <v>36093</v>
      </c>
      <c r="B1876" s="76" t="str">
        <f t="shared" si="88"/>
        <v>36093</v>
      </c>
      <c r="C1876" s="33">
        <v>36093</v>
      </c>
      <c r="D1876" s="33" t="s">
        <v>6030</v>
      </c>
      <c r="E1876" s="33" t="s">
        <v>982</v>
      </c>
      <c r="F1876" s="33" t="s">
        <v>981</v>
      </c>
      <c r="G1876" s="33" t="s">
        <v>6031</v>
      </c>
      <c r="H1876" s="5" t="s">
        <v>1855</v>
      </c>
      <c r="I1876" s="33">
        <v>1935</v>
      </c>
      <c r="K1876" s="9">
        <v>36</v>
      </c>
      <c r="O1876" s="33" t="s">
        <v>6032</v>
      </c>
      <c r="P1876" s="61" t="str">
        <f t="shared" si="89"/>
        <v>POINT(-73.946182 42.809284)</v>
      </c>
      <c r="Q1876" s="67">
        <v>42.809283999999998</v>
      </c>
      <c r="R1876" s="67">
        <v>-73.946181999999993</v>
      </c>
    </row>
    <row r="1877" spans="1:18" x14ac:dyDescent="0.25">
      <c r="A1877" s="76" t="str">
        <f t="shared" si="87"/>
        <v>36095</v>
      </c>
      <c r="B1877" s="76" t="str">
        <f t="shared" si="88"/>
        <v>36095</v>
      </c>
      <c r="C1877" s="33">
        <v>36095</v>
      </c>
      <c r="D1877" s="33" t="s">
        <v>6033</v>
      </c>
      <c r="E1877" s="33" t="s">
        <v>982</v>
      </c>
      <c r="F1877" s="33" t="s">
        <v>981</v>
      </c>
      <c r="G1877" s="33" t="s">
        <v>6034</v>
      </c>
      <c r="H1877" s="5" t="s">
        <v>1855</v>
      </c>
      <c r="I1877" s="33">
        <v>1936</v>
      </c>
      <c r="K1877" s="9">
        <v>36</v>
      </c>
      <c r="O1877" s="33" t="s">
        <v>6035</v>
      </c>
      <c r="P1877" s="61" t="str">
        <f t="shared" si="89"/>
        <v>POINT(-74.436027 42.642508)</v>
      </c>
      <c r="Q1877" s="67">
        <v>42.642507999999999</v>
      </c>
      <c r="R1877" s="67">
        <v>-74.436026999999996</v>
      </c>
    </row>
    <row r="1878" spans="1:18" x14ac:dyDescent="0.25">
      <c r="A1878" s="76" t="str">
        <f t="shared" si="87"/>
        <v>36097</v>
      </c>
      <c r="B1878" s="76" t="str">
        <f t="shared" si="88"/>
        <v>36097</v>
      </c>
      <c r="C1878" s="33">
        <v>36097</v>
      </c>
      <c r="D1878" s="33" t="s">
        <v>3566</v>
      </c>
      <c r="E1878" s="33" t="s">
        <v>982</v>
      </c>
      <c r="F1878" s="33" t="s">
        <v>981</v>
      </c>
      <c r="G1878" s="33" t="s">
        <v>3567</v>
      </c>
      <c r="H1878" s="5" t="s">
        <v>1855</v>
      </c>
      <c r="I1878" s="33">
        <v>1937</v>
      </c>
      <c r="K1878" s="9">
        <v>36</v>
      </c>
      <c r="O1878" s="33" t="s">
        <v>6036</v>
      </c>
      <c r="P1878" s="61" t="str">
        <f t="shared" si="89"/>
        <v>POINT(-76.869122 42.387815)</v>
      </c>
      <c r="Q1878" s="67">
        <v>42.387815000000003</v>
      </c>
      <c r="R1878" s="67">
        <v>-76.869122000000004</v>
      </c>
    </row>
    <row r="1879" spans="1:18" x14ac:dyDescent="0.25">
      <c r="A1879" s="76" t="str">
        <f t="shared" si="87"/>
        <v>36099</v>
      </c>
      <c r="B1879" s="76" t="str">
        <f t="shared" si="88"/>
        <v>36099</v>
      </c>
      <c r="C1879" s="33">
        <v>36099</v>
      </c>
      <c r="D1879" s="33" t="s">
        <v>6037</v>
      </c>
      <c r="E1879" s="33" t="s">
        <v>982</v>
      </c>
      <c r="F1879" s="33" t="s">
        <v>981</v>
      </c>
      <c r="G1879" s="33" t="s">
        <v>6038</v>
      </c>
      <c r="H1879" s="5" t="s">
        <v>1855</v>
      </c>
      <c r="I1879" s="33">
        <v>1938</v>
      </c>
      <c r="K1879" s="9">
        <v>36</v>
      </c>
      <c r="O1879" s="33" t="s">
        <v>6039</v>
      </c>
      <c r="P1879" s="61" t="str">
        <f t="shared" si="89"/>
        <v>POINT(-76.828521 42.827354)</v>
      </c>
      <c r="Q1879" s="67">
        <v>42.827354</v>
      </c>
      <c r="R1879" s="67">
        <v>-76.828520999999995</v>
      </c>
    </row>
    <row r="1880" spans="1:18" x14ac:dyDescent="0.25">
      <c r="A1880" s="76" t="str">
        <f t="shared" si="87"/>
        <v>36101</v>
      </c>
      <c r="B1880" s="76" t="str">
        <f t="shared" si="88"/>
        <v>36101</v>
      </c>
      <c r="C1880" s="33">
        <v>36101</v>
      </c>
      <c r="D1880" s="33" t="s">
        <v>3739</v>
      </c>
      <c r="E1880" s="33" t="s">
        <v>982</v>
      </c>
      <c r="F1880" s="33" t="s">
        <v>981</v>
      </c>
      <c r="G1880" s="33" t="s">
        <v>3740</v>
      </c>
      <c r="H1880" s="5" t="s">
        <v>1855</v>
      </c>
      <c r="I1880" s="33">
        <v>1939</v>
      </c>
      <c r="K1880" s="9">
        <v>36</v>
      </c>
      <c r="O1880" s="33" t="s">
        <v>6040</v>
      </c>
      <c r="P1880" s="61" t="str">
        <f t="shared" si="89"/>
        <v>POINT(-77.320329 42.266288)</v>
      </c>
      <c r="Q1880" s="67">
        <v>42.266288000000003</v>
      </c>
      <c r="R1880" s="67">
        <v>-77.320329000000001</v>
      </c>
    </row>
    <row r="1881" spans="1:18" x14ac:dyDescent="0.25">
      <c r="A1881" s="76" t="str">
        <f t="shared" si="87"/>
        <v>36103</v>
      </c>
      <c r="B1881" s="76" t="str">
        <f t="shared" si="88"/>
        <v>36103</v>
      </c>
      <c r="C1881" s="33">
        <v>36103</v>
      </c>
      <c r="D1881" s="33" t="s">
        <v>4686</v>
      </c>
      <c r="E1881" s="33" t="s">
        <v>982</v>
      </c>
      <c r="F1881" s="33" t="s">
        <v>981</v>
      </c>
      <c r="G1881" s="33" t="s">
        <v>4687</v>
      </c>
      <c r="H1881" s="5" t="s">
        <v>1855</v>
      </c>
      <c r="I1881" s="33">
        <v>1940</v>
      </c>
      <c r="K1881" s="9">
        <v>36</v>
      </c>
      <c r="O1881" s="33" t="s">
        <v>6041</v>
      </c>
      <c r="P1881" s="61" t="str">
        <f t="shared" si="89"/>
        <v>POINT(-73.113775 40.821924)</v>
      </c>
      <c r="Q1881" s="67">
        <v>40.821924000000003</v>
      </c>
      <c r="R1881" s="67">
        <v>-73.113775000000004</v>
      </c>
    </row>
    <row r="1882" spans="1:18" x14ac:dyDescent="0.25">
      <c r="A1882" s="76" t="str">
        <f t="shared" si="87"/>
        <v>36105</v>
      </c>
      <c r="B1882" s="76" t="str">
        <f t="shared" si="88"/>
        <v>36105</v>
      </c>
      <c r="C1882" s="33">
        <v>36105</v>
      </c>
      <c r="D1882" s="33" t="s">
        <v>3742</v>
      </c>
      <c r="E1882" s="33" t="s">
        <v>982</v>
      </c>
      <c r="F1882" s="33" t="s">
        <v>981</v>
      </c>
      <c r="G1882" s="33" t="s">
        <v>3743</v>
      </c>
      <c r="H1882" s="5" t="s">
        <v>1855</v>
      </c>
      <c r="I1882" s="33">
        <v>1941</v>
      </c>
      <c r="K1882" s="9">
        <v>36</v>
      </c>
      <c r="O1882" s="33" t="s">
        <v>6042</v>
      </c>
      <c r="P1882" s="61" t="str">
        <f t="shared" si="89"/>
        <v>POINT(-74.707459 41.700086)</v>
      </c>
      <c r="Q1882" s="67">
        <v>41.700085999999999</v>
      </c>
      <c r="R1882" s="67">
        <v>-74.707459</v>
      </c>
    </row>
    <row r="1883" spans="1:18" x14ac:dyDescent="0.25">
      <c r="A1883" s="76" t="str">
        <f t="shared" si="87"/>
        <v>36107</v>
      </c>
      <c r="B1883" s="76" t="str">
        <f t="shared" si="88"/>
        <v>36107</v>
      </c>
      <c r="C1883" s="33">
        <v>36107</v>
      </c>
      <c r="D1883" s="33" t="s">
        <v>6043</v>
      </c>
      <c r="E1883" s="33" t="s">
        <v>982</v>
      </c>
      <c r="F1883" s="33" t="s">
        <v>981</v>
      </c>
      <c r="G1883" s="33" t="s">
        <v>6044</v>
      </c>
      <c r="H1883" s="5" t="s">
        <v>1855</v>
      </c>
      <c r="I1883" s="33">
        <v>1942</v>
      </c>
      <c r="K1883" s="9">
        <v>36</v>
      </c>
      <c r="O1883" s="33" t="s">
        <v>6045</v>
      </c>
      <c r="P1883" s="61" t="str">
        <f t="shared" si="89"/>
        <v>POINT(-76.297151 42.12098)</v>
      </c>
      <c r="Q1883" s="67">
        <v>42.120980000000003</v>
      </c>
      <c r="R1883" s="67">
        <v>-76.297150999999999</v>
      </c>
    </row>
    <row r="1884" spans="1:18" x14ac:dyDescent="0.25">
      <c r="A1884" s="76" t="str">
        <f t="shared" si="87"/>
        <v>36109</v>
      </c>
      <c r="B1884" s="76" t="str">
        <f t="shared" si="88"/>
        <v>36109</v>
      </c>
      <c r="C1884" s="33">
        <v>36109</v>
      </c>
      <c r="D1884" s="33" t="s">
        <v>6046</v>
      </c>
      <c r="E1884" s="33" t="s">
        <v>982</v>
      </c>
      <c r="F1884" s="33" t="s">
        <v>981</v>
      </c>
      <c r="G1884" s="33" t="s">
        <v>6047</v>
      </c>
      <c r="H1884" s="5" t="s">
        <v>1855</v>
      </c>
      <c r="I1884" s="33">
        <v>1943</v>
      </c>
      <c r="K1884" s="9">
        <v>36</v>
      </c>
      <c r="O1884" s="33" t="s">
        <v>6048</v>
      </c>
      <c r="P1884" s="61" t="str">
        <f t="shared" si="89"/>
        <v>POINT(-76.477416 42.460259)</v>
      </c>
      <c r="Q1884" s="67">
        <v>42.460259000000001</v>
      </c>
      <c r="R1884" s="67">
        <v>-76.477416000000005</v>
      </c>
    </row>
    <row r="1885" spans="1:18" x14ac:dyDescent="0.25">
      <c r="A1885" s="76" t="str">
        <f t="shared" si="87"/>
        <v>36111</v>
      </c>
      <c r="B1885" s="76" t="str">
        <f t="shared" si="88"/>
        <v>36111</v>
      </c>
      <c r="C1885" s="33">
        <v>36111</v>
      </c>
      <c r="D1885" s="33" t="s">
        <v>6049</v>
      </c>
      <c r="E1885" s="33" t="s">
        <v>982</v>
      </c>
      <c r="F1885" s="33" t="s">
        <v>981</v>
      </c>
      <c r="G1885" s="33" t="s">
        <v>6050</v>
      </c>
      <c r="H1885" s="5" t="s">
        <v>1855</v>
      </c>
      <c r="I1885" s="33">
        <v>1944</v>
      </c>
      <c r="K1885" s="9">
        <v>36</v>
      </c>
      <c r="O1885" s="33" t="s">
        <v>6051</v>
      </c>
      <c r="P1885" s="61" t="str">
        <f t="shared" si="89"/>
        <v>POINT(-74.100745 41.841064)</v>
      </c>
      <c r="Q1885" s="67">
        <v>41.841064000000003</v>
      </c>
      <c r="R1885" s="67">
        <v>-74.100745000000003</v>
      </c>
    </row>
    <row r="1886" spans="1:18" x14ac:dyDescent="0.25">
      <c r="A1886" s="76" t="str">
        <f t="shared" si="87"/>
        <v>36113</v>
      </c>
      <c r="B1886" s="76" t="str">
        <f t="shared" si="88"/>
        <v>36113</v>
      </c>
      <c r="C1886" s="33">
        <v>36113</v>
      </c>
      <c r="D1886" s="33" t="s">
        <v>3246</v>
      </c>
      <c r="E1886" s="33" t="s">
        <v>982</v>
      </c>
      <c r="F1886" s="33" t="s">
        <v>981</v>
      </c>
      <c r="G1886" s="33" t="s">
        <v>3247</v>
      </c>
      <c r="H1886" s="5" t="s">
        <v>1855</v>
      </c>
      <c r="I1886" s="33">
        <v>1945</v>
      </c>
      <c r="K1886" s="9">
        <v>36</v>
      </c>
      <c r="O1886" s="33" t="s">
        <v>6052</v>
      </c>
      <c r="P1886" s="61" t="str">
        <f t="shared" si="89"/>
        <v>POINT(-73.714626 43.396992)</v>
      </c>
      <c r="Q1886" s="67">
        <v>43.396991999999997</v>
      </c>
      <c r="R1886" s="67">
        <v>-73.714625999999996</v>
      </c>
    </row>
    <row r="1887" spans="1:18" x14ac:dyDescent="0.25">
      <c r="A1887" s="76" t="str">
        <f t="shared" si="87"/>
        <v>36115</v>
      </c>
      <c r="B1887" s="76" t="str">
        <f t="shared" si="88"/>
        <v>36115</v>
      </c>
      <c r="C1887" s="33">
        <v>36115</v>
      </c>
      <c r="D1887" s="33" t="s">
        <v>2046</v>
      </c>
      <c r="E1887" s="33" t="s">
        <v>982</v>
      </c>
      <c r="F1887" s="33" t="s">
        <v>981</v>
      </c>
      <c r="G1887" s="33" t="s">
        <v>1026</v>
      </c>
      <c r="H1887" s="5" t="s">
        <v>1855</v>
      </c>
      <c r="I1887" s="33">
        <v>1946</v>
      </c>
      <c r="K1887" s="9">
        <v>36</v>
      </c>
      <c r="O1887" s="33" t="s">
        <v>6053</v>
      </c>
      <c r="P1887" s="61" t="str">
        <f t="shared" si="89"/>
        <v>POINT(-73.458693 43.290255)</v>
      </c>
      <c r="Q1887" s="67">
        <v>43.290255000000002</v>
      </c>
      <c r="R1887" s="67">
        <v>-73.458692999999997</v>
      </c>
    </row>
    <row r="1888" spans="1:18" x14ac:dyDescent="0.25">
      <c r="A1888" s="76" t="str">
        <f t="shared" si="87"/>
        <v>36117</v>
      </c>
      <c r="B1888" s="76" t="str">
        <f t="shared" si="88"/>
        <v>36117</v>
      </c>
      <c r="C1888" s="33">
        <v>36117</v>
      </c>
      <c r="D1888" s="33" t="s">
        <v>3250</v>
      </c>
      <c r="E1888" s="33" t="s">
        <v>982</v>
      </c>
      <c r="F1888" s="33" t="s">
        <v>981</v>
      </c>
      <c r="G1888" s="33" t="s">
        <v>3251</v>
      </c>
      <c r="H1888" s="5" t="s">
        <v>1855</v>
      </c>
      <c r="I1888" s="33">
        <v>1947</v>
      </c>
      <c r="K1888" s="9">
        <v>36</v>
      </c>
      <c r="O1888" s="33" t="s">
        <v>6054</v>
      </c>
      <c r="P1888" s="61" t="str">
        <f t="shared" si="89"/>
        <v>POINT(-77.126682 43.143734)</v>
      </c>
      <c r="Q1888" s="67">
        <v>43.143734000000002</v>
      </c>
      <c r="R1888" s="67">
        <v>-77.126682000000002</v>
      </c>
    </row>
    <row r="1889" spans="1:18" x14ac:dyDescent="0.25">
      <c r="A1889" s="76" t="str">
        <f t="shared" si="87"/>
        <v>36119</v>
      </c>
      <c r="B1889" s="76" t="str">
        <f t="shared" si="88"/>
        <v>36119</v>
      </c>
      <c r="C1889" s="33">
        <v>36119</v>
      </c>
      <c r="D1889" s="33" t="s">
        <v>6055</v>
      </c>
      <c r="E1889" s="33" t="s">
        <v>982</v>
      </c>
      <c r="F1889" s="33" t="s">
        <v>981</v>
      </c>
      <c r="G1889" s="33" t="s">
        <v>6056</v>
      </c>
      <c r="H1889" s="5" t="s">
        <v>1855</v>
      </c>
      <c r="I1889" s="33">
        <v>1948</v>
      </c>
      <c r="K1889" s="9">
        <v>36</v>
      </c>
      <c r="O1889" s="33" t="s">
        <v>6057</v>
      </c>
      <c r="P1889" s="61" t="str">
        <f t="shared" si="89"/>
        <v>POINT(-73.804532 41.040536)</v>
      </c>
      <c r="Q1889" s="67">
        <v>41.040536000000003</v>
      </c>
      <c r="R1889" s="67">
        <v>-73.804531999999995</v>
      </c>
    </row>
    <row r="1890" spans="1:18" x14ac:dyDescent="0.25">
      <c r="A1890" s="76" t="str">
        <f t="shared" si="87"/>
        <v>36121</v>
      </c>
      <c r="B1890" s="76" t="str">
        <f t="shared" si="88"/>
        <v>36121</v>
      </c>
      <c r="C1890" s="33">
        <v>36121</v>
      </c>
      <c r="D1890" s="33" t="s">
        <v>6058</v>
      </c>
      <c r="E1890" s="33" t="s">
        <v>982</v>
      </c>
      <c r="F1890" s="33" t="s">
        <v>981</v>
      </c>
      <c r="G1890" s="33" t="s">
        <v>1035</v>
      </c>
      <c r="H1890" s="5" t="s">
        <v>1855</v>
      </c>
      <c r="I1890" s="33">
        <v>1949</v>
      </c>
      <c r="K1890" s="9">
        <v>36</v>
      </c>
      <c r="O1890" s="33" t="s">
        <v>6059</v>
      </c>
      <c r="P1890" s="61" t="str">
        <f t="shared" si="89"/>
        <v>POINT(-78.218884 42.725754)</v>
      </c>
      <c r="Q1890" s="67">
        <v>42.725754000000002</v>
      </c>
      <c r="R1890" s="67">
        <v>-78.218884000000003</v>
      </c>
    </row>
    <row r="1891" spans="1:18" x14ac:dyDescent="0.25">
      <c r="A1891" s="76" t="str">
        <f t="shared" si="87"/>
        <v>36123</v>
      </c>
      <c r="B1891" s="76" t="str">
        <f t="shared" si="88"/>
        <v>36123</v>
      </c>
      <c r="C1891" s="33">
        <v>36123</v>
      </c>
      <c r="D1891" s="33" t="s">
        <v>6060</v>
      </c>
      <c r="E1891" s="33" t="s">
        <v>982</v>
      </c>
      <c r="F1891" s="33" t="s">
        <v>981</v>
      </c>
      <c r="G1891" s="33" t="s">
        <v>6061</v>
      </c>
      <c r="H1891" s="5" t="s">
        <v>1855</v>
      </c>
      <c r="I1891" s="33">
        <v>1950</v>
      </c>
      <c r="K1891" s="9">
        <v>36</v>
      </c>
      <c r="O1891" s="33" t="s">
        <v>6062</v>
      </c>
      <c r="P1891" s="61" t="str">
        <f t="shared" si="89"/>
        <v>POINT(-77.078037 42.633657)</v>
      </c>
      <c r="Q1891" s="67">
        <v>42.633656999999999</v>
      </c>
      <c r="R1891" s="67">
        <v>-77.078036999999995</v>
      </c>
    </row>
    <row r="1892" spans="1:18" x14ac:dyDescent="0.25">
      <c r="A1892" s="76" t="str">
        <f t="shared" si="87"/>
        <v>37001</v>
      </c>
      <c r="B1892" s="76" t="str">
        <f t="shared" si="88"/>
        <v>37001</v>
      </c>
      <c r="C1892" s="33">
        <v>37001</v>
      </c>
      <c r="D1892" s="33" t="s">
        <v>6063</v>
      </c>
      <c r="E1892" s="33" t="s">
        <v>985</v>
      </c>
      <c r="F1892" s="33" t="s">
        <v>984</v>
      </c>
      <c r="G1892" s="33" t="s">
        <v>6064</v>
      </c>
      <c r="H1892" s="5" t="s">
        <v>1855</v>
      </c>
      <c r="I1892" s="33">
        <v>1951</v>
      </c>
      <c r="K1892" s="9">
        <v>37</v>
      </c>
      <c r="O1892" s="33" t="s">
        <v>6065</v>
      </c>
      <c r="P1892" s="61" t="str">
        <f t="shared" si="89"/>
        <v>POINT(-79.414193 36.071263)</v>
      </c>
      <c r="Q1892" s="67">
        <v>36.071263000000002</v>
      </c>
      <c r="R1892" s="67">
        <v>-79.414192999999997</v>
      </c>
    </row>
    <row r="1893" spans="1:18" x14ac:dyDescent="0.25">
      <c r="A1893" s="76" t="str">
        <f t="shared" si="87"/>
        <v>37003</v>
      </c>
      <c r="B1893" s="76" t="str">
        <f t="shared" si="88"/>
        <v>37003</v>
      </c>
      <c r="C1893" s="33">
        <v>37003</v>
      </c>
      <c r="D1893" s="33" t="s">
        <v>3397</v>
      </c>
      <c r="E1893" s="33" t="s">
        <v>985</v>
      </c>
      <c r="F1893" s="33" t="s">
        <v>984</v>
      </c>
      <c r="G1893" s="33" t="s">
        <v>3398</v>
      </c>
      <c r="H1893" s="5" t="s">
        <v>1855</v>
      </c>
      <c r="I1893" s="33">
        <v>1952</v>
      </c>
      <c r="K1893" s="9">
        <v>37</v>
      </c>
      <c r="O1893" s="33" t="s">
        <v>6066</v>
      </c>
      <c r="P1893" s="61" t="str">
        <f t="shared" si="89"/>
        <v>POINT(-81.191638 35.890299)</v>
      </c>
      <c r="Q1893" s="67">
        <v>35.890298999999999</v>
      </c>
      <c r="R1893" s="67">
        <v>-81.191637999999998</v>
      </c>
    </row>
    <row r="1894" spans="1:18" x14ac:dyDescent="0.25">
      <c r="A1894" s="76" t="str">
        <f t="shared" si="87"/>
        <v>37005</v>
      </c>
      <c r="B1894" s="76" t="str">
        <f t="shared" si="88"/>
        <v>37005</v>
      </c>
      <c r="C1894" s="33">
        <v>37005</v>
      </c>
      <c r="D1894" s="33" t="s">
        <v>6067</v>
      </c>
      <c r="E1894" s="33" t="s">
        <v>985</v>
      </c>
      <c r="F1894" s="33" t="s">
        <v>984</v>
      </c>
      <c r="G1894" s="33" t="s">
        <v>6068</v>
      </c>
      <c r="H1894" s="5" t="s">
        <v>1855</v>
      </c>
      <c r="I1894" s="33">
        <v>1953</v>
      </c>
      <c r="K1894" s="9">
        <v>37</v>
      </c>
      <c r="O1894" s="33" t="s">
        <v>6069</v>
      </c>
      <c r="P1894" s="61" t="str">
        <f t="shared" si="89"/>
        <v>POINT(-81.105731 36.498332)</v>
      </c>
      <c r="Q1894" s="67">
        <v>36.498331999999998</v>
      </c>
      <c r="R1894" s="67">
        <v>-81.105731000000006</v>
      </c>
    </row>
    <row r="1895" spans="1:18" x14ac:dyDescent="0.25">
      <c r="A1895" s="76" t="str">
        <f t="shared" si="87"/>
        <v>37007</v>
      </c>
      <c r="B1895" s="76" t="str">
        <f t="shared" si="88"/>
        <v>37007</v>
      </c>
      <c r="C1895" s="33">
        <v>37007</v>
      </c>
      <c r="D1895" s="33" t="s">
        <v>6070</v>
      </c>
      <c r="E1895" s="33" t="s">
        <v>985</v>
      </c>
      <c r="F1895" s="33" t="s">
        <v>984</v>
      </c>
      <c r="G1895" s="33" t="s">
        <v>6071</v>
      </c>
      <c r="H1895" s="5" t="s">
        <v>1855</v>
      </c>
      <c r="I1895" s="33">
        <v>1954</v>
      </c>
      <c r="K1895" s="9">
        <v>37</v>
      </c>
      <c r="O1895" s="33" t="s">
        <v>6072</v>
      </c>
      <c r="P1895" s="61" t="str">
        <f t="shared" si="89"/>
        <v>POINT(-80.110145 34.972824)</v>
      </c>
      <c r="Q1895" s="67">
        <v>34.972824000000003</v>
      </c>
      <c r="R1895" s="67">
        <v>-80.110145000000003</v>
      </c>
    </row>
    <row r="1896" spans="1:18" x14ac:dyDescent="0.25">
      <c r="A1896" s="76" t="str">
        <f t="shared" si="87"/>
        <v>37009</v>
      </c>
      <c r="B1896" s="76" t="str">
        <f t="shared" si="88"/>
        <v>37009</v>
      </c>
      <c r="C1896" s="33">
        <v>37009</v>
      </c>
      <c r="D1896" s="33" t="s">
        <v>6073</v>
      </c>
      <c r="E1896" s="33" t="s">
        <v>985</v>
      </c>
      <c r="F1896" s="33" t="s">
        <v>984</v>
      </c>
      <c r="G1896" s="33" t="s">
        <v>6074</v>
      </c>
      <c r="H1896" s="5" t="s">
        <v>1855</v>
      </c>
      <c r="I1896" s="33">
        <v>1955</v>
      </c>
      <c r="K1896" s="9">
        <v>37</v>
      </c>
      <c r="O1896" s="33" t="s">
        <v>6075</v>
      </c>
      <c r="P1896" s="61" t="str">
        <f t="shared" si="89"/>
        <v>POINT(-81.489759 36.415077)</v>
      </c>
      <c r="Q1896" s="67">
        <v>36.415076999999997</v>
      </c>
      <c r="R1896" s="67">
        <v>-81.489759000000006</v>
      </c>
    </row>
    <row r="1897" spans="1:18" x14ac:dyDescent="0.25">
      <c r="A1897" s="76" t="str">
        <f t="shared" si="87"/>
        <v>37011</v>
      </c>
      <c r="B1897" s="76" t="str">
        <f t="shared" si="88"/>
        <v>37011</v>
      </c>
      <c r="C1897" s="33">
        <v>37011</v>
      </c>
      <c r="D1897" s="33" t="s">
        <v>6076</v>
      </c>
      <c r="E1897" s="33" t="s">
        <v>985</v>
      </c>
      <c r="F1897" s="33" t="s">
        <v>984</v>
      </c>
      <c r="G1897" s="33" t="s">
        <v>6077</v>
      </c>
      <c r="H1897" s="5" t="s">
        <v>1855</v>
      </c>
      <c r="I1897" s="33">
        <v>1956</v>
      </c>
      <c r="K1897" s="9">
        <v>37</v>
      </c>
      <c r="O1897" s="33" t="s">
        <v>6078</v>
      </c>
      <c r="P1897" s="61" t="str">
        <f t="shared" si="89"/>
        <v>POINT(-81.943907 36.07632)</v>
      </c>
      <c r="Q1897" s="67">
        <v>36.076320000000003</v>
      </c>
      <c r="R1897" s="67">
        <v>-81.943906999999996</v>
      </c>
    </row>
    <row r="1898" spans="1:18" x14ac:dyDescent="0.25">
      <c r="A1898" s="76" t="str">
        <f t="shared" si="87"/>
        <v>37013</v>
      </c>
      <c r="B1898" s="76" t="str">
        <f t="shared" si="88"/>
        <v>37013</v>
      </c>
      <c r="C1898" s="33">
        <v>37013</v>
      </c>
      <c r="D1898" s="33" t="s">
        <v>6079</v>
      </c>
      <c r="E1898" s="33" t="s">
        <v>985</v>
      </c>
      <c r="F1898" s="33" t="s">
        <v>984</v>
      </c>
      <c r="G1898" s="33" t="s">
        <v>6080</v>
      </c>
      <c r="H1898" s="5" t="s">
        <v>1855</v>
      </c>
      <c r="I1898" s="33">
        <v>1957</v>
      </c>
      <c r="K1898" s="9">
        <v>37</v>
      </c>
      <c r="O1898" s="33" t="s">
        <v>6081</v>
      </c>
      <c r="P1898" s="61" t="str">
        <f t="shared" si="89"/>
        <v>POINT(-76.956571 35.519484)</v>
      </c>
      <c r="Q1898" s="67">
        <v>35.519483999999999</v>
      </c>
      <c r="R1898" s="67">
        <v>-76.956570999999997</v>
      </c>
    </row>
    <row r="1899" spans="1:18" x14ac:dyDescent="0.25">
      <c r="A1899" s="76" t="str">
        <f t="shared" si="87"/>
        <v>37015</v>
      </c>
      <c r="B1899" s="76" t="str">
        <f t="shared" si="88"/>
        <v>37015</v>
      </c>
      <c r="C1899" s="33">
        <v>37015</v>
      </c>
      <c r="D1899" s="33" t="s">
        <v>6082</v>
      </c>
      <c r="E1899" s="33" t="s">
        <v>985</v>
      </c>
      <c r="F1899" s="33" t="s">
        <v>984</v>
      </c>
      <c r="G1899" s="33" t="s">
        <v>6083</v>
      </c>
      <c r="H1899" s="5" t="s">
        <v>1855</v>
      </c>
      <c r="I1899" s="33">
        <v>1958</v>
      </c>
      <c r="K1899" s="9">
        <v>37</v>
      </c>
      <c r="O1899" s="33" t="s">
        <v>6084</v>
      </c>
      <c r="P1899" s="61" t="str">
        <f t="shared" si="89"/>
        <v>POINT(-76.968883 36.083776)</v>
      </c>
      <c r="Q1899" s="67">
        <v>36.083776</v>
      </c>
      <c r="R1899" s="67">
        <v>-76.968883000000005</v>
      </c>
    </row>
    <row r="1900" spans="1:18" x14ac:dyDescent="0.25">
      <c r="A1900" s="76" t="str">
        <f t="shared" si="87"/>
        <v>37017</v>
      </c>
      <c r="B1900" s="76" t="str">
        <f t="shared" si="88"/>
        <v>37017</v>
      </c>
      <c r="C1900" s="33">
        <v>37017</v>
      </c>
      <c r="D1900" s="33" t="s">
        <v>6085</v>
      </c>
      <c r="E1900" s="33" t="s">
        <v>985</v>
      </c>
      <c r="F1900" s="33" t="s">
        <v>984</v>
      </c>
      <c r="G1900" s="33" t="s">
        <v>6086</v>
      </c>
      <c r="H1900" s="5" t="s">
        <v>1855</v>
      </c>
      <c r="I1900" s="33">
        <v>1959</v>
      </c>
      <c r="K1900" s="9">
        <v>37</v>
      </c>
      <c r="O1900" s="33" t="s">
        <v>6087</v>
      </c>
      <c r="P1900" s="61" t="str">
        <f t="shared" si="89"/>
        <v>POINT(-78.64109 34.607845)</v>
      </c>
      <c r="Q1900" s="67">
        <v>34.607844999999998</v>
      </c>
      <c r="R1900" s="67">
        <v>-78.641090000000005</v>
      </c>
    </row>
    <row r="1901" spans="1:18" x14ac:dyDescent="0.25">
      <c r="A1901" s="76" t="str">
        <f t="shared" si="87"/>
        <v>37019</v>
      </c>
      <c r="B1901" s="76" t="str">
        <f t="shared" si="88"/>
        <v>37019</v>
      </c>
      <c r="C1901" s="33">
        <v>37019</v>
      </c>
      <c r="D1901" s="33" t="s">
        <v>6088</v>
      </c>
      <c r="E1901" s="33" t="s">
        <v>985</v>
      </c>
      <c r="F1901" s="33" t="s">
        <v>984</v>
      </c>
      <c r="G1901" s="33" t="s">
        <v>6089</v>
      </c>
      <c r="H1901" s="5" t="s">
        <v>1855</v>
      </c>
      <c r="I1901" s="33">
        <v>1960</v>
      </c>
      <c r="K1901" s="9">
        <v>37</v>
      </c>
      <c r="O1901" s="33" t="s">
        <v>6090</v>
      </c>
      <c r="P1901" s="61" t="str">
        <f t="shared" si="89"/>
        <v>POINT(-78.229195 34.03637)</v>
      </c>
      <c r="Q1901" s="67">
        <v>34.036369999999998</v>
      </c>
      <c r="R1901" s="67">
        <v>-78.229195000000004</v>
      </c>
    </row>
    <row r="1902" spans="1:18" x14ac:dyDescent="0.25">
      <c r="A1902" s="76" t="str">
        <f t="shared" si="87"/>
        <v>37021</v>
      </c>
      <c r="B1902" s="76" t="str">
        <f t="shared" si="88"/>
        <v>37021</v>
      </c>
      <c r="C1902" s="33">
        <v>37021</v>
      </c>
      <c r="D1902" s="33" t="s">
        <v>6091</v>
      </c>
      <c r="E1902" s="33" t="s">
        <v>985</v>
      </c>
      <c r="F1902" s="33" t="s">
        <v>984</v>
      </c>
      <c r="G1902" s="33" t="s">
        <v>6092</v>
      </c>
      <c r="H1902" s="5" t="s">
        <v>1855</v>
      </c>
      <c r="I1902" s="33">
        <v>1961</v>
      </c>
      <c r="K1902" s="9">
        <v>37</v>
      </c>
      <c r="O1902" s="33" t="s">
        <v>6093</v>
      </c>
      <c r="P1902" s="61" t="str">
        <f t="shared" si="89"/>
        <v>POINT(-82.550087 35.587674)</v>
      </c>
      <c r="Q1902" s="67">
        <v>35.587674</v>
      </c>
      <c r="R1902" s="67">
        <v>-82.550087000000005</v>
      </c>
    </row>
    <row r="1903" spans="1:18" x14ac:dyDescent="0.25">
      <c r="A1903" s="76" t="str">
        <f t="shared" si="87"/>
        <v>37023</v>
      </c>
      <c r="B1903" s="76" t="str">
        <f t="shared" si="88"/>
        <v>37023</v>
      </c>
      <c r="C1903" s="33">
        <v>37023</v>
      </c>
      <c r="D1903" s="33" t="s">
        <v>2940</v>
      </c>
      <c r="E1903" s="33" t="s">
        <v>985</v>
      </c>
      <c r="F1903" s="33" t="s">
        <v>984</v>
      </c>
      <c r="G1903" s="33" t="s">
        <v>2941</v>
      </c>
      <c r="H1903" s="5" t="s">
        <v>1855</v>
      </c>
      <c r="I1903" s="33">
        <v>1962</v>
      </c>
      <c r="K1903" s="9">
        <v>37</v>
      </c>
      <c r="O1903" s="33" t="s">
        <v>6094</v>
      </c>
      <c r="P1903" s="61" t="str">
        <f t="shared" si="89"/>
        <v>POINT(-81.638347 35.730474)</v>
      </c>
      <c r="Q1903" s="67">
        <v>35.730474000000001</v>
      </c>
      <c r="R1903" s="67">
        <v>-81.638346999999996</v>
      </c>
    </row>
    <row r="1904" spans="1:18" x14ac:dyDescent="0.25">
      <c r="A1904" s="76" t="str">
        <f t="shared" si="87"/>
        <v>37025</v>
      </c>
      <c r="B1904" s="76" t="str">
        <f t="shared" si="88"/>
        <v>37025</v>
      </c>
      <c r="C1904" s="33">
        <v>37025</v>
      </c>
      <c r="D1904" s="33" t="s">
        <v>6095</v>
      </c>
      <c r="E1904" s="33" t="s">
        <v>985</v>
      </c>
      <c r="F1904" s="33" t="s">
        <v>984</v>
      </c>
      <c r="G1904" s="33" t="s">
        <v>6096</v>
      </c>
      <c r="H1904" s="5" t="s">
        <v>1855</v>
      </c>
      <c r="I1904" s="33">
        <v>1963</v>
      </c>
      <c r="K1904" s="9">
        <v>37</v>
      </c>
      <c r="O1904" s="33" t="s">
        <v>6097</v>
      </c>
      <c r="P1904" s="61" t="str">
        <f t="shared" si="89"/>
        <v>POINT(-80.612525 35.399234)</v>
      </c>
      <c r="Q1904" s="67">
        <v>35.399234</v>
      </c>
      <c r="R1904" s="67">
        <v>-80.612525000000005</v>
      </c>
    </row>
    <row r="1905" spans="1:18" x14ac:dyDescent="0.25">
      <c r="A1905" s="76" t="str">
        <f t="shared" si="87"/>
        <v>37027</v>
      </c>
      <c r="B1905" s="76" t="str">
        <f t="shared" si="88"/>
        <v>37027</v>
      </c>
      <c r="C1905" s="33">
        <v>37027</v>
      </c>
      <c r="D1905" s="33" t="s">
        <v>4241</v>
      </c>
      <c r="E1905" s="33" t="s">
        <v>985</v>
      </c>
      <c r="F1905" s="33" t="s">
        <v>984</v>
      </c>
      <c r="G1905" s="33" t="s">
        <v>4242</v>
      </c>
      <c r="H1905" s="5" t="s">
        <v>1855</v>
      </c>
      <c r="I1905" s="33">
        <v>1964</v>
      </c>
      <c r="K1905" s="9">
        <v>37</v>
      </c>
      <c r="O1905" s="33" t="s">
        <v>6098</v>
      </c>
      <c r="P1905" s="61" t="str">
        <f t="shared" si="89"/>
        <v>POINT(-81.503741 35.873614)</v>
      </c>
      <c r="Q1905" s="67">
        <v>35.873614000000003</v>
      </c>
      <c r="R1905" s="67">
        <v>-81.503741000000005</v>
      </c>
    </row>
    <row r="1906" spans="1:18" x14ac:dyDescent="0.25">
      <c r="A1906" s="76" t="str">
        <f t="shared" si="87"/>
        <v>37029</v>
      </c>
      <c r="B1906" s="76" t="str">
        <f t="shared" si="88"/>
        <v>37029</v>
      </c>
      <c r="C1906" s="33">
        <v>37029</v>
      </c>
      <c r="D1906" s="33" t="s">
        <v>2947</v>
      </c>
      <c r="E1906" s="33" t="s">
        <v>985</v>
      </c>
      <c r="F1906" s="33" t="s">
        <v>984</v>
      </c>
      <c r="G1906" s="33" t="s">
        <v>2948</v>
      </c>
      <c r="H1906" s="5" t="s">
        <v>1855</v>
      </c>
      <c r="I1906" s="33">
        <v>1965</v>
      </c>
      <c r="K1906" s="9">
        <v>37</v>
      </c>
      <c r="O1906" s="33" t="s">
        <v>6099</v>
      </c>
      <c r="P1906" s="61" t="str">
        <f t="shared" si="89"/>
        <v>POINT(-76.19176 36.36267)</v>
      </c>
      <c r="Q1906" s="67">
        <v>36.362670000000001</v>
      </c>
      <c r="R1906" s="67">
        <v>-76.191760000000002</v>
      </c>
    </row>
    <row r="1907" spans="1:18" x14ac:dyDescent="0.25">
      <c r="A1907" s="76" t="str">
        <f t="shared" si="87"/>
        <v>37031</v>
      </c>
      <c r="B1907" s="76" t="str">
        <f t="shared" si="88"/>
        <v>37031</v>
      </c>
      <c r="C1907" s="33">
        <v>37031</v>
      </c>
      <c r="D1907" s="33" t="s">
        <v>6100</v>
      </c>
      <c r="E1907" s="33" t="s">
        <v>985</v>
      </c>
      <c r="F1907" s="33" t="s">
        <v>984</v>
      </c>
      <c r="G1907" s="33" t="s">
        <v>6101</v>
      </c>
      <c r="H1907" s="5" t="s">
        <v>1855</v>
      </c>
      <c r="I1907" s="33">
        <v>1966</v>
      </c>
      <c r="K1907" s="9">
        <v>37</v>
      </c>
      <c r="O1907" s="33" t="s">
        <v>6102</v>
      </c>
      <c r="P1907" s="61" t="str">
        <f t="shared" si="89"/>
        <v>POINT(-76.804454 34.746773)</v>
      </c>
      <c r="Q1907" s="67">
        <v>34.746772999999997</v>
      </c>
      <c r="R1907" s="67">
        <v>-76.804454000000007</v>
      </c>
    </row>
    <row r="1908" spans="1:18" x14ac:dyDescent="0.25">
      <c r="A1908" s="76" t="str">
        <f t="shared" si="87"/>
        <v>37033</v>
      </c>
      <c r="B1908" s="76" t="str">
        <f t="shared" si="88"/>
        <v>37033</v>
      </c>
      <c r="C1908" s="33">
        <v>37033</v>
      </c>
      <c r="D1908" s="33" t="s">
        <v>6103</v>
      </c>
      <c r="E1908" s="33" t="s">
        <v>985</v>
      </c>
      <c r="F1908" s="33" t="s">
        <v>984</v>
      </c>
      <c r="G1908" s="33" t="s">
        <v>6104</v>
      </c>
      <c r="H1908" s="5" t="s">
        <v>1855</v>
      </c>
      <c r="I1908" s="33">
        <v>1967</v>
      </c>
      <c r="K1908" s="9">
        <v>37</v>
      </c>
      <c r="O1908" s="33" t="s">
        <v>6105</v>
      </c>
      <c r="P1908" s="61" t="str">
        <f t="shared" si="89"/>
        <v>POINT(-79.361931 36.402606)</v>
      </c>
      <c r="Q1908" s="67">
        <v>36.402605999999999</v>
      </c>
      <c r="R1908" s="67">
        <v>-79.361930999999998</v>
      </c>
    </row>
    <row r="1909" spans="1:18" x14ac:dyDescent="0.25">
      <c r="A1909" s="76" t="str">
        <f t="shared" si="87"/>
        <v>37035</v>
      </c>
      <c r="B1909" s="76" t="str">
        <f t="shared" si="88"/>
        <v>37035</v>
      </c>
      <c r="C1909" s="33">
        <v>37035</v>
      </c>
      <c r="D1909" s="33" t="s">
        <v>6106</v>
      </c>
      <c r="E1909" s="33" t="s">
        <v>985</v>
      </c>
      <c r="F1909" s="33" t="s">
        <v>984</v>
      </c>
      <c r="G1909" s="33" t="s">
        <v>6107</v>
      </c>
      <c r="H1909" s="5" t="s">
        <v>1855</v>
      </c>
      <c r="I1909" s="33">
        <v>1968</v>
      </c>
      <c r="K1909" s="9">
        <v>37</v>
      </c>
      <c r="O1909" s="33" t="s">
        <v>6108</v>
      </c>
      <c r="P1909" s="61" t="str">
        <f t="shared" si="89"/>
        <v>POINT(-81.245839 35.695409)</v>
      </c>
      <c r="Q1909" s="67">
        <v>35.695408999999998</v>
      </c>
      <c r="R1909" s="67">
        <v>-81.245839000000004</v>
      </c>
    </row>
    <row r="1910" spans="1:18" x14ac:dyDescent="0.25">
      <c r="A1910" s="76" t="str">
        <f t="shared" si="87"/>
        <v>37037</v>
      </c>
      <c r="B1910" s="76" t="str">
        <f t="shared" si="88"/>
        <v>37037</v>
      </c>
      <c r="C1910" s="33">
        <v>37037</v>
      </c>
      <c r="D1910" s="33" t="s">
        <v>2960</v>
      </c>
      <c r="E1910" s="33" t="s">
        <v>985</v>
      </c>
      <c r="F1910" s="33" t="s">
        <v>984</v>
      </c>
      <c r="G1910" s="33" t="s">
        <v>2961</v>
      </c>
      <c r="H1910" s="5" t="s">
        <v>1855</v>
      </c>
      <c r="I1910" s="33">
        <v>1969</v>
      </c>
      <c r="K1910" s="9">
        <v>37</v>
      </c>
      <c r="O1910" s="33" t="s">
        <v>6109</v>
      </c>
      <c r="P1910" s="61" t="str">
        <f t="shared" si="89"/>
        <v>POINT(-79.236572 35.744124)</v>
      </c>
      <c r="Q1910" s="67">
        <v>35.744123999999999</v>
      </c>
      <c r="R1910" s="67">
        <v>-79.236571999999995</v>
      </c>
    </row>
    <row r="1911" spans="1:18" x14ac:dyDescent="0.25">
      <c r="A1911" s="76" t="str">
        <f t="shared" si="87"/>
        <v>37039</v>
      </c>
      <c r="B1911" s="76" t="str">
        <f t="shared" si="88"/>
        <v>37039</v>
      </c>
      <c r="C1911" s="33">
        <v>37039</v>
      </c>
      <c r="D1911" s="33" t="s">
        <v>1881</v>
      </c>
      <c r="E1911" s="33" t="s">
        <v>985</v>
      </c>
      <c r="F1911" s="33" t="s">
        <v>984</v>
      </c>
      <c r="G1911" s="33" t="s">
        <v>1882</v>
      </c>
      <c r="H1911" s="5" t="s">
        <v>1855</v>
      </c>
      <c r="I1911" s="33">
        <v>1970</v>
      </c>
      <c r="K1911" s="9">
        <v>37</v>
      </c>
      <c r="O1911" s="33" t="s">
        <v>6110</v>
      </c>
      <c r="P1911" s="61" t="str">
        <f t="shared" si="89"/>
        <v>POINT(-84.016472 35.106484)</v>
      </c>
      <c r="Q1911" s="67">
        <v>35.106484000000002</v>
      </c>
      <c r="R1911" s="67">
        <v>-84.016471999999993</v>
      </c>
    </row>
    <row r="1912" spans="1:18" x14ac:dyDescent="0.25">
      <c r="A1912" s="76" t="str">
        <f t="shared" si="87"/>
        <v>37041</v>
      </c>
      <c r="B1912" s="76" t="str">
        <f t="shared" si="88"/>
        <v>37041</v>
      </c>
      <c r="C1912" s="33">
        <v>37041</v>
      </c>
      <c r="D1912" s="33" t="s">
        <v>6111</v>
      </c>
      <c r="E1912" s="33" t="s">
        <v>985</v>
      </c>
      <c r="F1912" s="33" t="s">
        <v>984</v>
      </c>
      <c r="G1912" s="33" t="s">
        <v>6112</v>
      </c>
      <c r="H1912" s="5" t="s">
        <v>1855</v>
      </c>
      <c r="I1912" s="33">
        <v>1971</v>
      </c>
      <c r="K1912" s="9">
        <v>37</v>
      </c>
      <c r="O1912" s="33" t="s">
        <v>6113</v>
      </c>
      <c r="P1912" s="61" t="str">
        <f t="shared" si="89"/>
        <v>POINT(-76.626254 36.116754)</v>
      </c>
      <c r="Q1912" s="67">
        <v>36.116754</v>
      </c>
      <c r="R1912" s="67">
        <v>-76.626254000000003</v>
      </c>
    </row>
    <row r="1913" spans="1:18" x14ac:dyDescent="0.25">
      <c r="A1913" s="76" t="str">
        <f t="shared" si="87"/>
        <v>37043</v>
      </c>
      <c r="B1913" s="76" t="str">
        <f t="shared" si="88"/>
        <v>37043</v>
      </c>
      <c r="C1913" s="33">
        <v>37043</v>
      </c>
      <c r="D1913" s="33" t="s">
        <v>1893</v>
      </c>
      <c r="E1913" s="33" t="s">
        <v>985</v>
      </c>
      <c r="F1913" s="33" t="s">
        <v>984</v>
      </c>
      <c r="G1913" s="33" t="s">
        <v>1894</v>
      </c>
      <c r="H1913" s="5" t="s">
        <v>1855</v>
      </c>
      <c r="I1913" s="33">
        <v>1972</v>
      </c>
      <c r="K1913" s="9">
        <v>37</v>
      </c>
      <c r="O1913" s="33" t="s">
        <v>6114</v>
      </c>
      <c r="P1913" s="61" t="str">
        <f t="shared" si="89"/>
        <v>POINT(-83.807512 35.035248)</v>
      </c>
      <c r="Q1913" s="67">
        <v>35.035248000000003</v>
      </c>
      <c r="R1913" s="67">
        <v>-83.807512000000003</v>
      </c>
    </row>
    <row r="1914" spans="1:18" x14ac:dyDescent="0.25">
      <c r="A1914" s="76" t="str">
        <f t="shared" si="87"/>
        <v>37045</v>
      </c>
      <c r="B1914" s="76" t="str">
        <f t="shared" si="88"/>
        <v>37045</v>
      </c>
      <c r="C1914" s="33">
        <v>37045</v>
      </c>
      <c r="D1914" s="33" t="s">
        <v>2197</v>
      </c>
      <c r="E1914" s="33" t="s">
        <v>985</v>
      </c>
      <c r="F1914" s="33" t="s">
        <v>984</v>
      </c>
      <c r="G1914" s="33" t="s">
        <v>2198</v>
      </c>
      <c r="H1914" s="5" t="s">
        <v>1855</v>
      </c>
      <c r="I1914" s="33">
        <v>1973</v>
      </c>
      <c r="K1914" s="9">
        <v>37</v>
      </c>
      <c r="O1914" s="33" t="s">
        <v>6115</v>
      </c>
      <c r="P1914" s="61" t="str">
        <f t="shared" si="89"/>
        <v>POINT(-81.517017 35.292496)</v>
      </c>
      <c r="Q1914" s="67">
        <v>35.292496</v>
      </c>
      <c r="R1914" s="67">
        <v>-81.517016999999996</v>
      </c>
    </row>
    <row r="1915" spans="1:18" x14ac:dyDescent="0.25">
      <c r="A1915" s="76" t="str">
        <f t="shared" si="87"/>
        <v>37047</v>
      </c>
      <c r="B1915" s="76" t="str">
        <f t="shared" si="88"/>
        <v>37047</v>
      </c>
      <c r="C1915" s="33">
        <v>37047</v>
      </c>
      <c r="D1915" s="33" t="s">
        <v>6116</v>
      </c>
      <c r="E1915" s="33" t="s">
        <v>985</v>
      </c>
      <c r="F1915" s="33" t="s">
        <v>984</v>
      </c>
      <c r="G1915" s="33" t="s">
        <v>6117</v>
      </c>
      <c r="H1915" s="5" t="s">
        <v>1855</v>
      </c>
      <c r="I1915" s="33">
        <v>1974</v>
      </c>
      <c r="K1915" s="9">
        <v>37</v>
      </c>
      <c r="O1915" s="33" t="s">
        <v>6118</v>
      </c>
      <c r="P1915" s="61" t="str">
        <f t="shared" si="89"/>
        <v>POINT(-78.709221 34.27927)</v>
      </c>
      <c r="Q1915" s="67">
        <v>34.279269999999997</v>
      </c>
      <c r="R1915" s="67">
        <v>-78.709220999999999</v>
      </c>
    </row>
    <row r="1916" spans="1:18" x14ac:dyDescent="0.25">
      <c r="A1916" s="76" t="str">
        <f t="shared" si="87"/>
        <v>37049</v>
      </c>
      <c r="B1916" s="76" t="str">
        <f t="shared" si="88"/>
        <v>37049</v>
      </c>
      <c r="C1916" s="33">
        <v>37049</v>
      </c>
      <c r="D1916" s="33" t="s">
        <v>6119</v>
      </c>
      <c r="E1916" s="33" t="s">
        <v>985</v>
      </c>
      <c r="F1916" s="33" t="s">
        <v>984</v>
      </c>
      <c r="G1916" s="33" t="s">
        <v>6120</v>
      </c>
      <c r="H1916" s="5" t="s">
        <v>1855</v>
      </c>
      <c r="I1916" s="33">
        <v>1975</v>
      </c>
      <c r="K1916" s="9">
        <v>37</v>
      </c>
      <c r="O1916" s="33" t="s">
        <v>6121</v>
      </c>
      <c r="P1916" s="61" t="str">
        <f t="shared" si="89"/>
        <v>POINT(-77.038555 35.066758)</v>
      </c>
      <c r="Q1916" s="67">
        <v>35.066758</v>
      </c>
      <c r="R1916" s="67">
        <v>-77.038555000000002</v>
      </c>
    </row>
    <row r="1917" spans="1:18" x14ac:dyDescent="0.25">
      <c r="A1917" s="76" t="str">
        <f t="shared" si="87"/>
        <v>37051</v>
      </c>
      <c r="B1917" s="76" t="str">
        <f t="shared" si="88"/>
        <v>37051</v>
      </c>
      <c r="C1917" s="33">
        <v>37051</v>
      </c>
      <c r="D1917" s="33" t="s">
        <v>3431</v>
      </c>
      <c r="E1917" s="33" t="s">
        <v>985</v>
      </c>
      <c r="F1917" s="33" t="s">
        <v>984</v>
      </c>
      <c r="G1917" s="33" t="s">
        <v>3432</v>
      </c>
      <c r="H1917" s="5" t="s">
        <v>1855</v>
      </c>
      <c r="I1917" s="33">
        <v>1976</v>
      </c>
      <c r="K1917" s="9">
        <v>37</v>
      </c>
      <c r="O1917" s="33" t="s">
        <v>6122</v>
      </c>
      <c r="P1917" s="61" t="str">
        <f t="shared" si="89"/>
        <v>POINT(-78.936138 35.056493)</v>
      </c>
      <c r="Q1917" s="67">
        <v>35.056493000000003</v>
      </c>
      <c r="R1917" s="67">
        <v>-78.936138</v>
      </c>
    </row>
    <row r="1918" spans="1:18" x14ac:dyDescent="0.25">
      <c r="A1918" s="76" t="str">
        <f t="shared" si="87"/>
        <v>37053</v>
      </c>
      <c r="B1918" s="76" t="str">
        <f t="shared" si="88"/>
        <v>37053</v>
      </c>
      <c r="C1918" s="33">
        <v>37053</v>
      </c>
      <c r="D1918" s="33" t="s">
        <v>6123</v>
      </c>
      <c r="E1918" s="33" t="s">
        <v>985</v>
      </c>
      <c r="F1918" s="33" t="s">
        <v>984</v>
      </c>
      <c r="G1918" s="33" t="s">
        <v>6124</v>
      </c>
      <c r="H1918" s="5" t="s">
        <v>1855</v>
      </c>
      <c r="I1918" s="33">
        <v>1977</v>
      </c>
      <c r="K1918" s="9">
        <v>37</v>
      </c>
      <c r="O1918" s="33" t="s">
        <v>6125</v>
      </c>
      <c r="P1918" s="61" t="str">
        <f t="shared" si="89"/>
        <v>POINT(-76.00904 36.391946)</v>
      </c>
      <c r="Q1918" s="67">
        <v>36.391945999999997</v>
      </c>
      <c r="R1918" s="67">
        <v>-76.009039999999999</v>
      </c>
    </row>
    <row r="1919" spans="1:18" x14ac:dyDescent="0.25">
      <c r="A1919" s="76" t="str">
        <f t="shared" si="87"/>
        <v>37055</v>
      </c>
      <c r="B1919" s="76" t="str">
        <f t="shared" si="88"/>
        <v>37055</v>
      </c>
      <c r="C1919" s="33">
        <v>37055</v>
      </c>
      <c r="D1919" s="33" t="s">
        <v>6126</v>
      </c>
      <c r="E1919" s="33" t="s">
        <v>985</v>
      </c>
      <c r="F1919" s="33" t="s">
        <v>984</v>
      </c>
      <c r="G1919" s="33" t="s">
        <v>6127</v>
      </c>
      <c r="H1919" s="5" t="s">
        <v>1855</v>
      </c>
      <c r="I1919" s="33">
        <v>1978</v>
      </c>
      <c r="K1919" s="9">
        <v>37</v>
      </c>
      <c r="O1919" s="33" t="s">
        <v>6128</v>
      </c>
      <c r="P1919" s="61" t="str">
        <f t="shared" si="89"/>
        <v>POINT(-75.674875 35.907564)</v>
      </c>
      <c r="Q1919" s="67">
        <v>35.907564000000001</v>
      </c>
      <c r="R1919" s="67">
        <v>-75.674875</v>
      </c>
    </row>
    <row r="1920" spans="1:18" x14ac:dyDescent="0.25">
      <c r="A1920" s="76" t="str">
        <f t="shared" si="87"/>
        <v>37057</v>
      </c>
      <c r="B1920" s="76" t="str">
        <f t="shared" si="88"/>
        <v>37057</v>
      </c>
      <c r="C1920" s="33">
        <v>37057</v>
      </c>
      <c r="D1920" s="33" t="s">
        <v>6129</v>
      </c>
      <c r="E1920" s="33" t="s">
        <v>985</v>
      </c>
      <c r="F1920" s="33" t="s">
        <v>984</v>
      </c>
      <c r="G1920" s="33" t="s">
        <v>6130</v>
      </c>
      <c r="H1920" s="5" t="s">
        <v>1855</v>
      </c>
      <c r="I1920" s="33">
        <v>1979</v>
      </c>
      <c r="K1920" s="9">
        <v>37</v>
      </c>
      <c r="O1920" s="33" t="s">
        <v>6131</v>
      </c>
      <c r="P1920" s="61" t="str">
        <f t="shared" si="89"/>
        <v>POINT(-80.199539 35.853743)</v>
      </c>
      <c r="Q1920" s="67">
        <v>35.853743000000001</v>
      </c>
      <c r="R1920" s="67">
        <v>-80.199539000000001</v>
      </c>
    </row>
    <row r="1921" spans="1:18" x14ac:dyDescent="0.25">
      <c r="A1921" s="76" t="str">
        <f t="shared" si="87"/>
        <v>37059</v>
      </c>
      <c r="B1921" s="76" t="str">
        <f t="shared" si="88"/>
        <v>37059</v>
      </c>
      <c r="C1921" s="33">
        <v>37059</v>
      </c>
      <c r="D1921" s="33" t="s">
        <v>6132</v>
      </c>
      <c r="E1921" s="33" t="s">
        <v>985</v>
      </c>
      <c r="F1921" s="33" t="s">
        <v>984</v>
      </c>
      <c r="G1921" s="33" t="s">
        <v>6133</v>
      </c>
      <c r="H1921" s="5" t="s">
        <v>1855</v>
      </c>
      <c r="I1921" s="33">
        <v>1980</v>
      </c>
      <c r="K1921" s="9">
        <v>37</v>
      </c>
      <c r="O1921" s="33" t="s">
        <v>6134</v>
      </c>
      <c r="P1921" s="61" t="str">
        <f t="shared" si="89"/>
        <v>POINT(-80.52158 35.929813)</v>
      </c>
      <c r="Q1921" s="67">
        <v>35.929813000000003</v>
      </c>
      <c r="R1921" s="67">
        <v>-80.52158</v>
      </c>
    </row>
    <row r="1922" spans="1:18" x14ac:dyDescent="0.25">
      <c r="A1922" s="76" t="str">
        <f t="shared" si="87"/>
        <v>37061</v>
      </c>
      <c r="B1922" s="76" t="str">
        <f t="shared" si="88"/>
        <v>37061</v>
      </c>
      <c r="C1922" s="33">
        <v>37061</v>
      </c>
      <c r="D1922" s="33" t="s">
        <v>6135</v>
      </c>
      <c r="E1922" s="33" t="s">
        <v>985</v>
      </c>
      <c r="F1922" s="33" t="s">
        <v>984</v>
      </c>
      <c r="G1922" s="33" t="s">
        <v>6136</v>
      </c>
      <c r="H1922" s="5" t="s">
        <v>1855</v>
      </c>
      <c r="I1922" s="33">
        <v>1981</v>
      </c>
      <c r="K1922" s="9">
        <v>37</v>
      </c>
      <c r="O1922" s="33" t="s">
        <v>6137</v>
      </c>
      <c r="P1922" s="61" t="str">
        <f t="shared" si="89"/>
        <v>POINT(-77.943354 34.936096)</v>
      </c>
      <c r="Q1922" s="67">
        <v>34.936095999999999</v>
      </c>
      <c r="R1922" s="67">
        <v>-77.943353999999999</v>
      </c>
    </row>
    <row r="1923" spans="1:18" x14ac:dyDescent="0.25">
      <c r="A1923" s="76" t="str">
        <f t="shared" ref="A1923:A1986" si="90">K1923&amp;RIGHT(C1923,3)</f>
        <v>37063</v>
      </c>
      <c r="B1923" s="76" t="str">
        <f t="shared" ref="B1923:B1986" si="91">TEXT(A1923,"00000")</f>
        <v>37063</v>
      </c>
      <c r="C1923" s="33">
        <v>37063</v>
      </c>
      <c r="D1923" s="33" t="s">
        <v>6138</v>
      </c>
      <c r="E1923" s="33" t="s">
        <v>985</v>
      </c>
      <c r="F1923" s="33" t="s">
        <v>984</v>
      </c>
      <c r="G1923" s="33" t="s">
        <v>6139</v>
      </c>
      <c r="H1923" s="5" t="s">
        <v>1855</v>
      </c>
      <c r="I1923" s="33">
        <v>1982</v>
      </c>
      <c r="K1923" s="9">
        <v>37</v>
      </c>
      <c r="O1923" s="33" t="s">
        <v>6140</v>
      </c>
      <c r="P1923" s="61" t="str">
        <f t="shared" ref="P1923:P1986" si="92">CONCATENATE("POINT","(",R1923," ",Q1923,")")</f>
        <v>POINT(-78.9062 35.989801)</v>
      </c>
      <c r="Q1923" s="67">
        <v>35.989801</v>
      </c>
      <c r="R1923" s="67">
        <v>-78.906199999999998</v>
      </c>
    </row>
    <row r="1924" spans="1:18" x14ac:dyDescent="0.25">
      <c r="A1924" s="76" t="str">
        <f t="shared" si="90"/>
        <v>37065</v>
      </c>
      <c r="B1924" s="76" t="str">
        <f t="shared" si="91"/>
        <v>37065</v>
      </c>
      <c r="C1924" s="33">
        <v>37065</v>
      </c>
      <c r="D1924" s="33" t="s">
        <v>6141</v>
      </c>
      <c r="E1924" s="33" t="s">
        <v>985</v>
      </c>
      <c r="F1924" s="33" t="s">
        <v>984</v>
      </c>
      <c r="G1924" s="33" t="s">
        <v>6142</v>
      </c>
      <c r="H1924" s="5" t="s">
        <v>1855</v>
      </c>
      <c r="I1924" s="33">
        <v>1983</v>
      </c>
      <c r="K1924" s="9">
        <v>37</v>
      </c>
      <c r="O1924" s="33" t="s">
        <v>6143</v>
      </c>
      <c r="P1924" s="61" t="str">
        <f t="shared" si="92"/>
        <v>POINT(-77.656297 35.903736)</v>
      </c>
      <c r="Q1924" s="67">
        <v>35.903736000000002</v>
      </c>
      <c r="R1924" s="67">
        <v>-77.656296999999995</v>
      </c>
    </row>
    <row r="1925" spans="1:18" x14ac:dyDescent="0.25">
      <c r="A1925" s="76" t="str">
        <f t="shared" si="90"/>
        <v>37067</v>
      </c>
      <c r="B1925" s="76" t="str">
        <f t="shared" si="91"/>
        <v>37067</v>
      </c>
      <c r="C1925" s="33">
        <v>37067</v>
      </c>
      <c r="D1925" s="33" t="s">
        <v>3039</v>
      </c>
      <c r="E1925" s="33" t="s">
        <v>985</v>
      </c>
      <c r="F1925" s="33" t="s">
        <v>984</v>
      </c>
      <c r="G1925" s="33" t="s">
        <v>3040</v>
      </c>
      <c r="H1925" s="5" t="s">
        <v>1855</v>
      </c>
      <c r="I1925" s="33">
        <v>1984</v>
      </c>
      <c r="K1925" s="9">
        <v>37</v>
      </c>
      <c r="O1925" s="33" t="s">
        <v>6144</v>
      </c>
      <c r="P1925" s="61" t="str">
        <f t="shared" si="92"/>
        <v>POINT(-80.256625 36.106431)</v>
      </c>
      <c r="Q1925" s="67">
        <v>36.106431000000001</v>
      </c>
      <c r="R1925" s="67">
        <v>-80.256625</v>
      </c>
    </row>
    <row r="1926" spans="1:18" x14ac:dyDescent="0.25">
      <c r="A1926" s="76" t="str">
        <f t="shared" si="90"/>
        <v>37069</v>
      </c>
      <c r="B1926" s="76" t="str">
        <f t="shared" si="91"/>
        <v>37069</v>
      </c>
      <c r="C1926" s="33">
        <v>37069</v>
      </c>
      <c r="D1926" s="33" t="s">
        <v>1941</v>
      </c>
      <c r="E1926" s="33" t="s">
        <v>985</v>
      </c>
      <c r="F1926" s="33" t="s">
        <v>984</v>
      </c>
      <c r="G1926" s="33" t="s">
        <v>1942</v>
      </c>
      <c r="H1926" s="5" t="s">
        <v>1855</v>
      </c>
      <c r="I1926" s="33">
        <v>1985</v>
      </c>
      <c r="K1926" s="9">
        <v>37</v>
      </c>
      <c r="O1926" s="33" t="s">
        <v>6145</v>
      </c>
      <c r="P1926" s="61" t="str">
        <f t="shared" si="92"/>
        <v>POINT(-78.340858 36.047826)</v>
      </c>
      <c r="Q1926" s="67">
        <v>36.047826000000001</v>
      </c>
      <c r="R1926" s="67">
        <v>-78.340857999999997</v>
      </c>
    </row>
    <row r="1927" spans="1:18" x14ac:dyDescent="0.25">
      <c r="A1927" s="76" t="str">
        <f t="shared" si="90"/>
        <v>37071</v>
      </c>
      <c r="B1927" s="76" t="str">
        <f t="shared" si="91"/>
        <v>37071</v>
      </c>
      <c r="C1927" s="33">
        <v>37071</v>
      </c>
      <c r="D1927" s="33" t="s">
        <v>6146</v>
      </c>
      <c r="E1927" s="33" t="s">
        <v>985</v>
      </c>
      <c r="F1927" s="33" t="s">
        <v>984</v>
      </c>
      <c r="G1927" s="33" t="s">
        <v>6147</v>
      </c>
      <c r="H1927" s="5" t="s">
        <v>1855</v>
      </c>
      <c r="I1927" s="33">
        <v>1986</v>
      </c>
      <c r="K1927" s="9">
        <v>37</v>
      </c>
      <c r="O1927" s="33" t="s">
        <v>6148</v>
      </c>
      <c r="P1927" s="61" t="str">
        <f t="shared" si="92"/>
        <v>POINT(-81.156574 35.275594)</v>
      </c>
      <c r="Q1927" s="67">
        <v>35.275593999999998</v>
      </c>
      <c r="R1927" s="67">
        <v>-81.156574000000006</v>
      </c>
    </row>
    <row r="1928" spans="1:18" x14ac:dyDescent="0.25">
      <c r="A1928" s="76" t="str">
        <f t="shared" si="90"/>
        <v>37073</v>
      </c>
      <c r="B1928" s="76" t="str">
        <f t="shared" si="91"/>
        <v>37073</v>
      </c>
      <c r="C1928" s="33">
        <v>37073</v>
      </c>
      <c r="D1928" s="33" t="s">
        <v>6149</v>
      </c>
      <c r="E1928" s="33" t="s">
        <v>985</v>
      </c>
      <c r="F1928" s="33" t="s">
        <v>984</v>
      </c>
      <c r="G1928" s="33" t="s">
        <v>6150</v>
      </c>
      <c r="H1928" s="5" t="s">
        <v>1855</v>
      </c>
      <c r="I1928" s="33">
        <v>1987</v>
      </c>
      <c r="K1928" s="9">
        <v>37</v>
      </c>
      <c r="O1928" s="33" t="s">
        <v>6151</v>
      </c>
      <c r="P1928" s="61" t="str">
        <f t="shared" si="92"/>
        <v>POINT(-76.706157 36.46589)</v>
      </c>
      <c r="Q1928" s="67">
        <v>36.465890000000002</v>
      </c>
      <c r="R1928" s="67">
        <v>-76.706157000000005</v>
      </c>
    </row>
    <row r="1929" spans="1:18" x14ac:dyDescent="0.25">
      <c r="A1929" s="76" t="str">
        <f t="shared" si="90"/>
        <v>37075</v>
      </c>
      <c r="B1929" s="76" t="str">
        <f t="shared" si="91"/>
        <v>37075</v>
      </c>
      <c r="C1929" s="33">
        <v>37075</v>
      </c>
      <c r="D1929" s="33" t="s">
        <v>2135</v>
      </c>
      <c r="E1929" s="33" t="s">
        <v>985</v>
      </c>
      <c r="F1929" s="33" t="s">
        <v>984</v>
      </c>
      <c r="G1929" s="33" t="s">
        <v>2136</v>
      </c>
      <c r="H1929" s="5" t="s">
        <v>1855</v>
      </c>
      <c r="I1929" s="33">
        <v>1988</v>
      </c>
      <c r="K1929" s="9">
        <v>37</v>
      </c>
      <c r="O1929" s="33" t="s">
        <v>6152</v>
      </c>
      <c r="P1929" s="61" t="str">
        <f t="shared" si="92"/>
        <v>POINT(-83.787962 35.330969)</v>
      </c>
      <c r="Q1929" s="67">
        <v>35.330969000000003</v>
      </c>
      <c r="R1929" s="67">
        <v>-83.787961999999993</v>
      </c>
    </row>
    <row r="1930" spans="1:18" x14ac:dyDescent="0.25">
      <c r="A1930" s="76" t="str">
        <f t="shared" si="90"/>
        <v>37077</v>
      </c>
      <c r="B1930" s="76" t="str">
        <f t="shared" si="91"/>
        <v>37077</v>
      </c>
      <c r="C1930" s="33">
        <v>37077</v>
      </c>
      <c r="D1930" s="33" t="s">
        <v>6153</v>
      </c>
      <c r="E1930" s="33" t="s">
        <v>985</v>
      </c>
      <c r="F1930" s="33" t="s">
        <v>984</v>
      </c>
      <c r="G1930" s="33" t="s">
        <v>6154</v>
      </c>
      <c r="H1930" s="5" t="s">
        <v>1855</v>
      </c>
      <c r="I1930" s="33">
        <v>1989</v>
      </c>
      <c r="K1930" s="9">
        <v>37</v>
      </c>
      <c r="O1930" s="33" t="s">
        <v>6155</v>
      </c>
      <c r="P1930" s="61" t="str">
        <f t="shared" si="92"/>
        <v>POINT(-78.657114 36.223855)</v>
      </c>
      <c r="Q1930" s="67">
        <v>36.223855</v>
      </c>
      <c r="R1930" s="67">
        <v>-78.657114000000007</v>
      </c>
    </row>
    <row r="1931" spans="1:18" x14ac:dyDescent="0.25">
      <c r="A1931" s="76" t="str">
        <f t="shared" si="90"/>
        <v>37079</v>
      </c>
      <c r="B1931" s="76" t="str">
        <f t="shared" si="91"/>
        <v>37079</v>
      </c>
      <c r="C1931" s="33">
        <v>37079</v>
      </c>
      <c r="D1931" s="33" t="s">
        <v>1947</v>
      </c>
      <c r="E1931" s="33" t="s">
        <v>985</v>
      </c>
      <c r="F1931" s="33" t="s">
        <v>984</v>
      </c>
      <c r="G1931" s="33" t="s">
        <v>1948</v>
      </c>
      <c r="H1931" s="5" t="s">
        <v>1855</v>
      </c>
      <c r="I1931" s="33">
        <v>1990</v>
      </c>
      <c r="K1931" s="9">
        <v>37</v>
      </c>
      <c r="O1931" s="33" t="s">
        <v>6156</v>
      </c>
      <c r="P1931" s="61" t="str">
        <f t="shared" si="92"/>
        <v>POINT(-77.669536 35.468776)</v>
      </c>
      <c r="Q1931" s="67">
        <v>35.468775999999998</v>
      </c>
      <c r="R1931" s="67">
        <v>-77.669535999999994</v>
      </c>
    </row>
    <row r="1932" spans="1:18" x14ac:dyDescent="0.25">
      <c r="A1932" s="76" t="str">
        <f t="shared" si="90"/>
        <v>37081</v>
      </c>
      <c r="B1932" s="76" t="str">
        <f t="shared" si="91"/>
        <v>37081</v>
      </c>
      <c r="C1932" s="33">
        <v>37081</v>
      </c>
      <c r="D1932" s="33" t="s">
        <v>6157</v>
      </c>
      <c r="E1932" s="33" t="s">
        <v>985</v>
      </c>
      <c r="F1932" s="33" t="s">
        <v>984</v>
      </c>
      <c r="G1932" s="33" t="s">
        <v>6158</v>
      </c>
      <c r="H1932" s="5" t="s">
        <v>1855</v>
      </c>
      <c r="I1932" s="33">
        <v>1991</v>
      </c>
      <c r="K1932" s="9">
        <v>37</v>
      </c>
      <c r="O1932" s="33" t="s">
        <v>6159</v>
      </c>
      <c r="P1932" s="61" t="str">
        <f t="shared" si="92"/>
        <v>POINT(-79.850251 36.065215)</v>
      </c>
      <c r="Q1932" s="67">
        <v>36.065215000000002</v>
      </c>
      <c r="R1932" s="67">
        <v>-79.850251</v>
      </c>
    </row>
    <row r="1933" spans="1:18" x14ac:dyDescent="0.25">
      <c r="A1933" s="76" t="str">
        <f t="shared" si="90"/>
        <v>37083</v>
      </c>
      <c r="B1933" s="76" t="str">
        <f t="shared" si="91"/>
        <v>37083</v>
      </c>
      <c r="C1933" s="33">
        <v>37083</v>
      </c>
      <c r="D1933" s="33" t="s">
        <v>6160</v>
      </c>
      <c r="E1933" s="33" t="s">
        <v>985</v>
      </c>
      <c r="F1933" s="33" t="s">
        <v>984</v>
      </c>
      <c r="G1933" s="33" t="s">
        <v>6161</v>
      </c>
      <c r="H1933" s="5" t="s">
        <v>1855</v>
      </c>
      <c r="I1933" s="33">
        <v>1992</v>
      </c>
      <c r="K1933" s="9">
        <v>37</v>
      </c>
      <c r="O1933" s="33" t="s">
        <v>6162</v>
      </c>
      <c r="P1933" s="61" t="str">
        <f t="shared" si="92"/>
        <v>POINT(-77.672949 36.353153)</v>
      </c>
      <c r="Q1933" s="67">
        <v>36.353152999999999</v>
      </c>
      <c r="R1933" s="67">
        <v>-77.672949000000003</v>
      </c>
    </row>
    <row r="1934" spans="1:18" x14ac:dyDescent="0.25">
      <c r="A1934" s="76" t="str">
        <f t="shared" si="90"/>
        <v>37085</v>
      </c>
      <c r="B1934" s="76" t="str">
        <f t="shared" si="91"/>
        <v>37085</v>
      </c>
      <c r="C1934" s="33">
        <v>37085</v>
      </c>
      <c r="D1934" s="33" t="s">
        <v>6163</v>
      </c>
      <c r="E1934" s="33" t="s">
        <v>985</v>
      </c>
      <c r="F1934" s="33" t="s">
        <v>984</v>
      </c>
      <c r="G1934" s="33" t="s">
        <v>6164</v>
      </c>
      <c r="H1934" s="5" t="s">
        <v>1855</v>
      </c>
      <c r="I1934" s="33">
        <v>1993</v>
      </c>
      <c r="K1934" s="9">
        <v>37</v>
      </c>
      <c r="O1934" s="33" t="s">
        <v>6165</v>
      </c>
      <c r="P1934" s="61" t="str">
        <f t="shared" si="92"/>
        <v>POINT(-78.847096 35.359863)</v>
      </c>
      <c r="Q1934" s="67">
        <v>35.359862999999997</v>
      </c>
      <c r="R1934" s="67">
        <v>-78.847095999999993</v>
      </c>
    </row>
    <row r="1935" spans="1:18" x14ac:dyDescent="0.25">
      <c r="A1935" s="76" t="str">
        <f t="shared" si="90"/>
        <v>37087</v>
      </c>
      <c r="B1935" s="76" t="str">
        <f t="shared" si="91"/>
        <v>37087</v>
      </c>
      <c r="C1935" s="33">
        <v>37087</v>
      </c>
      <c r="D1935" s="33" t="s">
        <v>6166</v>
      </c>
      <c r="E1935" s="33" t="s">
        <v>985</v>
      </c>
      <c r="F1935" s="33" t="s">
        <v>984</v>
      </c>
      <c r="G1935" s="33" t="s">
        <v>6167</v>
      </c>
      <c r="H1935" s="5" t="s">
        <v>1855</v>
      </c>
      <c r="I1935" s="33">
        <v>1994</v>
      </c>
      <c r="K1935" s="9">
        <v>37</v>
      </c>
      <c r="O1935" s="33" t="s">
        <v>6168</v>
      </c>
      <c r="P1935" s="61" t="str">
        <f t="shared" si="92"/>
        <v>POINT(-82.939915 35.517983)</v>
      </c>
      <c r="Q1935" s="67">
        <v>35.517983000000001</v>
      </c>
      <c r="R1935" s="67">
        <v>-82.939914999999999</v>
      </c>
    </row>
    <row r="1936" spans="1:18" x14ac:dyDescent="0.25">
      <c r="A1936" s="76" t="str">
        <f t="shared" si="90"/>
        <v>37089</v>
      </c>
      <c r="B1936" s="76" t="str">
        <f t="shared" si="91"/>
        <v>37089</v>
      </c>
      <c r="C1936" s="33">
        <v>37089</v>
      </c>
      <c r="D1936" s="33" t="s">
        <v>3467</v>
      </c>
      <c r="E1936" s="33" t="s">
        <v>985</v>
      </c>
      <c r="F1936" s="33" t="s">
        <v>984</v>
      </c>
      <c r="G1936" s="33" t="s">
        <v>3468</v>
      </c>
      <c r="H1936" s="5" t="s">
        <v>1855</v>
      </c>
      <c r="I1936" s="33">
        <v>1995</v>
      </c>
      <c r="K1936" s="9">
        <v>37</v>
      </c>
      <c r="O1936" s="33" t="s">
        <v>6169</v>
      </c>
      <c r="P1936" s="61" t="str">
        <f t="shared" si="92"/>
        <v>POINT(-82.472355 35.34095)</v>
      </c>
      <c r="Q1936" s="67">
        <v>35.340949999999999</v>
      </c>
      <c r="R1936" s="67">
        <v>-82.472354999999993</v>
      </c>
    </row>
    <row r="1937" spans="1:18" x14ac:dyDescent="0.25">
      <c r="A1937" s="76" t="str">
        <f t="shared" si="90"/>
        <v>37091</v>
      </c>
      <c r="B1937" s="76" t="str">
        <f t="shared" si="91"/>
        <v>37091</v>
      </c>
      <c r="C1937" s="33">
        <v>37091</v>
      </c>
      <c r="D1937" s="33" t="s">
        <v>6170</v>
      </c>
      <c r="E1937" s="33" t="s">
        <v>985</v>
      </c>
      <c r="F1937" s="33" t="s">
        <v>984</v>
      </c>
      <c r="G1937" s="33" t="s">
        <v>6171</v>
      </c>
      <c r="H1937" s="5" t="s">
        <v>1855</v>
      </c>
      <c r="I1937" s="33">
        <v>1996</v>
      </c>
      <c r="K1937" s="9">
        <v>37</v>
      </c>
      <c r="O1937" s="33" t="s">
        <v>6172</v>
      </c>
      <c r="P1937" s="61" t="str">
        <f t="shared" si="92"/>
        <v>POINT(-77.009973 36.351304)</v>
      </c>
      <c r="Q1937" s="67">
        <v>36.351303999999999</v>
      </c>
      <c r="R1937" s="67">
        <v>-77.009973000000002</v>
      </c>
    </row>
    <row r="1938" spans="1:18" x14ac:dyDescent="0.25">
      <c r="A1938" s="76" t="str">
        <f t="shared" si="90"/>
        <v>37093</v>
      </c>
      <c r="B1938" s="76" t="str">
        <f t="shared" si="91"/>
        <v>37093</v>
      </c>
      <c r="C1938" s="33">
        <v>37093</v>
      </c>
      <c r="D1938" s="33" t="s">
        <v>6173</v>
      </c>
      <c r="E1938" s="33" t="s">
        <v>985</v>
      </c>
      <c r="F1938" s="33" t="s">
        <v>984</v>
      </c>
      <c r="G1938" s="33" t="s">
        <v>6174</v>
      </c>
      <c r="H1938" s="5" t="s">
        <v>1855</v>
      </c>
      <c r="I1938" s="33">
        <v>1997</v>
      </c>
      <c r="K1938" s="9">
        <v>37</v>
      </c>
      <c r="O1938" s="33" t="s">
        <v>6175</v>
      </c>
      <c r="P1938" s="61" t="str">
        <f t="shared" si="92"/>
        <v>POINT(-79.177133 34.989624)</v>
      </c>
      <c r="Q1938" s="67">
        <v>34.989623999999999</v>
      </c>
      <c r="R1938" s="67">
        <v>-79.177132999999998</v>
      </c>
    </row>
    <row r="1939" spans="1:18" x14ac:dyDescent="0.25">
      <c r="A1939" s="76" t="str">
        <f t="shared" si="90"/>
        <v>37095</v>
      </c>
      <c r="B1939" s="76" t="str">
        <f t="shared" si="91"/>
        <v>37095</v>
      </c>
      <c r="C1939" s="33">
        <v>37095</v>
      </c>
      <c r="D1939" s="33" t="s">
        <v>6176</v>
      </c>
      <c r="E1939" s="33" t="s">
        <v>985</v>
      </c>
      <c r="F1939" s="33" t="s">
        <v>984</v>
      </c>
      <c r="G1939" s="33" t="s">
        <v>6177</v>
      </c>
      <c r="H1939" s="5" t="s">
        <v>1855</v>
      </c>
      <c r="I1939" s="33">
        <v>1998</v>
      </c>
      <c r="K1939" s="9">
        <v>37</v>
      </c>
      <c r="O1939" s="33" t="s">
        <v>6178</v>
      </c>
      <c r="P1939" s="61" t="str">
        <f t="shared" si="92"/>
        <v>POINT(-76.208134 35.43421)</v>
      </c>
      <c r="Q1939" s="67">
        <v>35.43421</v>
      </c>
      <c r="R1939" s="67">
        <v>-76.208134000000001</v>
      </c>
    </row>
    <row r="1940" spans="1:18" x14ac:dyDescent="0.25">
      <c r="A1940" s="76" t="str">
        <f t="shared" si="90"/>
        <v>37097</v>
      </c>
      <c r="B1940" s="76" t="str">
        <f t="shared" si="91"/>
        <v>37097</v>
      </c>
      <c r="C1940" s="33">
        <v>37097</v>
      </c>
      <c r="D1940" s="33" t="s">
        <v>6179</v>
      </c>
      <c r="E1940" s="33" t="s">
        <v>985</v>
      </c>
      <c r="F1940" s="33" t="s">
        <v>984</v>
      </c>
      <c r="G1940" s="33" t="s">
        <v>6180</v>
      </c>
      <c r="H1940" s="5" t="s">
        <v>1855</v>
      </c>
      <c r="I1940" s="33">
        <v>1999</v>
      </c>
      <c r="K1940" s="9">
        <v>37</v>
      </c>
      <c r="O1940" s="33" t="s">
        <v>6181</v>
      </c>
      <c r="P1940" s="61" t="str">
        <f t="shared" si="92"/>
        <v>POINT(-80.869103 35.707328)</v>
      </c>
      <c r="Q1940" s="67">
        <v>35.707327999999997</v>
      </c>
      <c r="R1940" s="67">
        <v>-80.869102999999996</v>
      </c>
    </row>
    <row r="1941" spans="1:18" x14ac:dyDescent="0.25">
      <c r="A1941" s="76" t="str">
        <f t="shared" si="90"/>
        <v>37099</v>
      </c>
      <c r="B1941" s="76" t="str">
        <f t="shared" si="91"/>
        <v>37099</v>
      </c>
      <c r="C1941" s="33">
        <v>37099</v>
      </c>
      <c r="D1941" s="33" t="s">
        <v>1959</v>
      </c>
      <c r="E1941" s="33" t="s">
        <v>985</v>
      </c>
      <c r="F1941" s="33" t="s">
        <v>984</v>
      </c>
      <c r="G1941" s="33" t="s">
        <v>1960</v>
      </c>
      <c r="H1941" s="5" t="s">
        <v>1855</v>
      </c>
      <c r="I1941" s="33">
        <v>2000</v>
      </c>
      <c r="K1941" s="9">
        <v>37</v>
      </c>
      <c r="O1941" s="33" t="s">
        <v>6182</v>
      </c>
      <c r="P1941" s="61" t="str">
        <f t="shared" si="92"/>
        <v>POINT(-83.202489 35.335275)</v>
      </c>
      <c r="Q1941" s="67">
        <v>35.335275000000003</v>
      </c>
      <c r="R1941" s="67">
        <v>-83.202489</v>
      </c>
    </row>
    <row r="1942" spans="1:18" x14ac:dyDescent="0.25">
      <c r="A1942" s="76" t="str">
        <f t="shared" si="90"/>
        <v>37101</v>
      </c>
      <c r="B1942" s="76" t="str">
        <f t="shared" si="91"/>
        <v>37101</v>
      </c>
      <c r="C1942" s="33">
        <v>37101</v>
      </c>
      <c r="D1942" s="33" t="s">
        <v>6183</v>
      </c>
      <c r="E1942" s="33" t="s">
        <v>985</v>
      </c>
      <c r="F1942" s="33" t="s">
        <v>984</v>
      </c>
      <c r="G1942" s="33" t="s">
        <v>6184</v>
      </c>
      <c r="H1942" s="5" t="s">
        <v>1855</v>
      </c>
      <c r="I1942" s="33">
        <v>2001</v>
      </c>
      <c r="K1942" s="9">
        <v>37</v>
      </c>
      <c r="O1942" s="33" t="s">
        <v>6185</v>
      </c>
      <c r="P1942" s="61" t="str">
        <f t="shared" si="92"/>
        <v>POINT(-78.411954 35.560263)</v>
      </c>
      <c r="Q1942" s="67">
        <v>35.560262999999999</v>
      </c>
      <c r="R1942" s="67">
        <v>-78.411953999999994</v>
      </c>
    </row>
    <row r="1943" spans="1:18" x14ac:dyDescent="0.25">
      <c r="A1943" s="76" t="str">
        <f t="shared" si="90"/>
        <v>37103</v>
      </c>
      <c r="B1943" s="76" t="str">
        <f t="shared" si="91"/>
        <v>37103</v>
      </c>
      <c r="C1943" s="33">
        <v>37103</v>
      </c>
      <c r="D1943" s="33" t="s">
        <v>3101</v>
      </c>
      <c r="E1943" s="33" t="s">
        <v>985</v>
      </c>
      <c r="F1943" s="33" t="s">
        <v>984</v>
      </c>
      <c r="G1943" s="33" t="s">
        <v>3102</v>
      </c>
      <c r="H1943" s="5" t="s">
        <v>1855</v>
      </c>
      <c r="I1943" s="33">
        <v>2002</v>
      </c>
      <c r="K1943" s="9">
        <v>37</v>
      </c>
      <c r="O1943" s="33" t="s">
        <v>6186</v>
      </c>
      <c r="P1943" s="61" t="str">
        <f t="shared" si="92"/>
        <v>POINT(-77.353062 35.027454)</v>
      </c>
      <c r="Q1943" s="67">
        <v>35.027453999999999</v>
      </c>
      <c r="R1943" s="67">
        <v>-77.353061999999994</v>
      </c>
    </row>
    <row r="1944" spans="1:18" x14ac:dyDescent="0.25">
      <c r="A1944" s="76" t="str">
        <f t="shared" si="90"/>
        <v>37105</v>
      </c>
      <c r="B1944" s="76" t="str">
        <f t="shared" si="91"/>
        <v>37105</v>
      </c>
      <c r="C1944" s="33">
        <v>37105</v>
      </c>
      <c r="D1944" s="33" t="s">
        <v>1974</v>
      </c>
      <c r="E1944" s="33" t="s">
        <v>985</v>
      </c>
      <c r="F1944" s="33" t="s">
        <v>984</v>
      </c>
      <c r="G1944" s="33" t="s">
        <v>1975</v>
      </c>
      <c r="H1944" s="5" t="s">
        <v>1855</v>
      </c>
      <c r="I1944" s="33">
        <v>2003</v>
      </c>
      <c r="K1944" s="9">
        <v>37</v>
      </c>
      <c r="O1944" s="33" t="s">
        <v>6187</v>
      </c>
      <c r="P1944" s="61" t="str">
        <f t="shared" si="92"/>
        <v>POINT(-79.173135 35.459779)</v>
      </c>
      <c r="Q1944" s="67">
        <v>35.459778999999997</v>
      </c>
      <c r="R1944" s="67">
        <v>-79.173135000000002</v>
      </c>
    </row>
    <row r="1945" spans="1:18" x14ac:dyDescent="0.25">
      <c r="A1945" s="76" t="str">
        <f t="shared" si="90"/>
        <v>37107</v>
      </c>
      <c r="B1945" s="76" t="str">
        <f t="shared" si="91"/>
        <v>37107</v>
      </c>
      <c r="C1945" s="33">
        <v>37107</v>
      </c>
      <c r="D1945" s="33" t="s">
        <v>6188</v>
      </c>
      <c r="E1945" s="33" t="s">
        <v>985</v>
      </c>
      <c r="F1945" s="33" t="s">
        <v>984</v>
      </c>
      <c r="G1945" s="33" t="s">
        <v>6189</v>
      </c>
      <c r="H1945" s="5" t="s">
        <v>1855</v>
      </c>
      <c r="I1945" s="33">
        <v>2004</v>
      </c>
      <c r="K1945" s="9">
        <v>37</v>
      </c>
      <c r="O1945" s="33" t="s">
        <v>6190</v>
      </c>
      <c r="P1945" s="61" t="str">
        <f t="shared" si="92"/>
        <v>POINT(-77.631874 35.262323)</v>
      </c>
      <c r="Q1945" s="67">
        <v>35.262323000000002</v>
      </c>
      <c r="R1945" s="67">
        <v>-77.631873999999996</v>
      </c>
    </row>
    <row r="1946" spans="1:18" x14ac:dyDescent="0.25">
      <c r="A1946" s="76" t="str">
        <f t="shared" si="90"/>
        <v>37109</v>
      </c>
      <c r="B1946" s="76" t="str">
        <f t="shared" si="91"/>
        <v>37109</v>
      </c>
      <c r="C1946" s="33">
        <v>37109</v>
      </c>
      <c r="D1946" s="33" t="s">
        <v>2264</v>
      </c>
      <c r="E1946" s="33" t="s">
        <v>985</v>
      </c>
      <c r="F1946" s="33" t="s">
        <v>984</v>
      </c>
      <c r="G1946" s="33" t="s">
        <v>2265</v>
      </c>
      <c r="H1946" s="5" t="s">
        <v>1855</v>
      </c>
      <c r="I1946" s="33">
        <v>2005</v>
      </c>
      <c r="K1946" s="9">
        <v>37</v>
      </c>
      <c r="O1946" s="33" t="s">
        <v>6191</v>
      </c>
      <c r="P1946" s="61" t="str">
        <f t="shared" si="92"/>
        <v>POINT(-81.178511 35.485027)</v>
      </c>
      <c r="Q1946" s="67">
        <v>35.485027000000002</v>
      </c>
      <c r="R1946" s="67">
        <v>-81.178511</v>
      </c>
    </row>
    <row r="1947" spans="1:18" x14ac:dyDescent="0.25">
      <c r="A1947" s="76" t="str">
        <f t="shared" si="90"/>
        <v>37111</v>
      </c>
      <c r="B1947" s="76" t="str">
        <f t="shared" si="91"/>
        <v>37111</v>
      </c>
      <c r="C1947" s="33">
        <v>37111</v>
      </c>
      <c r="D1947" s="33" t="s">
        <v>6192</v>
      </c>
      <c r="E1947" s="33" t="s">
        <v>985</v>
      </c>
      <c r="F1947" s="33" t="s">
        <v>984</v>
      </c>
      <c r="G1947" s="33" t="s">
        <v>6193</v>
      </c>
      <c r="H1947" s="5" t="s">
        <v>1855</v>
      </c>
      <c r="I1947" s="33">
        <v>2006</v>
      </c>
      <c r="K1947" s="9">
        <v>37</v>
      </c>
      <c r="O1947" s="33" t="s">
        <v>6194</v>
      </c>
      <c r="P1947" s="61" t="str">
        <f t="shared" si="92"/>
        <v>POINT(-82.021507 35.667958)</v>
      </c>
      <c r="Q1947" s="67">
        <v>35.667957999999999</v>
      </c>
      <c r="R1947" s="67">
        <v>-82.021507</v>
      </c>
    </row>
    <row r="1948" spans="1:18" x14ac:dyDescent="0.25">
      <c r="A1948" s="76" t="str">
        <f t="shared" si="90"/>
        <v>37113</v>
      </c>
      <c r="B1948" s="76" t="str">
        <f t="shared" si="91"/>
        <v>37113</v>
      </c>
      <c r="C1948" s="33">
        <v>37113</v>
      </c>
      <c r="D1948" s="33" t="s">
        <v>1983</v>
      </c>
      <c r="E1948" s="33" t="s">
        <v>985</v>
      </c>
      <c r="F1948" s="33" t="s">
        <v>984</v>
      </c>
      <c r="G1948" s="33" t="s">
        <v>1984</v>
      </c>
      <c r="H1948" s="5" t="s">
        <v>1855</v>
      </c>
      <c r="I1948" s="33">
        <v>2007</v>
      </c>
      <c r="K1948" s="9">
        <v>37</v>
      </c>
      <c r="O1948" s="33" t="s">
        <v>6195</v>
      </c>
      <c r="P1948" s="61" t="str">
        <f t="shared" si="92"/>
        <v>POINT(-83.380756 35.157148)</v>
      </c>
      <c r="Q1948" s="67">
        <v>35.157147999999999</v>
      </c>
      <c r="R1948" s="67">
        <v>-83.380756000000005</v>
      </c>
    </row>
    <row r="1949" spans="1:18" x14ac:dyDescent="0.25">
      <c r="A1949" s="76" t="str">
        <f t="shared" si="90"/>
        <v>37115</v>
      </c>
      <c r="B1949" s="76" t="str">
        <f t="shared" si="91"/>
        <v>37115</v>
      </c>
      <c r="C1949" s="33">
        <v>37115</v>
      </c>
      <c r="D1949" s="33" t="s">
        <v>1986</v>
      </c>
      <c r="E1949" s="33" t="s">
        <v>985</v>
      </c>
      <c r="F1949" s="33" t="s">
        <v>984</v>
      </c>
      <c r="G1949" s="33" t="s">
        <v>1987</v>
      </c>
      <c r="H1949" s="5" t="s">
        <v>1855</v>
      </c>
      <c r="I1949" s="33">
        <v>2008</v>
      </c>
      <c r="K1949" s="9">
        <v>37</v>
      </c>
      <c r="O1949" s="33" t="s">
        <v>6196</v>
      </c>
      <c r="P1949" s="61" t="str">
        <f t="shared" si="92"/>
        <v>POINT(-82.638666 35.839078)</v>
      </c>
      <c r="Q1949" s="67">
        <v>35.839078000000001</v>
      </c>
      <c r="R1949" s="67">
        <v>-82.638666000000001</v>
      </c>
    </row>
    <row r="1950" spans="1:18" x14ac:dyDescent="0.25">
      <c r="A1950" s="76" t="str">
        <f t="shared" si="90"/>
        <v>37117</v>
      </c>
      <c r="B1950" s="76" t="str">
        <f t="shared" si="91"/>
        <v>37117</v>
      </c>
      <c r="C1950" s="33">
        <v>37117</v>
      </c>
      <c r="D1950" s="33" t="s">
        <v>2832</v>
      </c>
      <c r="E1950" s="33" t="s">
        <v>985</v>
      </c>
      <c r="F1950" s="33" t="s">
        <v>984</v>
      </c>
      <c r="G1950" s="33" t="s">
        <v>2833</v>
      </c>
      <c r="H1950" s="5" t="s">
        <v>1855</v>
      </c>
      <c r="I1950" s="33">
        <v>2009</v>
      </c>
      <c r="K1950" s="9">
        <v>37</v>
      </c>
      <c r="O1950" s="33" t="s">
        <v>6197</v>
      </c>
      <c r="P1950" s="61" t="str">
        <f t="shared" si="92"/>
        <v>POINT(-77.100767 35.83274)</v>
      </c>
      <c r="Q1950" s="67">
        <v>35.832740000000001</v>
      </c>
      <c r="R1950" s="67">
        <v>-77.100767000000005</v>
      </c>
    </row>
    <row r="1951" spans="1:18" x14ac:dyDescent="0.25">
      <c r="A1951" s="76" t="str">
        <f t="shared" si="90"/>
        <v>37119</v>
      </c>
      <c r="B1951" s="76" t="str">
        <f t="shared" si="91"/>
        <v>37119</v>
      </c>
      <c r="C1951" s="33">
        <v>37119</v>
      </c>
      <c r="D1951" s="33" t="s">
        <v>6198</v>
      </c>
      <c r="E1951" s="33" t="s">
        <v>985</v>
      </c>
      <c r="F1951" s="33" t="s">
        <v>984</v>
      </c>
      <c r="G1951" s="33" t="s">
        <v>6199</v>
      </c>
      <c r="H1951" s="5" t="s">
        <v>1855</v>
      </c>
      <c r="I1951" s="33">
        <v>2010</v>
      </c>
      <c r="K1951" s="9">
        <v>37</v>
      </c>
      <c r="O1951" s="33" t="s">
        <v>6200</v>
      </c>
      <c r="P1951" s="61" t="str">
        <f t="shared" si="92"/>
        <v>POINT(-80.81662 35.223469)</v>
      </c>
      <c r="Q1951" s="67">
        <v>35.223469000000001</v>
      </c>
      <c r="R1951" s="67">
        <v>-80.81662</v>
      </c>
    </row>
    <row r="1952" spans="1:18" x14ac:dyDescent="0.25">
      <c r="A1952" s="76" t="str">
        <f t="shared" si="90"/>
        <v>37121</v>
      </c>
      <c r="B1952" s="76" t="str">
        <f t="shared" si="91"/>
        <v>37121</v>
      </c>
      <c r="C1952" s="33">
        <v>37121</v>
      </c>
      <c r="D1952" s="33" t="s">
        <v>3134</v>
      </c>
      <c r="E1952" s="33" t="s">
        <v>985</v>
      </c>
      <c r="F1952" s="33" t="s">
        <v>984</v>
      </c>
      <c r="G1952" s="33" t="s">
        <v>3135</v>
      </c>
      <c r="H1952" s="5" t="s">
        <v>1855</v>
      </c>
      <c r="I1952" s="33">
        <v>2011</v>
      </c>
      <c r="K1952" s="9">
        <v>37</v>
      </c>
      <c r="O1952" s="33" t="s">
        <v>6201</v>
      </c>
      <c r="P1952" s="61" t="str">
        <f t="shared" si="92"/>
        <v>POINT(-82.114348 35.962278)</v>
      </c>
      <c r="Q1952" s="67">
        <v>35.962277999999998</v>
      </c>
      <c r="R1952" s="67">
        <v>-82.114348000000007</v>
      </c>
    </row>
    <row r="1953" spans="1:18" x14ac:dyDescent="0.25">
      <c r="A1953" s="76" t="str">
        <f t="shared" si="90"/>
        <v>37123</v>
      </c>
      <c r="B1953" s="76" t="str">
        <f t="shared" si="91"/>
        <v>37123</v>
      </c>
      <c r="C1953" s="33">
        <v>37123</v>
      </c>
      <c r="D1953" s="33" t="s">
        <v>2004</v>
      </c>
      <c r="E1953" s="33" t="s">
        <v>985</v>
      </c>
      <c r="F1953" s="33" t="s">
        <v>984</v>
      </c>
      <c r="G1953" s="33" t="s">
        <v>2005</v>
      </c>
      <c r="H1953" s="5" t="s">
        <v>1855</v>
      </c>
      <c r="I1953" s="33">
        <v>2012</v>
      </c>
      <c r="K1953" s="9">
        <v>37</v>
      </c>
      <c r="O1953" s="33" t="s">
        <v>6202</v>
      </c>
      <c r="P1953" s="61" t="str">
        <f t="shared" si="92"/>
        <v>POINT(-79.88204 35.338988)</v>
      </c>
      <c r="Q1953" s="67">
        <v>35.338988000000001</v>
      </c>
      <c r="R1953" s="67">
        <v>-79.882040000000003</v>
      </c>
    </row>
    <row r="1954" spans="1:18" x14ac:dyDescent="0.25">
      <c r="A1954" s="76" t="str">
        <f t="shared" si="90"/>
        <v>37125</v>
      </c>
      <c r="B1954" s="76" t="str">
        <f t="shared" si="91"/>
        <v>37125</v>
      </c>
      <c r="C1954" s="33">
        <v>37125</v>
      </c>
      <c r="D1954" s="33" t="s">
        <v>6203</v>
      </c>
      <c r="E1954" s="33" t="s">
        <v>985</v>
      </c>
      <c r="F1954" s="33" t="s">
        <v>984</v>
      </c>
      <c r="G1954" s="33" t="s">
        <v>6204</v>
      </c>
      <c r="H1954" s="5" t="s">
        <v>1855</v>
      </c>
      <c r="I1954" s="33">
        <v>2013</v>
      </c>
      <c r="K1954" s="9">
        <v>37</v>
      </c>
      <c r="O1954" s="33" t="s">
        <v>6205</v>
      </c>
      <c r="P1954" s="61" t="str">
        <f t="shared" si="92"/>
        <v>POINT(-79.44678 35.244618)</v>
      </c>
      <c r="Q1954" s="67">
        <v>35.244618000000003</v>
      </c>
      <c r="R1954" s="67">
        <v>-79.446780000000004</v>
      </c>
    </row>
    <row r="1955" spans="1:18" x14ac:dyDescent="0.25">
      <c r="A1955" s="76" t="str">
        <f t="shared" si="90"/>
        <v>37127</v>
      </c>
      <c r="B1955" s="76" t="str">
        <f t="shared" si="91"/>
        <v>37127</v>
      </c>
      <c r="C1955" s="33">
        <v>37127</v>
      </c>
      <c r="D1955" s="33" t="s">
        <v>6206</v>
      </c>
      <c r="E1955" s="33" t="s">
        <v>985</v>
      </c>
      <c r="F1955" s="33" t="s">
        <v>984</v>
      </c>
      <c r="G1955" s="33" t="s">
        <v>6207</v>
      </c>
      <c r="H1955" s="5" t="s">
        <v>1855</v>
      </c>
      <c r="I1955" s="33">
        <v>2014</v>
      </c>
      <c r="K1955" s="9">
        <v>37</v>
      </c>
      <c r="O1955" s="33" t="s">
        <v>6208</v>
      </c>
      <c r="P1955" s="61" t="str">
        <f t="shared" si="92"/>
        <v>POINT(-77.923901 35.947411)</v>
      </c>
      <c r="Q1955" s="67">
        <v>35.947411000000002</v>
      </c>
      <c r="R1955" s="67">
        <v>-77.923901000000001</v>
      </c>
    </row>
    <row r="1956" spans="1:18" x14ac:dyDescent="0.25">
      <c r="A1956" s="76" t="str">
        <f t="shared" si="90"/>
        <v>37129</v>
      </c>
      <c r="B1956" s="76" t="str">
        <f t="shared" si="91"/>
        <v>37129</v>
      </c>
      <c r="C1956" s="33">
        <v>37129</v>
      </c>
      <c r="D1956" s="33" t="s">
        <v>6209</v>
      </c>
      <c r="E1956" s="33" t="s">
        <v>985</v>
      </c>
      <c r="F1956" s="33" t="s">
        <v>984</v>
      </c>
      <c r="G1956" s="33" t="s">
        <v>6210</v>
      </c>
      <c r="H1956" s="5" t="s">
        <v>1855</v>
      </c>
      <c r="I1956" s="33">
        <v>2015</v>
      </c>
      <c r="K1956" s="9">
        <v>37</v>
      </c>
      <c r="O1956" s="33" t="s">
        <v>6211</v>
      </c>
      <c r="P1956" s="61" t="str">
        <f t="shared" si="92"/>
        <v>POINT(-77.879277 34.211687)</v>
      </c>
      <c r="Q1956" s="67">
        <v>34.211686999999998</v>
      </c>
      <c r="R1956" s="67">
        <v>-77.879277000000002</v>
      </c>
    </row>
    <row r="1957" spans="1:18" x14ac:dyDescent="0.25">
      <c r="A1957" s="76" t="str">
        <f t="shared" si="90"/>
        <v>37131</v>
      </c>
      <c r="B1957" s="76" t="str">
        <f t="shared" si="91"/>
        <v>37131</v>
      </c>
      <c r="C1957" s="33">
        <v>37131</v>
      </c>
      <c r="D1957" s="33" t="s">
        <v>6212</v>
      </c>
      <c r="E1957" s="33" t="s">
        <v>985</v>
      </c>
      <c r="F1957" s="33" t="s">
        <v>984</v>
      </c>
      <c r="G1957" s="33" t="s">
        <v>6213</v>
      </c>
      <c r="H1957" s="5" t="s">
        <v>1855</v>
      </c>
      <c r="I1957" s="33">
        <v>2016</v>
      </c>
      <c r="K1957" s="9">
        <v>37</v>
      </c>
      <c r="O1957" s="33" t="s">
        <v>6214</v>
      </c>
      <c r="P1957" s="61" t="str">
        <f t="shared" si="92"/>
        <v>POINT(-77.434731 36.431948)</v>
      </c>
      <c r="Q1957" s="67">
        <v>36.431947999999998</v>
      </c>
      <c r="R1957" s="67">
        <v>-77.434730999999999</v>
      </c>
    </row>
    <row r="1958" spans="1:18" x14ac:dyDescent="0.25">
      <c r="A1958" s="76" t="str">
        <f t="shared" si="90"/>
        <v>37133</v>
      </c>
      <c r="B1958" s="76" t="str">
        <f t="shared" si="91"/>
        <v>37133</v>
      </c>
      <c r="C1958" s="33">
        <v>37133</v>
      </c>
      <c r="D1958" s="33" t="s">
        <v>6215</v>
      </c>
      <c r="E1958" s="33" t="s">
        <v>985</v>
      </c>
      <c r="F1958" s="33" t="s">
        <v>984</v>
      </c>
      <c r="G1958" s="33" t="s">
        <v>6216</v>
      </c>
      <c r="H1958" s="5" t="s">
        <v>1855</v>
      </c>
      <c r="I1958" s="33">
        <v>2017</v>
      </c>
      <c r="K1958" s="9">
        <v>37</v>
      </c>
      <c r="O1958" s="33" t="s">
        <v>6217</v>
      </c>
      <c r="P1958" s="61" t="str">
        <f t="shared" si="92"/>
        <v>POINT(-77.400612 34.741545)</v>
      </c>
      <c r="Q1958" s="67">
        <v>34.741545000000002</v>
      </c>
      <c r="R1958" s="67">
        <v>-77.400611999999995</v>
      </c>
    </row>
    <row r="1959" spans="1:18" x14ac:dyDescent="0.25">
      <c r="A1959" s="76" t="str">
        <f t="shared" si="90"/>
        <v>37135</v>
      </c>
      <c r="B1959" s="76" t="str">
        <f t="shared" si="91"/>
        <v>37135</v>
      </c>
      <c r="C1959" s="33">
        <v>37135</v>
      </c>
      <c r="D1959" s="33" t="s">
        <v>2439</v>
      </c>
      <c r="E1959" s="33" t="s">
        <v>985</v>
      </c>
      <c r="F1959" s="33" t="s">
        <v>984</v>
      </c>
      <c r="G1959" s="33" t="s">
        <v>2440</v>
      </c>
      <c r="H1959" s="5" t="s">
        <v>1855</v>
      </c>
      <c r="I1959" s="33">
        <v>2018</v>
      </c>
      <c r="K1959" s="9">
        <v>37</v>
      </c>
      <c r="O1959" s="33" t="s">
        <v>6218</v>
      </c>
      <c r="P1959" s="61" t="str">
        <f t="shared" si="92"/>
        <v>POINT(-79.081244 35.978596)</v>
      </c>
      <c r="Q1959" s="67">
        <v>35.978596000000003</v>
      </c>
      <c r="R1959" s="67">
        <v>-79.081243999999998</v>
      </c>
    </row>
    <row r="1960" spans="1:18" x14ac:dyDescent="0.25">
      <c r="A1960" s="76" t="str">
        <f t="shared" si="90"/>
        <v>37137</v>
      </c>
      <c r="B1960" s="76" t="str">
        <f t="shared" si="91"/>
        <v>37137</v>
      </c>
      <c r="C1960" s="33">
        <v>37137</v>
      </c>
      <c r="D1960" s="33" t="s">
        <v>6219</v>
      </c>
      <c r="E1960" s="33" t="s">
        <v>985</v>
      </c>
      <c r="F1960" s="33" t="s">
        <v>984</v>
      </c>
      <c r="G1960" s="33" t="s">
        <v>6220</v>
      </c>
      <c r="H1960" s="5" t="s">
        <v>1855</v>
      </c>
      <c r="I1960" s="33">
        <v>2019</v>
      </c>
      <c r="K1960" s="9">
        <v>37</v>
      </c>
      <c r="O1960" s="33" t="s">
        <v>6221</v>
      </c>
      <c r="P1960" s="61" t="str">
        <f t="shared" si="92"/>
        <v>POINT(-76.775886 35.105356)</v>
      </c>
      <c r="Q1960" s="67">
        <v>35.105356</v>
      </c>
      <c r="R1960" s="67">
        <v>-76.775886</v>
      </c>
    </row>
    <row r="1961" spans="1:18" x14ac:dyDescent="0.25">
      <c r="A1961" s="76" t="str">
        <f t="shared" si="90"/>
        <v>37139</v>
      </c>
      <c r="B1961" s="76" t="str">
        <f t="shared" si="91"/>
        <v>37139</v>
      </c>
      <c r="C1961" s="33">
        <v>37139</v>
      </c>
      <c r="D1961" s="33" t="s">
        <v>6222</v>
      </c>
      <c r="E1961" s="33" t="s">
        <v>985</v>
      </c>
      <c r="F1961" s="33" t="s">
        <v>984</v>
      </c>
      <c r="G1961" s="33" t="s">
        <v>6223</v>
      </c>
      <c r="H1961" s="5" t="s">
        <v>1855</v>
      </c>
      <c r="I1961" s="33">
        <v>2020</v>
      </c>
      <c r="K1961" s="9">
        <v>37</v>
      </c>
      <c r="O1961" s="33" t="s">
        <v>6224</v>
      </c>
      <c r="P1961" s="61" t="str">
        <f t="shared" si="92"/>
        <v>POINT(-76.246298 36.293502)</v>
      </c>
      <c r="Q1961" s="67">
        <v>36.293501999999997</v>
      </c>
      <c r="R1961" s="67">
        <v>-76.246297999999996</v>
      </c>
    </row>
    <row r="1962" spans="1:18" x14ac:dyDescent="0.25">
      <c r="A1962" s="76" t="str">
        <f t="shared" si="90"/>
        <v>37141</v>
      </c>
      <c r="B1962" s="76" t="str">
        <f t="shared" si="91"/>
        <v>37141</v>
      </c>
      <c r="C1962" s="33">
        <v>37141</v>
      </c>
      <c r="D1962" s="33" t="s">
        <v>6225</v>
      </c>
      <c r="E1962" s="33" t="s">
        <v>985</v>
      </c>
      <c r="F1962" s="33" t="s">
        <v>984</v>
      </c>
      <c r="G1962" s="33" t="s">
        <v>6226</v>
      </c>
      <c r="H1962" s="5" t="s">
        <v>1855</v>
      </c>
      <c r="I1962" s="33">
        <v>2021</v>
      </c>
      <c r="K1962" s="9">
        <v>37</v>
      </c>
      <c r="O1962" s="33" t="s">
        <v>6227</v>
      </c>
      <c r="P1962" s="61" t="str">
        <f t="shared" si="92"/>
        <v>POINT(-77.836015 34.469476)</v>
      </c>
      <c r="Q1962" s="67">
        <v>34.469476</v>
      </c>
      <c r="R1962" s="67">
        <v>-77.836015000000003</v>
      </c>
    </row>
    <row r="1963" spans="1:18" x14ac:dyDescent="0.25">
      <c r="A1963" s="76" t="str">
        <f t="shared" si="90"/>
        <v>37143</v>
      </c>
      <c r="B1963" s="76" t="str">
        <f t="shared" si="91"/>
        <v>37143</v>
      </c>
      <c r="C1963" s="33">
        <v>37143</v>
      </c>
      <c r="D1963" s="33" t="s">
        <v>6228</v>
      </c>
      <c r="E1963" s="33" t="s">
        <v>985</v>
      </c>
      <c r="F1963" s="33" t="s">
        <v>984</v>
      </c>
      <c r="G1963" s="33" t="s">
        <v>6229</v>
      </c>
      <c r="H1963" s="5" t="s">
        <v>1855</v>
      </c>
      <c r="I1963" s="33">
        <v>2022</v>
      </c>
      <c r="K1963" s="9">
        <v>37</v>
      </c>
      <c r="O1963" s="33" t="s">
        <v>6230</v>
      </c>
      <c r="P1963" s="61" t="str">
        <f t="shared" si="92"/>
        <v>POINT(-76.424403 36.181299)</v>
      </c>
      <c r="Q1963" s="67">
        <v>36.181299000000003</v>
      </c>
      <c r="R1963" s="67">
        <v>-76.424402999999998</v>
      </c>
    </row>
    <row r="1964" spans="1:18" x14ac:dyDescent="0.25">
      <c r="A1964" s="76" t="str">
        <f t="shared" si="90"/>
        <v>37145</v>
      </c>
      <c r="B1964" s="76" t="str">
        <f t="shared" si="91"/>
        <v>37145</v>
      </c>
      <c r="C1964" s="33">
        <v>37145</v>
      </c>
      <c r="D1964" s="33" t="s">
        <v>6231</v>
      </c>
      <c r="E1964" s="33" t="s">
        <v>985</v>
      </c>
      <c r="F1964" s="33" t="s">
        <v>984</v>
      </c>
      <c r="G1964" s="33" t="s">
        <v>6232</v>
      </c>
      <c r="H1964" s="5" t="s">
        <v>1855</v>
      </c>
      <c r="I1964" s="33">
        <v>2023</v>
      </c>
      <c r="K1964" s="9">
        <v>37</v>
      </c>
      <c r="O1964" s="33" t="s">
        <v>6233</v>
      </c>
      <c r="P1964" s="61" t="str">
        <f t="shared" si="92"/>
        <v>POINT(-78.970901 36.373422)</v>
      </c>
      <c r="Q1964" s="67">
        <v>36.373421999999998</v>
      </c>
      <c r="R1964" s="67">
        <v>-78.970900999999998</v>
      </c>
    </row>
    <row r="1965" spans="1:18" x14ac:dyDescent="0.25">
      <c r="A1965" s="76" t="str">
        <f t="shared" si="90"/>
        <v>37147</v>
      </c>
      <c r="B1965" s="76" t="str">
        <f t="shared" si="91"/>
        <v>37147</v>
      </c>
      <c r="C1965" s="33">
        <v>37147</v>
      </c>
      <c r="D1965" s="33" t="s">
        <v>6234</v>
      </c>
      <c r="E1965" s="33" t="s">
        <v>985</v>
      </c>
      <c r="F1965" s="33" t="s">
        <v>984</v>
      </c>
      <c r="G1965" s="33" t="s">
        <v>6235</v>
      </c>
      <c r="H1965" s="5" t="s">
        <v>1855</v>
      </c>
      <c r="I1965" s="33">
        <v>2024</v>
      </c>
      <c r="K1965" s="9">
        <v>37</v>
      </c>
      <c r="O1965" s="33" t="s">
        <v>6236</v>
      </c>
      <c r="P1965" s="61" t="str">
        <f t="shared" si="92"/>
        <v>POINT(-77.381178 35.57917)</v>
      </c>
      <c r="Q1965" s="67">
        <v>35.579169999999998</v>
      </c>
      <c r="R1965" s="67">
        <v>-77.381178000000006</v>
      </c>
    </row>
    <row r="1966" spans="1:18" x14ac:dyDescent="0.25">
      <c r="A1966" s="76" t="str">
        <f t="shared" si="90"/>
        <v>37149</v>
      </c>
      <c r="B1966" s="76" t="str">
        <f t="shared" si="91"/>
        <v>37149</v>
      </c>
      <c r="C1966" s="33">
        <v>37149</v>
      </c>
      <c r="D1966" s="33" t="s">
        <v>2301</v>
      </c>
      <c r="E1966" s="33" t="s">
        <v>985</v>
      </c>
      <c r="F1966" s="33" t="s">
        <v>984</v>
      </c>
      <c r="G1966" s="33" t="s">
        <v>2302</v>
      </c>
      <c r="H1966" s="5" t="s">
        <v>1855</v>
      </c>
      <c r="I1966" s="33">
        <v>2025</v>
      </c>
      <c r="K1966" s="9">
        <v>37</v>
      </c>
      <c r="O1966" s="33" t="s">
        <v>6237</v>
      </c>
      <c r="P1966" s="61" t="str">
        <f t="shared" si="92"/>
        <v>POINT(-82.17545 35.258669)</v>
      </c>
      <c r="Q1966" s="67">
        <v>35.258668999999998</v>
      </c>
      <c r="R1966" s="67">
        <v>-82.175449999999998</v>
      </c>
    </row>
    <row r="1967" spans="1:18" x14ac:dyDescent="0.25">
      <c r="A1967" s="76" t="str">
        <f t="shared" si="90"/>
        <v>37151</v>
      </c>
      <c r="B1967" s="76" t="str">
        <f t="shared" si="91"/>
        <v>37151</v>
      </c>
      <c r="C1967" s="33">
        <v>37151</v>
      </c>
      <c r="D1967" s="33" t="s">
        <v>2019</v>
      </c>
      <c r="E1967" s="33" t="s">
        <v>985</v>
      </c>
      <c r="F1967" s="33" t="s">
        <v>984</v>
      </c>
      <c r="G1967" s="33" t="s">
        <v>2020</v>
      </c>
      <c r="H1967" s="5" t="s">
        <v>1855</v>
      </c>
      <c r="I1967" s="33">
        <v>2026</v>
      </c>
      <c r="K1967" s="9">
        <v>37</v>
      </c>
      <c r="O1967" s="33" t="s">
        <v>6238</v>
      </c>
      <c r="P1967" s="61" t="str">
        <f t="shared" si="92"/>
        <v>POINT(-79.827981 35.766292)</v>
      </c>
      <c r="Q1967" s="67">
        <v>35.766292</v>
      </c>
      <c r="R1967" s="67">
        <v>-79.827980999999994</v>
      </c>
    </row>
    <row r="1968" spans="1:18" x14ac:dyDescent="0.25">
      <c r="A1968" s="76" t="str">
        <f t="shared" si="90"/>
        <v>37153</v>
      </c>
      <c r="B1968" s="76" t="str">
        <f t="shared" si="91"/>
        <v>37153</v>
      </c>
      <c r="C1968" s="33">
        <v>37153</v>
      </c>
      <c r="D1968" s="33" t="s">
        <v>3174</v>
      </c>
      <c r="E1968" s="33" t="s">
        <v>985</v>
      </c>
      <c r="F1968" s="33" t="s">
        <v>984</v>
      </c>
      <c r="G1968" s="33" t="s">
        <v>3175</v>
      </c>
      <c r="H1968" s="5" t="s">
        <v>1855</v>
      </c>
      <c r="I1968" s="33">
        <v>2027</v>
      </c>
      <c r="K1968" s="9">
        <v>37</v>
      </c>
      <c r="O1968" s="33" t="s">
        <v>6239</v>
      </c>
      <c r="P1968" s="61" t="str">
        <f t="shared" si="92"/>
        <v>POINT(-79.733496 34.943604)</v>
      </c>
      <c r="Q1968" s="67">
        <v>34.943604000000001</v>
      </c>
      <c r="R1968" s="67">
        <v>-79.733496000000002</v>
      </c>
    </row>
    <row r="1969" spans="1:18" x14ac:dyDescent="0.25">
      <c r="A1969" s="76" t="str">
        <f t="shared" si="90"/>
        <v>37155</v>
      </c>
      <c r="B1969" s="76" t="str">
        <f t="shared" si="91"/>
        <v>37155</v>
      </c>
      <c r="C1969" s="33">
        <v>37155</v>
      </c>
      <c r="D1969" s="33" t="s">
        <v>6240</v>
      </c>
      <c r="E1969" s="33" t="s">
        <v>985</v>
      </c>
      <c r="F1969" s="33" t="s">
        <v>984</v>
      </c>
      <c r="G1969" s="33" t="s">
        <v>6241</v>
      </c>
      <c r="H1969" s="5" t="s">
        <v>1855</v>
      </c>
      <c r="I1969" s="33">
        <v>2028</v>
      </c>
      <c r="K1969" s="9">
        <v>37</v>
      </c>
      <c r="O1969" s="33" t="s">
        <v>6242</v>
      </c>
      <c r="P1969" s="61" t="str">
        <f t="shared" si="92"/>
        <v>POINT(-79.093867 34.674582)</v>
      </c>
      <c r="Q1969" s="67">
        <v>34.674582000000001</v>
      </c>
      <c r="R1969" s="67">
        <v>-79.093867000000003</v>
      </c>
    </row>
    <row r="1970" spans="1:18" x14ac:dyDescent="0.25">
      <c r="A1970" s="76" t="str">
        <f t="shared" si="90"/>
        <v>37157</v>
      </c>
      <c r="B1970" s="76" t="str">
        <f t="shared" si="91"/>
        <v>37157</v>
      </c>
      <c r="C1970" s="33">
        <v>37157</v>
      </c>
      <c r="D1970" s="33" t="s">
        <v>5810</v>
      </c>
      <c r="E1970" s="33" t="s">
        <v>985</v>
      </c>
      <c r="F1970" s="33" t="s">
        <v>984</v>
      </c>
      <c r="G1970" s="33" t="s">
        <v>5811</v>
      </c>
      <c r="H1970" s="5" t="s">
        <v>1855</v>
      </c>
      <c r="I1970" s="33">
        <v>2029</v>
      </c>
      <c r="K1970" s="9">
        <v>37</v>
      </c>
      <c r="O1970" s="33" t="s">
        <v>6243</v>
      </c>
      <c r="P1970" s="61" t="str">
        <f t="shared" si="92"/>
        <v>POINT(-79.772606 36.402247)</v>
      </c>
      <c r="Q1970" s="67">
        <v>36.402247000000003</v>
      </c>
      <c r="R1970" s="67">
        <v>-79.772605999999996</v>
      </c>
    </row>
    <row r="1971" spans="1:18" x14ac:dyDescent="0.25">
      <c r="A1971" s="76" t="str">
        <f t="shared" si="90"/>
        <v>37159</v>
      </c>
      <c r="B1971" s="76" t="str">
        <f t="shared" si="91"/>
        <v>37159</v>
      </c>
      <c r="C1971" s="33">
        <v>37159</v>
      </c>
      <c r="D1971" s="33" t="s">
        <v>4405</v>
      </c>
      <c r="E1971" s="33" t="s">
        <v>985</v>
      </c>
      <c r="F1971" s="33" t="s">
        <v>984</v>
      </c>
      <c r="G1971" s="33" t="s">
        <v>4406</v>
      </c>
      <c r="H1971" s="5" t="s">
        <v>1855</v>
      </c>
      <c r="I1971" s="33">
        <v>2030</v>
      </c>
      <c r="K1971" s="9">
        <v>37</v>
      </c>
      <c r="O1971" s="33" t="s">
        <v>6244</v>
      </c>
      <c r="P1971" s="61" t="str">
        <f t="shared" si="92"/>
        <v>POINT(-80.521966 35.620395)</v>
      </c>
      <c r="Q1971" s="67">
        <v>35.620395000000002</v>
      </c>
      <c r="R1971" s="67">
        <v>-80.521966000000006</v>
      </c>
    </row>
    <row r="1972" spans="1:18" x14ac:dyDescent="0.25">
      <c r="A1972" s="76" t="str">
        <f t="shared" si="90"/>
        <v>37161</v>
      </c>
      <c r="B1972" s="76" t="str">
        <f t="shared" si="91"/>
        <v>37161</v>
      </c>
      <c r="C1972" s="33">
        <v>37161</v>
      </c>
      <c r="D1972" s="33" t="s">
        <v>6245</v>
      </c>
      <c r="E1972" s="33" t="s">
        <v>985</v>
      </c>
      <c r="F1972" s="33" t="s">
        <v>984</v>
      </c>
      <c r="G1972" s="33" t="s">
        <v>6246</v>
      </c>
      <c r="H1972" s="5" t="s">
        <v>1855</v>
      </c>
      <c r="I1972" s="33">
        <v>2031</v>
      </c>
      <c r="K1972" s="9">
        <v>37</v>
      </c>
      <c r="O1972" s="33" t="s">
        <v>6247</v>
      </c>
      <c r="P1972" s="61" t="str">
        <f t="shared" si="92"/>
        <v>POINT(-81.894978 35.348446)</v>
      </c>
      <c r="Q1972" s="67">
        <v>35.348446000000003</v>
      </c>
      <c r="R1972" s="67">
        <v>-81.894977999999995</v>
      </c>
    </row>
    <row r="1973" spans="1:18" x14ac:dyDescent="0.25">
      <c r="A1973" s="76" t="str">
        <f t="shared" si="90"/>
        <v>37163</v>
      </c>
      <c r="B1973" s="76" t="str">
        <f t="shared" si="91"/>
        <v>37163</v>
      </c>
      <c r="C1973" s="33">
        <v>37163</v>
      </c>
      <c r="D1973" s="33" t="s">
        <v>6248</v>
      </c>
      <c r="E1973" s="33" t="s">
        <v>985</v>
      </c>
      <c r="F1973" s="33" t="s">
        <v>984</v>
      </c>
      <c r="G1973" s="33" t="s">
        <v>6249</v>
      </c>
      <c r="H1973" s="5" t="s">
        <v>1855</v>
      </c>
      <c r="I1973" s="33">
        <v>2032</v>
      </c>
      <c r="K1973" s="9">
        <v>37</v>
      </c>
      <c r="O1973" s="33" t="s">
        <v>6250</v>
      </c>
      <c r="P1973" s="61" t="str">
        <f t="shared" si="92"/>
        <v>POINT(-78.396164 35.033839)</v>
      </c>
      <c r="Q1973" s="67">
        <v>35.033839</v>
      </c>
      <c r="R1973" s="67">
        <v>-78.396163999999999</v>
      </c>
    </row>
    <row r="1974" spans="1:18" x14ac:dyDescent="0.25">
      <c r="A1974" s="76" t="str">
        <f t="shared" si="90"/>
        <v>37165</v>
      </c>
      <c r="B1974" s="76" t="str">
        <f t="shared" si="91"/>
        <v>37165</v>
      </c>
      <c r="C1974" s="33">
        <v>37165</v>
      </c>
      <c r="D1974" s="33" t="s">
        <v>5425</v>
      </c>
      <c r="E1974" s="33" t="s">
        <v>985</v>
      </c>
      <c r="F1974" s="33" t="s">
        <v>984</v>
      </c>
      <c r="G1974" s="33" t="s">
        <v>5426</v>
      </c>
      <c r="H1974" s="5" t="s">
        <v>1855</v>
      </c>
      <c r="I1974" s="33">
        <v>2033</v>
      </c>
      <c r="K1974" s="9">
        <v>37</v>
      </c>
      <c r="O1974" s="33" t="s">
        <v>6251</v>
      </c>
      <c r="P1974" s="61" t="str">
        <f t="shared" si="92"/>
        <v>POINT(-79.47868 34.786334)</v>
      </c>
      <c r="Q1974" s="67">
        <v>34.786333999999997</v>
      </c>
      <c r="R1974" s="67">
        <v>-79.478679999999997</v>
      </c>
    </row>
    <row r="1975" spans="1:18" x14ac:dyDescent="0.25">
      <c r="A1975" s="76" t="str">
        <f t="shared" si="90"/>
        <v>37167</v>
      </c>
      <c r="B1975" s="76" t="str">
        <f t="shared" si="91"/>
        <v>37167</v>
      </c>
      <c r="C1975" s="33">
        <v>37167</v>
      </c>
      <c r="D1975" s="33" t="s">
        <v>6252</v>
      </c>
      <c r="E1975" s="33" t="s">
        <v>985</v>
      </c>
      <c r="F1975" s="33" t="s">
        <v>984</v>
      </c>
      <c r="G1975" s="33" t="s">
        <v>6253</v>
      </c>
      <c r="H1975" s="5" t="s">
        <v>1855</v>
      </c>
      <c r="I1975" s="33">
        <v>2034</v>
      </c>
      <c r="K1975" s="9">
        <v>37</v>
      </c>
      <c r="O1975" s="33" t="s">
        <v>6254</v>
      </c>
      <c r="P1975" s="61" t="str">
        <f t="shared" si="92"/>
        <v>POINT(-80.247474 35.321525)</v>
      </c>
      <c r="Q1975" s="67">
        <v>35.321525000000001</v>
      </c>
      <c r="R1975" s="67">
        <v>-80.247473999999997</v>
      </c>
    </row>
    <row r="1976" spans="1:18" x14ac:dyDescent="0.25">
      <c r="A1976" s="76" t="str">
        <f t="shared" si="90"/>
        <v>37169</v>
      </c>
      <c r="B1976" s="76" t="str">
        <f t="shared" si="91"/>
        <v>37169</v>
      </c>
      <c r="C1976" s="33">
        <v>37169</v>
      </c>
      <c r="D1976" s="33" t="s">
        <v>6255</v>
      </c>
      <c r="E1976" s="33" t="s">
        <v>985</v>
      </c>
      <c r="F1976" s="33" t="s">
        <v>984</v>
      </c>
      <c r="G1976" s="33" t="s">
        <v>6256</v>
      </c>
      <c r="H1976" s="5" t="s">
        <v>1855</v>
      </c>
      <c r="I1976" s="33">
        <v>2035</v>
      </c>
      <c r="K1976" s="9">
        <v>37</v>
      </c>
      <c r="O1976" s="33" t="s">
        <v>6257</v>
      </c>
      <c r="P1976" s="61" t="str">
        <f t="shared" si="92"/>
        <v>POINT(-80.273917 36.35064)</v>
      </c>
      <c r="Q1976" s="67">
        <v>36.350639999999999</v>
      </c>
      <c r="R1976" s="67">
        <v>-80.273916999999997</v>
      </c>
    </row>
    <row r="1977" spans="1:18" x14ac:dyDescent="0.25">
      <c r="A1977" s="76" t="str">
        <f t="shared" si="90"/>
        <v>37171</v>
      </c>
      <c r="B1977" s="76" t="str">
        <f t="shared" si="91"/>
        <v>37171</v>
      </c>
      <c r="C1977" s="33">
        <v>37171</v>
      </c>
      <c r="D1977" s="33" t="s">
        <v>6258</v>
      </c>
      <c r="E1977" s="33" t="s">
        <v>985</v>
      </c>
      <c r="F1977" s="33" t="s">
        <v>984</v>
      </c>
      <c r="G1977" s="33" t="s">
        <v>6259</v>
      </c>
      <c r="H1977" s="5" t="s">
        <v>1855</v>
      </c>
      <c r="I1977" s="33">
        <v>2036</v>
      </c>
      <c r="K1977" s="9">
        <v>37</v>
      </c>
      <c r="O1977" s="33" t="s">
        <v>6260</v>
      </c>
      <c r="P1977" s="61" t="str">
        <f t="shared" si="92"/>
        <v>POINT(-80.656971 36.431314)</v>
      </c>
      <c r="Q1977" s="67">
        <v>36.431314</v>
      </c>
      <c r="R1977" s="67">
        <v>-80.656970999999999</v>
      </c>
    </row>
    <row r="1978" spans="1:18" x14ac:dyDescent="0.25">
      <c r="A1978" s="76" t="str">
        <f t="shared" si="90"/>
        <v>37173</v>
      </c>
      <c r="B1978" s="76" t="str">
        <f t="shared" si="91"/>
        <v>37173</v>
      </c>
      <c r="C1978" s="33">
        <v>37173</v>
      </c>
      <c r="D1978" s="33" t="s">
        <v>6261</v>
      </c>
      <c r="E1978" s="33" t="s">
        <v>985</v>
      </c>
      <c r="F1978" s="33" t="s">
        <v>984</v>
      </c>
      <c r="G1978" s="33" t="s">
        <v>6262</v>
      </c>
      <c r="H1978" s="5" t="s">
        <v>1855</v>
      </c>
      <c r="I1978" s="33">
        <v>2037</v>
      </c>
      <c r="K1978" s="9">
        <v>37</v>
      </c>
      <c r="O1978" s="33" t="s">
        <v>6263</v>
      </c>
      <c r="P1978" s="61" t="str">
        <f t="shared" si="92"/>
        <v>POINT(-83.413457 35.438412)</v>
      </c>
      <c r="Q1978" s="67">
        <v>35.438412</v>
      </c>
      <c r="R1978" s="67">
        <v>-83.413456999999994</v>
      </c>
    </row>
    <row r="1979" spans="1:18" x14ac:dyDescent="0.25">
      <c r="A1979" s="76" t="str">
        <f t="shared" si="90"/>
        <v>37175</v>
      </c>
      <c r="B1979" s="76" t="str">
        <f t="shared" si="91"/>
        <v>37175</v>
      </c>
      <c r="C1979" s="33">
        <v>37175</v>
      </c>
      <c r="D1979" s="33" t="s">
        <v>6264</v>
      </c>
      <c r="E1979" s="33" t="s">
        <v>985</v>
      </c>
      <c r="F1979" s="33" t="s">
        <v>984</v>
      </c>
      <c r="G1979" s="33" t="s">
        <v>6265</v>
      </c>
      <c r="H1979" s="5" t="s">
        <v>1855</v>
      </c>
      <c r="I1979" s="33">
        <v>2038</v>
      </c>
      <c r="K1979" s="9">
        <v>37</v>
      </c>
      <c r="O1979" s="33" t="s">
        <v>6266</v>
      </c>
      <c r="P1979" s="61" t="str">
        <f t="shared" si="92"/>
        <v>POINT(-82.745507 35.2102)</v>
      </c>
      <c r="Q1979" s="67">
        <v>35.2102</v>
      </c>
      <c r="R1979" s="67">
        <v>-82.745507000000003</v>
      </c>
    </row>
    <row r="1980" spans="1:18" x14ac:dyDescent="0.25">
      <c r="A1980" s="76" t="str">
        <f t="shared" si="90"/>
        <v>37177</v>
      </c>
      <c r="B1980" s="76" t="str">
        <f t="shared" si="91"/>
        <v>37177</v>
      </c>
      <c r="C1980" s="33">
        <v>37177</v>
      </c>
      <c r="D1980" s="33" t="s">
        <v>6267</v>
      </c>
      <c r="E1980" s="33" t="s">
        <v>985</v>
      </c>
      <c r="F1980" s="33" t="s">
        <v>984</v>
      </c>
      <c r="G1980" s="33" t="s">
        <v>6268</v>
      </c>
      <c r="H1980" s="5" t="s">
        <v>1855</v>
      </c>
      <c r="I1980" s="33">
        <v>2039</v>
      </c>
      <c r="K1980" s="9">
        <v>37</v>
      </c>
      <c r="O1980" s="33" t="s">
        <v>6269</v>
      </c>
      <c r="P1980" s="61" t="str">
        <f t="shared" si="92"/>
        <v>POINT(-76.238874 35.907144)</v>
      </c>
      <c r="Q1980" s="67">
        <v>35.907144000000002</v>
      </c>
      <c r="R1980" s="67">
        <v>-76.238873999999996</v>
      </c>
    </row>
    <row r="1981" spans="1:18" x14ac:dyDescent="0.25">
      <c r="A1981" s="76" t="str">
        <f t="shared" si="90"/>
        <v>37179</v>
      </c>
      <c r="B1981" s="76" t="str">
        <f t="shared" si="91"/>
        <v>37179</v>
      </c>
      <c r="C1981" s="33">
        <v>37179</v>
      </c>
      <c r="D1981" s="33" t="s">
        <v>2338</v>
      </c>
      <c r="E1981" s="33" t="s">
        <v>985</v>
      </c>
      <c r="F1981" s="33" t="s">
        <v>984</v>
      </c>
      <c r="G1981" s="33" t="s">
        <v>2339</v>
      </c>
      <c r="H1981" s="5" t="s">
        <v>1855</v>
      </c>
      <c r="I1981" s="33">
        <v>2040</v>
      </c>
      <c r="K1981" s="9">
        <v>37</v>
      </c>
      <c r="O1981" s="33" t="s">
        <v>6270</v>
      </c>
      <c r="P1981" s="61" t="str">
        <f t="shared" si="92"/>
        <v>POINT(-80.619702 35.013609)</v>
      </c>
      <c r="Q1981" s="67">
        <v>35.013609000000002</v>
      </c>
      <c r="R1981" s="67">
        <v>-80.619702000000004</v>
      </c>
    </row>
    <row r="1982" spans="1:18" x14ac:dyDescent="0.25">
      <c r="A1982" s="76" t="str">
        <f t="shared" si="90"/>
        <v>37181</v>
      </c>
      <c r="B1982" s="76" t="str">
        <f t="shared" si="91"/>
        <v>37181</v>
      </c>
      <c r="C1982" s="33">
        <v>37181</v>
      </c>
      <c r="D1982" s="33" t="s">
        <v>6271</v>
      </c>
      <c r="E1982" s="33" t="s">
        <v>985</v>
      </c>
      <c r="F1982" s="33" t="s">
        <v>984</v>
      </c>
      <c r="G1982" s="33" t="s">
        <v>6272</v>
      </c>
      <c r="H1982" s="5" t="s">
        <v>1855</v>
      </c>
      <c r="I1982" s="33">
        <v>2041</v>
      </c>
      <c r="K1982" s="9">
        <v>37</v>
      </c>
      <c r="O1982" s="33" t="s">
        <v>6273</v>
      </c>
      <c r="P1982" s="61" t="str">
        <f t="shared" si="92"/>
        <v>POINT(-78.402101 36.331178)</v>
      </c>
      <c r="Q1982" s="67">
        <v>36.331178000000001</v>
      </c>
      <c r="R1982" s="67">
        <v>-78.402101000000002</v>
      </c>
    </row>
    <row r="1983" spans="1:18" x14ac:dyDescent="0.25">
      <c r="A1983" s="76" t="str">
        <f t="shared" si="90"/>
        <v>37183</v>
      </c>
      <c r="B1983" s="76" t="str">
        <f t="shared" si="91"/>
        <v>37183</v>
      </c>
      <c r="C1983" s="33">
        <v>37183</v>
      </c>
      <c r="D1983" s="33" t="s">
        <v>6274</v>
      </c>
      <c r="E1983" s="33" t="s">
        <v>985</v>
      </c>
      <c r="F1983" s="33" t="s">
        <v>984</v>
      </c>
      <c r="G1983" s="33" t="s">
        <v>6275</v>
      </c>
      <c r="H1983" s="5" t="s">
        <v>1855</v>
      </c>
      <c r="I1983" s="33">
        <v>2042</v>
      </c>
      <c r="K1983" s="9">
        <v>37</v>
      </c>
      <c r="O1983" s="33" t="s">
        <v>6276</v>
      </c>
      <c r="P1983" s="61" t="str">
        <f t="shared" si="92"/>
        <v>POINT(-78.673074 35.797203)</v>
      </c>
      <c r="Q1983" s="67">
        <v>35.797203000000003</v>
      </c>
      <c r="R1983" s="67">
        <v>-78.673074</v>
      </c>
    </row>
    <row r="1984" spans="1:18" x14ac:dyDescent="0.25">
      <c r="A1984" s="76" t="str">
        <f t="shared" si="90"/>
        <v>37185</v>
      </c>
      <c r="B1984" s="76" t="str">
        <f t="shared" si="91"/>
        <v>37185</v>
      </c>
      <c r="C1984" s="33">
        <v>37185</v>
      </c>
      <c r="D1984" s="33" t="s">
        <v>3246</v>
      </c>
      <c r="E1984" s="33" t="s">
        <v>985</v>
      </c>
      <c r="F1984" s="33" t="s">
        <v>984</v>
      </c>
      <c r="G1984" s="33" t="s">
        <v>3247</v>
      </c>
      <c r="H1984" s="5" t="s">
        <v>1855</v>
      </c>
      <c r="I1984" s="33">
        <v>2043</v>
      </c>
      <c r="K1984" s="9">
        <v>37</v>
      </c>
      <c r="O1984" s="33" t="s">
        <v>6277</v>
      </c>
      <c r="P1984" s="61" t="str">
        <f t="shared" si="92"/>
        <v>POINT(-78.138543 36.409715)</v>
      </c>
      <c r="Q1984" s="67">
        <v>36.409714999999998</v>
      </c>
      <c r="R1984" s="67">
        <v>-78.138542999999999</v>
      </c>
    </row>
    <row r="1985" spans="1:18" x14ac:dyDescent="0.25">
      <c r="A1985" s="76" t="str">
        <f t="shared" si="90"/>
        <v>37187</v>
      </c>
      <c r="B1985" s="76" t="str">
        <f t="shared" si="91"/>
        <v>37187</v>
      </c>
      <c r="C1985" s="33">
        <v>37187</v>
      </c>
      <c r="D1985" s="33" t="s">
        <v>2046</v>
      </c>
      <c r="E1985" s="33" t="s">
        <v>985</v>
      </c>
      <c r="F1985" s="33" t="s">
        <v>984</v>
      </c>
      <c r="G1985" s="33" t="s">
        <v>1026</v>
      </c>
      <c r="H1985" s="5" t="s">
        <v>1855</v>
      </c>
      <c r="I1985" s="33">
        <v>2044</v>
      </c>
      <c r="K1985" s="9">
        <v>37</v>
      </c>
      <c r="O1985" s="33" t="s">
        <v>6278</v>
      </c>
      <c r="P1985" s="61" t="str">
        <f t="shared" si="92"/>
        <v>POINT(-76.649275 35.864206)</v>
      </c>
      <c r="Q1985" s="67">
        <v>35.864206000000003</v>
      </c>
      <c r="R1985" s="67">
        <v>-76.649275000000003</v>
      </c>
    </row>
    <row r="1986" spans="1:18" x14ac:dyDescent="0.25">
      <c r="A1986" s="76" t="str">
        <f t="shared" si="90"/>
        <v>37189</v>
      </c>
      <c r="B1986" s="76" t="str">
        <f t="shared" si="91"/>
        <v>37189</v>
      </c>
      <c r="C1986" s="33">
        <v>37189</v>
      </c>
      <c r="D1986" s="33" t="s">
        <v>6279</v>
      </c>
      <c r="E1986" s="33" t="s">
        <v>985</v>
      </c>
      <c r="F1986" s="33" t="s">
        <v>984</v>
      </c>
      <c r="G1986" s="33" t="s">
        <v>6280</v>
      </c>
      <c r="H1986" s="5" t="s">
        <v>1855</v>
      </c>
      <c r="I1986" s="33">
        <v>2045</v>
      </c>
      <c r="K1986" s="9">
        <v>37</v>
      </c>
      <c r="O1986" s="33" t="s">
        <v>6281</v>
      </c>
      <c r="P1986" s="61" t="str">
        <f t="shared" si="92"/>
        <v>POINT(-81.685479 36.220299)</v>
      </c>
      <c r="Q1986" s="67">
        <v>36.220298999999997</v>
      </c>
      <c r="R1986" s="67">
        <v>-81.685479000000001</v>
      </c>
    </row>
    <row r="1987" spans="1:18" x14ac:dyDescent="0.25">
      <c r="A1987" s="76" t="str">
        <f t="shared" ref="A1987:A2050" si="93">K1987&amp;RIGHT(C1987,3)</f>
        <v>37191</v>
      </c>
      <c r="B1987" s="76" t="str">
        <f t="shared" ref="B1987:B2050" si="94">TEXT(A1987,"00000")</f>
        <v>37191</v>
      </c>
      <c r="C1987" s="33">
        <v>37191</v>
      </c>
      <c r="D1987" s="33" t="s">
        <v>3250</v>
      </c>
      <c r="E1987" s="33" t="s">
        <v>985</v>
      </c>
      <c r="F1987" s="33" t="s">
        <v>984</v>
      </c>
      <c r="G1987" s="33" t="s">
        <v>3251</v>
      </c>
      <c r="H1987" s="5" t="s">
        <v>1855</v>
      </c>
      <c r="I1987" s="33">
        <v>2046</v>
      </c>
      <c r="K1987" s="9">
        <v>37</v>
      </c>
      <c r="O1987" s="33" t="s">
        <v>6282</v>
      </c>
      <c r="P1987" s="61" t="str">
        <f t="shared" ref="P1987:P2050" si="95">CONCATENATE("POINT","(",R1987," ",Q1987,")")</f>
        <v>POINT(-77.988459 35.370731)</v>
      </c>
      <c r="Q1987" s="67">
        <v>35.370730999999999</v>
      </c>
      <c r="R1987" s="67">
        <v>-77.988459000000006</v>
      </c>
    </row>
    <row r="1988" spans="1:18" x14ac:dyDescent="0.25">
      <c r="A1988" s="76" t="str">
        <f t="shared" si="93"/>
        <v>37193</v>
      </c>
      <c r="B1988" s="76" t="str">
        <f t="shared" si="94"/>
        <v>37193</v>
      </c>
      <c r="C1988" s="33">
        <v>37193</v>
      </c>
      <c r="D1988" s="33" t="s">
        <v>3264</v>
      </c>
      <c r="E1988" s="33" t="s">
        <v>985</v>
      </c>
      <c r="F1988" s="33" t="s">
        <v>984</v>
      </c>
      <c r="G1988" s="33" t="s">
        <v>3265</v>
      </c>
      <c r="H1988" s="5" t="s">
        <v>1855</v>
      </c>
      <c r="I1988" s="33">
        <v>2047</v>
      </c>
      <c r="K1988" s="9">
        <v>37</v>
      </c>
      <c r="O1988" s="33" t="s">
        <v>6283</v>
      </c>
      <c r="P1988" s="61" t="str">
        <f t="shared" si="95"/>
        <v>POINT(-81.134214 36.193059)</v>
      </c>
      <c r="Q1988" s="67">
        <v>36.193058999999998</v>
      </c>
      <c r="R1988" s="67">
        <v>-81.134214</v>
      </c>
    </row>
    <row r="1989" spans="1:18" x14ac:dyDescent="0.25">
      <c r="A1989" s="76" t="str">
        <f t="shared" si="93"/>
        <v>37195</v>
      </c>
      <c r="B1989" s="76" t="str">
        <f t="shared" si="94"/>
        <v>37195</v>
      </c>
      <c r="C1989" s="33">
        <v>37195</v>
      </c>
      <c r="D1989" s="33" t="s">
        <v>4196</v>
      </c>
      <c r="E1989" s="33" t="s">
        <v>985</v>
      </c>
      <c r="F1989" s="33" t="s">
        <v>984</v>
      </c>
      <c r="G1989" s="33" t="s">
        <v>4197</v>
      </c>
      <c r="H1989" s="5" t="s">
        <v>1855</v>
      </c>
      <c r="I1989" s="33">
        <v>2048</v>
      </c>
      <c r="K1989" s="9">
        <v>37</v>
      </c>
      <c r="O1989" s="33" t="s">
        <v>6284</v>
      </c>
      <c r="P1989" s="61" t="str">
        <f t="shared" si="95"/>
        <v>POINT(-77.931323 35.726988)</v>
      </c>
      <c r="Q1989" s="67">
        <v>35.726987999999999</v>
      </c>
      <c r="R1989" s="67">
        <v>-77.931323000000006</v>
      </c>
    </row>
    <row r="1990" spans="1:18" x14ac:dyDescent="0.25">
      <c r="A1990" s="76" t="str">
        <f t="shared" si="93"/>
        <v>37197</v>
      </c>
      <c r="B1990" s="76" t="str">
        <f t="shared" si="94"/>
        <v>37197</v>
      </c>
      <c r="C1990" s="33">
        <v>37197</v>
      </c>
      <c r="D1990" s="33" t="s">
        <v>6285</v>
      </c>
      <c r="E1990" s="33" t="s">
        <v>985</v>
      </c>
      <c r="F1990" s="33" t="s">
        <v>984</v>
      </c>
      <c r="G1990" s="33" t="s">
        <v>6286</v>
      </c>
      <c r="H1990" s="5" t="s">
        <v>1855</v>
      </c>
      <c r="I1990" s="33">
        <v>2049</v>
      </c>
      <c r="K1990" s="9">
        <v>37</v>
      </c>
      <c r="O1990" s="33" t="s">
        <v>6287</v>
      </c>
      <c r="P1990" s="61" t="str">
        <f t="shared" si="95"/>
        <v>POINT(-80.675351 36.163573)</v>
      </c>
      <c r="Q1990" s="67">
        <v>36.163573</v>
      </c>
      <c r="R1990" s="67">
        <v>-80.675351000000006</v>
      </c>
    </row>
    <row r="1991" spans="1:18" x14ac:dyDescent="0.25">
      <c r="A1991" s="76" t="str">
        <f t="shared" si="93"/>
        <v>37199</v>
      </c>
      <c r="B1991" s="76" t="str">
        <f t="shared" si="94"/>
        <v>37199</v>
      </c>
      <c r="C1991" s="33">
        <v>37199</v>
      </c>
      <c r="D1991" s="33" t="s">
        <v>6288</v>
      </c>
      <c r="E1991" s="33" t="s">
        <v>985</v>
      </c>
      <c r="F1991" s="33" t="s">
        <v>984</v>
      </c>
      <c r="G1991" s="33" t="s">
        <v>6289</v>
      </c>
      <c r="H1991" s="5" t="s">
        <v>1855</v>
      </c>
      <c r="I1991" s="33">
        <v>2050</v>
      </c>
      <c r="K1991" s="9">
        <v>37</v>
      </c>
      <c r="O1991" s="33" t="s">
        <v>6290</v>
      </c>
      <c r="P1991" s="61" t="str">
        <f t="shared" si="95"/>
        <v>POINT(-82.292339 35.910155)</v>
      </c>
      <c r="Q1991" s="67">
        <v>35.910155000000003</v>
      </c>
      <c r="R1991" s="67">
        <v>-82.292338999999998</v>
      </c>
    </row>
    <row r="1992" spans="1:18" x14ac:dyDescent="0.25">
      <c r="A1992" s="76" t="str">
        <f t="shared" si="93"/>
        <v>38001</v>
      </c>
      <c r="B1992" s="76" t="str">
        <f t="shared" si="94"/>
        <v>38001</v>
      </c>
      <c r="C1992" s="33">
        <v>38001</v>
      </c>
      <c r="D1992" s="33" t="s">
        <v>2524</v>
      </c>
      <c r="E1992" s="33" t="s">
        <v>988</v>
      </c>
      <c r="F1992" s="33" t="s">
        <v>987</v>
      </c>
      <c r="G1992" s="33" t="s">
        <v>2525</v>
      </c>
      <c r="H1992" s="5" t="s">
        <v>1855</v>
      </c>
      <c r="I1992" s="33">
        <v>2051</v>
      </c>
      <c r="K1992" s="9">
        <v>38</v>
      </c>
      <c r="O1992" s="33" t="s">
        <v>6291</v>
      </c>
      <c r="P1992" s="61" t="str">
        <f t="shared" si="95"/>
        <v>POINT(-102.625989 46.032949)</v>
      </c>
      <c r="Q1992" s="67">
        <v>46.032949000000002</v>
      </c>
      <c r="R1992" s="67">
        <v>-102.625989</v>
      </c>
    </row>
    <row r="1993" spans="1:18" x14ac:dyDescent="0.25">
      <c r="A1993" s="76" t="str">
        <f t="shared" si="93"/>
        <v>38003</v>
      </c>
      <c r="B1993" s="76" t="str">
        <f t="shared" si="94"/>
        <v>38003</v>
      </c>
      <c r="C1993" s="33">
        <v>38003</v>
      </c>
      <c r="D1993" s="33" t="s">
        <v>6292</v>
      </c>
      <c r="E1993" s="33" t="s">
        <v>988</v>
      </c>
      <c r="F1993" s="33" t="s">
        <v>987</v>
      </c>
      <c r="G1993" s="33" t="s">
        <v>6293</v>
      </c>
      <c r="H1993" s="5" t="s">
        <v>1855</v>
      </c>
      <c r="I1993" s="33">
        <v>2052</v>
      </c>
      <c r="K1993" s="9">
        <v>38</v>
      </c>
      <c r="O1993" s="33" t="s">
        <v>6294</v>
      </c>
      <c r="P1993" s="61" t="str">
        <f t="shared" si="95"/>
        <v>POINT(-98.033032 46.92752)</v>
      </c>
      <c r="Q1993" s="67">
        <v>46.927520000000001</v>
      </c>
      <c r="R1993" s="67">
        <v>-98.033032000000006</v>
      </c>
    </row>
    <row r="1994" spans="1:18" x14ac:dyDescent="0.25">
      <c r="A1994" s="76" t="str">
        <f t="shared" si="93"/>
        <v>38005</v>
      </c>
      <c r="B1994" s="76" t="str">
        <f t="shared" si="94"/>
        <v>38005</v>
      </c>
      <c r="C1994" s="33">
        <v>38005</v>
      </c>
      <c r="D1994" s="33" t="s">
        <v>6295</v>
      </c>
      <c r="E1994" s="33" t="s">
        <v>988</v>
      </c>
      <c r="F1994" s="33" t="s">
        <v>987</v>
      </c>
      <c r="G1994" s="33" t="s">
        <v>6296</v>
      </c>
      <c r="H1994" s="5" t="s">
        <v>1855</v>
      </c>
      <c r="I1994" s="33">
        <v>2053</v>
      </c>
      <c r="K1994" s="9">
        <v>38</v>
      </c>
      <c r="O1994" s="33" t="s">
        <v>6297</v>
      </c>
      <c r="P1994" s="61" t="str">
        <f t="shared" si="95"/>
        <v>POINT(-99.146122 48.020822)</v>
      </c>
      <c r="Q1994" s="67">
        <v>48.020822000000003</v>
      </c>
      <c r="R1994" s="67">
        <v>-99.146122000000005</v>
      </c>
    </row>
    <row r="1995" spans="1:18" x14ac:dyDescent="0.25">
      <c r="A1995" s="76" t="str">
        <f t="shared" si="93"/>
        <v>38007</v>
      </c>
      <c r="B1995" s="76" t="str">
        <f t="shared" si="94"/>
        <v>38007</v>
      </c>
      <c r="C1995" s="33">
        <v>38007</v>
      </c>
      <c r="D1995" s="33" t="s">
        <v>6298</v>
      </c>
      <c r="E1995" s="33" t="s">
        <v>988</v>
      </c>
      <c r="F1995" s="33" t="s">
        <v>987</v>
      </c>
      <c r="G1995" s="33" t="s">
        <v>6299</v>
      </c>
      <c r="H1995" s="5" t="s">
        <v>1855</v>
      </c>
      <c r="I1995" s="33">
        <v>2054</v>
      </c>
      <c r="K1995" s="9">
        <v>38</v>
      </c>
      <c r="O1995" s="33" t="s">
        <v>6300</v>
      </c>
      <c r="P1995" s="61" t="str">
        <f t="shared" si="95"/>
        <v>POINT(-103.308303 47.016207)</v>
      </c>
      <c r="Q1995" s="67">
        <v>47.016207000000001</v>
      </c>
      <c r="R1995" s="67">
        <v>-103.308303</v>
      </c>
    </row>
    <row r="1996" spans="1:18" x14ac:dyDescent="0.25">
      <c r="A1996" s="76" t="str">
        <f t="shared" si="93"/>
        <v>38009</v>
      </c>
      <c r="B1996" s="76" t="str">
        <f t="shared" si="94"/>
        <v>38009</v>
      </c>
      <c r="C1996" s="33">
        <v>38009</v>
      </c>
      <c r="D1996" s="33" t="s">
        <v>6301</v>
      </c>
      <c r="E1996" s="33" t="s">
        <v>988</v>
      </c>
      <c r="F1996" s="33" t="s">
        <v>987</v>
      </c>
      <c r="G1996" s="33" t="s">
        <v>6302</v>
      </c>
      <c r="H1996" s="5" t="s">
        <v>1855</v>
      </c>
      <c r="I1996" s="33">
        <v>2055</v>
      </c>
      <c r="K1996" s="9">
        <v>38</v>
      </c>
      <c r="O1996" s="33" t="s">
        <v>6303</v>
      </c>
      <c r="P1996" s="61" t="str">
        <f t="shared" si="95"/>
        <v>POINT(-100.650317 48.820134)</v>
      </c>
      <c r="Q1996" s="67">
        <v>48.820134000000003</v>
      </c>
      <c r="R1996" s="67">
        <v>-100.650317</v>
      </c>
    </row>
    <row r="1997" spans="1:18" x14ac:dyDescent="0.25">
      <c r="A1997" s="76" t="str">
        <f t="shared" si="93"/>
        <v>38011</v>
      </c>
      <c r="B1997" s="76" t="str">
        <f t="shared" si="94"/>
        <v>38011</v>
      </c>
      <c r="C1997" s="33">
        <v>38011</v>
      </c>
      <c r="D1997" s="33" t="s">
        <v>6304</v>
      </c>
      <c r="E1997" s="33" t="s">
        <v>988</v>
      </c>
      <c r="F1997" s="33" t="s">
        <v>987</v>
      </c>
      <c r="G1997" s="33" t="s">
        <v>6305</v>
      </c>
      <c r="H1997" s="5" t="s">
        <v>1855</v>
      </c>
      <c r="I1997" s="33">
        <v>2056</v>
      </c>
      <c r="K1997" s="9">
        <v>38</v>
      </c>
      <c r="O1997" s="33" t="s">
        <v>6306</v>
      </c>
      <c r="P1997" s="61" t="str">
        <f t="shared" si="95"/>
        <v>POINT(-103.396646 46.171185)</v>
      </c>
      <c r="Q1997" s="67">
        <v>46.171185000000001</v>
      </c>
      <c r="R1997" s="67">
        <v>-103.396646</v>
      </c>
    </row>
    <row r="1998" spans="1:18" x14ac:dyDescent="0.25">
      <c r="A1998" s="76" t="str">
        <f t="shared" si="93"/>
        <v>38013</v>
      </c>
      <c r="B1998" s="76" t="str">
        <f t="shared" si="94"/>
        <v>38013</v>
      </c>
      <c r="C1998" s="33">
        <v>38013</v>
      </c>
      <c r="D1998" s="33" t="s">
        <v>2940</v>
      </c>
      <c r="E1998" s="33" t="s">
        <v>988</v>
      </c>
      <c r="F1998" s="33" t="s">
        <v>987</v>
      </c>
      <c r="G1998" s="33" t="s">
        <v>2941</v>
      </c>
      <c r="H1998" s="5" t="s">
        <v>1855</v>
      </c>
      <c r="I1998" s="33">
        <v>2057</v>
      </c>
      <c r="K1998" s="9">
        <v>38</v>
      </c>
      <c r="O1998" s="33" t="s">
        <v>6307</v>
      </c>
      <c r="P1998" s="61" t="str">
        <f t="shared" si="95"/>
        <v>POINT(-102.521915 48.771943)</v>
      </c>
      <c r="Q1998" s="67">
        <v>48.771943</v>
      </c>
      <c r="R1998" s="67">
        <v>-102.52191500000001</v>
      </c>
    </row>
    <row r="1999" spans="1:18" x14ac:dyDescent="0.25">
      <c r="A1999" s="76" t="str">
        <f t="shared" si="93"/>
        <v>38015</v>
      </c>
      <c r="B1999" s="76" t="str">
        <f t="shared" si="94"/>
        <v>38015</v>
      </c>
      <c r="C1999" s="33">
        <v>38015</v>
      </c>
      <c r="D1999" s="33" t="s">
        <v>6308</v>
      </c>
      <c r="E1999" s="33" t="s">
        <v>988</v>
      </c>
      <c r="F1999" s="33" t="s">
        <v>987</v>
      </c>
      <c r="G1999" s="33" t="s">
        <v>6309</v>
      </c>
      <c r="H1999" s="5" t="s">
        <v>1855</v>
      </c>
      <c r="I1999" s="33">
        <v>2058</v>
      </c>
      <c r="K1999" s="9">
        <v>38</v>
      </c>
      <c r="O1999" s="33" t="s">
        <v>6310</v>
      </c>
      <c r="P1999" s="61" t="str">
        <f t="shared" si="95"/>
        <v>POINT(-100.761508 46.822761)</v>
      </c>
      <c r="Q1999" s="67">
        <v>46.822761</v>
      </c>
      <c r="R1999" s="67">
        <v>-100.76150800000001</v>
      </c>
    </row>
    <row r="2000" spans="1:18" x14ac:dyDescent="0.25">
      <c r="A2000" s="76" t="str">
        <f t="shared" si="93"/>
        <v>38017</v>
      </c>
      <c r="B2000" s="76" t="str">
        <f t="shared" si="94"/>
        <v>38017</v>
      </c>
      <c r="C2000" s="33">
        <v>38017</v>
      </c>
      <c r="D2000" s="33" t="s">
        <v>3412</v>
      </c>
      <c r="E2000" s="33" t="s">
        <v>988</v>
      </c>
      <c r="F2000" s="33" t="s">
        <v>987</v>
      </c>
      <c r="G2000" s="33" t="s">
        <v>3413</v>
      </c>
      <c r="H2000" s="5" t="s">
        <v>1855</v>
      </c>
      <c r="I2000" s="33">
        <v>2059</v>
      </c>
      <c r="K2000" s="9">
        <v>38</v>
      </c>
      <c r="O2000" s="33" t="s">
        <v>6311</v>
      </c>
      <c r="P2000" s="61" t="str">
        <f t="shared" si="95"/>
        <v>POINT(-96.861406 46.860506)</v>
      </c>
      <c r="Q2000" s="67">
        <v>46.860506000000001</v>
      </c>
      <c r="R2000" s="67">
        <v>-96.861406000000002</v>
      </c>
    </row>
    <row r="2001" spans="1:18" x14ac:dyDescent="0.25">
      <c r="A2001" s="76" t="str">
        <f t="shared" si="93"/>
        <v>38019</v>
      </c>
      <c r="B2001" s="76" t="str">
        <f t="shared" si="94"/>
        <v>38019</v>
      </c>
      <c r="C2001" s="33">
        <v>38019</v>
      </c>
      <c r="D2001" s="33" t="s">
        <v>6312</v>
      </c>
      <c r="E2001" s="33" t="s">
        <v>988</v>
      </c>
      <c r="F2001" s="33" t="s">
        <v>987</v>
      </c>
      <c r="G2001" s="33" t="s">
        <v>6313</v>
      </c>
      <c r="H2001" s="5" t="s">
        <v>1855</v>
      </c>
      <c r="I2001" s="33">
        <v>2060</v>
      </c>
      <c r="K2001" s="9">
        <v>38</v>
      </c>
      <c r="O2001" s="33" t="s">
        <v>6314</v>
      </c>
      <c r="P2001" s="61" t="str">
        <f t="shared" si="95"/>
        <v>POINT(-98.41499 48.755612)</v>
      </c>
      <c r="Q2001" s="67">
        <v>48.755611999999999</v>
      </c>
      <c r="R2001" s="67">
        <v>-98.414990000000003</v>
      </c>
    </row>
    <row r="2002" spans="1:18" x14ac:dyDescent="0.25">
      <c r="A2002" s="76" t="str">
        <f t="shared" si="93"/>
        <v>38021</v>
      </c>
      <c r="B2002" s="76" t="str">
        <f t="shared" si="94"/>
        <v>38021</v>
      </c>
      <c r="C2002" s="33">
        <v>38021</v>
      </c>
      <c r="D2002" s="33" t="s">
        <v>6315</v>
      </c>
      <c r="E2002" s="33" t="s">
        <v>988</v>
      </c>
      <c r="F2002" s="33" t="s">
        <v>987</v>
      </c>
      <c r="G2002" s="33" t="s">
        <v>6316</v>
      </c>
      <c r="H2002" s="5" t="s">
        <v>1855</v>
      </c>
      <c r="I2002" s="33">
        <v>2061</v>
      </c>
      <c r="K2002" s="9">
        <v>38</v>
      </c>
      <c r="O2002" s="33" t="s">
        <v>6317</v>
      </c>
      <c r="P2002" s="61" t="str">
        <f t="shared" si="95"/>
        <v>POINT(-98.328185 46.087766)</v>
      </c>
      <c r="Q2002" s="67">
        <v>46.087766000000002</v>
      </c>
      <c r="R2002" s="67">
        <v>-98.328185000000005</v>
      </c>
    </row>
    <row r="2003" spans="1:18" x14ac:dyDescent="0.25">
      <c r="A2003" s="76" t="str">
        <f t="shared" si="93"/>
        <v>38023</v>
      </c>
      <c r="B2003" s="76" t="str">
        <f t="shared" si="94"/>
        <v>38023</v>
      </c>
      <c r="C2003" s="33">
        <v>38023</v>
      </c>
      <c r="D2003" s="33" t="s">
        <v>6318</v>
      </c>
      <c r="E2003" s="33" t="s">
        <v>988</v>
      </c>
      <c r="F2003" s="33" t="s">
        <v>987</v>
      </c>
      <c r="G2003" s="33" t="s">
        <v>6319</v>
      </c>
      <c r="H2003" s="5" t="s">
        <v>1855</v>
      </c>
      <c r="I2003" s="33">
        <v>2062</v>
      </c>
      <c r="K2003" s="9">
        <v>38</v>
      </c>
      <c r="O2003" s="33" t="s">
        <v>6320</v>
      </c>
      <c r="P2003" s="61" t="str">
        <f t="shared" si="95"/>
        <v>POINT(-103.348927 48.874965)</v>
      </c>
      <c r="Q2003" s="67">
        <v>48.874965000000003</v>
      </c>
      <c r="R2003" s="67">
        <v>-103.348927</v>
      </c>
    </row>
    <row r="2004" spans="1:18" x14ac:dyDescent="0.25">
      <c r="A2004" s="76" t="str">
        <f t="shared" si="93"/>
        <v>38025</v>
      </c>
      <c r="B2004" s="76" t="str">
        <f t="shared" si="94"/>
        <v>38025</v>
      </c>
      <c r="C2004" s="33">
        <v>38025</v>
      </c>
      <c r="D2004" s="33" t="s">
        <v>6321</v>
      </c>
      <c r="E2004" s="33" t="s">
        <v>988</v>
      </c>
      <c r="F2004" s="33" t="s">
        <v>987</v>
      </c>
      <c r="G2004" s="33" t="s">
        <v>6322</v>
      </c>
      <c r="H2004" s="5" t="s">
        <v>1855</v>
      </c>
      <c r="I2004" s="33">
        <v>2063</v>
      </c>
      <c r="K2004" s="9">
        <v>38</v>
      </c>
      <c r="O2004" s="33" t="s">
        <v>6323</v>
      </c>
      <c r="P2004" s="61" t="str">
        <f t="shared" si="95"/>
        <v>POINT(-102.643252 47.332654)</v>
      </c>
      <c r="Q2004" s="67">
        <v>47.332653999999998</v>
      </c>
      <c r="R2004" s="67">
        <v>-102.643252</v>
      </c>
    </row>
    <row r="2005" spans="1:18" x14ac:dyDescent="0.25">
      <c r="A2005" s="76" t="str">
        <f t="shared" si="93"/>
        <v>38027</v>
      </c>
      <c r="B2005" s="76" t="str">
        <f t="shared" si="94"/>
        <v>38027</v>
      </c>
      <c r="C2005" s="33">
        <v>38027</v>
      </c>
      <c r="D2005" s="33" t="s">
        <v>5882</v>
      </c>
      <c r="E2005" s="33" t="s">
        <v>988</v>
      </c>
      <c r="F2005" s="33" t="s">
        <v>987</v>
      </c>
      <c r="G2005" s="33" t="s">
        <v>5883</v>
      </c>
      <c r="H2005" s="5" t="s">
        <v>1855</v>
      </c>
      <c r="I2005" s="33">
        <v>2064</v>
      </c>
      <c r="K2005" s="9">
        <v>38</v>
      </c>
      <c r="O2005" s="33" t="s">
        <v>6324</v>
      </c>
      <c r="P2005" s="61" t="str">
        <f t="shared" si="95"/>
        <v>POINT(-99.051857 47.707976)</v>
      </c>
      <c r="Q2005" s="67">
        <v>47.707976000000002</v>
      </c>
      <c r="R2005" s="67">
        <v>-99.051856999999998</v>
      </c>
    </row>
    <row r="2006" spans="1:18" x14ac:dyDescent="0.25">
      <c r="A2006" s="76" t="str">
        <f t="shared" si="93"/>
        <v>38029</v>
      </c>
      <c r="B2006" s="76" t="str">
        <f t="shared" si="94"/>
        <v>38029</v>
      </c>
      <c r="C2006" s="33">
        <v>38029</v>
      </c>
      <c r="D2006" s="33" t="s">
        <v>6325</v>
      </c>
      <c r="E2006" s="33" t="s">
        <v>988</v>
      </c>
      <c r="F2006" s="33" t="s">
        <v>987</v>
      </c>
      <c r="G2006" s="33" t="s">
        <v>6326</v>
      </c>
      <c r="H2006" s="5" t="s">
        <v>1855</v>
      </c>
      <c r="I2006" s="33">
        <v>2065</v>
      </c>
      <c r="K2006" s="9">
        <v>38</v>
      </c>
      <c r="O2006" s="33" t="s">
        <v>6327</v>
      </c>
      <c r="P2006" s="61" t="str">
        <f t="shared" si="95"/>
        <v>POINT(-100.210914 46.265684)</v>
      </c>
      <c r="Q2006" s="67">
        <v>46.265684</v>
      </c>
      <c r="R2006" s="67">
        <v>-100.210914</v>
      </c>
    </row>
    <row r="2007" spans="1:18" x14ac:dyDescent="0.25">
      <c r="A2007" s="76" t="str">
        <f t="shared" si="93"/>
        <v>38031</v>
      </c>
      <c r="B2007" s="76" t="str">
        <f t="shared" si="94"/>
        <v>38031</v>
      </c>
      <c r="C2007" s="33">
        <v>38031</v>
      </c>
      <c r="D2007" s="33" t="s">
        <v>6328</v>
      </c>
      <c r="E2007" s="33" t="s">
        <v>988</v>
      </c>
      <c r="F2007" s="33" t="s">
        <v>987</v>
      </c>
      <c r="G2007" s="33" t="s">
        <v>6329</v>
      </c>
      <c r="H2007" s="5" t="s">
        <v>1855</v>
      </c>
      <c r="I2007" s="33">
        <v>2066</v>
      </c>
      <c r="K2007" s="9">
        <v>38</v>
      </c>
      <c r="O2007" s="33" t="s">
        <v>6330</v>
      </c>
      <c r="P2007" s="61" t="str">
        <f t="shared" si="95"/>
        <v>POINT(-99.040279 47.461156)</v>
      </c>
      <c r="Q2007" s="67">
        <v>47.461156000000003</v>
      </c>
      <c r="R2007" s="67">
        <v>-99.040278999999998</v>
      </c>
    </row>
    <row r="2008" spans="1:18" x14ac:dyDescent="0.25">
      <c r="A2008" s="76" t="str">
        <f t="shared" si="93"/>
        <v>38033</v>
      </c>
      <c r="B2008" s="76" t="str">
        <f t="shared" si="94"/>
        <v>38033</v>
      </c>
      <c r="C2008" s="33">
        <v>38033</v>
      </c>
      <c r="D2008" s="33" t="s">
        <v>5496</v>
      </c>
      <c r="E2008" s="33" t="s">
        <v>988</v>
      </c>
      <c r="F2008" s="33" t="s">
        <v>987</v>
      </c>
      <c r="G2008" s="33" t="s">
        <v>5497</v>
      </c>
      <c r="H2008" s="5" t="s">
        <v>1855</v>
      </c>
      <c r="I2008" s="33">
        <v>2067</v>
      </c>
      <c r="K2008" s="9">
        <v>38</v>
      </c>
      <c r="O2008" s="33" t="s">
        <v>6331</v>
      </c>
      <c r="P2008" s="61" t="str">
        <f t="shared" si="95"/>
        <v>POINT(-103.962247 46.894589)</v>
      </c>
      <c r="Q2008" s="67">
        <v>46.894589000000003</v>
      </c>
      <c r="R2008" s="67">
        <v>-103.962247</v>
      </c>
    </row>
    <row r="2009" spans="1:18" x14ac:dyDescent="0.25">
      <c r="A2009" s="76" t="str">
        <f t="shared" si="93"/>
        <v>38035</v>
      </c>
      <c r="B2009" s="76" t="str">
        <f t="shared" si="94"/>
        <v>38035</v>
      </c>
      <c r="C2009" s="33">
        <v>38035</v>
      </c>
      <c r="D2009" s="33" t="s">
        <v>6332</v>
      </c>
      <c r="E2009" s="33" t="s">
        <v>988</v>
      </c>
      <c r="F2009" s="33" t="s">
        <v>987</v>
      </c>
      <c r="G2009" s="33" t="s">
        <v>6333</v>
      </c>
      <c r="H2009" s="5" t="s">
        <v>1855</v>
      </c>
      <c r="I2009" s="33">
        <v>2068</v>
      </c>
      <c r="K2009" s="9">
        <v>38</v>
      </c>
      <c r="O2009" s="33" t="s">
        <v>6334</v>
      </c>
      <c r="P2009" s="61" t="str">
        <f t="shared" si="95"/>
        <v>POINT(-97.120998 47.907658)</v>
      </c>
      <c r="Q2009" s="67">
        <v>47.907657999999998</v>
      </c>
      <c r="R2009" s="67">
        <v>-97.120998</v>
      </c>
    </row>
    <row r="2010" spans="1:18" x14ac:dyDescent="0.25">
      <c r="A2010" s="76" t="str">
        <f t="shared" si="93"/>
        <v>38037</v>
      </c>
      <c r="B2010" s="76" t="str">
        <f t="shared" si="94"/>
        <v>38037</v>
      </c>
      <c r="C2010" s="33">
        <v>38037</v>
      </c>
      <c r="D2010" s="33" t="s">
        <v>2235</v>
      </c>
      <c r="E2010" s="33" t="s">
        <v>988</v>
      </c>
      <c r="F2010" s="33" t="s">
        <v>987</v>
      </c>
      <c r="G2010" s="33" t="s">
        <v>2236</v>
      </c>
      <c r="H2010" s="5" t="s">
        <v>1855</v>
      </c>
      <c r="I2010" s="33">
        <v>2069</v>
      </c>
      <c r="K2010" s="9">
        <v>38</v>
      </c>
      <c r="O2010" s="33" t="s">
        <v>6335</v>
      </c>
      <c r="P2010" s="61" t="str">
        <f t="shared" si="95"/>
        <v>POINT(-101.711807 46.387962)</v>
      </c>
      <c r="Q2010" s="67">
        <v>46.387962000000002</v>
      </c>
      <c r="R2010" s="67">
        <v>-101.71180699999999</v>
      </c>
    </row>
    <row r="2011" spans="1:18" x14ac:dyDescent="0.25">
      <c r="A2011" s="76" t="str">
        <f t="shared" si="93"/>
        <v>38039</v>
      </c>
      <c r="B2011" s="76" t="str">
        <f t="shared" si="94"/>
        <v>38039</v>
      </c>
      <c r="C2011" s="33">
        <v>38039</v>
      </c>
      <c r="D2011" s="33" t="s">
        <v>6336</v>
      </c>
      <c r="E2011" s="33" t="s">
        <v>988</v>
      </c>
      <c r="F2011" s="33" t="s">
        <v>987</v>
      </c>
      <c r="G2011" s="33" t="s">
        <v>6337</v>
      </c>
      <c r="H2011" s="5" t="s">
        <v>1855</v>
      </c>
      <c r="I2011" s="33">
        <v>2070</v>
      </c>
      <c r="K2011" s="9">
        <v>38</v>
      </c>
      <c r="O2011" s="33" t="s">
        <v>6338</v>
      </c>
      <c r="P2011" s="61" t="str">
        <f t="shared" si="95"/>
        <v>POINT(-98.18781 47.451199)</v>
      </c>
      <c r="Q2011" s="67">
        <v>47.451199000000003</v>
      </c>
      <c r="R2011" s="67">
        <v>-98.187809999999999</v>
      </c>
    </row>
    <row r="2012" spans="1:18" x14ac:dyDescent="0.25">
      <c r="A2012" s="76" t="str">
        <f t="shared" si="93"/>
        <v>38041</v>
      </c>
      <c r="B2012" s="76" t="str">
        <f t="shared" si="94"/>
        <v>38041</v>
      </c>
      <c r="C2012" s="33">
        <v>38041</v>
      </c>
      <c r="D2012" s="33" t="s">
        <v>6339</v>
      </c>
      <c r="E2012" s="33" t="s">
        <v>988</v>
      </c>
      <c r="F2012" s="33" t="s">
        <v>987</v>
      </c>
      <c r="G2012" s="33" t="s">
        <v>6340</v>
      </c>
      <c r="H2012" s="5" t="s">
        <v>1855</v>
      </c>
      <c r="I2012" s="33">
        <v>2071</v>
      </c>
      <c r="K2012" s="9">
        <v>38</v>
      </c>
      <c r="O2012" s="33" t="s">
        <v>6341</v>
      </c>
      <c r="P2012" s="61" t="str">
        <f t="shared" si="95"/>
        <v>POINT(-102.544717 46.448932)</v>
      </c>
      <c r="Q2012" s="67">
        <v>46.448931999999999</v>
      </c>
      <c r="R2012" s="67">
        <v>-102.54471700000001</v>
      </c>
    </row>
    <row r="2013" spans="1:18" x14ac:dyDescent="0.25">
      <c r="A2013" s="76" t="str">
        <f t="shared" si="93"/>
        <v>38043</v>
      </c>
      <c r="B2013" s="76" t="str">
        <f t="shared" si="94"/>
        <v>38043</v>
      </c>
      <c r="C2013" s="33">
        <v>38043</v>
      </c>
      <c r="D2013" s="33" t="s">
        <v>6342</v>
      </c>
      <c r="E2013" s="33" t="s">
        <v>988</v>
      </c>
      <c r="F2013" s="33" t="s">
        <v>987</v>
      </c>
      <c r="G2013" s="33" t="s">
        <v>6343</v>
      </c>
      <c r="H2013" s="5" t="s">
        <v>1855</v>
      </c>
      <c r="I2013" s="33">
        <v>2072</v>
      </c>
      <c r="K2013" s="9">
        <v>38</v>
      </c>
      <c r="O2013" s="33" t="s">
        <v>6344</v>
      </c>
      <c r="P2013" s="61" t="str">
        <f t="shared" si="95"/>
        <v>POINT(-99.813669 46.919486)</v>
      </c>
      <c r="Q2013" s="67">
        <v>46.919485999999999</v>
      </c>
      <c r="R2013" s="67">
        <v>-99.813669000000004</v>
      </c>
    </row>
    <row r="2014" spans="1:18" x14ac:dyDescent="0.25">
      <c r="A2014" s="76" t="str">
        <f t="shared" si="93"/>
        <v>38045</v>
      </c>
      <c r="B2014" s="76" t="str">
        <f t="shared" si="94"/>
        <v>38045</v>
      </c>
      <c r="C2014" s="33">
        <v>38045</v>
      </c>
      <c r="D2014" s="33" t="s">
        <v>6345</v>
      </c>
      <c r="E2014" s="33" t="s">
        <v>988</v>
      </c>
      <c r="F2014" s="33" t="s">
        <v>987</v>
      </c>
      <c r="G2014" s="33" t="s">
        <v>6346</v>
      </c>
      <c r="H2014" s="5" t="s">
        <v>1855</v>
      </c>
      <c r="I2014" s="33">
        <v>2073</v>
      </c>
      <c r="K2014" s="9">
        <v>38</v>
      </c>
      <c r="O2014" s="33" t="s">
        <v>6347</v>
      </c>
      <c r="P2014" s="61" t="str">
        <f t="shared" si="95"/>
        <v>POINT(-98.520959 46.405346)</v>
      </c>
      <c r="Q2014" s="67">
        <v>46.405346000000002</v>
      </c>
      <c r="R2014" s="67">
        <v>-98.520959000000005</v>
      </c>
    </row>
    <row r="2015" spans="1:18" x14ac:dyDescent="0.25">
      <c r="A2015" s="76" t="str">
        <f t="shared" si="93"/>
        <v>38047</v>
      </c>
      <c r="B2015" s="76" t="str">
        <f t="shared" si="94"/>
        <v>38047</v>
      </c>
      <c r="C2015" s="33">
        <v>38047</v>
      </c>
      <c r="D2015" s="33" t="s">
        <v>2270</v>
      </c>
      <c r="E2015" s="33" t="s">
        <v>988</v>
      </c>
      <c r="F2015" s="33" t="s">
        <v>987</v>
      </c>
      <c r="G2015" s="33" t="s">
        <v>2271</v>
      </c>
      <c r="H2015" s="5" t="s">
        <v>1855</v>
      </c>
      <c r="I2015" s="33">
        <v>2074</v>
      </c>
      <c r="K2015" s="9">
        <v>38</v>
      </c>
      <c r="O2015" s="33" t="s">
        <v>6348</v>
      </c>
      <c r="P2015" s="61" t="str">
        <f t="shared" si="95"/>
        <v>POINT(-99.548585 46.498411)</v>
      </c>
      <c r="Q2015" s="67">
        <v>46.498410999999997</v>
      </c>
      <c r="R2015" s="67">
        <v>-99.548585000000003</v>
      </c>
    </row>
    <row r="2016" spans="1:18" x14ac:dyDescent="0.25">
      <c r="A2016" s="76" t="str">
        <f t="shared" si="93"/>
        <v>38049</v>
      </c>
      <c r="B2016" s="76" t="str">
        <f t="shared" si="94"/>
        <v>38049</v>
      </c>
      <c r="C2016" s="33">
        <v>38049</v>
      </c>
      <c r="D2016" s="33" t="s">
        <v>3509</v>
      </c>
      <c r="E2016" s="33" t="s">
        <v>988</v>
      </c>
      <c r="F2016" s="33" t="s">
        <v>987</v>
      </c>
      <c r="G2016" s="33" t="s">
        <v>3510</v>
      </c>
      <c r="H2016" s="5" t="s">
        <v>1855</v>
      </c>
      <c r="I2016" s="33">
        <v>2075</v>
      </c>
      <c r="K2016" s="9">
        <v>38</v>
      </c>
      <c r="O2016" s="33" t="s">
        <v>6349</v>
      </c>
      <c r="P2016" s="61" t="str">
        <f t="shared" si="95"/>
        <v>POINT(-100.694529 48.182793)</v>
      </c>
      <c r="Q2016" s="67">
        <v>48.182792999999997</v>
      </c>
      <c r="R2016" s="67">
        <v>-100.694529</v>
      </c>
    </row>
    <row r="2017" spans="1:18" x14ac:dyDescent="0.25">
      <c r="A2017" s="76" t="str">
        <f t="shared" si="93"/>
        <v>38051</v>
      </c>
      <c r="B2017" s="76" t="str">
        <f t="shared" si="94"/>
        <v>38051</v>
      </c>
      <c r="C2017" s="33">
        <v>38051</v>
      </c>
      <c r="D2017" s="33" t="s">
        <v>3124</v>
      </c>
      <c r="E2017" s="33" t="s">
        <v>988</v>
      </c>
      <c r="F2017" s="33" t="s">
        <v>987</v>
      </c>
      <c r="G2017" s="33" t="s">
        <v>3125</v>
      </c>
      <c r="H2017" s="5" t="s">
        <v>1855</v>
      </c>
      <c r="I2017" s="33">
        <v>2076</v>
      </c>
      <c r="K2017" s="9">
        <v>38</v>
      </c>
      <c r="O2017" s="33" t="s">
        <v>6350</v>
      </c>
      <c r="P2017" s="61" t="str">
        <f t="shared" si="95"/>
        <v>POINT(-99.492295 46.144162)</v>
      </c>
      <c r="Q2017" s="67">
        <v>46.144162000000001</v>
      </c>
      <c r="R2017" s="67">
        <v>-99.492294999999999</v>
      </c>
    </row>
    <row r="2018" spans="1:18" x14ac:dyDescent="0.25">
      <c r="A2018" s="76" t="str">
        <f t="shared" si="93"/>
        <v>38053</v>
      </c>
      <c r="B2018" s="76" t="str">
        <f t="shared" si="94"/>
        <v>38053</v>
      </c>
      <c r="C2018" s="33">
        <v>38053</v>
      </c>
      <c r="D2018" s="33" t="s">
        <v>6351</v>
      </c>
      <c r="E2018" s="33" t="s">
        <v>988</v>
      </c>
      <c r="F2018" s="33" t="s">
        <v>987</v>
      </c>
      <c r="G2018" s="33" t="s">
        <v>6352</v>
      </c>
      <c r="H2018" s="5" t="s">
        <v>1855</v>
      </c>
      <c r="I2018" s="33">
        <v>2077</v>
      </c>
      <c r="K2018" s="9">
        <v>38</v>
      </c>
      <c r="O2018" s="33" t="s">
        <v>6353</v>
      </c>
      <c r="P2018" s="61" t="str">
        <f t="shared" si="95"/>
        <v>POINT(-103.228066 47.815541)</v>
      </c>
      <c r="Q2018" s="67">
        <v>47.815541000000003</v>
      </c>
      <c r="R2018" s="67">
        <v>-103.228066</v>
      </c>
    </row>
    <row r="2019" spans="1:18" x14ac:dyDescent="0.25">
      <c r="A2019" s="76" t="str">
        <f t="shared" si="93"/>
        <v>38055</v>
      </c>
      <c r="B2019" s="76" t="str">
        <f t="shared" si="94"/>
        <v>38055</v>
      </c>
      <c r="C2019" s="33">
        <v>38055</v>
      </c>
      <c r="D2019" s="33" t="s">
        <v>3512</v>
      </c>
      <c r="E2019" s="33" t="s">
        <v>988</v>
      </c>
      <c r="F2019" s="33" t="s">
        <v>987</v>
      </c>
      <c r="G2019" s="33" t="s">
        <v>3513</v>
      </c>
      <c r="H2019" s="5" t="s">
        <v>1855</v>
      </c>
      <c r="I2019" s="33">
        <v>2078</v>
      </c>
      <c r="K2019" s="9">
        <v>38</v>
      </c>
      <c r="O2019" s="33" t="s">
        <v>6354</v>
      </c>
      <c r="P2019" s="61" t="str">
        <f t="shared" si="95"/>
        <v>POINT(-101.204564 47.523976)</v>
      </c>
      <c r="Q2019" s="67">
        <v>47.523975999999998</v>
      </c>
      <c r="R2019" s="67">
        <v>-101.204564</v>
      </c>
    </row>
    <row r="2020" spans="1:18" x14ac:dyDescent="0.25">
      <c r="A2020" s="76" t="str">
        <f t="shared" si="93"/>
        <v>38057</v>
      </c>
      <c r="B2020" s="76" t="str">
        <f t="shared" si="94"/>
        <v>38057</v>
      </c>
      <c r="C2020" s="33">
        <v>38057</v>
      </c>
      <c r="D2020" s="33" t="s">
        <v>3531</v>
      </c>
      <c r="E2020" s="33" t="s">
        <v>988</v>
      </c>
      <c r="F2020" s="33" t="s">
        <v>987</v>
      </c>
      <c r="G2020" s="33" t="s">
        <v>3532</v>
      </c>
      <c r="H2020" s="5" t="s">
        <v>1855</v>
      </c>
      <c r="I2020" s="33">
        <v>2079</v>
      </c>
      <c r="K2020" s="9">
        <v>38</v>
      </c>
      <c r="O2020" s="33" t="s">
        <v>6355</v>
      </c>
      <c r="P2020" s="61" t="str">
        <f t="shared" si="95"/>
        <v>POINT(-101.710274 47.297717)</v>
      </c>
      <c r="Q2020" s="67">
        <v>47.297716999999999</v>
      </c>
      <c r="R2020" s="67">
        <v>-101.710274</v>
      </c>
    </row>
    <row r="2021" spans="1:18" x14ac:dyDescent="0.25">
      <c r="A2021" s="76" t="str">
        <f t="shared" si="93"/>
        <v>38059</v>
      </c>
      <c r="B2021" s="76" t="str">
        <f t="shared" si="94"/>
        <v>38059</v>
      </c>
      <c r="C2021" s="33">
        <v>38059</v>
      </c>
      <c r="D2021" s="33" t="s">
        <v>4098</v>
      </c>
      <c r="E2021" s="33" t="s">
        <v>988</v>
      </c>
      <c r="F2021" s="33" t="s">
        <v>987</v>
      </c>
      <c r="G2021" s="33" t="s">
        <v>4099</v>
      </c>
      <c r="H2021" s="5" t="s">
        <v>1855</v>
      </c>
      <c r="I2021" s="33">
        <v>2080</v>
      </c>
      <c r="K2021" s="9">
        <v>38</v>
      </c>
      <c r="O2021" s="33" t="s">
        <v>6356</v>
      </c>
      <c r="P2021" s="61" t="str">
        <f t="shared" si="95"/>
        <v>POINT(-101.011434 46.819739)</v>
      </c>
      <c r="Q2021" s="67">
        <v>46.819738999999998</v>
      </c>
      <c r="R2021" s="67">
        <v>-101.01143399999999</v>
      </c>
    </row>
    <row r="2022" spans="1:18" x14ac:dyDescent="0.25">
      <c r="A2022" s="76" t="str">
        <f t="shared" si="93"/>
        <v>38061</v>
      </c>
      <c r="B2022" s="76" t="str">
        <f t="shared" si="94"/>
        <v>38061</v>
      </c>
      <c r="C2022" s="33">
        <v>38061</v>
      </c>
      <c r="D2022" s="33" t="s">
        <v>6357</v>
      </c>
      <c r="E2022" s="33" t="s">
        <v>988</v>
      </c>
      <c r="F2022" s="33" t="s">
        <v>987</v>
      </c>
      <c r="G2022" s="33" t="s">
        <v>6358</v>
      </c>
      <c r="H2022" s="5" t="s">
        <v>1855</v>
      </c>
      <c r="I2022" s="33">
        <v>2081</v>
      </c>
      <c r="K2022" s="9">
        <v>38</v>
      </c>
      <c r="O2022" s="33" t="s">
        <v>6359</v>
      </c>
      <c r="P2022" s="61" t="str">
        <f t="shared" si="95"/>
        <v>POINT(-102.371315 48.134702)</v>
      </c>
      <c r="Q2022" s="67">
        <v>48.134701999999997</v>
      </c>
      <c r="R2022" s="67">
        <v>-102.371315</v>
      </c>
    </row>
    <row r="2023" spans="1:18" x14ac:dyDescent="0.25">
      <c r="A2023" s="76" t="str">
        <f t="shared" si="93"/>
        <v>38063</v>
      </c>
      <c r="B2023" s="76" t="str">
        <f t="shared" si="94"/>
        <v>38063</v>
      </c>
      <c r="C2023" s="33">
        <v>38063</v>
      </c>
      <c r="D2023" s="33" t="s">
        <v>4376</v>
      </c>
      <c r="E2023" s="33" t="s">
        <v>988</v>
      </c>
      <c r="F2023" s="33" t="s">
        <v>987</v>
      </c>
      <c r="G2023" s="33" t="s">
        <v>4377</v>
      </c>
      <c r="H2023" s="5" t="s">
        <v>1855</v>
      </c>
      <c r="I2023" s="33">
        <v>2082</v>
      </c>
      <c r="K2023" s="9">
        <v>38</v>
      </c>
      <c r="O2023" s="33" t="s">
        <v>6360</v>
      </c>
      <c r="P2023" s="61" t="str">
        <f t="shared" si="95"/>
        <v>POINT(-98.209414 47.919339)</v>
      </c>
      <c r="Q2023" s="67">
        <v>47.919339000000001</v>
      </c>
      <c r="R2023" s="67">
        <v>-98.209413999999995</v>
      </c>
    </row>
    <row r="2024" spans="1:18" x14ac:dyDescent="0.25">
      <c r="A2024" s="76" t="str">
        <f t="shared" si="93"/>
        <v>38065</v>
      </c>
      <c r="B2024" s="76" t="str">
        <f t="shared" si="94"/>
        <v>38065</v>
      </c>
      <c r="C2024" s="33">
        <v>38065</v>
      </c>
      <c r="D2024" s="33" t="s">
        <v>6361</v>
      </c>
      <c r="E2024" s="33" t="s">
        <v>988</v>
      </c>
      <c r="F2024" s="33" t="s">
        <v>987</v>
      </c>
      <c r="G2024" s="33" t="s">
        <v>6362</v>
      </c>
      <c r="H2024" s="5" t="s">
        <v>1855</v>
      </c>
      <c r="I2024" s="33">
        <v>2083</v>
      </c>
      <c r="K2024" s="9">
        <v>38</v>
      </c>
      <c r="O2024" s="33" t="s">
        <v>6363</v>
      </c>
      <c r="P2024" s="61" t="str">
        <f t="shared" si="95"/>
        <v>POINT(-101.307901 47.121328)</v>
      </c>
      <c r="Q2024" s="67">
        <v>47.121327999999998</v>
      </c>
      <c r="R2024" s="67">
        <v>-101.307901</v>
      </c>
    </row>
    <row r="2025" spans="1:18" x14ac:dyDescent="0.25">
      <c r="A2025" s="76" t="str">
        <f t="shared" si="93"/>
        <v>38067</v>
      </c>
      <c r="B2025" s="76" t="str">
        <f t="shared" si="94"/>
        <v>38067</v>
      </c>
      <c r="C2025" s="33">
        <v>38067</v>
      </c>
      <c r="D2025" s="33" t="s">
        <v>6364</v>
      </c>
      <c r="E2025" s="33" t="s">
        <v>988</v>
      </c>
      <c r="F2025" s="33" t="s">
        <v>987</v>
      </c>
      <c r="G2025" s="33" t="s">
        <v>6365</v>
      </c>
      <c r="H2025" s="5" t="s">
        <v>1855</v>
      </c>
      <c r="I2025" s="33">
        <v>2084</v>
      </c>
      <c r="K2025" s="9">
        <v>38</v>
      </c>
      <c r="O2025" s="33" t="s">
        <v>6366</v>
      </c>
      <c r="P2025" s="61" t="str">
        <f t="shared" si="95"/>
        <v>POINT(-97.582307 48.789947)</v>
      </c>
      <c r="Q2025" s="67">
        <v>48.789946999999998</v>
      </c>
      <c r="R2025" s="67">
        <v>-97.582307</v>
      </c>
    </row>
    <row r="2026" spans="1:18" x14ac:dyDescent="0.25">
      <c r="A2026" s="76" t="str">
        <f t="shared" si="93"/>
        <v>38069</v>
      </c>
      <c r="B2026" s="76" t="str">
        <f t="shared" si="94"/>
        <v>38069</v>
      </c>
      <c r="C2026" s="33">
        <v>38069</v>
      </c>
      <c r="D2026" s="33" t="s">
        <v>3160</v>
      </c>
      <c r="E2026" s="33" t="s">
        <v>988</v>
      </c>
      <c r="F2026" s="33" t="s">
        <v>987</v>
      </c>
      <c r="G2026" s="33" t="s">
        <v>3161</v>
      </c>
      <c r="H2026" s="5" t="s">
        <v>1855</v>
      </c>
      <c r="I2026" s="33">
        <v>2085</v>
      </c>
      <c r="K2026" s="9">
        <v>38</v>
      </c>
      <c r="O2026" s="33" t="s">
        <v>6367</v>
      </c>
      <c r="P2026" s="61" t="str">
        <f t="shared" si="95"/>
        <v>POINT(-99.988011 48.328166)</v>
      </c>
      <c r="Q2026" s="67">
        <v>48.328166000000003</v>
      </c>
      <c r="R2026" s="67">
        <v>-99.988011</v>
      </c>
    </row>
    <row r="2027" spans="1:18" x14ac:dyDescent="0.25">
      <c r="A2027" s="76" t="str">
        <f t="shared" si="93"/>
        <v>38071</v>
      </c>
      <c r="B2027" s="76" t="str">
        <f t="shared" si="94"/>
        <v>38071</v>
      </c>
      <c r="C2027" s="33">
        <v>38071</v>
      </c>
      <c r="D2027" s="33" t="s">
        <v>5040</v>
      </c>
      <c r="E2027" s="33" t="s">
        <v>988</v>
      </c>
      <c r="F2027" s="33" t="s">
        <v>987</v>
      </c>
      <c r="G2027" s="33" t="s">
        <v>5041</v>
      </c>
      <c r="H2027" s="5" t="s">
        <v>1855</v>
      </c>
      <c r="I2027" s="33">
        <v>2086</v>
      </c>
      <c r="K2027" s="9">
        <v>38</v>
      </c>
      <c r="O2027" s="33" t="s">
        <v>6368</v>
      </c>
      <c r="P2027" s="61" t="str">
        <f t="shared" si="95"/>
        <v>POINT(-98.834844 48.136409)</v>
      </c>
      <c r="Q2027" s="67">
        <v>48.136409</v>
      </c>
      <c r="R2027" s="67">
        <v>-98.834844000000004</v>
      </c>
    </row>
    <row r="2028" spans="1:18" x14ac:dyDescent="0.25">
      <c r="A2028" s="76" t="str">
        <f t="shared" si="93"/>
        <v>38073</v>
      </c>
      <c r="B2028" s="76" t="str">
        <f t="shared" si="94"/>
        <v>38073</v>
      </c>
      <c r="C2028" s="33">
        <v>38073</v>
      </c>
      <c r="D2028" s="33" t="s">
        <v>6369</v>
      </c>
      <c r="E2028" s="33" t="s">
        <v>988</v>
      </c>
      <c r="F2028" s="33" t="s">
        <v>987</v>
      </c>
      <c r="G2028" s="33" t="s">
        <v>6370</v>
      </c>
      <c r="H2028" s="5" t="s">
        <v>1855</v>
      </c>
      <c r="I2028" s="33">
        <v>2087</v>
      </c>
      <c r="K2028" s="9">
        <v>38</v>
      </c>
      <c r="O2028" s="33" t="s">
        <v>6371</v>
      </c>
      <c r="P2028" s="61" t="str">
        <f t="shared" si="95"/>
        <v>POINT(-97.657193 46.478257)</v>
      </c>
      <c r="Q2028" s="67">
        <v>46.478256999999999</v>
      </c>
      <c r="R2028" s="67">
        <v>-97.657193000000007</v>
      </c>
    </row>
    <row r="2029" spans="1:18" x14ac:dyDescent="0.25">
      <c r="A2029" s="76" t="str">
        <f t="shared" si="93"/>
        <v>38075</v>
      </c>
      <c r="B2029" s="76" t="str">
        <f t="shared" si="94"/>
        <v>38075</v>
      </c>
      <c r="C2029" s="33">
        <v>38075</v>
      </c>
      <c r="D2029" s="33" t="s">
        <v>5049</v>
      </c>
      <c r="E2029" s="33" t="s">
        <v>988</v>
      </c>
      <c r="F2029" s="33" t="s">
        <v>987</v>
      </c>
      <c r="G2029" s="33" t="s">
        <v>5050</v>
      </c>
      <c r="H2029" s="5" t="s">
        <v>1855</v>
      </c>
      <c r="I2029" s="33">
        <v>2088</v>
      </c>
      <c r="K2029" s="9">
        <v>38</v>
      </c>
      <c r="O2029" s="33" t="s">
        <v>6372</v>
      </c>
      <c r="P2029" s="61" t="str">
        <f t="shared" si="95"/>
        <v>POINT(-101.526364 48.721416)</v>
      </c>
      <c r="Q2029" s="67">
        <v>48.721415999999998</v>
      </c>
      <c r="R2029" s="67">
        <v>-101.526364</v>
      </c>
    </row>
    <row r="2030" spans="1:18" x14ac:dyDescent="0.25">
      <c r="A2030" s="76" t="str">
        <f t="shared" si="93"/>
        <v>38077</v>
      </c>
      <c r="B2030" s="76" t="str">
        <f t="shared" si="94"/>
        <v>38077</v>
      </c>
      <c r="C2030" s="33">
        <v>38077</v>
      </c>
      <c r="D2030" s="33" t="s">
        <v>3555</v>
      </c>
      <c r="E2030" s="33" t="s">
        <v>988</v>
      </c>
      <c r="F2030" s="33" t="s">
        <v>987</v>
      </c>
      <c r="G2030" s="33" t="s">
        <v>3556</v>
      </c>
      <c r="H2030" s="5" t="s">
        <v>1855</v>
      </c>
      <c r="I2030" s="33">
        <v>2089</v>
      </c>
      <c r="K2030" s="9">
        <v>38</v>
      </c>
      <c r="O2030" s="33" t="s">
        <v>6373</v>
      </c>
      <c r="P2030" s="61" t="str">
        <f t="shared" si="95"/>
        <v>POINT(-96.76635 46.264153)</v>
      </c>
      <c r="Q2030" s="67">
        <v>46.264153</v>
      </c>
      <c r="R2030" s="67">
        <v>-96.766350000000003</v>
      </c>
    </row>
    <row r="2031" spans="1:18" x14ac:dyDescent="0.25">
      <c r="A2031" s="76" t="str">
        <f t="shared" si="93"/>
        <v>38079</v>
      </c>
      <c r="B2031" s="76" t="str">
        <f t="shared" si="94"/>
        <v>38079</v>
      </c>
      <c r="C2031" s="33">
        <v>38079</v>
      </c>
      <c r="D2031" s="33" t="s">
        <v>6374</v>
      </c>
      <c r="E2031" s="33" t="s">
        <v>988</v>
      </c>
      <c r="F2031" s="33" t="s">
        <v>987</v>
      </c>
      <c r="G2031" s="33" t="s">
        <v>6375</v>
      </c>
      <c r="H2031" s="5" t="s">
        <v>1855</v>
      </c>
      <c r="I2031" s="33">
        <v>2090</v>
      </c>
      <c r="K2031" s="9">
        <v>38</v>
      </c>
      <c r="O2031" s="33" t="s">
        <v>6376</v>
      </c>
      <c r="P2031" s="61" t="str">
        <f t="shared" si="95"/>
        <v>POINT(-99.817363 48.836027)</v>
      </c>
      <c r="Q2031" s="67">
        <v>48.836027000000001</v>
      </c>
      <c r="R2031" s="67">
        <v>-99.817363</v>
      </c>
    </row>
    <row r="2032" spans="1:18" x14ac:dyDescent="0.25">
      <c r="A2032" s="76" t="str">
        <f t="shared" si="93"/>
        <v>38081</v>
      </c>
      <c r="B2032" s="76" t="str">
        <f t="shared" si="94"/>
        <v>38081</v>
      </c>
      <c r="C2032" s="33">
        <v>38081</v>
      </c>
      <c r="D2032" s="33" t="s">
        <v>6377</v>
      </c>
      <c r="E2032" s="33" t="s">
        <v>988</v>
      </c>
      <c r="F2032" s="33" t="s">
        <v>987</v>
      </c>
      <c r="G2032" s="33" t="s">
        <v>6378</v>
      </c>
      <c r="H2032" s="5" t="s">
        <v>1855</v>
      </c>
      <c r="I2032" s="33">
        <v>2091</v>
      </c>
      <c r="K2032" s="9">
        <v>38</v>
      </c>
      <c r="O2032" s="33" t="s">
        <v>6379</v>
      </c>
      <c r="P2032" s="61" t="str">
        <f t="shared" si="95"/>
        <v>POINT(-97.591691 46.163745)</v>
      </c>
      <c r="Q2032" s="67">
        <v>46.163744999999999</v>
      </c>
      <c r="R2032" s="67">
        <v>-97.591690999999997</v>
      </c>
    </row>
    <row r="2033" spans="1:18" x14ac:dyDescent="0.25">
      <c r="A2033" s="76" t="str">
        <f t="shared" si="93"/>
        <v>38083</v>
      </c>
      <c r="B2033" s="76" t="str">
        <f t="shared" si="94"/>
        <v>38083</v>
      </c>
      <c r="C2033" s="33">
        <v>38083</v>
      </c>
      <c r="D2033" s="33" t="s">
        <v>4161</v>
      </c>
      <c r="E2033" s="33" t="s">
        <v>988</v>
      </c>
      <c r="F2033" s="33" t="s">
        <v>987</v>
      </c>
      <c r="G2033" s="33" t="s">
        <v>4162</v>
      </c>
      <c r="H2033" s="5" t="s">
        <v>1855</v>
      </c>
      <c r="I2033" s="33">
        <v>2092</v>
      </c>
      <c r="K2033" s="9">
        <v>38</v>
      </c>
      <c r="O2033" s="33" t="s">
        <v>6380</v>
      </c>
      <c r="P2033" s="61" t="str">
        <f t="shared" si="95"/>
        <v>POINT(-100.340156 47.576556)</v>
      </c>
      <c r="Q2033" s="67">
        <v>47.576555999999997</v>
      </c>
      <c r="R2033" s="67">
        <v>-100.34015599999999</v>
      </c>
    </row>
    <row r="2034" spans="1:18" x14ac:dyDescent="0.25">
      <c r="A2034" s="76" t="str">
        <f t="shared" si="93"/>
        <v>38085</v>
      </c>
      <c r="B2034" s="76" t="str">
        <f t="shared" si="94"/>
        <v>38085</v>
      </c>
      <c r="C2034" s="33">
        <v>38085</v>
      </c>
      <c r="D2034" s="33" t="s">
        <v>3936</v>
      </c>
      <c r="E2034" s="33" t="s">
        <v>988</v>
      </c>
      <c r="F2034" s="33" t="s">
        <v>987</v>
      </c>
      <c r="G2034" s="33" t="s">
        <v>3937</v>
      </c>
      <c r="H2034" s="5" t="s">
        <v>1855</v>
      </c>
      <c r="I2034" s="33">
        <v>2093</v>
      </c>
      <c r="K2034" s="9">
        <v>38</v>
      </c>
      <c r="O2034" s="33" t="s">
        <v>6381</v>
      </c>
      <c r="P2034" s="61" t="str">
        <f t="shared" si="95"/>
        <v>POINT(-100.72635 46.161951)</v>
      </c>
      <c r="Q2034" s="67">
        <v>46.161951000000002</v>
      </c>
      <c r="R2034" s="67">
        <v>-100.72635</v>
      </c>
    </row>
    <row r="2035" spans="1:18" x14ac:dyDescent="0.25">
      <c r="A2035" s="76" t="str">
        <f t="shared" si="93"/>
        <v>38087</v>
      </c>
      <c r="B2035" s="76" t="str">
        <f t="shared" si="94"/>
        <v>38087</v>
      </c>
      <c r="C2035" s="33">
        <v>38087</v>
      </c>
      <c r="D2035" s="33" t="s">
        <v>6382</v>
      </c>
      <c r="E2035" s="33" t="s">
        <v>988</v>
      </c>
      <c r="F2035" s="33" t="s">
        <v>987</v>
      </c>
      <c r="G2035" s="33" t="s">
        <v>6383</v>
      </c>
      <c r="H2035" s="5" t="s">
        <v>1855</v>
      </c>
      <c r="I2035" s="33">
        <v>2094</v>
      </c>
      <c r="K2035" s="9">
        <v>38</v>
      </c>
      <c r="O2035" s="33" t="s">
        <v>6384</v>
      </c>
      <c r="P2035" s="61" t="str">
        <f t="shared" si="95"/>
        <v>POINT(-103.443746 46.411465)</v>
      </c>
      <c r="Q2035" s="67">
        <v>46.411465</v>
      </c>
      <c r="R2035" s="67">
        <v>-103.443746</v>
      </c>
    </row>
    <row r="2036" spans="1:18" x14ac:dyDescent="0.25">
      <c r="A2036" s="76" t="str">
        <f t="shared" si="93"/>
        <v>38089</v>
      </c>
      <c r="B2036" s="76" t="str">
        <f t="shared" si="94"/>
        <v>38089</v>
      </c>
      <c r="C2036" s="33">
        <v>38089</v>
      </c>
      <c r="D2036" s="33" t="s">
        <v>3571</v>
      </c>
      <c r="E2036" s="33" t="s">
        <v>988</v>
      </c>
      <c r="F2036" s="33" t="s">
        <v>987</v>
      </c>
      <c r="G2036" s="33" t="s">
        <v>3572</v>
      </c>
      <c r="H2036" s="5" t="s">
        <v>1855</v>
      </c>
      <c r="I2036" s="33">
        <v>2095</v>
      </c>
      <c r="K2036" s="9">
        <v>38</v>
      </c>
      <c r="O2036" s="33" t="s">
        <v>6385</v>
      </c>
      <c r="P2036" s="61" t="str">
        <f t="shared" si="95"/>
        <v>POINT(-102.785075 46.879757)</v>
      </c>
      <c r="Q2036" s="67">
        <v>46.879756999999998</v>
      </c>
      <c r="R2036" s="67">
        <v>-102.78507500000001</v>
      </c>
    </row>
    <row r="2037" spans="1:18" x14ac:dyDescent="0.25">
      <c r="A2037" s="76" t="str">
        <f t="shared" si="93"/>
        <v>38091</v>
      </c>
      <c r="B2037" s="76" t="str">
        <f t="shared" si="94"/>
        <v>38091</v>
      </c>
      <c r="C2037" s="33">
        <v>38091</v>
      </c>
      <c r="D2037" s="33" t="s">
        <v>5072</v>
      </c>
      <c r="E2037" s="33" t="s">
        <v>988</v>
      </c>
      <c r="F2037" s="33" t="s">
        <v>987</v>
      </c>
      <c r="G2037" s="33" t="s">
        <v>5073</v>
      </c>
      <c r="H2037" s="5" t="s">
        <v>1855</v>
      </c>
      <c r="I2037" s="33">
        <v>2096</v>
      </c>
      <c r="K2037" s="9">
        <v>38</v>
      </c>
      <c r="O2037" s="33" t="s">
        <v>6386</v>
      </c>
      <c r="P2037" s="61" t="str">
        <f t="shared" si="95"/>
        <v>POINT(-97.746445 47.459656)</v>
      </c>
      <c r="Q2037" s="67">
        <v>47.459656000000003</v>
      </c>
      <c r="R2037" s="67">
        <v>-97.746444999999994</v>
      </c>
    </row>
    <row r="2038" spans="1:18" x14ac:dyDescent="0.25">
      <c r="A2038" s="76" t="str">
        <f t="shared" si="93"/>
        <v>38093</v>
      </c>
      <c r="B2038" s="76" t="str">
        <f t="shared" si="94"/>
        <v>38093</v>
      </c>
      <c r="C2038" s="33">
        <v>38093</v>
      </c>
      <c r="D2038" s="33" t="s">
        <v>6387</v>
      </c>
      <c r="E2038" s="33" t="s">
        <v>988</v>
      </c>
      <c r="F2038" s="33" t="s">
        <v>987</v>
      </c>
      <c r="G2038" s="33" t="s">
        <v>6388</v>
      </c>
      <c r="H2038" s="5" t="s">
        <v>1855</v>
      </c>
      <c r="I2038" s="33">
        <v>2097</v>
      </c>
      <c r="K2038" s="9">
        <v>38</v>
      </c>
      <c r="O2038" s="33" t="s">
        <v>6389</v>
      </c>
      <c r="P2038" s="61" t="str">
        <f t="shared" si="95"/>
        <v>POINT(-98.744696 46.915799)</v>
      </c>
      <c r="Q2038" s="67">
        <v>46.915799</v>
      </c>
      <c r="R2038" s="67">
        <v>-98.744696000000005</v>
      </c>
    </row>
    <row r="2039" spans="1:18" x14ac:dyDescent="0.25">
      <c r="A2039" s="76" t="str">
        <f t="shared" si="93"/>
        <v>38095</v>
      </c>
      <c r="B2039" s="76" t="str">
        <f t="shared" si="94"/>
        <v>38095</v>
      </c>
      <c r="C2039" s="33">
        <v>38095</v>
      </c>
      <c r="D2039" s="33" t="s">
        <v>6390</v>
      </c>
      <c r="E2039" s="33" t="s">
        <v>988</v>
      </c>
      <c r="F2039" s="33" t="s">
        <v>987</v>
      </c>
      <c r="G2039" s="33" t="s">
        <v>6391</v>
      </c>
      <c r="H2039" s="5" t="s">
        <v>1855</v>
      </c>
      <c r="I2039" s="33">
        <v>2098</v>
      </c>
      <c r="K2039" s="9">
        <v>38</v>
      </c>
      <c r="O2039" s="33" t="s">
        <v>6392</v>
      </c>
      <c r="P2039" s="61" t="str">
        <f t="shared" si="95"/>
        <v>POINT(-99.234305 48.584615)</v>
      </c>
      <c r="Q2039" s="67">
        <v>48.584614999999999</v>
      </c>
      <c r="R2039" s="67">
        <v>-99.234305000000006</v>
      </c>
    </row>
    <row r="2040" spans="1:18" x14ac:dyDescent="0.25">
      <c r="A2040" s="76" t="str">
        <f t="shared" si="93"/>
        <v>38097</v>
      </c>
      <c r="B2040" s="76" t="str">
        <f t="shared" si="94"/>
        <v>38097</v>
      </c>
      <c r="C2040" s="33">
        <v>38097</v>
      </c>
      <c r="D2040" s="33" t="s">
        <v>6393</v>
      </c>
      <c r="E2040" s="33" t="s">
        <v>988</v>
      </c>
      <c r="F2040" s="33" t="s">
        <v>987</v>
      </c>
      <c r="G2040" s="33" t="s">
        <v>6394</v>
      </c>
      <c r="H2040" s="5" t="s">
        <v>1855</v>
      </c>
      <c r="I2040" s="33">
        <v>2099</v>
      </c>
      <c r="K2040" s="9">
        <v>38</v>
      </c>
      <c r="O2040" s="33" t="s">
        <v>6395</v>
      </c>
      <c r="P2040" s="61" t="str">
        <f t="shared" si="95"/>
        <v>POINT(-97.226828 47.491264)</v>
      </c>
      <c r="Q2040" s="67">
        <v>47.491264000000001</v>
      </c>
      <c r="R2040" s="67">
        <v>-97.226827999999998</v>
      </c>
    </row>
    <row r="2041" spans="1:18" x14ac:dyDescent="0.25">
      <c r="A2041" s="76" t="str">
        <f t="shared" si="93"/>
        <v>38099</v>
      </c>
      <c r="B2041" s="76" t="str">
        <f t="shared" si="94"/>
        <v>38099</v>
      </c>
      <c r="C2041" s="33">
        <v>38099</v>
      </c>
      <c r="D2041" s="33" t="s">
        <v>6396</v>
      </c>
      <c r="E2041" s="33" t="s">
        <v>988</v>
      </c>
      <c r="F2041" s="33" t="s">
        <v>987</v>
      </c>
      <c r="G2041" s="33" t="s">
        <v>6397</v>
      </c>
      <c r="H2041" s="5" t="s">
        <v>1855</v>
      </c>
      <c r="I2041" s="33">
        <v>2100</v>
      </c>
      <c r="K2041" s="9">
        <v>38</v>
      </c>
      <c r="O2041" s="33" t="s">
        <v>6398</v>
      </c>
      <c r="P2041" s="61" t="str">
        <f t="shared" si="95"/>
        <v>POINT(-97.555232 48.390892)</v>
      </c>
      <c r="Q2041" s="67">
        <v>48.390892000000001</v>
      </c>
      <c r="R2041" s="67">
        <v>-97.555232000000004</v>
      </c>
    </row>
    <row r="2042" spans="1:18" x14ac:dyDescent="0.25">
      <c r="A2042" s="76" t="str">
        <f t="shared" si="93"/>
        <v>38101</v>
      </c>
      <c r="B2042" s="76" t="str">
        <f t="shared" si="94"/>
        <v>38101</v>
      </c>
      <c r="C2042" s="33">
        <v>38101</v>
      </c>
      <c r="D2042" s="33" t="s">
        <v>6399</v>
      </c>
      <c r="E2042" s="33" t="s">
        <v>988</v>
      </c>
      <c r="F2042" s="33" t="s">
        <v>987</v>
      </c>
      <c r="G2042" s="33" t="s">
        <v>6400</v>
      </c>
      <c r="H2042" s="5" t="s">
        <v>1855</v>
      </c>
      <c r="I2042" s="33">
        <v>2101</v>
      </c>
      <c r="K2042" s="9">
        <v>38</v>
      </c>
      <c r="O2042" s="33" t="s">
        <v>6401</v>
      </c>
      <c r="P2042" s="61" t="str">
        <f t="shared" si="95"/>
        <v>POINT(-101.329338 48.256527)</v>
      </c>
      <c r="Q2042" s="67">
        <v>48.256526999999998</v>
      </c>
      <c r="R2042" s="67">
        <v>-101.32933800000001</v>
      </c>
    </row>
    <row r="2043" spans="1:18" x14ac:dyDescent="0.25">
      <c r="A2043" s="76" t="str">
        <f t="shared" si="93"/>
        <v>38103</v>
      </c>
      <c r="B2043" s="76" t="str">
        <f t="shared" si="94"/>
        <v>38103</v>
      </c>
      <c r="C2043" s="33">
        <v>38103</v>
      </c>
      <c r="D2043" s="33" t="s">
        <v>3771</v>
      </c>
      <c r="E2043" s="33" t="s">
        <v>988</v>
      </c>
      <c r="F2043" s="33" t="s">
        <v>987</v>
      </c>
      <c r="G2043" s="33" t="s">
        <v>3772</v>
      </c>
      <c r="H2043" s="5" t="s">
        <v>1855</v>
      </c>
      <c r="I2043" s="33">
        <v>2102</v>
      </c>
      <c r="K2043" s="9">
        <v>38</v>
      </c>
      <c r="O2043" s="33" t="s">
        <v>6402</v>
      </c>
      <c r="P2043" s="61" t="str">
        <f t="shared" si="95"/>
        <v>POINT(-99.781286 47.676761)</v>
      </c>
      <c r="Q2043" s="67">
        <v>47.676760999999999</v>
      </c>
      <c r="R2043" s="67">
        <v>-99.781285999999994</v>
      </c>
    </row>
    <row r="2044" spans="1:18" x14ac:dyDescent="0.25">
      <c r="A2044" s="76" t="str">
        <f t="shared" si="93"/>
        <v>38105</v>
      </c>
      <c r="B2044" s="76" t="str">
        <f t="shared" si="94"/>
        <v>38105</v>
      </c>
      <c r="C2044" s="33">
        <v>38105</v>
      </c>
      <c r="D2044" s="33" t="s">
        <v>6403</v>
      </c>
      <c r="E2044" s="33" t="s">
        <v>988</v>
      </c>
      <c r="F2044" s="33" t="s">
        <v>987</v>
      </c>
      <c r="G2044" s="33" t="s">
        <v>6404</v>
      </c>
      <c r="H2044" s="5" t="s">
        <v>1855</v>
      </c>
      <c r="I2044" s="33">
        <v>2103</v>
      </c>
      <c r="K2044" s="9">
        <v>38</v>
      </c>
      <c r="O2044" s="33" t="s">
        <v>6405</v>
      </c>
      <c r="P2044" s="61" t="str">
        <f t="shared" si="95"/>
        <v>POINT(-103.563682 48.199801)</v>
      </c>
      <c r="Q2044" s="67">
        <v>48.199801000000001</v>
      </c>
      <c r="R2044" s="67">
        <v>-103.563682</v>
      </c>
    </row>
    <row r="2045" spans="1:18" x14ac:dyDescent="0.25">
      <c r="A2045" s="76" t="str">
        <f t="shared" si="93"/>
        <v>39001</v>
      </c>
      <c r="B2045" s="76" t="str">
        <f t="shared" si="94"/>
        <v>39001</v>
      </c>
      <c r="C2045" s="33">
        <v>39001</v>
      </c>
      <c r="D2045" s="33" t="s">
        <v>2524</v>
      </c>
      <c r="E2045" s="33" t="s">
        <v>991</v>
      </c>
      <c r="F2045" s="33" t="s">
        <v>990</v>
      </c>
      <c r="G2045" s="33" t="s">
        <v>2525</v>
      </c>
      <c r="H2045" s="5" t="s">
        <v>1855</v>
      </c>
      <c r="I2045" s="33">
        <v>2104</v>
      </c>
      <c r="K2045" s="9">
        <v>39</v>
      </c>
      <c r="O2045" s="33" t="s">
        <v>6406</v>
      </c>
      <c r="P2045" s="61" t="str">
        <f t="shared" si="95"/>
        <v>POINT(-83.517043 38.848346)</v>
      </c>
      <c r="Q2045" s="67">
        <v>38.848345999999999</v>
      </c>
      <c r="R2045" s="67">
        <v>-83.517043000000001</v>
      </c>
    </row>
    <row r="2046" spans="1:18" x14ac:dyDescent="0.25">
      <c r="A2046" s="76" t="str">
        <f t="shared" si="93"/>
        <v>39003</v>
      </c>
      <c r="B2046" s="76" t="str">
        <f t="shared" si="94"/>
        <v>39003</v>
      </c>
      <c r="C2046" s="33">
        <v>39003</v>
      </c>
      <c r="D2046" s="33" t="s">
        <v>3607</v>
      </c>
      <c r="E2046" s="33" t="s">
        <v>991</v>
      </c>
      <c r="F2046" s="33" t="s">
        <v>990</v>
      </c>
      <c r="G2046" s="33" t="s">
        <v>3608</v>
      </c>
      <c r="H2046" s="5" t="s">
        <v>1855</v>
      </c>
      <c r="I2046" s="33">
        <v>2105</v>
      </c>
      <c r="K2046" s="9">
        <v>39</v>
      </c>
      <c r="O2046" s="33" t="s">
        <v>6407</v>
      </c>
      <c r="P2046" s="61" t="str">
        <f t="shared" si="95"/>
        <v>POINT(-84.121928 40.757675)</v>
      </c>
      <c r="Q2046" s="67">
        <v>40.757674999999999</v>
      </c>
      <c r="R2046" s="67">
        <v>-84.121927999999997</v>
      </c>
    </row>
    <row r="2047" spans="1:18" x14ac:dyDescent="0.25">
      <c r="A2047" s="76" t="str">
        <f t="shared" si="93"/>
        <v>39005</v>
      </c>
      <c r="B2047" s="76" t="str">
        <f t="shared" si="94"/>
        <v>39005</v>
      </c>
      <c r="C2047" s="33">
        <v>39005</v>
      </c>
      <c r="D2047" s="33" t="s">
        <v>6408</v>
      </c>
      <c r="E2047" s="33" t="s">
        <v>991</v>
      </c>
      <c r="F2047" s="33" t="s">
        <v>990</v>
      </c>
      <c r="G2047" s="33" t="s">
        <v>6409</v>
      </c>
      <c r="H2047" s="5" t="s">
        <v>1855</v>
      </c>
      <c r="I2047" s="33">
        <v>2106</v>
      </c>
      <c r="K2047" s="9">
        <v>39</v>
      </c>
      <c r="O2047" s="33" t="s">
        <v>6410</v>
      </c>
      <c r="P2047" s="61" t="str">
        <f t="shared" si="95"/>
        <v>POINT(-82.285667 40.855217)</v>
      </c>
      <c r="Q2047" s="67">
        <v>40.855217000000003</v>
      </c>
      <c r="R2047" s="67">
        <v>-82.285667000000004</v>
      </c>
    </row>
    <row r="2048" spans="1:18" x14ac:dyDescent="0.25">
      <c r="A2048" s="76" t="str">
        <f t="shared" si="93"/>
        <v>39007</v>
      </c>
      <c r="B2048" s="76" t="str">
        <f t="shared" si="94"/>
        <v>39007</v>
      </c>
      <c r="C2048" s="33">
        <v>39007</v>
      </c>
      <c r="D2048" s="33" t="s">
        <v>6411</v>
      </c>
      <c r="E2048" s="33" t="s">
        <v>991</v>
      </c>
      <c r="F2048" s="33" t="s">
        <v>990</v>
      </c>
      <c r="G2048" s="33" t="s">
        <v>6412</v>
      </c>
      <c r="H2048" s="5" t="s">
        <v>1855</v>
      </c>
      <c r="I2048" s="33">
        <v>2107</v>
      </c>
      <c r="K2048" s="9">
        <v>39</v>
      </c>
      <c r="O2048" s="33" t="s">
        <v>6413</v>
      </c>
      <c r="P2048" s="61" t="str">
        <f t="shared" si="95"/>
        <v>POINT(-80.767571 41.795339)</v>
      </c>
      <c r="Q2048" s="67">
        <v>41.795338999999998</v>
      </c>
      <c r="R2048" s="67">
        <v>-80.767571000000004</v>
      </c>
    </row>
    <row r="2049" spans="1:18" x14ac:dyDescent="0.25">
      <c r="A2049" s="76" t="str">
        <f t="shared" si="93"/>
        <v>39009</v>
      </c>
      <c r="B2049" s="76" t="str">
        <f t="shared" si="94"/>
        <v>39009</v>
      </c>
      <c r="C2049" s="33">
        <v>39009</v>
      </c>
      <c r="D2049" s="33" t="s">
        <v>6414</v>
      </c>
      <c r="E2049" s="33" t="s">
        <v>991</v>
      </c>
      <c r="F2049" s="33" t="s">
        <v>990</v>
      </c>
      <c r="G2049" s="33" t="s">
        <v>6415</v>
      </c>
      <c r="H2049" s="5" t="s">
        <v>1855</v>
      </c>
      <c r="I2049" s="33">
        <v>2108</v>
      </c>
      <c r="K2049" s="9">
        <v>39</v>
      </c>
      <c r="O2049" s="33" t="s">
        <v>6416</v>
      </c>
      <c r="P2049" s="61" t="str">
        <f t="shared" si="95"/>
        <v>POINT(-82.10024 39.345128)</v>
      </c>
      <c r="Q2049" s="67">
        <v>39.345128000000003</v>
      </c>
      <c r="R2049" s="67">
        <v>-82.100239999999999</v>
      </c>
    </row>
    <row r="2050" spans="1:18" x14ac:dyDescent="0.25">
      <c r="A2050" s="76" t="str">
        <f t="shared" si="93"/>
        <v>39011</v>
      </c>
      <c r="B2050" s="76" t="str">
        <f t="shared" si="94"/>
        <v>39011</v>
      </c>
      <c r="C2050" s="33">
        <v>39011</v>
      </c>
      <c r="D2050" s="33" t="s">
        <v>6417</v>
      </c>
      <c r="E2050" s="33" t="s">
        <v>991</v>
      </c>
      <c r="F2050" s="33" t="s">
        <v>990</v>
      </c>
      <c r="G2050" s="33" t="s">
        <v>6418</v>
      </c>
      <c r="H2050" s="5" t="s">
        <v>1855</v>
      </c>
      <c r="I2050" s="33">
        <v>2109</v>
      </c>
      <c r="K2050" s="9">
        <v>39</v>
      </c>
      <c r="O2050" s="33" t="s">
        <v>6419</v>
      </c>
      <c r="P2050" s="61" t="str">
        <f t="shared" si="95"/>
        <v>POINT(-84.269481 40.545245)</v>
      </c>
      <c r="Q2050" s="67">
        <v>40.545245000000001</v>
      </c>
      <c r="R2050" s="67">
        <v>-84.269480999999999</v>
      </c>
    </row>
    <row r="2051" spans="1:18" x14ac:dyDescent="0.25">
      <c r="A2051" s="76" t="str">
        <f t="shared" ref="A2051:A2114" si="96">K2051&amp;RIGHT(C2051,3)</f>
        <v>39013</v>
      </c>
      <c r="B2051" s="76" t="str">
        <f t="shared" ref="B2051:B2114" si="97">TEXT(A2051,"00000")</f>
        <v>39013</v>
      </c>
      <c r="C2051" s="33">
        <v>39013</v>
      </c>
      <c r="D2051" s="33" t="s">
        <v>6420</v>
      </c>
      <c r="E2051" s="33" t="s">
        <v>991</v>
      </c>
      <c r="F2051" s="33" t="s">
        <v>990</v>
      </c>
      <c r="G2051" s="33" t="s">
        <v>6421</v>
      </c>
      <c r="H2051" s="5" t="s">
        <v>1855</v>
      </c>
      <c r="I2051" s="33">
        <v>2110</v>
      </c>
      <c r="K2051" s="9">
        <v>39</v>
      </c>
      <c r="O2051" s="33" t="s">
        <v>6422</v>
      </c>
      <c r="P2051" s="61" t="str">
        <f t="shared" ref="P2051:P2114" si="98">CONCATENATE("POINT","(",R2051," ",Q2051,")")</f>
        <v>POINT(-80.88884 40.042095)</v>
      </c>
      <c r="Q2051" s="67">
        <v>40.042095000000003</v>
      </c>
      <c r="R2051" s="67">
        <v>-80.888840000000002</v>
      </c>
    </row>
    <row r="2052" spans="1:18" x14ac:dyDescent="0.25">
      <c r="A2052" s="76" t="str">
        <f t="shared" si="96"/>
        <v>39015</v>
      </c>
      <c r="B2052" s="76" t="str">
        <f t="shared" si="97"/>
        <v>39015</v>
      </c>
      <c r="C2052" s="33">
        <v>39015</v>
      </c>
      <c r="D2052" s="33" t="s">
        <v>3404</v>
      </c>
      <c r="E2052" s="33" t="s">
        <v>991</v>
      </c>
      <c r="F2052" s="33" t="s">
        <v>990</v>
      </c>
      <c r="G2052" s="33" t="s">
        <v>3405</v>
      </c>
      <c r="H2052" s="5" t="s">
        <v>1855</v>
      </c>
      <c r="I2052" s="33">
        <v>2111</v>
      </c>
      <c r="K2052" s="9">
        <v>39</v>
      </c>
      <c r="O2052" s="33" t="s">
        <v>6423</v>
      </c>
      <c r="P2052" s="61" t="str">
        <f t="shared" si="98"/>
        <v>POINT(-83.892944 38.948158)</v>
      </c>
      <c r="Q2052" s="67">
        <v>38.948157999999999</v>
      </c>
      <c r="R2052" s="67">
        <v>-83.892944</v>
      </c>
    </row>
    <row r="2053" spans="1:18" x14ac:dyDescent="0.25">
      <c r="A2053" s="76" t="str">
        <f t="shared" si="96"/>
        <v>39017</v>
      </c>
      <c r="B2053" s="76" t="str">
        <f t="shared" si="97"/>
        <v>39017</v>
      </c>
      <c r="C2053" s="33">
        <v>39017</v>
      </c>
      <c r="D2053" s="33" t="s">
        <v>1872</v>
      </c>
      <c r="E2053" s="33" t="s">
        <v>991</v>
      </c>
      <c r="F2053" s="33" t="s">
        <v>990</v>
      </c>
      <c r="G2053" s="33" t="s">
        <v>1873</v>
      </c>
      <c r="H2053" s="5" t="s">
        <v>1855</v>
      </c>
      <c r="I2053" s="33">
        <v>2112</v>
      </c>
      <c r="K2053" s="9">
        <v>39</v>
      </c>
      <c r="O2053" s="33" t="s">
        <v>6424</v>
      </c>
      <c r="P2053" s="61" t="str">
        <f t="shared" si="98"/>
        <v>POINT(-84.500267 39.410684)</v>
      </c>
      <c r="Q2053" s="67">
        <v>39.410684000000003</v>
      </c>
      <c r="R2053" s="67">
        <v>-84.500266999999994</v>
      </c>
    </row>
    <row r="2054" spans="1:18" x14ac:dyDescent="0.25">
      <c r="A2054" s="76" t="str">
        <f t="shared" si="96"/>
        <v>39019</v>
      </c>
      <c r="B2054" s="76" t="str">
        <f t="shared" si="97"/>
        <v>39019</v>
      </c>
      <c r="C2054" s="33">
        <v>39019</v>
      </c>
      <c r="D2054" s="33" t="s">
        <v>2186</v>
      </c>
      <c r="E2054" s="33" t="s">
        <v>991</v>
      </c>
      <c r="F2054" s="33" t="s">
        <v>990</v>
      </c>
      <c r="G2054" s="33" t="s">
        <v>2187</v>
      </c>
      <c r="H2054" s="5" t="s">
        <v>1855</v>
      </c>
      <c r="I2054" s="33">
        <v>2113</v>
      </c>
      <c r="K2054" s="9">
        <v>39</v>
      </c>
      <c r="O2054" s="33" t="s">
        <v>6425</v>
      </c>
      <c r="P2054" s="61" t="str">
        <f t="shared" si="98"/>
        <v>POINT(-81.114892 40.608318)</v>
      </c>
      <c r="Q2054" s="67">
        <v>40.608317999999997</v>
      </c>
      <c r="R2054" s="67">
        <v>-81.114891999999998</v>
      </c>
    </row>
    <row r="2055" spans="1:18" x14ac:dyDescent="0.25">
      <c r="A2055" s="76" t="str">
        <f t="shared" si="96"/>
        <v>39021</v>
      </c>
      <c r="B2055" s="76" t="str">
        <f t="shared" si="97"/>
        <v>39021</v>
      </c>
      <c r="C2055" s="33">
        <v>39021</v>
      </c>
      <c r="D2055" s="33" t="s">
        <v>3415</v>
      </c>
      <c r="E2055" s="33" t="s">
        <v>991</v>
      </c>
      <c r="F2055" s="33" t="s">
        <v>990</v>
      </c>
      <c r="G2055" s="33" t="s">
        <v>3416</v>
      </c>
      <c r="H2055" s="5" t="s">
        <v>1855</v>
      </c>
      <c r="I2055" s="33">
        <v>2114</v>
      </c>
      <c r="K2055" s="9">
        <v>39</v>
      </c>
      <c r="O2055" s="33" t="s">
        <v>6426</v>
      </c>
      <c r="P2055" s="61" t="str">
        <f t="shared" si="98"/>
        <v>POINT(-83.76028 40.120684)</v>
      </c>
      <c r="Q2055" s="67">
        <v>40.120683999999997</v>
      </c>
      <c r="R2055" s="67">
        <v>-83.760279999999995</v>
      </c>
    </row>
    <row r="2056" spans="1:18" x14ac:dyDescent="0.25">
      <c r="A2056" s="76" t="str">
        <f t="shared" si="96"/>
        <v>39023</v>
      </c>
      <c r="B2056" s="76" t="str">
        <f t="shared" si="97"/>
        <v>39023</v>
      </c>
      <c r="C2056" s="33">
        <v>39023</v>
      </c>
      <c r="D2056" s="33" t="s">
        <v>2192</v>
      </c>
      <c r="E2056" s="33" t="s">
        <v>991</v>
      </c>
      <c r="F2056" s="33" t="s">
        <v>990</v>
      </c>
      <c r="G2056" s="33" t="s">
        <v>2193</v>
      </c>
      <c r="H2056" s="5" t="s">
        <v>1855</v>
      </c>
      <c r="I2056" s="33">
        <v>2115</v>
      </c>
      <c r="K2056" s="9">
        <v>39</v>
      </c>
      <c r="O2056" s="33" t="s">
        <v>6427</v>
      </c>
      <c r="P2056" s="61" t="str">
        <f t="shared" si="98"/>
        <v>POINT(-83.832287 39.927147)</v>
      </c>
      <c r="Q2056" s="67">
        <v>39.927146999999998</v>
      </c>
      <c r="R2056" s="67">
        <v>-83.832286999999994</v>
      </c>
    </row>
    <row r="2057" spans="1:18" x14ac:dyDescent="0.25">
      <c r="A2057" s="76" t="str">
        <f t="shared" si="96"/>
        <v>39025</v>
      </c>
      <c r="B2057" s="76" t="str">
        <f t="shared" si="97"/>
        <v>39025</v>
      </c>
      <c r="C2057" s="33">
        <v>39025</v>
      </c>
      <c r="D2057" s="33" t="s">
        <v>6428</v>
      </c>
      <c r="E2057" s="33" t="s">
        <v>991</v>
      </c>
      <c r="F2057" s="33" t="s">
        <v>990</v>
      </c>
      <c r="G2057" s="33" t="s">
        <v>6429</v>
      </c>
      <c r="H2057" s="5" t="s">
        <v>1855</v>
      </c>
      <c r="I2057" s="33">
        <v>2116</v>
      </c>
      <c r="K2057" s="9">
        <v>39</v>
      </c>
      <c r="O2057" s="33" t="s">
        <v>6430</v>
      </c>
      <c r="P2057" s="61" t="str">
        <f t="shared" si="98"/>
        <v>POINT(-84.212568 39.103441)</v>
      </c>
      <c r="Q2057" s="67">
        <v>39.103440999999997</v>
      </c>
      <c r="R2057" s="67">
        <v>-84.212568000000005</v>
      </c>
    </row>
    <row r="2058" spans="1:18" x14ac:dyDescent="0.25">
      <c r="A2058" s="76" t="str">
        <f t="shared" si="96"/>
        <v>39027</v>
      </c>
      <c r="B2058" s="76" t="str">
        <f t="shared" si="97"/>
        <v>39027</v>
      </c>
      <c r="C2058" s="33">
        <v>39027</v>
      </c>
      <c r="D2058" s="33" t="s">
        <v>3423</v>
      </c>
      <c r="E2058" s="33" t="s">
        <v>991</v>
      </c>
      <c r="F2058" s="33" t="s">
        <v>990</v>
      </c>
      <c r="G2058" s="33" t="s">
        <v>3424</v>
      </c>
      <c r="H2058" s="5" t="s">
        <v>1855</v>
      </c>
      <c r="I2058" s="33">
        <v>2117</v>
      </c>
      <c r="K2058" s="9">
        <v>39</v>
      </c>
      <c r="O2058" s="33" t="s">
        <v>6431</v>
      </c>
      <c r="P2058" s="61" t="str">
        <f t="shared" si="98"/>
        <v>POINT(-83.842336 39.410549)</v>
      </c>
      <c r="Q2058" s="67">
        <v>39.410549000000003</v>
      </c>
      <c r="R2058" s="67">
        <v>-83.842336000000003</v>
      </c>
    </row>
    <row r="2059" spans="1:18" x14ac:dyDescent="0.25">
      <c r="A2059" s="76" t="str">
        <f t="shared" si="96"/>
        <v>39029</v>
      </c>
      <c r="B2059" s="76" t="str">
        <f t="shared" si="97"/>
        <v>39029</v>
      </c>
      <c r="C2059" s="33">
        <v>39029</v>
      </c>
      <c r="D2059" s="33" t="s">
        <v>6432</v>
      </c>
      <c r="E2059" s="33" t="s">
        <v>991</v>
      </c>
      <c r="F2059" s="33" t="s">
        <v>990</v>
      </c>
      <c r="G2059" s="33" t="s">
        <v>6433</v>
      </c>
      <c r="H2059" s="5" t="s">
        <v>1855</v>
      </c>
      <c r="I2059" s="33">
        <v>2118</v>
      </c>
      <c r="K2059" s="9">
        <v>39</v>
      </c>
      <c r="O2059" s="33" t="s">
        <v>6434</v>
      </c>
      <c r="P2059" s="61" t="str">
        <f t="shared" si="98"/>
        <v>POINT(-80.730264 40.777774)</v>
      </c>
      <c r="Q2059" s="67">
        <v>40.777774000000001</v>
      </c>
      <c r="R2059" s="67">
        <v>-80.730264000000005</v>
      </c>
    </row>
    <row r="2060" spans="1:18" x14ac:dyDescent="0.25">
      <c r="A2060" s="76" t="str">
        <f t="shared" si="96"/>
        <v>39031</v>
      </c>
      <c r="B2060" s="76" t="str">
        <f t="shared" si="97"/>
        <v>39031</v>
      </c>
      <c r="C2060" s="33">
        <v>39031</v>
      </c>
      <c r="D2060" s="33" t="s">
        <v>6435</v>
      </c>
      <c r="E2060" s="33" t="s">
        <v>991</v>
      </c>
      <c r="F2060" s="33" t="s">
        <v>990</v>
      </c>
      <c r="G2060" s="33" t="s">
        <v>6436</v>
      </c>
      <c r="H2060" s="5" t="s">
        <v>1855</v>
      </c>
      <c r="I2060" s="33">
        <v>2119</v>
      </c>
      <c r="K2060" s="9">
        <v>39</v>
      </c>
      <c r="O2060" s="33" t="s">
        <v>6437</v>
      </c>
      <c r="P2060" s="61" t="str">
        <f t="shared" si="98"/>
        <v>POINT(-81.86512 40.290804)</v>
      </c>
      <c r="Q2060" s="67">
        <v>40.290804000000001</v>
      </c>
      <c r="R2060" s="67">
        <v>-81.865120000000005</v>
      </c>
    </row>
    <row r="2061" spans="1:18" x14ac:dyDescent="0.25">
      <c r="A2061" s="76" t="str">
        <f t="shared" si="96"/>
        <v>39033</v>
      </c>
      <c r="B2061" s="76" t="str">
        <f t="shared" si="97"/>
        <v>39033</v>
      </c>
      <c r="C2061" s="33">
        <v>39033</v>
      </c>
      <c r="D2061" s="33" t="s">
        <v>2209</v>
      </c>
      <c r="E2061" s="33" t="s">
        <v>991</v>
      </c>
      <c r="F2061" s="33" t="s">
        <v>990</v>
      </c>
      <c r="G2061" s="33" t="s">
        <v>2210</v>
      </c>
      <c r="H2061" s="5" t="s">
        <v>1855</v>
      </c>
      <c r="I2061" s="33">
        <v>2120</v>
      </c>
      <c r="K2061" s="9">
        <v>39</v>
      </c>
      <c r="O2061" s="33" t="s">
        <v>6438</v>
      </c>
      <c r="P2061" s="61" t="str">
        <f t="shared" si="98"/>
        <v>POINT(-82.874776 40.797377)</v>
      </c>
      <c r="Q2061" s="67">
        <v>40.797376999999997</v>
      </c>
      <c r="R2061" s="67">
        <v>-82.874775999999997</v>
      </c>
    </row>
    <row r="2062" spans="1:18" x14ac:dyDescent="0.25">
      <c r="A2062" s="76" t="str">
        <f t="shared" si="96"/>
        <v>39035</v>
      </c>
      <c r="B2062" s="76" t="str">
        <f t="shared" si="97"/>
        <v>39035</v>
      </c>
      <c r="C2062" s="33">
        <v>39035</v>
      </c>
      <c r="D2062" s="33" t="s">
        <v>6439</v>
      </c>
      <c r="E2062" s="33" t="s">
        <v>991</v>
      </c>
      <c r="F2062" s="33" t="s">
        <v>990</v>
      </c>
      <c r="G2062" s="33" t="s">
        <v>6440</v>
      </c>
      <c r="H2062" s="5" t="s">
        <v>1855</v>
      </c>
      <c r="I2062" s="33">
        <v>2121</v>
      </c>
      <c r="K2062" s="9">
        <v>39</v>
      </c>
      <c r="O2062" s="33" t="s">
        <v>6441</v>
      </c>
      <c r="P2062" s="61" t="str">
        <f t="shared" si="98"/>
        <v>POINT(-81.676037 41.449624)</v>
      </c>
      <c r="Q2062" s="67">
        <v>41.449624</v>
      </c>
      <c r="R2062" s="67">
        <v>-81.676036999999994</v>
      </c>
    </row>
    <row r="2063" spans="1:18" x14ac:dyDescent="0.25">
      <c r="A2063" s="76" t="str">
        <f t="shared" si="96"/>
        <v>39037</v>
      </c>
      <c r="B2063" s="76" t="str">
        <f t="shared" si="97"/>
        <v>39037</v>
      </c>
      <c r="C2063" s="33">
        <v>39037</v>
      </c>
      <c r="D2063" s="33" t="s">
        <v>6442</v>
      </c>
      <c r="E2063" s="33" t="s">
        <v>991</v>
      </c>
      <c r="F2063" s="33" t="s">
        <v>990</v>
      </c>
      <c r="G2063" s="33" t="s">
        <v>6443</v>
      </c>
      <c r="H2063" s="5" t="s">
        <v>1855</v>
      </c>
      <c r="I2063" s="33">
        <v>2122</v>
      </c>
      <c r="K2063" s="9">
        <v>39</v>
      </c>
      <c r="O2063" s="33" t="s">
        <v>6444</v>
      </c>
      <c r="P2063" s="61" t="str">
        <f t="shared" si="98"/>
        <v>POINT(-84.608214 40.115612)</v>
      </c>
      <c r="Q2063" s="67">
        <v>40.115611999999999</v>
      </c>
      <c r="R2063" s="67">
        <v>-84.608214000000004</v>
      </c>
    </row>
    <row r="2064" spans="1:18" x14ac:dyDescent="0.25">
      <c r="A2064" s="76" t="str">
        <f t="shared" si="96"/>
        <v>39039</v>
      </c>
      <c r="B2064" s="76" t="str">
        <f t="shared" si="97"/>
        <v>39039</v>
      </c>
      <c r="C2064" s="33">
        <v>39039</v>
      </c>
      <c r="D2064" s="33" t="s">
        <v>6445</v>
      </c>
      <c r="E2064" s="33" t="s">
        <v>991</v>
      </c>
      <c r="F2064" s="33" t="s">
        <v>990</v>
      </c>
      <c r="G2064" s="33" t="s">
        <v>6446</v>
      </c>
      <c r="H2064" s="5" t="s">
        <v>1855</v>
      </c>
      <c r="I2064" s="33">
        <v>2123</v>
      </c>
      <c r="K2064" s="9">
        <v>39</v>
      </c>
      <c r="O2064" s="33" t="s">
        <v>6447</v>
      </c>
      <c r="P2064" s="61" t="str">
        <f t="shared" si="98"/>
        <v>POINT(-84.449086 41.295398)</v>
      </c>
      <c r="Q2064" s="67">
        <v>41.295397999999999</v>
      </c>
      <c r="R2064" s="67">
        <v>-84.449085999999994</v>
      </c>
    </row>
    <row r="2065" spans="1:18" x14ac:dyDescent="0.25">
      <c r="A2065" s="76" t="str">
        <f t="shared" si="96"/>
        <v>39041</v>
      </c>
      <c r="B2065" s="76" t="str">
        <f t="shared" si="97"/>
        <v>39041</v>
      </c>
      <c r="C2065" s="33">
        <v>39041</v>
      </c>
      <c r="D2065" s="33" t="s">
        <v>3633</v>
      </c>
      <c r="E2065" s="33" t="s">
        <v>991</v>
      </c>
      <c r="F2065" s="33" t="s">
        <v>990</v>
      </c>
      <c r="G2065" s="33" t="s">
        <v>906</v>
      </c>
      <c r="H2065" s="5" t="s">
        <v>1855</v>
      </c>
      <c r="I2065" s="33">
        <v>2124</v>
      </c>
      <c r="K2065" s="9">
        <v>39</v>
      </c>
      <c r="O2065" s="33" t="s">
        <v>6448</v>
      </c>
      <c r="P2065" s="61" t="str">
        <f t="shared" si="98"/>
        <v>POINT(-83.013223 40.216351)</v>
      </c>
      <c r="Q2065" s="67">
        <v>40.216351000000003</v>
      </c>
      <c r="R2065" s="67">
        <v>-83.013222999999996</v>
      </c>
    </row>
    <row r="2066" spans="1:18" x14ac:dyDescent="0.25">
      <c r="A2066" s="76" t="str">
        <f t="shared" si="96"/>
        <v>39043</v>
      </c>
      <c r="B2066" s="76" t="str">
        <f t="shared" si="97"/>
        <v>39043</v>
      </c>
      <c r="C2066" s="33">
        <v>39043</v>
      </c>
      <c r="D2066" s="33" t="s">
        <v>5973</v>
      </c>
      <c r="E2066" s="33" t="s">
        <v>991</v>
      </c>
      <c r="F2066" s="33" t="s">
        <v>990</v>
      </c>
      <c r="G2066" s="33" t="s">
        <v>5974</v>
      </c>
      <c r="H2066" s="5" t="s">
        <v>1855</v>
      </c>
      <c r="I2066" s="33">
        <v>2125</v>
      </c>
      <c r="K2066" s="9">
        <v>39</v>
      </c>
      <c r="O2066" s="33" t="s">
        <v>6449</v>
      </c>
      <c r="P2066" s="61" t="str">
        <f t="shared" si="98"/>
        <v>POINT(-82.627891 41.405481)</v>
      </c>
      <c r="Q2066" s="67">
        <v>41.405481000000002</v>
      </c>
      <c r="R2066" s="67">
        <v>-82.627891000000005</v>
      </c>
    </row>
    <row r="2067" spans="1:18" x14ac:dyDescent="0.25">
      <c r="A2067" s="76" t="str">
        <f t="shared" si="96"/>
        <v>39045</v>
      </c>
      <c r="B2067" s="76" t="str">
        <f t="shared" si="97"/>
        <v>39045</v>
      </c>
      <c r="C2067" s="33">
        <v>39045</v>
      </c>
      <c r="D2067" s="33" t="s">
        <v>2698</v>
      </c>
      <c r="E2067" s="33" t="s">
        <v>991</v>
      </c>
      <c r="F2067" s="33" t="s">
        <v>990</v>
      </c>
      <c r="G2067" s="33" t="s">
        <v>2699</v>
      </c>
      <c r="H2067" s="5" t="s">
        <v>1855</v>
      </c>
      <c r="I2067" s="33">
        <v>2126</v>
      </c>
      <c r="K2067" s="9">
        <v>39</v>
      </c>
      <c r="O2067" s="33" t="s">
        <v>6450</v>
      </c>
      <c r="P2067" s="61" t="str">
        <f t="shared" si="98"/>
        <v>POINT(-82.666944 39.795111)</v>
      </c>
      <c r="Q2067" s="67">
        <v>39.795110999999999</v>
      </c>
      <c r="R2067" s="67">
        <v>-82.666944000000001</v>
      </c>
    </row>
    <row r="2068" spans="1:18" x14ac:dyDescent="0.25">
      <c r="A2068" s="76" t="str">
        <f t="shared" si="96"/>
        <v>39047</v>
      </c>
      <c r="B2068" s="76" t="str">
        <f t="shared" si="97"/>
        <v>39047</v>
      </c>
      <c r="C2068" s="33">
        <v>39047</v>
      </c>
      <c r="D2068" s="33" t="s">
        <v>1938</v>
      </c>
      <c r="E2068" s="33" t="s">
        <v>991</v>
      </c>
      <c r="F2068" s="33" t="s">
        <v>990</v>
      </c>
      <c r="G2068" s="33" t="s">
        <v>1939</v>
      </c>
      <c r="H2068" s="5" t="s">
        <v>1855</v>
      </c>
      <c r="I2068" s="33">
        <v>2127</v>
      </c>
      <c r="K2068" s="9">
        <v>39</v>
      </c>
      <c r="O2068" s="33" t="s">
        <v>6451</v>
      </c>
      <c r="P2068" s="61" t="str">
        <f t="shared" si="98"/>
        <v>POINT(-83.443808 39.549717)</v>
      </c>
      <c r="Q2068" s="67">
        <v>39.549717000000001</v>
      </c>
      <c r="R2068" s="67">
        <v>-83.443808000000004</v>
      </c>
    </row>
    <row r="2069" spans="1:18" x14ac:dyDescent="0.25">
      <c r="A2069" s="76" t="str">
        <f t="shared" si="96"/>
        <v>39049</v>
      </c>
      <c r="B2069" s="76" t="str">
        <f t="shared" si="97"/>
        <v>39049</v>
      </c>
      <c r="C2069" s="33">
        <v>39049</v>
      </c>
      <c r="D2069" s="33" t="s">
        <v>1941</v>
      </c>
      <c r="E2069" s="33" t="s">
        <v>991</v>
      </c>
      <c r="F2069" s="33" t="s">
        <v>990</v>
      </c>
      <c r="G2069" s="33" t="s">
        <v>1942</v>
      </c>
      <c r="H2069" s="5" t="s">
        <v>1855</v>
      </c>
      <c r="I2069" s="33">
        <v>2128</v>
      </c>
      <c r="K2069" s="9">
        <v>39</v>
      </c>
      <c r="O2069" s="33" t="s">
        <v>6452</v>
      </c>
      <c r="P2069" s="61" t="str">
        <f t="shared" si="98"/>
        <v>POINT(-82.993223 39.999581)</v>
      </c>
      <c r="Q2069" s="67">
        <v>39.999580999999999</v>
      </c>
      <c r="R2069" s="67">
        <v>-82.993223</v>
      </c>
    </row>
    <row r="2070" spans="1:18" x14ac:dyDescent="0.25">
      <c r="A2070" s="76" t="str">
        <f t="shared" si="96"/>
        <v>39051</v>
      </c>
      <c r="B2070" s="76" t="str">
        <f t="shared" si="97"/>
        <v>39051</v>
      </c>
      <c r="C2070" s="33">
        <v>39051</v>
      </c>
      <c r="D2070" s="33" t="s">
        <v>2229</v>
      </c>
      <c r="E2070" s="33" t="s">
        <v>991</v>
      </c>
      <c r="F2070" s="33" t="s">
        <v>990</v>
      </c>
      <c r="G2070" s="33" t="s">
        <v>2230</v>
      </c>
      <c r="H2070" s="5" t="s">
        <v>1855</v>
      </c>
      <c r="I2070" s="33">
        <v>2129</v>
      </c>
      <c r="K2070" s="9">
        <v>39</v>
      </c>
      <c r="O2070" s="33" t="s">
        <v>6453</v>
      </c>
      <c r="P2070" s="61" t="str">
        <f t="shared" si="98"/>
        <v>POINT(-84.094751 41.5785)</v>
      </c>
      <c r="Q2070" s="67">
        <v>41.578499999999998</v>
      </c>
      <c r="R2070" s="67">
        <v>-84.094751000000002</v>
      </c>
    </row>
    <row r="2071" spans="1:18" x14ac:dyDescent="0.25">
      <c r="A2071" s="76" t="str">
        <f t="shared" si="96"/>
        <v>39053</v>
      </c>
      <c r="B2071" s="76" t="str">
        <f t="shared" si="97"/>
        <v>39053</v>
      </c>
      <c r="C2071" s="33">
        <v>39053</v>
      </c>
      <c r="D2071" s="33" t="s">
        <v>6454</v>
      </c>
      <c r="E2071" s="33" t="s">
        <v>991</v>
      </c>
      <c r="F2071" s="33" t="s">
        <v>990</v>
      </c>
      <c r="G2071" s="33" t="s">
        <v>6455</v>
      </c>
      <c r="H2071" s="5" t="s">
        <v>1855</v>
      </c>
      <c r="I2071" s="33">
        <v>2130</v>
      </c>
      <c r="K2071" s="9">
        <v>39</v>
      </c>
      <c r="O2071" s="33" t="s">
        <v>6456</v>
      </c>
      <c r="P2071" s="61" t="str">
        <f t="shared" si="98"/>
        <v>POINT(-82.274096 38.830629)</v>
      </c>
      <c r="Q2071" s="67">
        <v>38.830629000000002</v>
      </c>
      <c r="R2071" s="67">
        <v>-82.274096</v>
      </c>
    </row>
    <row r="2072" spans="1:18" x14ac:dyDescent="0.25">
      <c r="A2072" s="76" t="str">
        <f t="shared" si="96"/>
        <v>39055</v>
      </c>
      <c r="B2072" s="76" t="str">
        <f t="shared" si="97"/>
        <v>39055</v>
      </c>
      <c r="C2072" s="33">
        <v>39055</v>
      </c>
      <c r="D2072" s="33" t="s">
        <v>6457</v>
      </c>
      <c r="E2072" s="33" t="s">
        <v>991</v>
      </c>
      <c r="F2072" s="33" t="s">
        <v>990</v>
      </c>
      <c r="G2072" s="33" t="s">
        <v>6458</v>
      </c>
      <c r="H2072" s="5" t="s">
        <v>1855</v>
      </c>
      <c r="I2072" s="33">
        <v>2131</v>
      </c>
      <c r="K2072" s="9">
        <v>39</v>
      </c>
      <c r="O2072" s="33" t="s">
        <v>6459</v>
      </c>
      <c r="P2072" s="61" t="str">
        <f t="shared" si="98"/>
        <v>POINT(-81.221561 41.489615)</v>
      </c>
      <c r="Q2072" s="67">
        <v>41.489615000000001</v>
      </c>
      <c r="R2072" s="67">
        <v>-81.221560999999994</v>
      </c>
    </row>
    <row r="2073" spans="1:18" x14ac:dyDescent="0.25">
      <c r="A2073" s="76" t="str">
        <f t="shared" si="96"/>
        <v>39057</v>
      </c>
      <c r="B2073" s="76" t="str">
        <f t="shared" si="97"/>
        <v>39057</v>
      </c>
      <c r="C2073" s="33">
        <v>39057</v>
      </c>
      <c r="D2073" s="33" t="s">
        <v>1947</v>
      </c>
      <c r="E2073" s="33" t="s">
        <v>991</v>
      </c>
      <c r="F2073" s="33" t="s">
        <v>990</v>
      </c>
      <c r="G2073" s="33" t="s">
        <v>1948</v>
      </c>
      <c r="H2073" s="5" t="s">
        <v>1855</v>
      </c>
      <c r="I2073" s="33">
        <v>2132</v>
      </c>
      <c r="K2073" s="9">
        <v>39</v>
      </c>
      <c r="O2073" s="33" t="s">
        <v>6460</v>
      </c>
      <c r="P2073" s="61" t="str">
        <f t="shared" si="98"/>
        <v>POINT(-83.996686 39.726404)</v>
      </c>
      <c r="Q2073" s="67">
        <v>39.726404000000002</v>
      </c>
      <c r="R2073" s="67">
        <v>-83.996685999999997</v>
      </c>
    </row>
    <row r="2074" spans="1:18" x14ac:dyDescent="0.25">
      <c r="A2074" s="76" t="str">
        <f t="shared" si="96"/>
        <v>39059</v>
      </c>
      <c r="B2074" s="76" t="str">
        <f t="shared" si="97"/>
        <v>39059</v>
      </c>
      <c r="C2074" s="33">
        <v>39059</v>
      </c>
      <c r="D2074" s="33" t="s">
        <v>6461</v>
      </c>
      <c r="E2074" s="33" t="s">
        <v>991</v>
      </c>
      <c r="F2074" s="33" t="s">
        <v>990</v>
      </c>
      <c r="G2074" s="33" t="s">
        <v>6462</v>
      </c>
      <c r="H2074" s="5" t="s">
        <v>1855</v>
      </c>
      <c r="I2074" s="33">
        <v>2133</v>
      </c>
      <c r="K2074" s="9">
        <v>39</v>
      </c>
      <c r="O2074" s="33" t="s">
        <v>6463</v>
      </c>
      <c r="P2074" s="61" t="str">
        <f t="shared" si="98"/>
        <v>POINT(-81.541827 40.016788)</v>
      </c>
      <c r="Q2074" s="67">
        <v>40.016787999999998</v>
      </c>
      <c r="R2074" s="67">
        <v>-81.541826999999998</v>
      </c>
    </row>
    <row r="2075" spans="1:18" x14ac:dyDescent="0.25">
      <c r="A2075" s="76" t="str">
        <f t="shared" si="96"/>
        <v>39061</v>
      </c>
      <c r="B2075" s="76" t="str">
        <f t="shared" si="97"/>
        <v>39061</v>
      </c>
      <c r="C2075" s="33">
        <v>39061</v>
      </c>
      <c r="D2075" s="33" t="s">
        <v>2789</v>
      </c>
      <c r="E2075" s="33" t="s">
        <v>991</v>
      </c>
      <c r="F2075" s="33" t="s">
        <v>990</v>
      </c>
      <c r="G2075" s="33" t="s">
        <v>2790</v>
      </c>
      <c r="H2075" s="5" t="s">
        <v>1855</v>
      </c>
      <c r="I2075" s="33">
        <v>2134</v>
      </c>
      <c r="K2075" s="9">
        <v>39</v>
      </c>
      <c r="O2075" s="33" t="s">
        <v>6464</v>
      </c>
      <c r="P2075" s="61" t="str">
        <f t="shared" si="98"/>
        <v>POINT(-84.50859 39.180332)</v>
      </c>
      <c r="Q2075" s="67">
        <v>39.180332</v>
      </c>
      <c r="R2075" s="67">
        <v>-84.508589999999998</v>
      </c>
    </row>
    <row r="2076" spans="1:18" x14ac:dyDescent="0.25">
      <c r="A2076" s="76" t="str">
        <f t="shared" si="96"/>
        <v>39063</v>
      </c>
      <c r="B2076" s="76" t="str">
        <f t="shared" si="97"/>
        <v>39063</v>
      </c>
      <c r="C2076" s="33">
        <v>39063</v>
      </c>
      <c r="D2076" s="33" t="s">
        <v>3069</v>
      </c>
      <c r="E2076" s="33" t="s">
        <v>991</v>
      </c>
      <c r="F2076" s="33" t="s">
        <v>990</v>
      </c>
      <c r="G2076" s="33" t="s">
        <v>3070</v>
      </c>
      <c r="H2076" s="5" t="s">
        <v>1855</v>
      </c>
      <c r="I2076" s="33">
        <v>2135</v>
      </c>
      <c r="K2076" s="9">
        <v>39</v>
      </c>
      <c r="O2076" s="33" t="s">
        <v>6465</v>
      </c>
      <c r="P2076" s="61" t="str">
        <f t="shared" si="98"/>
        <v>POINT(-83.641951 41.039056)</v>
      </c>
      <c r="Q2076" s="67">
        <v>41.039056000000002</v>
      </c>
      <c r="R2076" s="67">
        <v>-83.641951000000006</v>
      </c>
    </row>
    <row r="2077" spans="1:18" x14ac:dyDescent="0.25">
      <c r="A2077" s="76" t="str">
        <f t="shared" si="96"/>
        <v>39065</v>
      </c>
      <c r="B2077" s="76" t="str">
        <f t="shared" si="97"/>
        <v>39065</v>
      </c>
      <c r="C2077" s="33">
        <v>39065</v>
      </c>
      <c r="D2077" s="33" t="s">
        <v>3464</v>
      </c>
      <c r="E2077" s="33" t="s">
        <v>991</v>
      </c>
      <c r="F2077" s="33" t="s">
        <v>990</v>
      </c>
      <c r="G2077" s="33" t="s">
        <v>3465</v>
      </c>
      <c r="H2077" s="5" t="s">
        <v>1855</v>
      </c>
      <c r="I2077" s="33">
        <v>2136</v>
      </c>
      <c r="K2077" s="9">
        <v>39</v>
      </c>
      <c r="O2077" s="33" t="s">
        <v>6466</v>
      </c>
      <c r="P2077" s="61" t="str">
        <f t="shared" si="98"/>
        <v>POINT(-83.675755 40.689386)</v>
      </c>
      <c r="Q2077" s="67">
        <v>40.689385999999999</v>
      </c>
      <c r="R2077" s="67">
        <v>-83.675754999999995</v>
      </c>
    </row>
    <row r="2078" spans="1:18" x14ac:dyDescent="0.25">
      <c r="A2078" s="76" t="str">
        <f t="shared" si="96"/>
        <v>39067</v>
      </c>
      <c r="B2078" s="76" t="str">
        <f t="shared" si="97"/>
        <v>39067</v>
      </c>
      <c r="C2078" s="33">
        <v>39067</v>
      </c>
      <c r="D2078" s="33" t="s">
        <v>3655</v>
      </c>
      <c r="E2078" s="33" t="s">
        <v>991</v>
      </c>
      <c r="F2078" s="33" t="s">
        <v>990</v>
      </c>
      <c r="G2078" s="33" t="s">
        <v>3656</v>
      </c>
      <c r="H2078" s="5" t="s">
        <v>1855</v>
      </c>
      <c r="I2078" s="33">
        <v>2137</v>
      </c>
      <c r="K2078" s="9">
        <v>39</v>
      </c>
      <c r="O2078" s="33" t="s">
        <v>6467</v>
      </c>
      <c r="P2078" s="61" t="str">
        <f t="shared" si="98"/>
        <v>POINT(-81.050672 40.308636)</v>
      </c>
      <c r="Q2078" s="67">
        <v>40.308636</v>
      </c>
      <c r="R2078" s="67">
        <v>-81.050672000000006</v>
      </c>
    </row>
    <row r="2079" spans="1:18" x14ac:dyDescent="0.25">
      <c r="A2079" s="76" t="str">
        <f t="shared" si="96"/>
        <v>39069</v>
      </c>
      <c r="B2079" s="76" t="str">
        <f t="shared" si="97"/>
        <v>39069</v>
      </c>
      <c r="C2079" s="33">
        <v>39069</v>
      </c>
      <c r="D2079" s="33" t="s">
        <v>1953</v>
      </c>
      <c r="E2079" s="33" t="s">
        <v>991</v>
      </c>
      <c r="F2079" s="33" t="s">
        <v>990</v>
      </c>
      <c r="G2079" s="33" t="s">
        <v>1954</v>
      </c>
      <c r="H2079" s="5" t="s">
        <v>1855</v>
      </c>
      <c r="I2079" s="33">
        <v>2138</v>
      </c>
      <c r="K2079" s="9">
        <v>39</v>
      </c>
      <c r="O2079" s="33" t="s">
        <v>6468</v>
      </c>
      <c r="P2079" s="61" t="str">
        <f t="shared" si="98"/>
        <v>POINT(-84.076961 41.358702)</v>
      </c>
      <c r="Q2079" s="67">
        <v>41.358702000000001</v>
      </c>
      <c r="R2079" s="67">
        <v>-84.076960999999997</v>
      </c>
    </row>
    <row r="2080" spans="1:18" x14ac:dyDescent="0.25">
      <c r="A2080" s="76" t="str">
        <f t="shared" si="96"/>
        <v>39071</v>
      </c>
      <c r="B2080" s="76" t="str">
        <f t="shared" si="97"/>
        <v>39071</v>
      </c>
      <c r="C2080" s="33">
        <v>39071</v>
      </c>
      <c r="D2080" s="33" t="s">
        <v>6469</v>
      </c>
      <c r="E2080" s="33" t="s">
        <v>991</v>
      </c>
      <c r="F2080" s="33" t="s">
        <v>990</v>
      </c>
      <c r="G2080" s="33" t="s">
        <v>6470</v>
      </c>
      <c r="H2080" s="5" t="s">
        <v>1855</v>
      </c>
      <c r="I2080" s="33">
        <v>2139</v>
      </c>
      <c r="K2080" s="9">
        <v>39</v>
      </c>
      <c r="O2080" s="33" t="s">
        <v>6471</v>
      </c>
      <c r="P2080" s="61" t="str">
        <f t="shared" si="98"/>
        <v>POINT(-83.581988 39.220062)</v>
      </c>
      <c r="Q2080" s="67">
        <v>39.220061999999999</v>
      </c>
      <c r="R2080" s="67">
        <v>-83.581987999999996</v>
      </c>
    </row>
    <row r="2081" spans="1:18" x14ac:dyDescent="0.25">
      <c r="A2081" s="76" t="str">
        <f t="shared" si="96"/>
        <v>39073</v>
      </c>
      <c r="B2081" s="76" t="str">
        <f t="shared" si="97"/>
        <v>39073</v>
      </c>
      <c r="C2081" s="33">
        <v>39073</v>
      </c>
      <c r="D2081" s="33" t="s">
        <v>6472</v>
      </c>
      <c r="E2081" s="33" t="s">
        <v>991</v>
      </c>
      <c r="F2081" s="33" t="s">
        <v>990</v>
      </c>
      <c r="G2081" s="33" t="s">
        <v>6473</v>
      </c>
      <c r="H2081" s="5" t="s">
        <v>1855</v>
      </c>
      <c r="I2081" s="33">
        <v>2140</v>
      </c>
      <c r="K2081" s="9">
        <v>39</v>
      </c>
      <c r="O2081" s="33" t="s">
        <v>6474</v>
      </c>
      <c r="P2081" s="61" t="str">
        <f t="shared" si="98"/>
        <v>POINT(-82.446275 39.522194)</v>
      </c>
      <c r="Q2081" s="67">
        <v>39.522193999999999</v>
      </c>
      <c r="R2081" s="67">
        <v>-82.446275</v>
      </c>
    </row>
    <row r="2082" spans="1:18" x14ac:dyDescent="0.25">
      <c r="A2082" s="76" t="str">
        <f t="shared" si="96"/>
        <v>39075</v>
      </c>
      <c r="B2082" s="76" t="str">
        <f t="shared" si="97"/>
        <v>39075</v>
      </c>
      <c r="C2082" s="33">
        <v>39075</v>
      </c>
      <c r="D2082" s="33" t="s">
        <v>2807</v>
      </c>
      <c r="E2082" s="33" t="s">
        <v>991</v>
      </c>
      <c r="F2082" s="33" t="s">
        <v>990</v>
      </c>
      <c r="G2082" s="33" t="s">
        <v>2808</v>
      </c>
      <c r="H2082" s="5" t="s">
        <v>1855</v>
      </c>
      <c r="I2082" s="33">
        <v>2141</v>
      </c>
      <c r="K2082" s="9">
        <v>39</v>
      </c>
      <c r="O2082" s="33" t="s">
        <v>6475</v>
      </c>
      <c r="P2082" s="61" t="str">
        <f t="shared" si="98"/>
        <v>POINT(-81.872764 40.567391)</v>
      </c>
      <c r="Q2082" s="67">
        <v>40.567391000000001</v>
      </c>
      <c r="R2082" s="67">
        <v>-81.872764000000004</v>
      </c>
    </row>
    <row r="2083" spans="1:18" x14ac:dyDescent="0.25">
      <c r="A2083" s="76" t="str">
        <f t="shared" si="96"/>
        <v>39077</v>
      </c>
      <c r="B2083" s="76" t="str">
        <f t="shared" si="97"/>
        <v>39077</v>
      </c>
      <c r="C2083" s="33">
        <v>39077</v>
      </c>
      <c r="D2083" s="33" t="s">
        <v>4765</v>
      </c>
      <c r="E2083" s="33" t="s">
        <v>991</v>
      </c>
      <c r="F2083" s="33" t="s">
        <v>990</v>
      </c>
      <c r="G2083" s="33" t="s">
        <v>4766</v>
      </c>
      <c r="H2083" s="5" t="s">
        <v>1855</v>
      </c>
      <c r="I2083" s="33">
        <v>2142</v>
      </c>
      <c r="K2083" s="9">
        <v>39</v>
      </c>
      <c r="O2083" s="33" t="s">
        <v>6476</v>
      </c>
      <c r="P2083" s="61" t="str">
        <f t="shared" si="98"/>
        <v>POINT(-82.614391 41.175374)</v>
      </c>
      <c r="Q2083" s="67">
        <v>41.175373999999998</v>
      </c>
      <c r="R2083" s="67">
        <v>-82.614390999999998</v>
      </c>
    </row>
    <row r="2084" spans="1:18" x14ac:dyDescent="0.25">
      <c r="A2084" s="76" t="str">
        <f t="shared" si="96"/>
        <v>39079</v>
      </c>
      <c r="B2084" s="76" t="str">
        <f t="shared" si="97"/>
        <v>39079</v>
      </c>
      <c r="C2084" s="33">
        <v>39079</v>
      </c>
      <c r="D2084" s="33" t="s">
        <v>1959</v>
      </c>
      <c r="E2084" s="33" t="s">
        <v>991</v>
      </c>
      <c r="F2084" s="33" t="s">
        <v>990</v>
      </c>
      <c r="G2084" s="33" t="s">
        <v>1960</v>
      </c>
      <c r="H2084" s="5" t="s">
        <v>1855</v>
      </c>
      <c r="I2084" s="33">
        <v>2143</v>
      </c>
      <c r="K2084" s="9">
        <v>39</v>
      </c>
      <c r="O2084" s="33" t="s">
        <v>6477</v>
      </c>
      <c r="P2084" s="61" t="str">
        <f t="shared" si="98"/>
        <v>POINT(-82.610661 39.036265)</v>
      </c>
      <c r="Q2084" s="67">
        <v>39.036265</v>
      </c>
      <c r="R2084" s="67">
        <v>-82.610660999999993</v>
      </c>
    </row>
    <row r="2085" spans="1:18" x14ac:dyDescent="0.25">
      <c r="A2085" s="76" t="str">
        <f t="shared" si="96"/>
        <v>39081</v>
      </c>
      <c r="B2085" s="76" t="str">
        <f t="shared" si="97"/>
        <v>39081</v>
      </c>
      <c r="C2085" s="33">
        <v>39081</v>
      </c>
      <c r="D2085" s="33" t="s">
        <v>1962</v>
      </c>
      <c r="E2085" s="33" t="s">
        <v>991</v>
      </c>
      <c r="F2085" s="33" t="s">
        <v>990</v>
      </c>
      <c r="G2085" s="33" t="s">
        <v>1963</v>
      </c>
      <c r="H2085" s="5" t="s">
        <v>1855</v>
      </c>
      <c r="I2085" s="33">
        <v>2144</v>
      </c>
      <c r="K2085" s="9">
        <v>39</v>
      </c>
      <c r="O2085" s="33" t="s">
        <v>6478</v>
      </c>
      <c r="P2085" s="61" t="str">
        <f t="shared" si="98"/>
        <v>POINT(-80.694228 40.365108)</v>
      </c>
      <c r="Q2085" s="67">
        <v>40.365107999999999</v>
      </c>
      <c r="R2085" s="67">
        <v>-80.694227999999995</v>
      </c>
    </row>
    <row r="2086" spans="1:18" x14ac:dyDescent="0.25">
      <c r="A2086" s="76" t="str">
        <f t="shared" si="96"/>
        <v>39083</v>
      </c>
      <c r="B2086" s="76" t="str">
        <f t="shared" si="97"/>
        <v>39083</v>
      </c>
      <c r="C2086" s="33">
        <v>39083</v>
      </c>
      <c r="D2086" s="33" t="s">
        <v>3493</v>
      </c>
      <c r="E2086" s="33" t="s">
        <v>991</v>
      </c>
      <c r="F2086" s="33" t="s">
        <v>990</v>
      </c>
      <c r="G2086" s="33" t="s">
        <v>3494</v>
      </c>
      <c r="H2086" s="5" t="s">
        <v>1855</v>
      </c>
      <c r="I2086" s="33">
        <v>2145</v>
      </c>
      <c r="K2086" s="9">
        <v>39</v>
      </c>
      <c r="O2086" s="33" t="s">
        <v>6479</v>
      </c>
      <c r="P2086" s="61" t="str">
        <f t="shared" si="98"/>
        <v>POINT(-82.454649 40.399128)</v>
      </c>
      <c r="Q2086" s="67">
        <v>40.399127999999997</v>
      </c>
      <c r="R2086" s="67">
        <v>-82.454649000000003</v>
      </c>
    </row>
    <row r="2087" spans="1:18" x14ac:dyDescent="0.25">
      <c r="A2087" s="76" t="str">
        <f t="shared" si="96"/>
        <v>39085</v>
      </c>
      <c r="B2087" s="76" t="str">
        <f t="shared" si="97"/>
        <v>39085</v>
      </c>
      <c r="C2087" s="33">
        <v>39085</v>
      </c>
      <c r="D2087" s="33" t="s">
        <v>2402</v>
      </c>
      <c r="E2087" s="33" t="s">
        <v>991</v>
      </c>
      <c r="F2087" s="33" t="s">
        <v>990</v>
      </c>
      <c r="G2087" s="33" t="s">
        <v>2403</v>
      </c>
      <c r="H2087" s="5" t="s">
        <v>1855</v>
      </c>
      <c r="I2087" s="33">
        <v>2146</v>
      </c>
      <c r="K2087" s="9">
        <v>39</v>
      </c>
      <c r="O2087" s="33" t="s">
        <v>6480</v>
      </c>
      <c r="P2087" s="61" t="str">
        <f t="shared" si="98"/>
        <v>POINT(-81.319338 41.685888)</v>
      </c>
      <c r="Q2087" s="67">
        <v>41.685887999999998</v>
      </c>
      <c r="R2087" s="67">
        <v>-81.319338000000002</v>
      </c>
    </row>
    <row r="2088" spans="1:18" x14ac:dyDescent="0.25">
      <c r="A2088" s="76" t="str">
        <f t="shared" si="96"/>
        <v>39087</v>
      </c>
      <c r="B2088" s="76" t="str">
        <f t="shared" si="97"/>
        <v>39087</v>
      </c>
      <c r="C2088" s="33">
        <v>39087</v>
      </c>
      <c r="D2088" s="33" t="s">
        <v>1971</v>
      </c>
      <c r="E2088" s="33" t="s">
        <v>991</v>
      </c>
      <c r="F2088" s="33" t="s">
        <v>990</v>
      </c>
      <c r="G2088" s="33" t="s">
        <v>1972</v>
      </c>
      <c r="H2088" s="5" t="s">
        <v>1855</v>
      </c>
      <c r="I2088" s="33">
        <v>2147</v>
      </c>
      <c r="K2088" s="9">
        <v>39</v>
      </c>
      <c r="O2088" s="33" t="s">
        <v>6481</v>
      </c>
      <c r="P2088" s="61" t="str">
        <f t="shared" si="98"/>
        <v>POINT(-82.540684 38.503018)</v>
      </c>
      <c r="Q2088" s="67">
        <v>38.503017999999997</v>
      </c>
      <c r="R2088" s="67">
        <v>-82.540683999999999</v>
      </c>
    </row>
    <row r="2089" spans="1:18" x14ac:dyDescent="0.25">
      <c r="A2089" s="76" t="str">
        <f t="shared" si="96"/>
        <v>39089</v>
      </c>
      <c r="B2089" s="76" t="str">
        <f t="shared" si="97"/>
        <v>39089</v>
      </c>
      <c r="C2089" s="33">
        <v>39089</v>
      </c>
      <c r="D2089" s="33" t="s">
        <v>6482</v>
      </c>
      <c r="E2089" s="33" t="s">
        <v>991</v>
      </c>
      <c r="F2089" s="33" t="s">
        <v>990</v>
      </c>
      <c r="G2089" s="33" t="s">
        <v>6483</v>
      </c>
      <c r="H2089" s="5" t="s">
        <v>1855</v>
      </c>
      <c r="I2089" s="33">
        <v>2148</v>
      </c>
      <c r="K2089" s="9">
        <v>39</v>
      </c>
      <c r="O2089" s="33" t="s">
        <v>6484</v>
      </c>
      <c r="P2089" s="61" t="str">
        <f t="shared" si="98"/>
        <v>POINT(-82.515759 40.05271)</v>
      </c>
      <c r="Q2089" s="67">
        <v>40.052709999999998</v>
      </c>
      <c r="R2089" s="67">
        <v>-82.515759000000003</v>
      </c>
    </row>
    <row r="2090" spans="1:18" x14ac:dyDescent="0.25">
      <c r="A2090" s="76" t="str">
        <f t="shared" si="96"/>
        <v>39091</v>
      </c>
      <c r="B2090" s="76" t="str">
        <f t="shared" si="97"/>
        <v>39091</v>
      </c>
      <c r="C2090" s="33">
        <v>39091</v>
      </c>
      <c r="D2090" s="33" t="s">
        <v>2270</v>
      </c>
      <c r="E2090" s="33" t="s">
        <v>991</v>
      </c>
      <c r="F2090" s="33" t="s">
        <v>990</v>
      </c>
      <c r="G2090" s="33" t="s">
        <v>2271</v>
      </c>
      <c r="H2090" s="5" t="s">
        <v>1855</v>
      </c>
      <c r="I2090" s="33">
        <v>2149</v>
      </c>
      <c r="K2090" s="9">
        <v>39</v>
      </c>
      <c r="O2090" s="33" t="s">
        <v>6485</v>
      </c>
      <c r="P2090" s="61" t="str">
        <f t="shared" si="98"/>
        <v>POINT(-83.779471 40.383676)</v>
      </c>
      <c r="Q2090" s="67">
        <v>40.383676000000001</v>
      </c>
      <c r="R2090" s="67">
        <v>-83.779471000000001</v>
      </c>
    </row>
    <row r="2091" spans="1:18" x14ac:dyDescent="0.25">
      <c r="A2091" s="76" t="str">
        <f t="shared" si="96"/>
        <v>39093</v>
      </c>
      <c r="B2091" s="76" t="str">
        <f t="shared" si="97"/>
        <v>39093</v>
      </c>
      <c r="C2091" s="33">
        <v>39093</v>
      </c>
      <c r="D2091" s="33" t="s">
        <v>6486</v>
      </c>
      <c r="E2091" s="33" t="s">
        <v>991</v>
      </c>
      <c r="F2091" s="33" t="s">
        <v>990</v>
      </c>
      <c r="G2091" s="33" t="s">
        <v>6487</v>
      </c>
      <c r="H2091" s="5" t="s">
        <v>1855</v>
      </c>
      <c r="I2091" s="33">
        <v>2150</v>
      </c>
      <c r="K2091" s="9">
        <v>39</v>
      </c>
      <c r="O2091" s="33" t="s">
        <v>6488</v>
      </c>
      <c r="P2091" s="61" t="str">
        <f t="shared" si="98"/>
        <v>POINT(-82.112376 41.38987)</v>
      </c>
      <c r="Q2091" s="67">
        <v>41.389870000000002</v>
      </c>
      <c r="R2091" s="67">
        <v>-82.112375999999998</v>
      </c>
    </row>
    <row r="2092" spans="1:18" x14ac:dyDescent="0.25">
      <c r="A2092" s="76" t="str">
        <f t="shared" si="96"/>
        <v>39095</v>
      </c>
      <c r="B2092" s="76" t="str">
        <f t="shared" si="97"/>
        <v>39095</v>
      </c>
      <c r="C2092" s="33">
        <v>39095</v>
      </c>
      <c r="D2092" s="33" t="s">
        <v>3881</v>
      </c>
      <c r="E2092" s="33" t="s">
        <v>991</v>
      </c>
      <c r="F2092" s="33" t="s">
        <v>990</v>
      </c>
      <c r="G2092" s="33" t="s">
        <v>3882</v>
      </c>
      <c r="H2092" s="5" t="s">
        <v>1855</v>
      </c>
      <c r="I2092" s="33">
        <v>2151</v>
      </c>
      <c r="K2092" s="9">
        <v>39</v>
      </c>
      <c r="O2092" s="33" t="s">
        <v>6489</v>
      </c>
      <c r="P2092" s="61" t="str">
        <f t="shared" si="98"/>
        <v>POINT(-83.615345 41.652803)</v>
      </c>
      <c r="Q2092" s="67">
        <v>41.652802999999999</v>
      </c>
      <c r="R2092" s="67">
        <v>-83.615345000000005</v>
      </c>
    </row>
    <row r="2093" spans="1:18" x14ac:dyDescent="0.25">
      <c r="A2093" s="76" t="str">
        <f t="shared" si="96"/>
        <v>39097</v>
      </c>
      <c r="B2093" s="76" t="str">
        <f t="shared" si="97"/>
        <v>39097</v>
      </c>
      <c r="C2093" s="33">
        <v>39097</v>
      </c>
      <c r="D2093" s="33" t="s">
        <v>1986</v>
      </c>
      <c r="E2093" s="33" t="s">
        <v>991</v>
      </c>
      <c r="F2093" s="33" t="s">
        <v>990</v>
      </c>
      <c r="G2093" s="33" t="s">
        <v>1987</v>
      </c>
      <c r="H2093" s="5" t="s">
        <v>1855</v>
      </c>
      <c r="I2093" s="33">
        <v>2152</v>
      </c>
      <c r="K2093" s="9">
        <v>39</v>
      </c>
      <c r="O2093" s="33" t="s">
        <v>6490</v>
      </c>
      <c r="P2093" s="61" t="str">
        <f t="shared" si="98"/>
        <v>POINT(-83.379953 39.924376)</v>
      </c>
      <c r="Q2093" s="67">
        <v>39.924376000000002</v>
      </c>
      <c r="R2093" s="67">
        <v>-83.379953</v>
      </c>
    </row>
    <row r="2094" spans="1:18" x14ac:dyDescent="0.25">
      <c r="A2094" s="76" t="str">
        <f t="shared" si="96"/>
        <v>39099</v>
      </c>
      <c r="B2094" s="76" t="str">
        <f t="shared" si="97"/>
        <v>39099</v>
      </c>
      <c r="C2094" s="33">
        <v>39099</v>
      </c>
      <c r="D2094" s="33" t="s">
        <v>6491</v>
      </c>
      <c r="E2094" s="33" t="s">
        <v>991</v>
      </c>
      <c r="F2094" s="33" t="s">
        <v>990</v>
      </c>
      <c r="G2094" s="33" t="s">
        <v>6492</v>
      </c>
      <c r="H2094" s="5" t="s">
        <v>1855</v>
      </c>
      <c r="I2094" s="33">
        <v>2153</v>
      </c>
      <c r="K2094" s="9">
        <v>39</v>
      </c>
      <c r="O2094" s="33" t="s">
        <v>6493</v>
      </c>
      <c r="P2094" s="61" t="str">
        <f t="shared" si="98"/>
        <v>POINT(-80.696308 41.049535)</v>
      </c>
      <c r="Q2094" s="67">
        <v>41.049534999999999</v>
      </c>
      <c r="R2094" s="67">
        <v>-80.696308000000002</v>
      </c>
    </row>
    <row r="2095" spans="1:18" x14ac:dyDescent="0.25">
      <c r="A2095" s="76" t="str">
        <f t="shared" si="96"/>
        <v>39101</v>
      </c>
      <c r="B2095" s="76" t="str">
        <f t="shared" si="97"/>
        <v>39101</v>
      </c>
      <c r="C2095" s="33">
        <v>39101</v>
      </c>
      <c r="D2095" s="33" t="s">
        <v>1992</v>
      </c>
      <c r="E2095" s="33" t="s">
        <v>991</v>
      </c>
      <c r="F2095" s="33" t="s">
        <v>990</v>
      </c>
      <c r="G2095" s="33" t="s">
        <v>1993</v>
      </c>
      <c r="H2095" s="5" t="s">
        <v>1855</v>
      </c>
      <c r="I2095" s="33">
        <v>2154</v>
      </c>
      <c r="K2095" s="9">
        <v>39</v>
      </c>
      <c r="O2095" s="33" t="s">
        <v>6494</v>
      </c>
      <c r="P2095" s="61" t="str">
        <f t="shared" si="98"/>
        <v>POINT(-83.129156 40.58206)</v>
      </c>
      <c r="Q2095" s="67">
        <v>40.582059999999998</v>
      </c>
      <c r="R2095" s="67">
        <v>-83.129155999999995</v>
      </c>
    </row>
    <row r="2096" spans="1:18" x14ac:dyDescent="0.25">
      <c r="A2096" s="76" t="str">
        <f t="shared" si="96"/>
        <v>39103</v>
      </c>
      <c r="B2096" s="76" t="str">
        <f t="shared" si="97"/>
        <v>39103</v>
      </c>
      <c r="C2096" s="33">
        <v>39103</v>
      </c>
      <c r="D2096" s="33" t="s">
        <v>6495</v>
      </c>
      <c r="E2096" s="33" t="s">
        <v>991</v>
      </c>
      <c r="F2096" s="33" t="s">
        <v>990</v>
      </c>
      <c r="G2096" s="33" t="s">
        <v>6496</v>
      </c>
      <c r="H2096" s="5" t="s">
        <v>1855</v>
      </c>
      <c r="I2096" s="33">
        <v>2155</v>
      </c>
      <c r="K2096" s="9">
        <v>39</v>
      </c>
      <c r="O2096" s="33" t="s">
        <v>6497</v>
      </c>
      <c r="P2096" s="61" t="str">
        <f t="shared" si="98"/>
        <v>POINT(-81.84012 41.144056)</v>
      </c>
      <c r="Q2096" s="67">
        <v>41.144055999999999</v>
      </c>
      <c r="R2096" s="67">
        <v>-81.840119999999999</v>
      </c>
    </row>
    <row r="2097" spans="1:18" x14ac:dyDescent="0.25">
      <c r="A2097" s="76" t="str">
        <f t="shared" si="96"/>
        <v>39105</v>
      </c>
      <c r="B2097" s="76" t="str">
        <f t="shared" si="97"/>
        <v>39105</v>
      </c>
      <c r="C2097" s="33">
        <v>39105</v>
      </c>
      <c r="D2097" s="33" t="s">
        <v>6498</v>
      </c>
      <c r="E2097" s="33" t="s">
        <v>991</v>
      </c>
      <c r="F2097" s="33" t="s">
        <v>990</v>
      </c>
      <c r="G2097" s="33" t="s">
        <v>6499</v>
      </c>
      <c r="H2097" s="5" t="s">
        <v>1855</v>
      </c>
      <c r="I2097" s="33">
        <v>2156</v>
      </c>
      <c r="K2097" s="9">
        <v>39</v>
      </c>
      <c r="O2097" s="33" t="s">
        <v>6500</v>
      </c>
      <c r="P2097" s="61" t="str">
        <f t="shared" si="98"/>
        <v>POINT(-82.013323 39.060946)</v>
      </c>
      <c r="Q2097" s="67">
        <v>39.060946000000001</v>
      </c>
      <c r="R2097" s="67">
        <v>-82.013323</v>
      </c>
    </row>
    <row r="2098" spans="1:18" x14ac:dyDescent="0.25">
      <c r="A2098" s="76" t="str">
        <f t="shared" si="96"/>
        <v>39107</v>
      </c>
      <c r="B2098" s="76" t="str">
        <f t="shared" si="97"/>
        <v>39107</v>
      </c>
      <c r="C2098" s="33">
        <v>39107</v>
      </c>
      <c r="D2098" s="33" t="s">
        <v>3531</v>
      </c>
      <c r="E2098" s="33" t="s">
        <v>991</v>
      </c>
      <c r="F2098" s="33" t="s">
        <v>990</v>
      </c>
      <c r="G2098" s="33" t="s">
        <v>3532</v>
      </c>
      <c r="H2098" s="5" t="s">
        <v>1855</v>
      </c>
      <c r="I2098" s="33">
        <v>2157</v>
      </c>
      <c r="K2098" s="9">
        <v>39</v>
      </c>
      <c r="O2098" s="33" t="s">
        <v>6501</v>
      </c>
      <c r="P2098" s="61" t="str">
        <f t="shared" si="98"/>
        <v>POINT(-84.608376 40.517287)</v>
      </c>
      <c r="Q2098" s="67">
        <v>40.517287000000003</v>
      </c>
      <c r="R2098" s="67">
        <v>-84.608376000000007</v>
      </c>
    </row>
    <row r="2099" spans="1:18" x14ac:dyDescent="0.25">
      <c r="A2099" s="76" t="str">
        <f t="shared" si="96"/>
        <v>39109</v>
      </c>
      <c r="B2099" s="76" t="str">
        <f t="shared" si="97"/>
        <v>39109</v>
      </c>
      <c r="C2099" s="33">
        <v>39109</v>
      </c>
      <c r="D2099" s="33" t="s">
        <v>3692</v>
      </c>
      <c r="E2099" s="33" t="s">
        <v>991</v>
      </c>
      <c r="F2099" s="33" t="s">
        <v>990</v>
      </c>
      <c r="G2099" s="33" t="s">
        <v>3693</v>
      </c>
      <c r="H2099" s="5" t="s">
        <v>1855</v>
      </c>
      <c r="I2099" s="33">
        <v>2158</v>
      </c>
      <c r="K2099" s="9">
        <v>39</v>
      </c>
      <c r="O2099" s="33" t="s">
        <v>6502</v>
      </c>
      <c r="P2099" s="61" t="str">
        <f t="shared" si="98"/>
        <v>POINT(-84.234863 40.046907)</v>
      </c>
      <c r="Q2099" s="67">
        <v>40.046906999999997</v>
      </c>
      <c r="R2099" s="67">
        <v>-84.234863000000004</v>
      </c>
    </row>
    <row r="2100" spans="1:18" x14ac:dyDescent="0.25">
      <c r="A2100" s="76" t="str">
        <f t="shared" si="96"/>
        <v>39111</v>
      </c>
      <c r="B2100" s="76" t="str">
        <f t="shared" si="97"/>
        <v>39111</v>
      </c>
      <c r="C2100" s="33">
        <v>39111</v>
      </c>
      <c r="D2100" s="33" t="s">
        <v>2001</v>
      </c>
      <c r="E2100" s="33" t="s">
        <v>991</v>
      </c>
      <c r="F2100" s="33" t="s">
        <v>990</v>
      </c>
      <c r="G2100" s="33" t="s">
        <v>2002</v>
      </c>
      <c r="H2100" s="5" t="s">
        <v>1855</v>
      </c>
      <c r="I2100" s="33">
        <v>2159</v>
      </c>
      <c r="K2100" s="9">
        <v>39</v>
      </c>
      <c r="O2100" s="33" t="s">
        <v>6503</v>
      </c>
      <c r="P2100" s="61" t="str">
        <f t="shared" si="98"/>
        <v>POINT(-81.06521 39.741292)</v>
      </c>
      <c r="Q2100" s="67">
        <v>39.741292000000001</v>
      </c>
      <c r="R2100" s="67">
        <v>-81.065209999999993</v>
      </c>
    </row>
    <row r="2101" spans="1:18" x14ac:dyDescent="0.25">
      <c r="A2101" s="76" t="str">
        <f t="shared" si="96"/>
        <v>39113</v>
      </c>
      <c r="B2101" s="76" t="str">
        <f t="shared" si="97"/>
        <v>39113</v>
      </c>
      <c r="C2101" s="33">
        <v>39113</v>
      </c>
      <c r="D2101" s="33" t="s">
        <v>2004</v>
      </c>
      <c r="E2101" s="33" t="s">
        <v>991</v>
      </c>
      <c r="F2101" s="33" t="s">
        <v>990</v>
      </c>
      <c r="G2101" s="33" t="s">
        <v>2005</v>
      </c>
      <c r="H2101" s="5" t="s">
        <v>1855</v>
      </c>
      <c r="I2101" s="33">
        <v>2160</v>
      </c>
      <c r="K2101" s="9">
        <v>39</v>
      </c>
      <c r="O2101" s="33" t="s">
        <v>6504</v>
      </c>
      <c r="P2101" s="61" t="str">
        <f t="shared" si="98"/>
        <v>POINT(-84.207549 39.746151)</v>
      </c>
      <c r="Q2101" s="67">
        <v>39.746150999999998</v>
      </c>
      <c r="R2101" s="67">
        <v>-84.207549</v>
      </c>
    </row>
    <row r="2102" spans="1:18" x14ac:dyDescent="0.25">
      <c r="A2102" s="76" t="str">
        <f t="shared" si="96"/>
        <v>39115</v>
      </c>
      <c r="B2102" s="76" t="str">
        <f t="shared" si="97"/>
        <v>39115</v>
      </c>
      <c r="C2102" s="33">
        <v>39115</v>
      </c>
      <c r="D2102" s="33" t="s">
        <v>2007</v>
      </c>
      <c r="E2102" s="33" t="s">
        <v>991</v>
      </c>
      <c r="F2102" s="33" t="s">
        <v>990</v>
      </c>
      <c r="G2102" s="33" t="s">
        <v>2008</v>
      </c>
      <c r="H2102" s="5" t="s">
        <v>1855</v>
      </c>
      <c r="I2102" s="33">
        <v>2161</v>
      </c>
      <c r="K2102" s="9">
        <v>39</v>
      </c>
      <c r="O2102" s="33" t="s">
        <v>6505</v>
      </c>
      <c r="P2102" s="61" t="str">
        <f t="shared" si="98"/>
        <v>POINT(-81.866143 39.61669)</v>
      </c>
      <c r="Q2102" s="67">
        <v>39.616689999999998</v>
      </c>
      <c r="R2102" s="67">
        <v>-81.866142999999994</v>
      </c>
    </row>
    <row r="2103" spans="1:18" x14ac:dyDescent="0.25">
      <c r="A2103" s="76" t="str">
        <f t="shared" si="96"/>
        <v>39117</v>
      </c>
      <c r="B2103" s="76" t="str">
        <f t="shared" si="97"/>
        <v>39117</v>
      </c>
      <c r="C2103" s="33">
        <v>39117</v>
      </c>
      <c r="D2103" s="33" t="s">
        <v>6506</v>
      </c>
      <c r="E2103" s="33" t="s">
        <v>991</v>
      </c>
      <c r="F2103" s="33" t="s">
        <v>990</v>
      </c>
      <c r="G2103" s="33" t="s">
        <v>6507</v>
      </c>
      <c r="H2103" s="5" t="s">
        <v>1855</v>
      </c>
      <c r="I2103" s="33">
        <v>2162</v>
      </c>
      <c r="K2103" s="9">
        <v>39</v>
      </c>
      <c r="O2103" s="33" t="s">
        <v>6508</v>
      </c>
      <c r="P2103" s="61" t="str">
        <f t="shared" si="98"/>
        <v>POINT(-82.795365 40.518848)</v>
      </c>
      <c r="Q2103" s="67">
        <v>40.518847999999998</v>
      </c>
      <c r="R2103" s="67">
        <v>-82.795365000000004</v>
      </c>
    </row>
    <row r="2104" spans="1:18" x14ac:dyDescent="0.25">
      <c r="A2104" s="76" t="str">
        <f t="shared" si="96"/>
        <v>39119</v>
      </c>
      <c r="B2104" s="76" t="str">
        <f t="shared" si="97"/>
        <v>39119</v>
      </c>
      <c r="C2104" s="33">
        <v>39119</v>
      </c>
      <c r="D2104" s="33" t="s">
        <v>6509</v>
      </c>
      <c r="E2104" s="33" t="s">
        <v>991</v>
      </c>
      <c r="F2104" s="33" t="s">
        <v>990</v>
      </c>
      <c r="G2104" s="33" t="s">
        <v>6510</v>
      </c>
      <c r="H2104" s="5" t="s">
        <v>1855</v>
      </c>
      <c r="I2104" s="33">
        <v>2163</v>
      </c>
      <c r="K2104" s="9">
        <v>39</v>
      </c>
      <c r="O2104" s="33" t="s">
        <v>6511</v>
      </c>
      <c r="P2104" s="61" t="str">
        <f t="shared" si="98"/>
        <v>POINT(-81.996883 39.961284)</v>
      </c>
      <c r="Q2104" s="67">
        <v>39.961283999999999</v>
      </c>
      <c r="R2104" s="67">
        <v>-81.996882999999997</v>
      </c>
    </row>
    <row r="2105" spans="1:18" x14ac:dyDescent="0.25">
      <c r="A2105" s="76" t="str">
        <f t="shared" si="96"/>
        <v>39121</v>
      </c>
      <c r="B2105" s="76" t="str">
        <f t="shared" si="97"/>
        <v>39121</v>
      </c>
      <c r="C2105" s="33">
        <v>39121</v>
      </c>
      <c r="D2105" s="33" t="s">
        <v>3699</v>
      </c>
      <c r="E2105" s="33" t="s">
        <v>991</v>
      </c>
      <c r="F2105" s="33" t="s">
        <v>990</v>
      </c>
      <c r="G2105" s="33" t="s">
        <v>3700</v>
      </c>
      <c r="H2105" s="5" t="s">
        <v>1855</v>
      </c>
      <c r="I2105" s="33">
        <v>2164</v>
      </c>
      <c r="K2105" s="9">
        <v>39</v>
      </c>
      <c r="O2105" s="33" t="s">
        <v>6512</v>
      </c>
      <c r="P2105" s="61" t="str">
        <f t="shared" si="98"/>
        <v>POINT(-81.485165 39.77163)</v>
      </c>
      <c r="Q2105" s="67">
        <v>39.771630000000002</v>
      </c>
      <c r="R2105" s="67">
        <v>-81.485164999999995</v>
      </c>
    </row>
    <row r="2106" spans="1:18" x14ac:dyDescent="0.25">
      <c r="A2106" s="76" t="str">
        <f t="shared" si="96"/>
        <v>39123</v>
      </c>
      <c r="B2106" s="76" t="str">
        <f t="shared" si="97"/>
        <v>39123</v>
      </c>
      <c r="C2106" s="33">
        <v>39123</v>
      </c>
      <c r="D2106" s="33" t="s">
        <v>4119</v>
      </c>
      <c r="E2106" s="33" t="s">
        <v>991</v>
      </c>
      <c r="F2106" s="33" t="s">
        <v>990</v>
      </c>
      <c r="G2106" s="33" t="s">
        <v>4120</v>
      </c>
      <c r="H2106" s="5" t="s">
        <v>1855</v>
      </c>
      <c r="I2106" s="33">
        <v>2165</v>
      </c>
      <c r="K2106" s="9">
        <v>39</v>
      </c>
      <c r="O2106" s="33" t="s">
        <v>6513</v>
      </c>
      <c r="P2106" s="61" t="str">
        <f t="shared" si="98"/>
        <v>POINT(-83.081463 41.531718)</v>
      </c>
      <c r="Q2106" s="67">
        <v>41.531717999999998</v>
      </c>
      <c r="R2106" s="67">
        <v>-83.081462999999999</v>
      </c>
    </row>
    <row r="2107" spans="1:18" x14ac:dyDescent="0.25">
      <c r="A2107" s="76" t="str">
        <f t="shared" si="96"/>
        <v>39125</v>
      </c>
      <c r="B2107" s="76" t="str">
        <f t="shared" si="97"/>
        <v>39125</v>
      </c>
      <c r="C2107" s="33">
        <v>39125</v>
      </c>
      <c r="D2107" s="33" t="s">
        <v>3153</v>
      </c>
      <c r="E2107" s="33" t="s">
        <v>991</v>
      </c>
      <c r="F2107" s="33" t="s">
        <v>990</v>
      </c>
      <c r="G2107" s="33" t="s">
        <v>3154</v>
      </c>
      <c r="H2107" s="5" t="s">
        <v>1855</v>
      </c>
      <c r="I2107" s="33">
        <v>2166</v>
      </c>
      <c r="K2107" s="9">
        <v>39</v>
      </c>
      <c r="O2107" s="33" t="s">
        <v>6514</v>
      </c>
      <c r="P2107" s="61" t="str">
        <f t="shared" si="98"/>
        <v>POINT(-84.584535 41.132218)</v>
      </c>
      <c r="Q2107" s="67">
        <v>41.132218000000002</v>
      </c>
      <c r="R2107" s="67">
        <v>-84.584535000000002</v>
      </c>
    </row>
    <row r="2108" spans="1:18" x14ac:dyDescent="0.25">
      <c r="A2108" s="76" t="str">
        <f t="shared" si="96"/>
        <v>39127</v>
      </c>
      <c r="B2108" s="76" t="str">
        <f t="shared" si="97"/>
        <v>39127</v>
      </c>
      <c r="C2108" s="33">
        <v>39127</v>
      </c>
      <c r="D2108" s="33" t="s">
        <v>2010</v>
      </c>
      <c r="E2108" s="33" t="s">
        <v>991</v>
      </c>
      <c r="F2108" s="33" t="s">
        <v>990</v>
      </c>
      <c r="G2108" s="33" t="s">
        <v>2011</v>
      </c>
      <c r="H2108" s="5" t="s">
        <v>1855</v>
      </c>
      <c r="I2108" s="33">
        <v>2167</v>
      </c>
      <c r="K2108" s="9">
        <v>39</v>
      </c>
      <c r="O2108" s="33" t="s">
        <v>6515</v>
      </c>
      <c r="P2108" s="61" t="str">
        <f t="shared" si="98"/>
        <v>POINT(-82.234082 39.754136)</v>
      </c>
      <c r="Q2108" s="67">
        <v>39.754136000000003</v>
      </c>
      <c r="R2108" s="67">
        <v>-82.234082000000001</v>
      </c>
    </row>
    <row r="2109" spans="1:18" x14ac:dyDescent="0.25">
      <c r="A2109" s="76" t="str">
        <f t="shared" si="96"/>
        <v>39129</v>
      </c>
      <c r="B2109" s="76" t="str">
        <f t="shared" si="97"/>
        <v>39129</v>
      </c>
      <c r="C2109" s="33">
        <v>39129</v>
      </c>
      <c r="D2109" s="33" t="s">
        <v>6516</v>
      </c>
      <c r="E2109" s="33" t="s">
        <v>991</v>
      </c>
      <c r="F2109" s="33" t="s">
        <v>990</v>
      </c>
      <c r="G2109" s="33" t="s">
        <v>6517</v>
      </c>
      <c r="H2109" s="5" t="s">
        <v>1855</v>
      </c>
      <c r="I2109" s="33">
        <v>2168</v>
      </c>
      <c r="K2109" s="9">
        <v>39</v>
      </c>
      <c r="O2109" s="33" t="s">
        <v>6518</v>
      </c>
      <c r="P2109" s="61" t="str">
        <f t="shared" si="98"/>
        <v>POINT(-82.993084 39.666509)</v>
      </c>
      <c r="Q2109" s="67">
        <v>39.666508999999998</v>
      </c>
      <c r="R2109" s="67">
        <v>-82.993083999999996</v>
      </c>
    </row>
    <row r="2110" spans="1:18" x14ac:dyDescent="0.25">
      <c r="A2110" s="76" t="str">
        <f t="shared" si="96"/>
        <v>39131</v>
      </c>
      <c r="B2110" s="76" t="str">
        <f t="shared" si="97"/>
        <v>39131</v>
      </c>
      <c r="C2110" s="33">
        <v>39131</v>
      </c>
      <c r="D2110" s="33" t="s">
        <v>2016</v>
      </c>
      <c r="E2110" s="33" t="s">
        <v>991</v>
      </c>
      <c r="F2110" s="33" t="s">
        <v>990</v>
      </c>
      <c r="G2110" s="33" t="s">
        <v>2017</v>
      </c>
      <c r="H2110" s="5" t="s">
        <v>1855</v>
      </c>
      <c r="I2110" s="33">
        <v>2169</v>
      </c>
      <c r="K2110" s="9">
        <v>39</v>
      </c>
      <c r="O2110" s="33" t="s">
        <v>6519</v>
      </c>
      <c r="P2110" s="61" t="str">
        <f t="shared" si="98"/>
        <v>POINT(-83.038173 39.083994)</v>
      </c>
      <c r="Q2110" s="67">
        <v>39.083993999999997</v>
      </c>
      <c r="R2110" s="67">
        <v>-83.038173</v>
      </c>
    </row>
    <row r="2111" spans="1:18" x14ac:dyDescent="0.25">
      <c r="A2111" s="76" t="str">
        <f t="shared" si="96"/>
        <v>39133</v>
      </c>
      <c r="B2111" s="76" t="str">
        <f t="shared" si="97"/>
        <v>39133</v>
      </c>
      <c r="C2111" s="33">
        <v>39133</v>
      </c>
      <c r="D2111" s="33" t="s">
        <v>6520</v>
      </c>
      <c r="E2111" s="33" t="s">
        <v>991</v>
      </c>
      <c r="F2111" s="33" t="s">
        <v>990</v>
      </c>
      <c r="G2111" s="33" t="s">
        <v>6521</v>
      </c>
      <c r="H2111" s="5" t="s">
        <v>1855</v>
      </c>
      <c r="I2111" s="33">
        <v>2170</v>
      </c>
      <c r="K2111" s="9">
        <v>39</v>
      </c>
      <c r="O2111" s="33" t="s">
        <v>6522</v>
      </c>
      <c r="P2111" s="61" t="str">
        <f t="shared" si="98"/>
        <v>POINT(-81.273457 41.17947)</v>
      </c>
      <c r="Q2111" s="67">
        <v>41.179470000000002</v>
      </c>
      <c r="R2111" s="67">
        <v>-81.273456999999993</v>
      </c>
    </row>
    <row r="2112" spans="1:18" x14ac:dyDescent="0.25">
      <c r="A2112" s="76" t="str">
        <f t="shared" si="96"/>
        <v>39135</v>
      </c>
      <c r="B2112" s="76" t="str">
        <f t="shared" si="97"/>
        <v>39135</v>
      </c>
      <c r="C2112" s="33">
        <v>39135</v>
      </c>
      <c r="D2112" s="33" t="s">
        <v>6523</v>
      </c>
      <c r="E2112" s="33" t="s">
        <v>991</v>
      </c>
      <c r="F2112" s="33" t="s">
        <v>990</v>
      </c>
      <c r="G2112" s="33" t="s">
        <v>6524</v>
      </c>
      <c r="H2112" s="5" t="s">
        <v>1855</v>
      </c>
      <c r="I2112" s="33">
        <v>2171</v>
      </c>
      <c r="K2112" s="9">
        <v>39</v>
      </c>
      <c r="O2112" s="33" t="s">
        <v>6525</v>
      </c>
      <c r="P2112" s="61" t="str">
        <f t="shared" si="98"/>
        <v>POINT(-84.624466 39.743738)</v>
      </c>
      <c r="Q2112" s="67">
        <v>39.743738</v>
      </c>
      <c r="R2112" s="67">
        <v>-84.624465999999998</v>
      </c>
    </row>
    <row r="2113" spans="1:18" x14ac:dyDescent="0.25">
      <c r="A2113" s="76" t="str">
        <f t="shared" si="96"/>
        <v>39137</v>
      </c>
      <c r="B2113" s="76" t="str">
        <f t="shared" si="97"/>
        <v>39137</v>
      </c>
      <c r="C2113" s="33">
        <v>39137</v>
      </c>
      <c r="D2113" s="33" t="s">
        <v>2862</v>
      </c>
      <c r="E2113" s="33" t="s">
        <v>991</v>
      </c>
      <c r="F2113" s="33" t="s">
        <v>990</v>
      </c>
      <c r="G2113" s="33" t="s">
        <v>2863</v>
      </c>
      <c r="H2113" s="5" t="s">
        <v>1855</v>
      </c>
      <c r="I2113" s="33">
        <v>2172</v>
      </c>
      <c r="K2113" s="9">
        <v>39</v>
      </c>
      <c r="O2113" s="33" t="s">
        <v>6526</v>
      </c>
      <c r="P2113" s="61" t="str">
        <f t="shared" si="98"/>
        <v>POINT(-84.11802 41.0083)</v>
      </c>
      <c r="Q2113" s="67">
        <v>41.008299999999998</v>
      </c>
      <c r="R2113" s="67">
        <v>-84.118020000000001</v>
      </c>
    </row>
    <row r="2114" spans="1:18" x14ac:dyDescent="0.25">
      <c r="A2114" s="76" t="str">
        <f t="shared" si="96"/>
        <v>39139</v>
      </c>
      <c r="B2114" s="76" t="str">
        <f t="shared" si="97"/>
        <v>39139</v>
      </c>
      <c r="C2114" s="33">
        <v>39139</v>
      </c>
      <c r="D2114" s="33" t="s">
        <v>3555</v>
      </c>
      <c r="E2114" s="33" t="s">
        <v>991</v>
      </c>
      <c r="F2114" s="33" t="s">
        <v>990</v>
      </c>
      <c r="G2114" s="33" t="s">
        <v>3556</v>
      </c>
      <c r="H2114" s="5" t="s">
        <v>1855</v>
      </c>
      <c r="I2114" s="33">
        <v>2173</v>
      </c>
      <c r="K2114" s="9">
        <v>39</v>
      </c>
      <c r="O2114" s="33" t="s">
        <v>6527</v>
      </c>
      <c r="P2114" s="61" t="str">
        <f t="shared" si="98"/>
        <v>POINT(-82.540347 40.762374)</v>
      </c>
      <c r="Q2114" s="67">
        <v>40.762374000000001</v>
      </c>
      <c r="R2114" s="67">
        <v>-82.540346999999997</v>
      </c>
    </row>
    <row r="2115" spans="1:18" x14ac:dyDescent="0.25">
      <c r="A2115" s="76" t="str">
        <f t="shared" ref="A2115:A2178" si="99">K2115&amp;RIGHT(C2115,3)</f>
        <v>39141</v>
      </c>
      <c r="B2115" s="76" t="str">
        <f t="shared" ref="B2115:B2178" si="100">TEXT(A2115,"00000")</f>
        <v>39141</v>
      </c>
      <c r="C2115" s="33">
        <v>39141</v>
      </c>
      <c r="D2115" s="33" t="s">
        <v>6528</v>
      </c>
      <c r="E2115" s="33" t="s">
        <v>991</v>
      </c>
      <c r="F2115" s="33" t="s">
        <v>990</v>
      </c>
      <c r="G2115" s="33" t="s">
        <v>6529</v>
      </c>
      <c r="H2115" s="5" t="s">
        <v>1855</v>
      </c>
      <c r="I2115" s="33">
        <v>2174</v>
      </c>
      <c r="K2115" s="9">
        <v>39</v>
      </c>
      <c r="O2115" s="33" t="s">
        <v>6530</v>
      </c>
      <c r="P2115" s="61" t="str">
        <f t="shared" ref="P2115:P2178" si="101">CONCATENATE("POINT","(",R2115," ",Q2115,")")</f>
        <v>POINT(-83.022104 39.340682)</v>
      </c>
      <c r="Q2115" s="67">
        <v>39.340682000000001</v>
      </c>
      <c r="R2115" s="67">
        <v>-83.022103999999999</v>
      </c>
    </row>
    <row r="2116" spans="1:18" x14ac:dyDescent="0.25">
      <c r="A2116" s="76" t="str">
        <f t="shared" si="99"/>
        <v>39143</v>
      </c>
      <c r="B2116" s="76" t="str">
        <f t="shared" si="100"/>
        <v>39143</v>
      </c>
      <c r="C2116" s="33">
        <v>39143</v>
      </c>
      <c r="D2116" s="33" t="s">
        <v>6531</v>
      </c>
      <c r="E2116" s="33" t="s">
        <v>991</v>
      </c>
      <c r="F2116" s="33" t="s">
        <v>990</v>
      </c>
      <c r="G2116" s="33" t="s">
        <v>6532</v>
      </c>
      <c r="H2116" s="5" t="s">
        <v>1855</v>
      </c>
      <c r="I2116" s="33">
        <v>2175</v>
      </c>
      <c r="K2116" s="9">
        <v>39</v>
      </c>
      <c r="O2116" s="33" t="s">
        <v>6533</v>
      </c>
      <c r="P2116" s="61" t="str">
        <f t="shared" si="101"/>
        <v>POINT(-83.101952 41.341058)</v>
      </c>
      <c r="Q2116" s="67">
        <v>41.341057999999997</v>
      </c>
      <c r="R2116" s="67">
        <v>-83.101951999999997</v>
      </c>
    </row>
    <row r="2117" spans="1:18" x14ac:dyDescent="0.25">
      <c r="A2117" s="76" t="str">
        <f t="shared" si="99"/>
        <v>39145</v>
      </c>
      <c r="B2117" s="76" t="str">
        <f t="shared" si="100"/>
        <v>39145</v>
      </c>
      <c r="C2117" s="33">
        <v>39145</v>
      </c>
      <c r="D2117" s="33" t="s">
        <v>6534</v>
      </c>
      <c r="E2117" s="33" t="s">
        <v>991</v>
      </c>
      <c r="F2117" s="33" t="s">
        <v>990</v>
      </c>
      <c r="G2117" s="33" t="s">
        <v>6535</v>
      </c>
      <c r="H2117" s="5" t="s">
        <v>1855</v>
      </c>
      <c r="I2117" s="33">
        <v>2176</v>
      </c>
      <c r="K2117" s="9">
        <v>39</v>
      </c>
      <c r="O2117" s="33" t="s">
        <v>6536</v>
      </c>
      <c r="P2117" s="61" t="str">
        <f t="shared" si="101"/>
        <v>POINT(-82.945444 38.781629)</v>
      </c>
      <c r="Q2117" s="67">
        <v>38.781629000000002</v>
      </c>
      <c r="R2117" s="67">
        <v>-82.945443999999995</v>
      </c>
    </row>
    <row r="2118" spans="1:18" x14ac:dyDescent="0.25">
      <c r="A2118" s="76" t="str">
        <f t="shared" si="99"/>
        <v>39147</v>
      </c>
      <c r="B2118" s="76" t="str">
        <f t="shared" si="100"/>
        <v>39147</v>
      </c>
      <c r="C2118" s="33">
        <v>39147</v>
      </c>
      <c r="D2118" s="33" t="s">
        <v>6037</v>
      </c>
      <c r="E2118" s="33" t="s">
        <v>991</v>
      </c>
      <c r="F2118" s="33" t="s">
        <v>990</v>
      </c>
      <c r="G2118" s="33" t="s">
        <v>6038</v>
      </c>
      <c r="H2118" s="5" t="s">
        <v>1855</v>
      </c>
      <c r="I2118" s="33">
        <v>2177</v>
      </c>
      <c r="K2118" s="9">
        <v>39</v>
      </c>
      <c r="O2118" s="33" t="s">
        <v>6537</v>
      </c>
      <c r="P2118" s="61" t="str">
        <f t="shared" si="101"/>
        <v>POINT(-83.201322 41.127601)</v>
      </c>
      <c r="Q2118" s="67">
        <v>41.127600999999999</v>
      </c>
      <c r="R2118" s="67">
        <v>-83.201322000000005</v>
      </c>
    </row>
    <row r="2119" spans="1:18" x14ac:dyDescent="0.25">
      <c r="A2119" s="76" t="str">
        <f t="shared" si="99"/>
        <v>39149</v>
      </c>
      <c r="B2119" s="76" t="str">
        <f t="shared" si="100"/>
        <v>39149</v>
      </c>
      <c r="C2119" s="33">
        <v>39149</v>
      </c>
      <c r="D2119" s="33" t="s">
        <v>2028</v>
      </c>
      <c r="E2119" s="33" t="s">
        <v>991</v>
      </c>
      <c r="F2119" s="33" t="s">
        <v>990</v>
      </c>
      <c r="G2119" s="33" t="s">
        <v>2029</v>
      </c>
      <c r="H2119" s="5" t="s">
        <v>1855</v>
      </c>
      <c r="I2119" s="33">
        <v>2178</v>
      </c>
      <c r="K2119" s="9">
        <v>39</v>
      </c>
      <c r="O2119" s="33" t="s">
        <v>6538</v>
      </c>
      <c r="P2119" s="61" t="str">
        <f t="shared" si="101"/>
        <v>POINT(-84.192139 40.318869)</v>
      </c>
      <c r="Q2119" s="67">
        <v>40.318868999999999</v>
      </c>
      <c r="R2119" s="67">
        <v>-84.192138999999997</v>
      </c>
    </row>
    <row r="2120" spans="1:18" x14ac:dyDescent="0.25">
      <c r="A2120" s="76" t="str">
        <f t="shared" si="99"/>
        <v>39151</v>
      </c>
      <c r="B2120" s="76" t="str">
        <f t="shared" si="100"/>
        <v>39151</v>
      </c>
      <c r="C2120" s="33">
        <v>39151</v>
      </c>
      <c r="D2120" s="33" t="s">
        <v>3571</v>
      </c>
      <c r="E2120" s="33" t="s">
        <v>991</v>
      </c>
      <c r="F2120" s="33" t="s">
        <v>990</v>
      </c>
      <c r="G2120" s="33" t="s">
        <v>3572</v>
      </c>
      <c r="H2120" s="5" t="s">
        <v>1855</v>
      </c>
      <c r="I2120" s="33">
        <v>2179</v>
      </c>
      <c r="K2120" s="9">
        <v>39</v>
      </c>
      <c r="O2120" s="33" t="s">
        <v>6539</v>
      </c>
      <c r="P2120" s="61" t="str">
        <f t="shared" si="101"/>
        <v>POINT(-81.387172 40.837013)</v>
      </c>
      <c r="Q2120" s="67">
        <v>40.837012999999999</v>
      </c>
      <c r="R2120" s="67">
        <v>-81.387172000000007</v>
      </c>
    </row>
    <row r="2121" spans="1:18" x14ac:dyDescent="0.25">
      <c r="A2121" s="76" t="str">
        <f t="shared" si="99"/>
        <v>39153</v>
      </c>
      <c r="B2121" s="76" t="str">
        <f t="shared" si="100"/>
        <v>39153</v>
      </c>
      <c r="C2121" s="33">
        <v>39153</v>
      </c>
      <c r="D2121" s="33" t="s">
        <v>2687</v>
      </c>
      <c r="E2121" s="33" t="s">
        <v>991</v>
      </c>
      <c r="F2121" s="33" t="s">
        <v>990</v>
      </c>
      <c r="G2121" s="33" t="s">
        <v>2688</v>
      </c>
      <c r="H2121" s="5" t="s">
        <v>1855</v>
      </c>
      <c r="I2121" s="33">
        <v>2180</v>
      </c>
      <c r="K2121" s="9">
        <v>39</v>
      </c>
      <c r="O2121" s="33" t="s">
        <v>6540</v>
      </c>
      <c r="P2121" s="61" t="str">
        <f t="shared" si="101"/>
        <v>POINT(-81.512898 41.112957)</v>
      </c>
      <c r="Q2121" s="67">
        <v>41.112957000000002</v>
      </c>
      <c r="R2121" s="67">
        <v>-81.512898000000007</v>
      </c>
    </row>
    <row r="2122" spans="1:18" x14ac:dyDescent="0.25">
      <c r="A2122" s="76" t="str">
        <f t="shared" si="99"/>
        <v>39155</v>
      </c>
      <c r="B2122" s="76" t="str">
        <f t="shared" si="100"/>
        <v>39155</v>
      </c>
      <c r="C2122" s="33">
        <v>39155</v>
      </c>
      <c r="D2122" s="33" t="s">
        <v>6541</v>
      </c>
      <c r="E2122" s="33" t="s">
        <v>991</v>
      </c>
      <c r="F2122" s="33" t="s">
        <v>990</v>
      </c>
      <c r="G2122" s="33" t="s">
        <v>6542</v>
      </c>
      <c r="H2122" s="5" t="s">
        <v>1855</v>
      </c>
      <c r="I2122" s="33">
        <v>2181</v>
      </c>
      <c r="K2122" s="9">
        <v>39</v>
      </c>
      <c r="O2122" s="33" t="s">
        <v>6543</v>
      </c>
      <c r="P2122" s="61" t="str">
        <f t="shared" si="101"/>
        <v>POINT(-80.759806 41.240415)</v>
      </c>
      <c r="Q2122" s="67">
        <v>41.240414999999999</v>
      </c>
      <c r="R2122" s="67">
        <v>-80.759805999999998</v>
      </c>
    </row>
    <row r="2123" spans="1:18" x14ac:dyDescent="0.25">
      <c r="A2123" s="76" t="str">
        <f t="shared" si="99"/>
        <v>39157</v>
      </c>
      <c r="B2123" s="76" t="str">
        <f t="shared" si="100"/>
        <v>39157</v>
      </c>
      <c r="C2123" s="33">
        <v>39157</v>
      </c>
      <c r="D2123" s="33" t="s">
        <v>6544</v>
      </c>
      <c r="E2123" s="33" t="s">
        <v>991</v>
      </c>
      <c r="F2123" s="33" t="s">
        <v>990</v>
      </c>
      <c r="G2123" s="33" t="s">
        <v>6545</v>
      </c>
      <c r="H2123" s="5" t="s">
        <v>1855</v>
      </c>
      <c r="I2123" s="33">
        <v>2182</v>
      </c>
      <c r="K2123" s="9">
        <v>39</v>
      </c>
      <c r="O2123" s="33" t="s">
        <v>6546</v>
      </c>
      <c r="P2123" s="61" t="str">
        <f t="shared" si="101"/>
        <v>POINT(-81.465322 40.479556)</v>
      </c>
      <c r="Q2123" s="67">
        <v>40.479556000000002</v>
      </c>
      <c r="R2123" s="67">
        <v>-81.465322</v>
      </c>
    </row>
    <row r="2124" spans="1:18" x14ac:dyDescent="0.25">
      <c r="A2124" s="76" t="str">
        <f t="shared" si="99"/>
        <v>39159</v>
      </c>
      <c r="B2124" s="76" t="str">
        <f t="shared" si="100"/>
        <v>39159</v>
      </c>
      <c r="C2124" s="33">
        <v>39159</v>
      </c>
      <c r="D2124" s="33" t="s">
        <v>2338</v>
      </c>
      <c r="E2124" s="33" t="s">
        <v>991</v>
      </c>
      <c r="F2124" s="33" t="s">
        <v>990</v>
      </c>
      <c r="G2124" s="33" t="s">
        <v>2339</v>
      </c>
      <c r="H2124" s="5" t="s">
        <v>1855</v>
      </c>
      <c r="I2124" s="33">
        <v>2183</v>
      </c>
      <c r="K2124" s="9">
        <v>39</v>
      </c>
      <c r="O2124" s="33" t="s">
        <v>6547</v>
      </c>
      <c r="P2124" s="61" t="str">
        <f t="shared" si="101"/>
        <v>POINT(-83.350113 40.252214)</v>
      </c>
      <c r="Q2124" s="67">
        <v>40.252214000000002</v>
      </c>
      <c r="R2124" s="67">
        <v>-83.350112999999993</v>
      </c>
    </row>
    <row r="2125" spans="1:18" x14ac:dyDescent="0.25">
      <c r="A2125" s="76" t="str">
        <f t="shared" si="99"/>
        <v>39161</v>
      </c>
      <c r="B2125" s="76" t="str">
        <f t="shared" si="100"/>
        <v>39161</v>
      </c>
      <c r="C2125" s="33">
        <v>39161</v>
      </c>
      <c r="D2125" s="33" t="s">
        <v>6548</v>
      </c>
      <c r="E2125" s="33" t="s">
        <v>991</v>
      </c>
      <c r="F2125" s="33" t="s">
        <v>990</v>
      </c>
      <c r="G2125" s="33" t="s">
        <v>6549</v>
      </c>
      <c r="H2125" s="5" t="s">
        <v>1855</v>
      </c>
      <c r="I2125" s="33">
        <v>2184</v>
      </c>
      <c r="K2125" s="9">
        <v>39</v>
      </c>
      <c r="O2125" s="33" t="s">
        <v>6550</v>
      </c>
      <c r="P2125" s="61" t="str">
        <f t="shared" si="101"/>
        <v>POINT(-84.565522 40.856353)</v>
      </c>
      <c r="Q2125" s="67">
        <v>40.856352999999999</v>
      </c>
      <c r="R2125" s="67">
        <v>-84.565522000000001</v>
      </c>
    </row>
    <row r="2126" spans="1:18" x14ac:dyDescent="0.25">
      <c r="A2126" s="76" t="str">
        <f t="shared" si="99"/>
        <v>39163</v>
      </c>
      <c r="B2126" s="76" t="str">
        <f t="shared" si="100"/>
        <v>39163</v>
      </c>
      <c r="C2126" s="33">
        <v>39163</v>
      </c>
      <c r="D2126" s="33" t="s">
        <v>6551</v>
      </c>
      <c r="E2126" s="33" t="s">
        <v>991</v>
      </c>
      <c r="F2126" s="33" t="s">
        <v>990</v>
      </c>
      <c r="G2126" s="33" t="s">
        <v>6552</v>
      </c>
      <c r="H2126" s="5" t="s">
        <v>1855</v>
      </c>
      <c r="I2126" s="33">
        <v>2185</v>
      </c>
      <c r="K2126" s="9">
        <v>39</v>
      </c>
      <c r="O2126" s="33" t="s">
        <v>6553</v>
      </c>
      <c r="P2126" s="61" t="str">
        <f t="shared" si="101"/>
        <v>POINT(-82.503644 39.240104)</v>
      </c>
      <c r="Q2126" s="67">
        <v>39.240104000000002</v>
      </c>
      <c r="R2126" s="67">
        <v>-82.503643999999994</v>
      </c>
    </row>
    <row r="2127" spans="1:18" x14ac:dyDescent="0.25">
      <c r="A2127" s="76" t="str">
        <f t="shared" si="99"/>
        <v>39165</v>
      </c>
      <c r="B2127" s="76" t="str">
        <f t="shared" si="100"/>
        <v>39165</v>
      </c>
      <c r="C2127" s="33">
        <v>39165</v>
      </c>
      <c r="D2127" s="33" t="s">
        <v>3246</v>
      </c>
      <c r="E2127" s="33" t="s">
        <v>991</v>
      </c>
      <c r="F2127" s="33" t="s">
        <v>990</v>
      </c>
      <c r="G2127" s="33" t="s">
        <v>3247</v>
      </c>
      <c r="H2127" s="5" t="s">
        <v>1855</v>
      </c>
      <c r="I2127" s="33">
        <v>2186</v>
      </c>
      <c r="K2127" s="9">
        <v>39</v>
      </c>
      <c r="O2127" s="33" t="s">
        <v>6554</v>
      </c>
      <c r="P2127" s="61" t="str">
        <f t="shared" si="101"/>
        <v>POINT(-84.245128 39.424293)</v>
      </c>
      <c r="Q2127" s="67">
        <v>39.424292999999999</v>
      </c>
      <c r="R2127" s="67">
        <v>-84.245127999999994</v>
      </c>
    </row>
    <row r="2128" spans="1:18" x14ac:dyDescent="0.25">
      <c r="A2128" s="76" t="str">
        <f t="shared" si="99"/>
        <v>39167</v>
      </c>
      <c r="B2128" s="76" t="str">
        <f t="shared" si="100"/>
        <v>39167</v>
      </c>
      <c r="C2128" s="33">
        <v>39167</v>
      </c>
      <c r="D2128" s="33" t="s">
        <v>2046</v>
      </c>
      <c r="E2128" s="33" t="s">
        <v>991</v>
      </c>
      <c r="F2128" s="33" t="s">
        <v>990</v>
      </c>
      <c r="G2128" s="33" t="s">
        <v>1026</v>
      </c>
      <c r="H2128" s="5" t="s">
        <v>1855</v>
      </c>
      <c r="I2128" s="33">
        <v>2187</v>
      </c>
      <c r="K2128" s="9">
        <v>39</v>
      </c>
      <c r="O2128" s="33" t="s">
        <v>6555</v>
      </c>
      <c r="P2128" s="61" t="str">
        <f t="shared" si="101"/>
        <v>POINT(-81.512663 39.41251)</v>
      </c>
      <c r="Q2128" s="67">
        <v>39.412509999999997</v>
      </c>
      <c r="R2128" s="67">
        <v>-81.512663000000003</v>
      </c>
    </row>
    <row r="2129" spans="1:18" x14ac:dyDescent="0.25">
      <c r="A2129" s="76" t="str">
        <f t="shared" si="99"/>
        <v>39169</v>
      </c>
      <c r="B2129" s="76" t="str">
        <f t="shared" si="100"/>
        <v>39169</v>
      </c>
      <c r="C2129" s="33">
        <v>39169</v>
      </c>
      <c r="D2129" s="33" t="s">
        <v>3250</v>
      </c>
      <c r="E2129" s="33" t="s">
        <v>991</v>
      </c>
      <c r="F2129" s="33" t="s">
        <v>990</v>
      </c>
      <c r="G2129" s="33" t="s">
        <v>3251</v>
      </c>
      <c r="H2129" s="5" t="s">
        <v>1855</v>
      </c>
      <c r="I2129" s="33">
        <v>2188</v>
      </c>
      <c r="K2129" s="9">
        <v>39</v>
      </c>
      <c r="O2129" s="33" t="s">
        <v>6556</v>
      </c>
      <c r="P2129" s="61" t="str">
        <f t="shared" si="101"/>
        <v>POINT(-81.864335 40.838544)</v>
      </c>
      <c r="Q2129" s="67">
        <v>40.838543999999999</v>
      </c>
      <c r="R2129" s="67">
        <v>-81.864334999999997</v>
      </c>
    </row>
    <row r="2130" spans="1:18" x14ac:dyDescent="0.25">
      <c r="A2130" s="76" t="str">
        <f t="shared" si="99"/>
        <v>39171</v>
      </c>
      <c r="B2130" s="76" t="str">
        <f t="shared" si="100"/>
        <v>39171</v>
      </c>
      <c r="C2130" s="33">
        <v>39171</v>
      </c>
      <c r="D2130" s="33" t="s">
        <v>6403</v>
      </c>
      <c r="E2130" s="33" t="s">
        <v>991</v>
      </c>
      <c r="F2130" s="33" t="s">
        <v>990</v>
      </c>
      <c r="G2130" s="33" t="s">
        <v>6404</v>
      </c>
      <c r="H2130" s="5" t="s">
        <v>1855</v>
      </c>
      <c r="I2130" s="33">
        <v>2189</v>
      </c>
      <c r="K2130" s="9">
        <v>39</v>
      </c>
      <c r="O2130" s="33" t="s">
        <v>6557</v>
      </c>
      <c r="P2130" s="61" t="str">
        <f t="shared" si="101"/>
        <v>POINT(-84.573035 41.533691)</v>
      </c>
      <c r="Q2130" s="67">
        <v>41.533690999999997</v>
      </c>
      <c r="R2130" s="67">
        <v>-84.573035000000004</v>
      </c>
    </row>
    <row r="2131" spans="1:18" x14ac:dyDescent="0.25">
      <c r="A2131" s="76" t="str">
        <f t="shared" si="99"/>
        <v>39173</v>
      </c>
      <c r="B2131" s="76" t="str">
        <f t="shared" si="100"/>
        <v>39173</v>
      </c>
      <c r="C2131" s="33">
        <v>39173</v>
      </c>
      <c r="D2131" s="33" t="s">
        <v>6558</v>
      </c>
      <c r="E2131" s="33" t="s">
        <v>991</v>
      </c>
      <c r="F2131" s="33" t="s">
        <v>990</v>
      </c>
      <c r="G2131" s="33" t="s">
        <v>6559</v>
      </c>
      <c r="H2131" s="5" t="s">
        <v>1855</v>
      </c>
      <c r="I2131" s="33">
        <v>2190</v>
      </c>
      <c r="K2131" s="9">
        <v>39</v>
      </c>
      <c r="O2131" s="33" t="s">
        <v>6560</v>
      </c>
      <c r="P2131" s="61" t="str">
        <f t="shared" si="101"/>
        <v>POINT(-83.601066 41.44828)</v>
      </c>
      <c r="Q2131" s="67">
        <v>41.448279999999997</v>
      </c>
      <c r="R2131" s="67">
        <v>-83.601066000000003</v>
      </c>
    </row>
    <row r="2132" spans="1:18" x14ac:dyDescent="0.25">
      <c r="A2132" s="76" t="str">
        <f t="shared" si="99"/>
        <v>39175</v>
      </c>
      <c r="B2132" s="76" t="str">
        <f t="shared" si="100"/>
        <v>39175</v>
      </c>
      <c r="C2132" s="33">
        <v>39175</v>
      </c>
      <c r="D2132" s="33" t="s">
        <v>6561</v>
      </c>
      <c r="E2132" s="33" t="s">
        <v>991</v>
      </c>
      <c r="F2132" s="33" t="s">
        <v>990</v>
      </c>
      <c r="G2132" s="33" t="s">
        <v>6562</v>
      </c>
      <c r="H2132" s="5" t="s">
        <v>1855</v>
      </c>
      <c r="I2132" s="33">
        <v>2191</v>
      </c>
      <c r="K2132" s="9">
        <v>39</v>
      </c>
      <c r="O2132" s="33" t="s">
        <v>6563</v>
      </c>
      <c r="P2132" s="61" t="str">
        <f t="shared" si="101"/>
        <v>POINT(-83.298153 40.865953)</v>
      </c>
      <c r="Q2132" s="67">
        <v>40.865952999999998</v>
      </c>
      <c r="R2132" s="67">
        <v>-83.298152999999999</v>
      </c>
    </row>
    <row r="2133" spans="1:18" x14ac:dyDescent="0.25">
      <c r="A2133" s="76" t="str">
        <f t="shared" si="99"/>
        <v>40001</v>
      </c>
      <c r="B2133" s="76" t="str">
        <f t="shared" si="100"/>
        <v>40001</v>
      </c>
      <c r="C2133" s="33">
        <v>40001</v>
      </c>
      <c r="D2133" s="33" t="s">
        <v>3778</v>
      </c>
      <c r="E2133" s="33" t="s">
        <v>994</v>
      </c>
      <c r="F2133" s="33" t="s">
        <v>993</v>
      </c>
      <c r="G2133" s="33" t="s">
        <v>3779</v>
      </c>
      <c r="H2133" s="5" t="s">
        <v>1855</v>
      </c>
      <c r="I2133" s="33">
        <v>2192</v>
      </c>
      <c r="K2133" s="9">
        <v>40</v>
      </c>
      <c r="O2133" s="33" t="s">
        <v>6564</v>
      </c>
      <c r="P2133" s="61" t="str">
        <f t="shared" si="101"/>
        <v>POINT(-94.63575 35.887523)</v>
      </c>
      <c r="Q2133" s="67">
        <v>35.887523000000002</v>
      </c>
      <c r="R2133" s="67">
        <v>-94.635750000000002</v>
      </c>
    </row>
    <row r="2134" spans="1:18" x14ac:dyDescent="0.25">
      <c r="A2134" s="76" t="str">
        <f t="shared" si="99"/>
        <v>40003</v>
      </c>
      <c r="B2134" s="76" t="str">
        <f t="shared" si="100"/>
        <v>40003</v>
      </c>
      <c r="C2134" s="33">
        <v>40003</v>
      </c>
      <c r="D2134" s="33" t="s">
        <v>6565</v>
      </c>
      <c r="E2134" s="33" t="s">
        <v>994</v>
      </c>
      <c r="F2134" s="33" t="s">
        <v>993</v>
      </c>
      <c r="G2134" s="33" t="s">
        <v>6566</v>
      </c>
      <c r="H2134" s="5" t="s">
        <v>1855</v>
      </c>
      <c r="I2134" s="33">
        <v>2193</v>
      </c>
      <c r="K2134" s="9">
        <v>40</v>
      </c>
      <c r="O2134" s="33" t="s">
        <v>6567</v>
      </c>
      <c r="P2134" s="61" t="str">
        <f t="shared" si="101"/>
        <v>POINT(-98.318501 36.660625)</v>
      </c>
      <c r="Q2134" s="67">
        <v>36.660625000000003</v>
      </c>
      <c r="R2134" s="67">
        <v>-98.318500999999998</v>
      </c>
    </row>
    <row r="2135" spans="1:18" x14ac:dyDescent="0.25">
      <c r="A2135" s="76" t="str">
        <f t="shared" si="99"/>
        <v>40005</v>
      </c>
      <c r="B2135" s="76" t="str">
        <f t="shared" si="100"/>
        <v>40005</v>
      </c>
      <c r="C2135" s="33">
        <v>40005</v>
      </c>
      <c r="D2135" s="33" t="s">
        <v>6568</v>
      </c>
      <c r="E2135" s="33" t="s">
        <v>994</v>
      </c>
      <c r="F2135" s="33" t="s">
        <v>993</v>
      </c>
      <c r="G2135" s="33" t="s">
        <v>6569</v>
      </c>
      <c r="H2135" s="5" t="s">
        <v>1855</v>
      </c>
      <c r="I2135" s="33">
        <v>2194</v>
      </c>
      <c r="K2135" s="9">
        <v>40</v>
      </c>
      <c r="O2135" s="33" t="s">
        <v>6570</v>
      </c>
      <c r="P2135" s="61" t="str">
        <f t="shared" si="101"/>
        <v>POINT(-96.090179 34.324459)</v>
      </c>
      <c r="Q2135" s="67">
        <v>34.324458999999997</v>
      </c>
      <c r="R2135" s="67">
        <v>-96.090179000000006</v>
      </c>
    </row>
    <row r="2136" spans="1:18" x14ac:dyDescent="0.25">
      <c r="A2136" s="76" t="str">
        <f t="shared" si="99"/>
        <v>40007</v>
      </c>
      <c r="B2136" s="76" t="str">
        <f t="shared" si="100"/>
        <v>40007</v>
      </c>
      <c r="C2136" s="33">
        <v>40007</v>
      </c>
      <c r="D2136" s="33" t="s">
        <v>6571</v>
      </c>
      <c r="E2136" s="33" t="s">
        <v>994</v>
      </c>
      <c r="F2136" s="33" t="s">
        <v>993</v>
      </c>
      <c r="G2136" s="33" t="s">
        <v>6572</v>
      </c>
      <c r="H2136" s="5" t="s">
        <v>1855</v>
      </c>
      <c r="I2136" s="33">
        <v>2195</v>
      </c>
      <c r="K2136" s="9">
        <v>40</v>
      </c>
      <c r="O2136" s="33" t="s">
        <v>6573</v>
      </c>
      <c r="P2136" s="61" t="str">
        <f t="shared" si="101"/>
        <v>POINT(-100.616419 36.818228)</v>
      </c>
      <c r="Q2136" s="67">
        <v>36.818227999999998</v>
      </c>
      <c r="R2136" s="67">
        <v>-100.61641899999999</v>
      </c>
    </row>
    <row r="2137" spans="1:18" x14ac:dyDescent="0.25">
      <c r="A2137" s="76" t="str">
        <f t="shared" si="99"/>
        <v>40009</v>
      </c>
      <c r="B2137" s="76" t="str">
        <f t="shared" si="100"/>
        <v>40009</v>
      </c>
      <c r="C2137" s="33">
        <v>40009</v>
      </c>
      <c r="D2137" s="33" t="s">
        <v>6574</v>
      </c>
      <c r="E2137" s="33" t="s">
        <v>994</v>
      </c>
      <c r="F2137" s="33" t="s">
        <v>993</v>
      </c>
      <c r="G2137" s="33" t="s">
        <v>6575</v>
      </c>
      <c r="H2137" s="5" t="s">
        <v>1855</v>
      </c>
      <c r="I2137" s="33">
        <v>2196</v>
      </c>
      <c r="K2137" s="9">
        <v>40</v>
      </c>
      <c r="O2137" s="33" t="s">
        <v>6576</v>
      </c>
      <c r="P2137" s="61" t="str">
        <f t="shared" si="101"/>
        <v>POINT(-99.512486 35.361391)</v>
      </c>
      <c r="Q2137" s="67">
        <v>35.361390999999998</v>
      </c>
      <c r="R2137" s="67">
        <v>-99.512485999999996</v>
      </c>
    </row>
    <row r="2138" spans="1:18" x14ac:dyDescent="0.25">
      <c r="A2138" s="76" t="str">
        <f t="shared" si="99"/>
        <v>40011</v>
      </c>
      <c r="B2138" s="76" t="str">
        <f t="shared" si="100"/>
        <v>40011</v>
      </c>
      <c r="C2138" s="33">
        <v>40011</v>
      </c>
      <c r="D2138" s="33" t="s">
        <v>3303</v>
      </c>
      <c r="E2138" s="33" t="s">
        <v>994</v>
      </c>
      <c r="F2138" s="33" t="s">
        <v>993</v>
      </c>
      <c r="G2138" s="33" t="s">
        <v>3304</v>
      </c>
      <c r="H2138" s="5" t="s">
        <v>1855</v>
      </c>
      <c r="I2138" s="33">
        <v>2197</v>
      </c>
      <c r="K2138" s="9">
        <v>40</v>
      </c>
      <c r="O2138" s="33" t="s">
        <v>6577</v>
      </c>
      <c r="P2138" s="61" t="str">
        <f t="shared" si="101"/>
        <v>POINT(-98.420662 35.884817)</v>
      </c>
      <c r="Q2138" s="67">
        <v>35.884816999999998</v>
      </c>
      <c r="R2138" s="67">
        <v>-98.420661999999993</v>
      </c>
    </row>
    <row r="2139" spans="1:18" x14ac:dyDescent="0.25">
      <c r="A2139" s="76" t="str">
        <f t="shared" si="99"/>
        <v>40013</v>
      </c>
      <c r="B2139" s="76" t="str">
        <f t="shared" si="100"/>
        <v>40013</v>
      </c>
      <c r="C2139" s="33">
        <v>40013</v>
      </c>
      <c r="D2139" s="33" t="s">
        <v>2934</v>
      </c>
      <c r="E2139" s="33" t="s">
        <v>994</v>
      </c>
      <c r="F2139" s="33" t="s">
        <v>993</v>
      </c>
      <c r="G2139" s="33" t="s">
        <v>2935</v>
      </c>
      <c r="H2139" s="5" t="s">
        <v>1855</v>
      </c>
      <c r="I2139" s="33">
        <v>2198</v>
      </c>
      <c r="K2139" s="9">
        <v>40</v>
      </c>
      <c r="O2139" s="33" t="s">
        <v>6578</v>
      </c>
      <c r="P2139" s="61" t="str">
        <f t="shared" si="101"/>
        <v>POINT(-96.383822 33.977295)</v>
      </c>
      <c r="Q2139" s="67">
        <v>33.977294999999998</v>
      </c>
      <c r="R2139" s="67">
        <v>-96.383821999999995</v>
      </c>
    </row>
    <row r="2140" spans="1:18" x14ac:dyDescent="0.25">
      <c r="A2140" s="76" t="str">
        <f t="shared" si="99"/>
        <v>40015</v>
      </c>
      <c r="B2140" s="76" t="str">
        <f t="shared" si="100"/>
        <v>40015</v>
      </c>
      <c r="C2140" s="33">
        <v>40015</v>
      </c>
      <c r="D2140" s="33" t="s">
        <v>6579</v>
      </c>
      <c r="E2140" s="33" t="s">
        <v>994</v>
      </c>
      <c r="F2140" s="33" t="s">
        <v>993</v>
      </c>
      <c r="G2140" s="33" t="s">
        <v>6580</v>
      </c>
      <c r="H2140" s="5" t="s">
        <v>1855</v>
      </c>
      <c r="I2140" s="33">
        <v>2199</v>
      </c>
      <c r="K2140" s="9">
        <v>40</v>
      </c>
      <c r="O2140" s="33" t="s">
        <v>6581</v>
      </c>
      <c r="P2140" s="61" t="str">
        <f t="shared" si="101"/>
        <v>POINT(-98.338494 35.147225)</v>
      </c>
      <c r="Q2140" s="67">
        <v>35.147224999999999</v>
      </c>
      <c r="R2140" s="67">
        <v>-98.338493999999997</v>
      </c>
    </row>
    <row r="2141" spans="1:18" x14ac:dyDescent="0.25">
      <c r="A2141" s="76" t="str">
        <f t="shared" si="99"/>
        <v>40017</v>
      </c>
      <c r="B2141" s="76" t="str">
        <f t="shared" si="100"/>
        <v>40017</v>
      </c>
      <c r="C2141" s="33">
        <v>40017</v>
      </c>
      <c r="D2141" s="33" t="s">
        <v>6582</v>
      </c>
      <c r="E2141" s="33" t="s">
        <v>994</v>
      </c>
      <c r="F2141" s="33" t="s">
        <v>993</v>
      </c>
      <c r="G2141" s="33" t="s">
        <v>6583</v>
      </c>
      <c r="H2141" s="5" t="s">
        <v>1855</v>
      </c>
      <c r="I2141" s="33">
        <v>2200</v>
      </c>
      <c r="K2141" s="9">
        <v>40</v>
      </c>
      <c r="O2141" s="33" t="s">
        <v>6584</v>
      </c>
      <c r="P2141" s="61" t="str">
        <f t="shared" si="101"/>
        <v>POINT(-97.78114 35.491254)</v>
      </c>
      <c r="Q2141" s="67">
        <v>35.491253999999998</v>
      </c>
      <c r="R2141" s="67">
        <v>-97.781139999999994</v>
      </c>
    </row>
    <row r="2142" spans="1:18" x14ac:dyDescent="0.25">
      <c r="A2142" s="76" t="str">
        <f t="shared" si="99"/>
        <v>40019</v>
      </c>
      <c r="B2142" s="76" t="str">
        <f t="shared" si="100"/>
        <v>40019</v>
      </c>
      <c r="C2142" s="33">
        <v>40019</v>
      </c>
      <c r="D2142" s="33" t="s">
        <v>4254</v>
      </c>
      <c r="E2142" s="33" t="s">
        <v>994</v>
      </c>
      <c r="F2142" s="33" t="s">
        <v>993</v>
      </c>
      <c r="G2142" s="33" t="s">
        <v>4255</v>
      </c>
      <c r="H2142" s="5" t="s">
        <v>1855</v>
      </c>
      <c r="I2142" s="33">
        <v>2201</v>
      </c>
      <c r="K2142" s="9">
        <v>40</v>
      </c>
      <c r="O2142" s="33" t="s">
        <v>6585</v>
      </c>
      <c r="P2142" s="61" t="str">
        <f t="shared" si="101"/>
        <v>POINT(-97.20457 34.192075)</v>
      </c>
      <c r="Q2142" s="67">
        <v>34.192075000000003</v>
      </c>
      <c r="R2142" s="67">
        <v>-97.204570000000004</v>
      </c>
    </row>
    <row r="2143" spans="1:18" x14ac:dyDescent="0.25">
      <c r="A2143" s="76" t="str">
        <f t="shared" si="99"/>
        <v>40021</v>
      </c>
      <c r="B2143" s="76" t="str">
        <f t="shared" si="100"/>
        <v>40021</v>
      </c>
      <c r="C2143" s="33">
        <v>40021</v>
      </c>
      <c r="D2143" s="33" t="s">
        <v>1881</v>
      </c>
      <c r="E2143" s="33" t="s">
        <v>994</v>
      </c>
      <c r="F2143" s="33" t="s">
        <v>993</v>
      </c>
      <c r="G2143" s="33" t="s">
        <v>1882</v>
      </c>
      <c r="H2143" s="5" t="s">
        <v>1855</v>
      </c>
      <c r="I2143" s="33">
        <v>2202</v>
      </c>
      <c r="K2143" s="9">
        <v>40</v>
      </c>
      <c r="O2143" s="33" t="s">
        <v>6586</v>
      </c>
      <c r="P2143" s="61" t="str">
        <f t="shared" si="101"/>
        <v>POINT(-94.994163 35.900171)</v>
      </c>
      <c r="Q2143" s="67">
        <v>35.900171</v>
      </c>
      <c r="R2143" s="67">
        <v>-94.994163</v>
      </c>
    </row>
    <row r="2144" spans="1:18" x14ac:dyDescent="0.25">
      <c r="A2144" s="76" t="str">
        <f t="shared" si="99"/>
        <v>40023</v>
      </c>
      <c r="B2144" s="76" t="str">
        <f t="shared" si="100"/>
        <v>40023</v>
      </c>
      <c r="C2144" s="33">
        <v>40023</v>
      </c>
      <c r="D2144" s="33" t="s">
        <v>1887</v>
      </c>
      <c r="E2144" s="33" t="s">
        <v>994</v>
      </c>
      <c r="F2144" s="33" t="s">
        <v>993</v>
      </c>
      <c r="G2144" s="33" t="s">
        <v>1888</v>
      </c>
      <c r="H2144" s="5" t="s">
        <v>1855</v>
      </c>
      <c r="I2144" s="33">
        <v>2203</v>
      </c>
      <c r="K2144" s="9">
        <v>40</v>
      </c>
      <c r="O2144" s="33" t="s">
        <v>6587</v>
      </c>
      <c r="P2144" s="61" t="str">
        <f t="shared" si="101"/>
        <v>POINT(-95.533567 34.020247)</v>
      </c>
      <c r="Q2144" s="67">
        <v>34.020246999999998</v>
      </c>
      <c r="R2144" s="67">
        <v>-95.533567000000005</v>
      </c>
    </row>
    <row r="2145" spans="1:18" x14ac:dyDescent="0.25">
      <c r="A2145" s="76" t="str">
        <f t="shared" si="99"/>
        <v>40025</v>
      </c>
      <c r="B2145" s="76" t="str">
        <f t="shared" si="100"/>
        <v>40025</v>
      </c>
      <c r="C2145" s="33">
        <v>40025</v>
      </c>
      <c r="D2145" s="33" t="s">
        <v>6588</v>
      </c>
      <c r="E2145" s="33" t="s">
        <v>994</v>
      </c>
      <c r="F2145" s="33" t="s">
        <v>993</v>
      </c>
      <c r="G2145" s="33" t="s">
        <v>6589</v>
      </c>
      <c r="H2145" s="5" t="s">
        <v>1855</v>
      </c>
      <c r="I2145" s="33">
        <v>2204</v>
      </c>
      <c r="K2145" s="9">
        <v>40</v>
      </c>
      <c r="O2145" s="33" t="s">
        <v>6590</v>
      </c>
      <c r="P2145" s="61" t="str">
        <f t="shared" si="101"/>
        <v>POINT(-102.485321 36.729185)</v>
      </c>
      <c r="Q2145" s="67">
        <v>36.729185000000001</v>
      </c>
      <c r="R2145" s="67">
        <v>-102.485321</v>
      </c>
    </row>
    <row r="2146" spans="1:18" x14ac:dyDescent="0.25">
      <c r="A2146" s="76" t="str">
        <f t="shared" si="99"/>
        <v>40027</v>
      </c>
      <c r="B2146" s="76" t="str">
        <f t="shared" si="100"/>
        <v>40027</v>
      </c>
      <c r="C2146" s="33">
        <v>40027</v>
      </c>
      <c r="D2146" s="33" t="s">
        <v>2197</v>
      </c>
      <c r="E2146" s="33" t="s">
        <v>994</v>
      </c>
      <c r="F2146" s="33" t="s">
        <v>993</v>
      </c>
      <c r="G2146" s="33" t="s">
        <v>2198</v>
      </c>
      <c r="H2146" s="5" t="s">
        <v>1855</v>
      </c>
      <c r="I2146" s="33">
        <v>2205</v>
      </c>
      <c r="K2146" s="9">
        <v>40</v>
      </c>
      <c r="O2146" s="33" t="s">
        <v>6591</v>
      </c>
      <c r="P2146" s="61" t="str">
        <f t="shared" si="101"/>
        <v>POINT(-97.447024 35.266627)</v>
      </c>
      <c r="Q2146" s="67">
        <v>35.266627</v>
      </c>
      <c r="R2146" s="67">
        <v>-97.447023999999999</v>
      </c>
    </row>
    <row r="2147" spans="1:18" x14ac:dyDescent="0.25">
      <c r="A2147" s="76" t="str">
        <f t="shared" si="99"/>
        <v>40029</v>
      </c>
      <c r="B2147" s="76" t="str">
        <f t="shared" si="100"/>
        <v>40029</v>
      </c>
      <c r="C2147" s="33">
        <v>40029</v>
      </c>
      <c r="D2147" s="33" t="s">
        <v>6592</v>
      </c>
      <c r="E2147" s="33" t="s">
        <v>994</v>
      </c>
      <c r="F2147" s="33" t="s">
        <v>993</v>
      </c>
      <c r="G2147" s="33" t="s">
        <v>6593</v>
      </c>
      <c r="H2147" s="5" t="s">
        <v>1855</v>
      </c>
      <c r="I2147" s="33">
        <v>2206</v>
      </c>
      <c r="K2147" s="9">
        <v>40</v>
      </c>
      <c r="O2147" s="33" t="s">
        <v>6594</v>
      </c>
      <c r="P2147" s="61" t="str">
        <f t="shared" si="101"/>
        <v>POINT(-96.278023 34.546448)</v>
      </c>
      <c r="Q2147" s="67">
        <v>34.546447999999998</v>
      </c>
      <c r="R2147" s="67">
        <v>-96.278023000000005</v>
      </c>
    </row>
    <row r="2148" spans="1:18" x14ac:dyDescent="0.25">
      <c r="A2148" s="76" t="str">
        <f t="shared" si="99"/>
        <v>40031</v>
      </c>
      <c r="B2148" s="76" t="str">
        <f t="shared" si="100"/>
        <v>40031</v>
      </c>
      <c r="C2148" s="33">
        <v>40031</v>
      </c>
      <c r="D2148" s="33" t="s">
        <v>4000</v>
      </c>
      <c r="E2148" s="33" t="s">
        <v>994</v>
      </c>
      <c r="F2148" s="33" t="s">
        <v>993</v>
      </c>
      <c r="G2148" s="33" t="s">
        <v>4001</v>
      </c>
      <c r="H2148" s="5" t="s">
        <v>1855</v>
      </c>
      <c r="I2148" s="33">
        <v>2207</v>
      </c>
      <c r="K2148" s="9">
        <v>40</v>
      </c>
      <c r="O2148" s="33" t="s">
        <v>6595</v>
      </c>
      <c r="P2148" s="61" t="str">
        <f t="shared" si="101"/>
        <v>POINT(-98.421648 34.629215)</v>
      </c>
      <c r="Q2148" s="67">
        <v>34.629215000000002</v>
      </c>
      <c r="R2148" s="67">
        <v>-98.421648000000005</v>
      </c>
    </row>
    <row r="2149" spans="1:18" x14ac:dyDescent="0.25">
      <c r="A2149" s="76" t="str">
        <f t="shared" si="99"/>
        <v>40033</v>
      </c>
      <c r="B2149" s="76" t="str">
        <f t="shared" si="100"/>
        <v>40033</v>
      </c>
      <c r="C2149" s="33">
        <v>40033</v>
      </c>
      <c r="D2149" s="33" t="s">
        <v>6596</v>
      </c>
      <c r="E2149" s="33" t="s">
        <v>994</v>
      </c>
      <c r="F2149" s="33" t="s">
        <v>993</v>
      </c>
      <c r="G2149" s="33" t="s">
        <v>6597</v>
      </c>
      <c r="H2149" s="5" t="s">
        <v>1855</v>
      </c>
      <c r="I2149" s="33">
        <v>2208</v>
      </c>
      <c r="K2149" s="9">
        <v>40</v>
      </c>
      <c r="O2149" s="33" t="s">
        <v>6598</v>
      </c>
      <c r="P2149" s="61" t="str">
        <f t="shared" si="101"/>
        <v>POINT(-98.332256 34.307791)</v>
      </c>
      <c r="Q2149" s="67">
        <v>34.307791000000002</v>
      </c>
      <c r="R2149" s="67">
        <v>-98.332256000000001</v>
      </c>
    </row>
    <row r="2150" spans="1:18" x14ac:dyDescent="0.25">
      <c r="A2150" s="76" t="str">
        <f t="shared" si="99"/>
        <v>40035</v>
      </c>
      <c r="B2150" s="76" t="str">
        <f t="shared" si="100"/>
        <v>40035</v>
      </c>
      <c r="C2150" s="33">
        <v>40035</v>
      </c>
      <c r="D2150" s="33" t="s">
        <v>6599</v>
      </c>
      <c r="E2150" s="33" t="s">
        <v>994</v>
      </c>
      <c r="F2150" s="33" t="s">
        <v>993</v>
      </c>
      <c r="G2150" s="33" t="s">
        <v>6600</v>
      </c>
      <c r="H2150" s="5" t="s">
        <v>1855</v>
      </c>
      <c r="I2150" s="33">
        <v>2209</v>
      </c>
      <c r="K2150" s="9">
        <v>40</v>
      </c>
      <c r="O2150" s="33" t="s">
        <v>6601</v>
      </c>
      <c r="P2150" s="61" t="str">
        <f t="shared" si="101"/>
        <v>POINT(-95.153823 36.675666)</v>
      </c>
      <c r="Q2150" s="67">
        <v>36.675666</v>
      </c>
      <c r="R2150" s="67">
        <v>-95.153823000000003</v>
      </c>
    </row>
    <row r="2151" spans="1:18" x14ac:dyDescent="0.25">
      <c r="A2151" s="76" t="str">
        <f t="shared" si="99"/>
        <v>40037</v>
      </c>
      <c r="B2151" s="76" t="str">
        <f t="shared" si="100"/>
        <v>40037</v>
      </c>
      <c r="C2151" s="33">
        <v>40037</v>
      </c>
      <c r="D2151" s="33" t="s">
        <v>6602</v>
      </c>
      <c r="E2151" s="33" t="s">
        <v>994</v>
      </c>
      <c r="F2151" s="33" t="s">
        <v>993</v>
      </c>
      <c r="G2151" s="33" t="s">
        <v>6603</v>
      </c>
      <c r="H2151" s="5" t="s">
        <v>1855</v>
      </c>
      <c r="I2151" s="33">
        <v>2210</v>
      </c>
      <c r="K2151" s="9">
        <v>40</v>
      </c>
      <c r="O2151" s="33" t="s">
        <v>6604</v>
      </c>
      <c r="P2151" s="61" t="str">
        <f t="shared" si="101"/>
        <v>POINT(-96.233839 35.974422)</v>
      </c>
      <c r="Q2151" s="67">
        <v>35.974421999999997</v>
      </c>
      <c r="R2151" s="67">
        <v>-96.233839000000003</v>
      </c>
    </row>
    <row r="2152" spans="1:18" x14ac:dyDescent="0.25">
      <c r="A2152" s="76" t="str">
        <f t="shared" si="99"/>
        <v>40039</v>
      </c>
      <c r="B2152" s="76" t="str">
        <f t="shared" si="100"/>
        <v>40039</v>
      </c>
      <c r="C2152" s="33">
        <v>40039</v>
      </c>
      <c r="D2152" s="33" t="s">
        <v>2566</v>
      </c>
      <c r="E2152" s="33" t="s">
        <v>994</v>
      </c>
      <c r="F2152" s="33" t="s">
        <v>993</v>
      </c>
      <c r="G2152" s="33" t="s">
        <v>2567</v>
      </c>
      <c r="H2152" s="5" t="s">
        <v>1855</v>
      </c>
      <c r="I2152" s="33">
        <v>2211</v>
      </c>
      <c r="K2152" s="9">
        <v>40</v>
      </c>
      <c r="O2152" s="33" t="s">
        <v>6605</v>
      </c>
      <c r="P2152" s="61" t="str">
        <f t="shared" si="101"/>
        <v>POINT(-98.839507 35.547405)</v>
      </c>
      <c r="Q2152" s="67">
        <v>35.547404999999998</v>
      </c>
      <c r="R2152" s="67">
        <v>-98.839506999999998</v>
      </c>
    </row>
    <row r="2153" spans="1:18" x14ac:dyDescent="0.25">
      <c r="A2153" s="76" t="str">
        <f t="shared" si="99"/>
        <v>40041</v>
      </c>
      <c r="B2153" s="76" t="str">
        <f t="shared" si="100"/>
        <v>40041</v>
      </c>
      <c r="C2153" s="33">
        <v>40041</v>
      </c>
      <c r="D2153" s="33" t="s">
        <v>3633</v>
      </c>
      <c r="E2153" s="33" t="s">
        <v>994</v>
      </c>
      <c r="F2153" s="33" t="s">
        <v>993</v>
      </c>
      <c r="G2153" s="33" t="s">
        <v>906</v>
      </c>
      <c r="H2153" s="5" t="s">
        <v>1855</v>
      </c>
      <c r="I2153" s="33">
        <v>2212</v>
      </c>
      <c r="K2153" s="9">
        <v>40</v>
      </c>
      <c r="O2153" s="33" t="s">
        <v>6606</v>
      </c>
      <c r="P2153" s="61" t="str">
        <f t="shared" si="101"/>
        <v>POINT(-94.794943 36.463017)</v>
      </c>
      <c r="Q2153" s="67">
        <v>36.463017000000001</v>
      </c>
      <c r="R2153" s="67">
        <v>-94.794943000000004</v>
      </c>
    </row>
    <row r="2154" spans="1:18" x14ac:dyDescent="0.25">
      <c r="A2154" s="76" t="str">
        <f t="shared" si="99"/>
        <v>40043</v>
      </c>
      <c r="B2154" s="76" t="str">
        <f t="shared" si="100"/>
        <v>40043</v>
      </c>
      <c r="C2154" s="33">
        <v>40043</v>
      </c>
      <c r="D2154" s="33" t="s">
        <v>6607</v>
      </c>
      <c r="E2154" s="33" t="s">
        <v>994</v>
      </c>
      <c r="F2154" s="33" t="s">
        <v>993</v>
      </c>
      <c r="G2154" s="33" t="s">
        <v>6608</v>
      </c>
      <c r="H2154" s="5" t="s">
        <v>1855</v>
      </c>
      <c r="I2154" s="33">
        <v>2213</v>
      </c>
      <c r="K2154" s="9">
        <v>40</v>
      </c>
      <c r="O2154" s="33" t="s">
        <v>6609</v>
      </c>
      <c r="P2154" s="61" t="str">
        <f t="shared" si="101"/>
        <v>POINT(-99.06334 36.052429)</v>
      </c>
      <c r="Q2154" s="67">
        <v>36.052428999999997</v>
      </c>
      <c r="R2154" s="67">
        <v>-99.063339999999997</v>
      </c>
    </row>
    <row r="2155" spans="1:18" x14ac:dyDescent="0.25">
      <c r="A2155" s="76" t="str">
        <f t="shared" si="99"/>
        <v>40045</v>
      </c>
      <c r="B2155" s="76" t="str">
        <f t="shared" si="100"/>
        <v>40045</v>
      </c>
      <c r="C2155" s="33">
        <v>40045</v>
      </c>
      <c r="D2155" s="33" t="s">
        <v>4017</v>
      </c>
      <c r="E2155" s="33" t="s">
        <v>994</v>
      </c>
      <c r="F2155" s="33" t="s">
        <v>993</v>
      </c>
      <c r="G2155" s="33" t="s">
        <v>4018</v>
      </c>
      <c r="H2155" s="5" t="s">
        <v>1855</v>
      </c>
      <c r="I2155" s="33">
        <v>2214</v>
      </c>
      <c r="K2155" s="9">
        <v>40</v>
      </c>
      <c r="O2155" s="33" t="s">
        <v>6610</v>
      </c>
      <c r="P2155" s="61" t="str">
        <f t="shared" si="101"/>
        <v>POINT(-99.784141 36.265997)</v>
      </c>
      <c r="Q2155" s="67">
        <v>36.265996999999999</v>
      </c>
      <c r="R2155" s="67">
        <v>-99.784141000000005</v>
      </c>
    </row>
    <row r="2156" spans="1:18" x14ac:dyDescent="0.25">
      <c r="A2156" s="76" t="str">
        <f t="shared" si="99"/>
        <v>40047</v>
      </c>
      <c r="B2156" s="76" t="str">
        <f t="shared" si="100"/>
        <v>40047</v>
      </c>
      <c r="C2156" s="33">
        <v>40047</v>
      </c>
      <c r="D2156" s="33" t="s">
        <v>2593</v>
      </c>
      <c r="E2156" s="33" t="s">
        <v>994</v>
      </c>
      <c r="F2156" s="33" t="s">
        <v>993</v>
      </c>
      <c r="G2156" s="33" t="s">
        <v>2594</v>
      </c>
      <c r="H2156" s="5" t="s">
        <v>1855</v>
      </c>
      <c r="I2156" s="33">
        <v>2215</v>
      </c>
      <c r="K2156" s="9">
        <v>40</v>
      </c>
      <c r="O2156" s="33" t="s">
        <v>6611</v>
      </c>
      <c r="P2156" s="61" t="str">
        <f t="shared" si="101"/>
        <v>POINT(-97.883789 36.398165)</v>
      </c>
      <c r="Q2156" s="67">
        <v>36.398164999999999</v>
      </c>
      <c r="R2156" s="67">
        <v>-97.883788999999993</v>
      </c>
    </row>
    <row r="2157" spans="1:18" x14ac:dyDescent="0.25">
      <c r="A2157" s="76" t="str">
        <f t="shared" si="99"/>
        <v>40049</v>
      </c>
      <c r="B2157" s="76" t="str">
        <f t="shared" si="100"/>
        <v>40049</v>
      </c>
      <c r="C2157" s="33">
        <v>40049</v>
      </c>
      <c r="D2157" s="33" t="s">
        <v>6612</v>
      </c>
      <c r="E2157" s="33" t="s">
        <v>994</v>
      </c>
      <c r="F2157" s="33" t="s">
        <v>993</v>
      </c>
      <c r="G2157" s="33" t="s">
        <v>6613</v>
      </c>
      <c r="H2157" s="5" t="s">
        <v>1855</v>
      </c>
      <c r="I2157" s="33">
        <v>2216</v>
      </c>
      <c r="K2157" s="9">
        <v>40</v>
      </c>
      <c r="O2157" s="33" t="s">
        <v>6614</v>
      </c>
      <c r="P2157" s="61" t="str">
        <f t="shared" si="101"/>
        <v>POINT(-97.288696 34.735648)</v>
      </c>
      <c r="Q2157" s="67">
        <v>34.735647999999998</v>
      </c>
      <c r="R2157" s="67">
        <v>-97.288696000000002</v>
      </c>
    </row>
    <row r="2158" spans="1:18" x14ac:dyDescent="0.25">
      <c r="A2158" s="76" t="str">
        <f t="shared" si="99"/>
        <v>40051</v>
      </c>
      <c r="B2158" s="76" t="str">
        <f t="shared" si="100"/>
        <v>40051</v>
      </c>
      <c r="C2158" s="33">
        <v>40051</v>
      </c>
      <c r="D2158" s="33" t="s">
        <v>3056</v>
      </c>
      <c r="E2158" s="33" t="s">
        <v>994</v>
      </c>
      <c r="F2158" s="33" t="s">
        <v>993</v>
      </c>
      <c r="G2158" s="33" t="s">
        <v>3057</v>
      </c>
      <c r="H2158" s="5" t="s">
        <v>1855</v>
      </c>
      <c r="I2158" s="33">
        <v>2217</v>
      </c>
      <c r="K2158" s="9">
        <v>40</v>
      </c>
      <c r="O2158" s="33" t="s">
        <v>6615</v>
      </c>
      <c r="P2158" s="61" t="str">
        <f t="shared" si="101"/>
        <v>POINT(-97.861894 35.099526)</v>
      </c>
      <c r="Q2158" s="67">
        <v>35.099525999999997</v>
      </c>
      <c r="R2158" s="67">
        <v>-97.861894000000007</v>
      </c>
    </row>
    <row r="2159" spans="1:18" x14ac:dyDescent="0.25">
      <c r="A2159" s="76" t="str">
        <f t="shared" si="99"/>
        <v>40053</v>
      </c>
      <c r="B2159" s="76" t="str">
        <f t="shared" si="100"/>
        <v>40053</v>
      </c>
      <c r="C2159" s="33">
        <v>40053</v>
      </c>
      <c r="D2159" s="33" t="s">
        <v>2235</v>
      </c>
      <c r="E2159" s="33" t="s">
        <v>994</v>
      </c>
      <c r="F2159" s="33" t="s">
        <v>993</v>
      </c>
      <c r="G2159" s="33" t="s">
        <v>2236</v>
      </c>
      <c r="H2159" s="5" t="s">
        <v>1855</v>
      </c>
      <c r="I2159" s="33">
        <v>2218</v>
      </c>
      <c r="K2159" s="9">
        <v>40</v>
      </c>
      <c r="O2159" s="33" t="s">
        <v>6616</v>
      </c>
      <c r="P2159" s="61" t="str">
        <f t="shared" si="101"/>
        <v>POINT(-97.774047 36.762627)</v>
      </c>
      <c r="Q2159" s="67">
        <v>36.762627000000002</v>
      </c>
      <c r="R2159" s="67">
        <v>-97.774046999999996</v>
      </c>
    </row>
    <row r="2160" spans="1:18" x14ac:dyDescent="0.25">
      <c r="A2160" s="76" t="str">
        <f t="shared" si="99"/>
        <v>40055</v>
      </c>
      <c r="B2160" s="76" t="str">
        <f t="shared" si="100"/>
        <v>40055</v>
      </c>
      <c r="C2160" s="33">
        <v>40055</v>
      </c>
      <c r="D2160" s="33" t="s">
        <v>6617</v>
      </c>
      <c r="E2160" s="33" t="s">
        <v>994</v>
      </c>
      <c r="F2160" s="33" t="s">
        <v>993</v>
      </c>
      <c r="G2160" s="33" t="s">
        <v>6618</v>
      </c>
      <c r="H2160" s="5" t="s">
        <v>1855</v>
      </c>
      <c r="I2160" s="33">
        <v>2219</v>
      </c>
      <c r="K2160" s="9">
        <v>40</v>
      </c>
      <c r="O2160" s="33" t="s">
        <v>6619</v>
      </c>
      <c r="P2160" s="61" t="str">
        <f t="shared" si="101"/>
        <v>POINT(-99.459421 34.915219)</v>
      </c>
      <c r="Q2160" s="67">
        <v>34.915219</v>
      </c>
      <c r="R2160" s="67">
        <v>-99.459421000000006</v>
      </c>
    </row>
    <row r="2161" spans="1:18" x14ac:dyDescent="0.25">
      <c r="A2161" s="76" t="str">
        <f t="shared" si="99"/>
        <v>40057</v>
      </c>
      <c r="B2161" s="76" t="str">
        <f t="shared" si="100"/>
        <v>40057</v>
      </c>
      <c r="C2161" s="33">
        <v>40057</v>
      </c>
      <c r="D2161" s="33" t="s">
        <v>6620</v>
      </c>
      <c r="E2161" s="33" t="s">
        <v>994</v>
      </c>
      <c r="F2161" s="33" t="s">
        <v>993</v>
      </c>
      <c r="G2161" s="33" t="s">
        <v>6621</v>
      </c>
      <c r="H2161" s="5" t="s">
        <v>1855</v>
      </c>
      <c r="I2161" s="33">
        <v>2220</v>
      </c>
      <c r="K2161" s="9">
        <v>40</v>
      </c>
      <c r="O2161" s="33" t="s">
        <v>6622</v>
      </c>
      <c r="P2161" s="61" t="str">
        <f t="shared" si="101"/>
        <v>POINT(-99.897993 34.694761)</v>
      </c>
      <c r="Q2161" s="67">
        <v>34.694761</v>
      </c>
      <c r="R2161" s="67">
        <v>-99.897993</v>
      </c>
    </row>
    <row r="2162" spans="1:18" x14ac:dyDescent="0.25">
      <c r="A2162" s="76" t="str">
        <f t="shared" si="99"/>
        <v>40059</v>
      </c>
      <c r="B2162" s="76" t="str">
        <f t="shared" si="100"/>
        <v>40059</v>
      </c>
      <c r="C2162" s="33">
        <v>40059</v>
      </c>
      <c r="D2162" s="33" t="s">
        <v>4046</v>
      </c>
      <c r="E2162" s="33" t="s">
        <v>994</v>
      </c>
      <c r="F2162" s="33" t="s">
        <v>993</v>
      </c>
      <c r="G2162" s="33" t="s">
        <v>4047</v>
      </c>
      <c r="H2162" s="5" t="s">
        <v>1855</v>
      </c>
      <c r="I2162" s="33">
        <v>2221</v>
      </c>
      <c r="K2162" s="9">
        <v>40</v>
      </c>
      <c r="O2162" s="33" t="s">
        <v>6623</v>
      </c>
      <c r="P2162" s="61" t="str">
        <f t="shared" si="101"/>
        <v>POINT(-99.757532 36.771519)</v>
      </c>
      <c r="Q2162" s="67">
        <v>36.771518999999998</v>
      </c>
      <c r="R2162" s="67">
        <v>-99.757531999999998</v>
      </c>
    </row>
    <row r="2163" spans="1:18" x14ac:dyDescent="0.25">
      <c r="A2163" s="76" t="str">
        <f t="shared" si="99"/>
        <v>40061</v>
      </c>
      <c r="B2163" s="76" t="str">
        <f t="shared" si="100"/>
        <v>40061</v>
      </c>
      <c r="C2163" s="33">
        <v>40061</v>
      </c>
      <c r="D2163" s="33" t="s">
        <v>4052</v>
      </c>
      <c r="E2163" s="33" t="s">
        <v>994</v>
      </c>
      <c r="F2163" s="33" t="s">
        <v>993</v>
      </c>
      <c r="G2163" s="33" t="s">
        <v>4053</v>
      </c>
      <c r="H2163" s="5" t="s">
        <v>1855</v>
      </c>
      <c r="I2163" s="33">
        <v>2222</v>
      </c>
      <c r="K2163" s="9">
        <v>40</v>
      </c>
      <c r="O2163" s="33" t="s">
        <v>6624</v>
      </c>
      <c r="P2163" s="61" t="str">
        <f t="shared" si="101"/>
        <v>POINT(-95.121608 35.237804)</v>
      </c>
      <c r="Q2163" s="67">
        <v>35.237803999999997</v>
      </c>
      <c r="R2163" s="67">
        <v>-95.121607999999995</v>
      </c>
    </row>
    <row r="2164" spans="1:18" x14ac:dyDescent="0.25">
      <c r="A2164" s="76" t="str">
        <f t="shared" si="99"/>
        <v>40063</v>
      </c>
      <c r="B2164" s="76" t="str">
        <f t="shared" si="100"/>
        <v>40063</v>
      </c>
      <c r="C2164" s="33">
        <v>40063</v>
      </c>
      <c r="D2164" s="33" t="s">
        <v>6625</v>
      </c>
      <c r="E2164" s="33" t="s">
        <v>994</v>
      </c>
      <c r="F2164" s="33" t="s">
        <v>993</v>
      </c>
      <c r="G2164" s="33" t="s">
        <v>6626</v>
      </c>
      <c r="H2164" s="5" t="s">
        <v>1855</v>
      </c>
      <c r="I2164" s="33">
        <v>2223</v>
      </c>
      <c r="K2164" s="9">
        <v>40</v>
      </c>
      <c r="O2164" s="33" t="s">
        <v>6627</v>
      </c>
      <c r="P2164" s="61" t="str">
        <f t="shared" si="101"/>
        <v>POINT(-96.32078 35.081959)</v>
      </c>
      <c r="Q2164" s="67">
        <v>35.081958999999998</v>
      </c>
      <c r="R2164" s="67">
        <v>-96.320779999999999</v>
      </c>
    </row>
    <row r="2165" spans="1:18" x14ac:dyDescent="0.25">
      <c r="A2165" s="76" t="str">
        <f t="shared" si="99"/>
        <v>40065</v>
      </c>
      <c r="B2165" s="76" t="str">
        <f t="shared" si="100"/>
        <v>40065</v>
      </c>
      <c r="C2165" s="33">
        <v>40065</v>
      </c>
      <c r="D2165" s="33" t="s">
        <v>1959</v>
      </c>
      <c r="E2165" s="33" t="s">
        <v>994</v>
      </c>
      <c r="F2165" s="33" t="s">
        <v>993</v>
      </c>
      <c r="G2165" s="33" t="s">
        <v>1960</v>
      </c>
      <c r="H2165" s="5" t="s">
        <v>1855</v>
      </c>
      <c r="I2165" s="33">
        <v>2224</v>
      </c>
      <c r="K2165" s="9">
        <v>40</v>
      </c>
      <c r="O2165" s="33" t="s">
        <v>6628</v>
      </c>
      <c r="P2165" s="61" t="str">
        <f t="shared" si="101"/>
        <v>POINT(-99.335932 34.653404)</v>
      </c>
      <c r="Q2165" s="67">
        <v>34.653404000000002</v>
      </c>
      <c r="R2165" s="67">
        <v>-99.335932</v>
      </c>
    </row>
    <row r="2166" spans="1:18" x14ac:dyDescent="0.25">
      <c r="A2166" s="76" t="str">
        <f t="shared" si="99"/>
        <v>40067</v>
      </c>
      <c r="B2166" s="76" t="str">
        <f t="shared" si="100"/>
        <v>40067</v>
      </c>
      <c r="C2166" s="33">
        <v>40067</v>
      </c>
      <c r="D2166" s="33" t="s">
        <v>1962</v>
      </c>
      <c r="E2166" s="33" t="s">
        <v>994</v>
      </c>
      <c r="F2166" s="33" t="s">
        <v>993</v>
      </c>
      <c r="G2166" s="33" t="s">
        <v>1963</v>
      </c>
      <c r="H2166" s="5" t="s">
        <v>1855</v>
      </c>
      <c r="I2166" s="33">
        <v>2225</v>
      </c>
      <c r="K2166" s="9">
        <v>40</v>
      </c>
      <c r="O2166" s="33" t="s">
        <v>6629</v>
      </c>
      <c r="P2166" s="61" t="str">
        <f t="shared" si="101"/>
        <v>POINT(-97.866159 34.128114)</v>
      </c>
      <c r="Q2166" s="67">
        <v>34.128113999999997</v>
      </c>
      <c r="R2166" s="67">
        <v>-97.866158999999996</v>
      </c>
    </row>
    <row r="2167" spans="1:18" x14ac:dyDescent="0.25">
      <c r="A2167" s="76" t="str">
        <f t="shared" si="99"/>
        <v>40069</v>
      </c>
      <c r="B2167" s="76" t="str">
        <f t="shared" si="100"/>
        <v>40069</v>
      </c>
      <c r="C2167" s="33">
        <v>40069</v>
      </c>
      <c r="D2167" s="33" t="s">
        <v>6183</v>
      </c>
      <c r="E2167" s="33" t="s">
        <v>994</v>
      </c>
      <c r="F2167" s="33" t="s">
        <v>993</v>
      </c>
      <c r="G2167" s="33" t="s">
        <v>6184</v>
      </c>
      <c r="H2167" s="5" t="s">
        <v>1855</v>
      </c>
      <c r="I2167" s="33">
        <v>2226</v>
      </c>
      <c r="K2167" s="9">
        <v>40</v>
      </c>
      <c r="O2167" s="33" t="s">
        <v>6630</v>
      </c>
      <c r="P2167" s="61" t="str">
        <f t="shared" si="101"/>
        <v>POINT(-96.654549 34.263937)</v>
      </c>
      <c r="Q2167" s="67">
        <v>34.263936999999999</v>
      </c>
      <c r="R2167" s="67">
        <v>-96.654549000000003</v>
      </c>
    </row>
    <row r="2168" spans="1:18" x14ac:dyDescent="0.25">
      <c r="A2168" s="76" t="str">
        <f t="shared" si="99"/>
        <v>40071</v>
      </c>
      <c r="B2168" s="76" t="str">
        <f t="shared" si="100"/>
        <v>40071</v>
      </c>
      <c r="C2168" s="33">
        <v>40071</v>
      </c>
      <c r="D2168" s="33" t="s">
        <v>6631</v>
      </c>
      <c r="E2168" s="33" t="s">
        <v>994</v>
      </c>
      <c r="F2168" s="33" t="s">
        <v>993</v>
      </c>
      <c r="G2168" s="33" t="s">
        <v>6632</v>
      </c>
      <c r="H2168" s="5" t="s">
        <v>1855</v>
      </c>
      <c r="I2168" s="33">
        <v>2227</v>
      </c>
      <c r="K2168" s="9">
        <v>40</v>
      </c>
      <c r="O2168" s="33" t="s">
        <v>6633</v>
      </c>
      <c r="P2168" s="61" t="str">
        <f t="shared" si="101"/>
        <v>POINT(-97.128546 36.745203)</v>
      </c>
      <c r="Q2168" s="67">
        <v>36.745202999999997</v>
      </c>
      <c r="R2168" s="67">
        <v>-97.128546</v>
      </c>
    </row>
    <row r="2169" spans="1:18" x14ac:dyDescent="0.25">
      <c r="A2169" s="76" t="str">
        <f t="shared" si="99"/>
        <v>40073</v>
      </c>
      <c r="B2169" s="76" t="str">
        <f t="shared" si="100"/>
        <v>40073</v>
      </c>
      <c r="C2169" s="33">
        <v>40073</v>
      </c>
      <c r="D2169" s="33" t="s">
        <v>6634</v>
      </c>
      <c r="E2169" s="33" t="s">
        <v>994</v>
      </c>
      <c r="F2169" s="33" t="s">
        <v>993</v>
      </c>
      <c r="G2169" s="33" t="s">
        <v>6635</v>
      </c>
      <c r="H2169" s="5" t="s">
        <v>1855</v>
      </c>
      <c r="I2169" s="33">
        <v>2228</v>
      </c>
      <c r="K2169" s="9">
        <v>40</v>
      </c>
      <c r="O2169" s="33" t="s">
        <v>6636</v>
      </c>
      <c r="P2169" s="61" t="str">
        <f t="shared" si="101"/>
        <v>POINT(-97.912409 35.915329)</v>
      </c>
      <c r="Q2169" s="67">
        <v>35.915329</v>
      </c>
      <c r="R2169" s="67">
        <v>-97.912408999999997</v>
      </c>
    </row>
    <row r="2170" spans="1:18" x14ac:dyDescent="0.25">
      <c r="A2170" s="76" t="str">
        <f t="shared" si="99"/>
        <v>40075</v>
      </c>
      <c r="B2170" s="76" t="str">
        <f t="shared" si="100"/>
        <v>40075</v>
      </c>
      <c r="C2170" s="33">
        <v>40075</v>
      </c>
      <c r="D2170" s="33" t="s">
        <v>2613</v>
      </c>
      <c r="E2170" s="33" t="s">
        <v>994</v>
      </c>
      <c r="F2170" s="33" t="s">
        <v>993</v>
      </c>
      <c r="G2170" s="33" t="s">
        <v>2614</v>
      </c>
      <c r="H2170" s="5" t="s">
        <v>1855</v>
      </c>
      <c r="I2170" s="33">
        <v>2229</v>
      </c>
      <c r="K2170" s="9">
        <v>40</v>
      </c>
      <c r="O2170" s="33" t="s">
        <v>6637</v>
      </c>
      <c r="P2170" s="61" t="str">
        <f t="shared" si="101"/>
        <v>POINT(-99.015436 34.936358)</v>
      </c>
      <c r="Q2170" s="67">
        <v>34.936357999999998</v>
      </c>
      <c r="R2170" s="67">
        <v>-99.015435999999994</v>
      </c>
    </row>
    <row r="2171" spans="1:18" x14ac:dyDescent="0.25">
      <c r="A2171" s="76" t="str">
        <f t="shared" si="99"/>
        <v>40077</v>
      </c>
      <c r="B2171" s="76" t="str">
        <f t="shared" si="100"/>
        <v>40077</v>
      </c>
      <c r="C2171" s="33">
        <v>40077</v>
      </c>
      <c r="D2171" s="33" t="s">
        <v>6638</v>
      </c>
      <c r="E2171" s="33" t="s">
        <v>994</v>
      </c>
      <c r="F2171" s="33" t="s">
        <v>993</v>
      </c>
      <c r="G2171" s="33" t="s">
        <v>6639</v>
      </c>
      <c r="H2171" s="5" t="s">
        <v>1855</v>
      </c>
      <c r="I2171" s="33">
        <v>2230</v>
      </c>
      <c r="K2171" s="9">
        <v>40</v>
      </c>
      <c r="O2171" s="33" t="s">
        <v>6640</v>
      </c>
      <c r="P2171" s="61" t="str">
        <f t="shared" si="101"/>
        <v>POINT(-95.258464 34.883191)</v>
      </c>
      <c r="Q2171" s="67">
        <v>34.883190999999997</v>
      </c>
      <c r="R2171" s="67">
        <v>-95.258464000000004</v>
      </c>
    </row>
    <row r="2172" spans="1:18" x14ac:dyDescent="0.25">
      <c r="A2172" s="76" t="str">
        <f t="shared" si="99"/>
        <v>40079</v>
      </c>
      <c r="B2172" s="76" t="str">
        <f t="shared" si="100"/>
        <v>40079</v>
      </c>
      <c r="C2172" s="33">
        <v>40079</v>
      </c>
      <c r="D2172" s="33" t="s">
        <v>6641</v>
      </c>
      <c r="E2172" s="33" t="s">
        <v>994</v>
      </c>
      <c r="F2172" s="33" t="s">
        <v>993</v>
      </c>
      <c r="G2172" s="33" t="s">
        <v>6642</v>
      </c>
      <c r="H2172" s="5" t="s">
        <v>1855</v>
      </c>
      <c r="I2172" s="33">
        <v>2231</v>
      </c>
      <c r="K2172" s="9">
        <v>40</v>
      </c>
      <c r="O2172" s="33" t="s">
        <v>6643</v>
      </c>
      <c r="P2172" s="61" t="str">
        <f t="shared" si="101"/>
        <v>POINT(-94.641301 35.061854)</v>
      </c>
      <c r="Q2172" s="67">
        <v>35.061853999999997</v>
      </c>
      <c r="R2172" s="67">
        <v>-94.641300999999999</v>
      </c>
    </row>
    <row r="2173" spans="1:18" x14ac:dyDescent="0.25">
      <c r="A2173" s="76" t="str">
        <f t="shared" si="99"/>
        <v>40081</v>
      </c>
      <c r="B2173" s="76" t="str">
        <f t="shared" si="100"/>
        <v>40081</v>
      </c>
      <c r="C2173" s="33">
        <v>40081</v>
      </c>
      <c r="D2173" s="33" t="s">
        <v>2264</v>
      </c>
      <c r="E2173" s="33" t="s">
        <v>994</v>
      </c>
      <c r="F2173" s="33" t="s">
        <v>993</v>
      </c>
      <c r="G2173" s="33" t="s">
        <v>2265</v>
      </c>
      <c r="H2173" s="5" t="s">
        <v>1855</v>
      </c>
      <c r="I2173" s="33">
        <v>2232</v>
      </c>
      <c r="K2173" s="9">
        <v>40</v>
      </c>
      <c r="O2173" s="33" t="s">
        <v>6644</v>
      </c>
      <c r="P2173" s="61" t="str">
        <f t="shared" si="101"/>
        <v>POINT(-96.882293 35.659026)</v>
      </c>
      <c r="Q2173" s="67">
        <v>35.659025999999997</v>
      </c>
      <c r="R2173" s="67">
        <v>-96.882293000000004</v>
      </c>
    </row>
    <row r="2174" spans="1:18" x14ac:dyDescent="0.25">
      <c r="A2174" s="76" t="str">
        <f t="shared" si="99"/>
        <v>40083</v>
      </c>
      <c r="B2174" s="76" t="str">
        <f t="shared" si="100"/>
        <v>40083</v>
      </c>
      <c r="C2174" s="33">
        <v>40083</v>
      </c>
      <c r="D2174" s="33" t="s">
        <v>2270</v>
      </c>
      <c r="E2174" s="33" t="s">
        <v>994</v>
      </c>
      <c r="F2174" s="33" t="s">
        <v>993</v>
      </c>
      <c r="G2174" s="33" t="s">
        <v>2271</v>
      </c>
      <c r="H2174" s="5" t="s">
        <v>1855</v>
      </c>
      <c r="I2174" s="33">
        <v>2233</v>
      </c>
      <c r="K2174" s="9">
        <v>40</v>
      </c>
      <c r="O2174" s="33" t="s">
        <v>6645</v>
      </c>
      <c r="P2174" s="61" t="str">
        <f t="shared" si="101"/>
        <v>POINT(-97.439988 35.832833)</v>
      </c>
      <c r="Q2174" s="67">
        <v>35.832833000000001</v>
      </c>
      <c r="R2174" s="67">
        <v>-97.439988</v>
      </c>
    </row>
    <row r="2175" spans="1:18" x14ac:dyDescent="0.25">
      <c r="A2175" s="76" t="str">
        <f t="shared" si="99"/>
        <v>40085</v>
      </c>
      <c r="B2175" s="76" t="str">
        <f t="shared" si="100"/>
        <v>40085</v>
      </c>
      <c r="C2175" s="33">
        <v>40085</v>
      </c>
      <c r="D2175" s="33" t="s">
        <v>6646</v>
      </c>
      <c r="E2175" s="33" t="s">
        <v>994</v>
      </c>
      <c r="F2175" s="33" t="s">
        <v>993</v>
      </c>
      <c r="G2175" s="33" t="s">
        <v>6647</v>
      </c>
      <c r="H2175" s="5" t="s">
        <v>1855</v>
      </c>
      <c r="I2175" s="33">
        <v>2234</v>
      </c>
      <c r="K2175" s="9">
        <v>40</v>
      </c>
      <c r="O2175" s="33" t="s">
        <v>6648</v>
      </c>
      <c r="P2175" s="61" t="str">
        <f t="shared" si="101"/>
        <v>POINT(-97.171716 33.927597)</v>
      </c>
      <c r="Q2175" s="67">
        <v>33.927596999999999</v>
      </c>
      <c r="R2175" s="67">
        <v>-97.171716000000004</v>
      </c>
    </row>
    <row r="2176" spans="1:18" x14ac:dyDescent="0.25">
      <c r="A2176" s="76" t="str">
        <f t="shared" si="99"/>
        <v>40087</v>
      </c>
      <c r="B2176" s="76" t="str">
        <f t="shared" si="100"/>
        <v>40087</v>
      </c>
      <c r="C2176" s="33">
        <v>40087</v>
      </c>
      <c r="D2176" s="33" t="s">
        <v>6649</v>
      </c>
      <c r="E2176" s="33" t="s">
        <v>994</v>
      </c>
      <c r="F2176" s="33" t="s">
        <v>993</v>
      </c>
      <c r="G2176" s="33" t="s">
        <v>6650</v>
      </c>
      <c r="H2176" s="5" t="s">
        <v>1855</v>
      </c>
      <c r="I2176" s="33">
        <v>2235</v>
      </c>
      <c r="K2176" s="9">
        <v>40</v>
      </c>
      <c r="O2176" s="33" t="s">
        <v>6651</v>
      </c>
      <c r="P2176" s="61" t="str">
        <f t="shared" si="101"/>
        <v>POINT(-97.514971 35.092174)</v>
      </c>
      <c r="Q2176" s="67">
        <v>35.092174</v>
      </c>
      <c r="R2176" s="67">
        <v>-97.514971000000003</v>
      </c>
    </row>
    <row r="2177" spans="1:18" x14ac:dyDescent="0.25">
      <c r="A2177" s="76" t="str">
        <f t="shared" si="99"/>
        <v>40089</v>
      </c>
      <c r="B2177" s="76" t="str">
        <f t="shared" si="100"/>
        <v>40089</v>
      </c>
      <c r="C2177" s="33">
        <v>40089</v>
      </c>
      <c r="D2177" s="33" t="s">
        <v>6652</v>
      </c>
      <c r="E2177" s="33" t="s">
        <v>994</v>
      </c>
      <c r="F2177" s="33" t="s">
        <v>993</v>
      </c>
      <c r="G2177" s="33" t="s">
        <v>6653</v>
      </c>
      <c r="H2177" s="5" t="s">
        <v>1855</v>
      </c>
      <c r="I2177" s="33">
        <v>2236</v>
      </c>
      <c r="K2177" s="9">
        <v>40</v>
      </c>
      <c r="O2177" s="33" t="s">
        <v>6654</v>
      </c>
      <c r="P2177" s="61" t="str">
        <f t="shared" si="101"/>
        <v>POINT(-94.816419 34.001191)</v>
      </c>
      <c r="Q2177" s="67">
        <v>34.001190999999999</v>
      </c>
      <c r="R2177" s="67">
        <v>-94.816418999999996</v>
      </c>
    </row>
    <row r="2178" spans="1:18" x14ac:dyDescent="0.25">
      <c r="A2178" s="76" t="str">
        <f t="shared" si="99"/>
        <v>40091</v>
      </c>
      <c r="B2178" s="76" t="str">
        <f t="shared" si="100"/>
        <v>40091</v>
      </c>
      <c r="C2178" s="33">
        <v>40091</v>
      </c>
      <c r="D2178" s="33" t="s">
        <v>3124</v>
      </c>
      <c r="E2178" s="33" t="s">
        <v>994</v>
      </c>
      <c r="F2178" s="33" t="s">
        <v>993</v>
      </c>
      <c r="G2178" s="33" t="s">
        <v>3125</v>
      </c>
      <c r="H2178" s="5" t="s">
        <v>1855</v>
      </c>
      <c r="I2178" s="33">
        <v>2237</v>
      </c>
      <c r="K2178" s="9">
        <v>40</v>
      </c>
      <c r="O2178" s="33" t="s">
        <v>6655</v>
      </c>
      <c r="P2178" s="61" t="str">
        <f t="shared" si="101"/>
        <v>POINT(-95.580112 35.38549)</v>
      </c>
      <c r="Q2178" s="67">
        <v>35.385489999999997</v>
      </c>
      <c r="R2178" s="67">
        <v>-95.580112</v>
      </c>
    </row>
    <row r="2179" spans="1:18" x14ac:dyDescent="0.25">
      <c r="A2179" s="76" t="str">
        <f t="shared" ref="A2179:A2242" si="102">K2179&amp;RIGHT(C2179,3)</f>
        <v>40093</v>
      </c>
      <c r="B2179" s="76" t="str">
        <f t="shared" ref="B2179:B2242" si="103">TEXT(A2179,"00000")</f>
        <v>40093</v>
      </c>
      <c r="C2179" s="33">
        <v>40093</v>
      </c>
      <c r="D2179" s="33" t="s">
        <v>6656</v>
      </c>
      <c r="E2179" s="33" t="s">
        <v>994</v>
      </c>
      <c r="F2179" s="33" t="s">
        <v>993</v>
      </c>
      <c r="G2179" s="33" t="s">
        <v>6657</v>
      </c>
      <c r="H2179" s="5" t="s">
        <v>1855</v>
      </c>
      <c r="I2179" s="33">
        <v>2238</v>
      </c>
      <c r="K2179" s="9">
        <v>40</v>
      </c>
      <c r="O2179" s="33" t="s">
        <v>6658</v>
      </c>
      <c r="P2179" s="61" t="str">
        <f t="shared" ref="P2179:P2242" si="104">CONCATENATE("POINT","(",R2179," ",Q2179,")")</f>
        <v>POINT(-98.421761 36.301932)</v>
      </c>
      <c r="Q2179" s="67">
        <v>36.301932000000001</v>
      </c>
      <c r="R2179" s="67">
        <v>-98.421761000000004</v>
      </c>
    </row>
    <row r="2180" spans="1:18" x14ac:dyDescent="0.25">
      <c r="A2180" s="76" t="str">
        <f t="shared" si="102"/>
        <v>40095</v>
      </c>
      <c r="B2180" s="76" t="str">
        <f t="shared" si="103"/>
        <v>40095</v>
      </c>
      <c r="C2180" s="33">
        <v>40095</v>
      </c>
      <c r="D2180" s="33" t="s">
        <v>1995</v>
      </c>
      <c r="E2180" s="33" t="s">
        <v>994</v>
      </c>
      <c r="F2180" s="33" t="s">
        <v>993</v>
      </c>
      <c r="G2180" s="33" t="s">
        <v>1996</v>
      </c>
      <c r="H2180" s="5" t="s">
        <v>1855</v>
      </c>
      <c r="I2180" s="33">
        <v>2239</v>
      </c>
      <c r="K2180" s="9">
        <v>40</v>
      </c>
      <c r="O2180" s="33" t="s">
        <v>6659</v>
      </c>
      <c r="P2180" s="61" t="str">
        <f t="shared" si="104"/>
        <v>POINT(-96.754422 34.020632)</v>
      </c>
      <c r="Q2180" s="67">
        <v>34.020631999999999</v>
      </c>
      <c r="R2180" s="67">
        <v>-96.754422000000005</v>
      </c>
    </row>
    <row r="2181" spans="1:18" x14ac:dyDescent="0.25">
      <c r="A2181" s="76" t="str">
        <f t="shared" si="102"/>
        <v>40097</v>
      </c>
      <c r="B2181" s="76" t="str">
        <f t="shared" si="103"/>
        <v>40097</v>
      </c>
      <c r="C2181" s="33">
        <v>40097</v>
      </c>
      <c r="D2181" s="33" t="s">
        <v>6660</v>
      </c>
      <c r="E2181" s="33" t="s">
        <v>994</v>
      </c>
      <c r="F2181" s="33" t="s">
        <v>993</v>
      </c>
      <c r="G2181" s="33" t="s">
        <v>6661</v>
      </c>
      <c r="H2181" s="5" t="s">
        <v>1855</v>
      </c>
      <c r="I2181" s="33">
        <v>2240</v>
      </c>
      <c r="K2181" s="9">
        <v>40</v>
      </c>
      <c r="O2181" s="33" t="s">
        <v>6662</v>
      </c>
      <c r="P2181" s="61" t="str">
        <f t="shared" si="104"/>
        <v>POINT(-95.235555 36.292914)</v>
      </c>
      <c r="Q2181" s="67">
        <v>36.292914000000003</v>
      </c>
      <c r="R2181" s="67">
        <v>-95.235555000000005</v>
      </c>
    </row>
    <row r="2182" spans="1:18" x14ac:dyDescent="0.25">
      <c r="A2182" s="76" t="str">
        <f t="shared" si="102"/>
        <v>40099</v>
      </c>
      <c r="B2182" s="76" t="str">
        <f t="shared" si="103"/>
        <v>40099</v>
      </c>
      <c r="C2182" s="33">
        <v>40099</v>
      </c>
      <c r="D2182" s="33" t="s">
        <v>3140</v>
      </c>
      <c r="E2182" s="33" t="s">
        <v>994</v>
      </c>
      <c r="F2182" s="33" t="s">
        <v>993</v>
      </c>
      <c r="G2182" s="33" t="s">
        <v>3141</v>
      </c>
      <c r="H2182" s="5" t="s">
        <v>1855</v>
      </c>
      <c r="I2182" s="33">
        <v>2241</v>
      </c>
      <c r="K2182" s="9">
        <v>40</v>
      </c>
      <c r="O2182" s="33" t="s">
        <v>6663</v>
      </c>
      <c r="P2182" s="61" t="str">
        <f t="shared" si="104"/>
        <v>POINT(-97.028909 34.507027)</v>
      </c>
      <c r="Q2182" s="67">
        <v>34.507027000000001</v>
      </c>
      <c r="R2182" s="67">
        <v>-97.028908999999999</v>
      </c>
    </row>
    <row r="2183" spans="1:18" x14ac:dyDescent="0.25">
      <c r="A2183" s="76" t="str">
        <f t="shared" si="102"/>
        <v>40101</v>
      </c>
      <c r="B2183" s="76" t="str">
        <f t="shared" si="103"/>
        <v>40101</v>
      </c>
      <c r="C2183" s="33">
        <v>40101</v>
      </c>
      <c r="D2183" s="33" t="s">
        <v>6664</v>
      </c>
      <c r="E2183" s="33" t="s">
        <v>994</v>
      </c>
      <c r="F2183" s="33" t="s">
        <v>993</v>
      </c>
      <c r="G2183" s="33" t="s">
        <v>6665</v>
      </c>
      <c r="H2183" s="5" t="s">
        <v>1855</v>
      </c>
      <c r="I2183" s="33">
        <v>2242</v>
      </c>
      <c r="K2183" s="9">
        <v>40</v>
      </c>
      <c r="O2183" s="33" t="s">
        <v>6666</v>
      </c>
      <c r="P2183" s="61" t="str">
        <f t="shared" si="104"/>
        <v>POINT(-95.368317 35.709969)</v>
      </c>
      <c r="Q2183" s="67">
        <v>35.709969000000001</v>
      </c>
      <c r="R2183" s="67">
        <v>-95.368317000000005</v>
      </c>
    </row>
    <row r="2184" spans="1:18" x14ac:dyDescent="0.25">
      <c r="A2184" s="76" t="str">
        <f t="shared" si="102"/>
        <v>40103</v>
      </c>
      <c r="B2184" s="76" t="str">
        <f t="shared" si="103"/>
        <v>40103</v>
      </c>
      <c r="C2184" s="33">
        <v>40103</v>
      </c>
      <c r="D2184" s="33" t="s">
        <v>3699</v>
      </c>
      <c r="E2184" s="33" t="s">
        <v>994</v>
      </c>
      <c r="F2184" s="33" t="s">
        <v>993</v>
      </c>
      <c r="G2184" s="33" t="s">
        <v>3700</v>
      </c>
      <c r="H2184" s="5" t="s">
        <v>1855</v>
      </c>
      <c r="I2184" s="33">
        <v>2243</v>
      </c>
      <c r="K2184" s="9">
        <v>40</v>
      </c>
      <c r="O2184" s="33" t="s">
        <v>6667</v>
      </c>
      <c r="P2184" s="61" t="str">
        <f t="shared" si="104"/>
        <v>POINT(-97.233709 36.322823)</v>
      </c>
      <c r="Q2184" s="67">
        <v>36.322823</v>
      </c>
      <c r="R2184" s="67">
        <v>-97.233709000000005</v>
      </c>
    </row>
    <row r="2185" spans="1:18" x14ac:dyDescent="0.25">
      <c r="A2185" s="76" t="str">
        <f t="shared" si="102"/>
        <v>40105</v>
      </c>
      <c r="B2185" s="76" t="str">
        <f t="shared" si="103"/>
        <v>40105</v>
      </c>
      <c r="C2185" s="33">
        <v>40105</v>
      </c>
      <c r="D2185" s="33" t="s">
        <v>6668</v>
      </c>
      <c r="E2185" s="33" t="s">
        <v>994</v>
      </c>
      <c r="F2185" s="33" t="s">
        <v>993</v>
      </c>
      <c r="G2185" s="33" t="s">
        <v>6669</v>
      </c>
      <c r="H2185" s="5" t="s">
        <v>1855</v>
      </c>
      <c r="I2185" s="33">
        <v>2244</v>
      </c>
      <c r="K2185" s="9">
        <v>40</v>
      </c>
      <c r="O2185" s="33" t="s">
        <v>6670</v>
      </c>
      <c r="P2185" s="61" t="str">
        <f t="shared" si="104"/>
        <v>POINT(-95.634714 36.775398)</v>
      </c>
      <c r="Q2185" s="67">
        <v>36.775398000000003</v>
      </c>
      <c r="R2185" s="67">
        <v>-95.634714000000002</v>
      </c>
    </row>
    <row r="2186" spans="1:18" x14ac:dyDescent="0.25">
      <c r="A2186" s="76" t="str">
        <f t="shared" si="102"/>
        <v>40107</v>
      </c>
      <c r="B2186" s="76" t="str">
        <f t="shared" si="103"/>
        <v>40107</v>
      </c>
      <c r="C2186" s="33">
        <v>40107</v>
      </c>
      <c r="D2186" s="33" t="s">
        <v>6671</v>
      </c>
      <c r="E2186" s="33" t="s">
        <v>994</v>
      </c>
      <c r="F2186" s="33" t="s">
        <v>993</v>
      </c>
      <c r="G2186" s="33" t="s">
        <v>6672</v>
      </c>
      <c r="H2186" s="5" t="s">
        <v>1855</v>
      </c>
      <c r="I2186" s="33">
        <v>2245</v>
      </c>
      <c r="K2186" s="9">
        <v>40</v>
      </c>
      <c r="O2186" s="33" t="s">
        <v>6673</v>
      </c>
      <c r="P2186" s="61" t="str">
        <f t="shared" si="104"/>
        <v>POINT(-96.333303 35.44943)</v>
      </c>
      <c r="Q2186" s="67">
        <v>35.44943</v>
      </c>
      <c r="R2186" s="67">
        <v>-96.333303000000001</v>
      </c>
    </row>
    <row r="2187" spans="1:18" x14ac:dyDescent="0.25">
      <c r="A2187" s="76" t="str">
        <f t="shared" si="102"/>
        <v>40109</v>
      </c>
      <c r="B2187" s="76" t="str">
        <f t="shared" si="103"/>
        <v>40109</v>
      </c>
      <c r="C2187" s="33">
        <v>40109</v>
      </c>
      <c r="D2187" s="33" t="s">
        <v>6674</v>
      </c>
      <c r="E2187" s="33" t="s">
        <v>994</v>
      </c>
      <c r="F2187" s="33" t="s">
        <v>993</v>
      </c>
      <c r="G2187" s="33" t="s">
        <v>993</v>
      </c>
      <c r="H2187" s="5" t="s">
        <v>1855</v>
      </c>
      <c r="I2187" s="33">
        <v>2246</v>
      </c>
      <c r="K2187" s="9">
        <v>40</v>
      </c>
      <c r="O2187" s="33" t="s">
        <v>6675</v>
      </c>
      <c r="P2187" s="61" t="str">
        <f t="shared" si="104"/>
        <v>POINT(-97.510552 35.519307)</v>
      </c>
      <c r="Q2187" s="67">
        <v>35.519306999999998</v>
      </c>
      <c r="R2187" s="67">
        <v>-97.510552000000004</v>
      </c>
    </row>
    <row r="2188" spans="1:18" x14ac:dyDescent="0.25">
      <c r="A2188" s="76" t="str">
        <f t="shared" si="102"/>
        <v>40111</v>
      </c>
      <c r="B2188" s="76" t="str">
        <f t="shared" si="103"/>
        <v>40111</v>
      </c>
      <c r="C2188" s="33">
        <v>40111</v>
      </c>
      <c r="D2188" s="33" t="s">
        <v>6676</v>
      </c>
      <c r="E2188" s="33" t="s">
        <v>994</v>
      </c>
      <c r="F2188" s="33" t="s">
        <v>993</v>
      </c>
      <c r="G2188" s="33" t="s">
        <v>6677</v>
      </c>
      <c r="H2188" s="5" t="s">
        <v>1855</v>
      </c>
      <c r="I2188" s="33">
        <v>2247</v>
      </c>
      <c r="K2188" s="9">
        <v>40</v>
      </c>
      <c r="O2188" s="33" t="s">
        <v>6678</v>
      </c>
      <c r="P2188" s="61" t="str">
        <f t="shared" si="104"/>
        <v>POINT(-95.967902 35.61535)</v>
      </c>
      <c r="Q2188" s="67">
        <v>35.615349999999999</v>
      </c>
      <c r="R2188" s="67">
        <v>-95.967901999999995</v>
      </c>
    </row>
    <row r="2189" spans="1:18" x14ac:dyDescent="0.25">
      <c r="A2189" s="76" t="str">
        <f t="shared" si="102"/>
        <v>40113</v>
      </c>
      <c r="B2189" s="76" t="str">
        <f t="shared" si="103"/>
        <v>40113</v>
      </c>
      <c r="C2189" s="33">
        <v>40113</v>
      </c>
      <c r="D2189" s="33" t="s">
        <v>4113</v>
      </c>
      <c r="E2189" s="33" t="s">
        <v>994</v>
      </c>
      <c r="F2189" s="33" t="s">
        <v>993</v>
      </c>
      <c r="G2189" s="33" t="s">
        <v>4114</v>
      </c>
      <c r="H2189" s="5" t="s">
        <v>1855</v>
      </c>
      <c r="I2189" s="33">
        <v>2248</v>
      </c>
      <c r="K2189" s="9">
        <v>40</v>
      </c>
      <c r="O2189" s="33" t="s">
        <v>6679</v>
      </c>
      <c r="P2189" s="61" t="str">
        <f t="shared" si="104"/>
        <v>POINT(-96.241685 36.424523)</v>
      </c>
      <c r="Q2189" s="67">
        <v>36.424523000000001</v>
      </c>
      <c r="R2189" s="67">
        <v>-96.241685000000004</v>
      </c>
    </row>
    <row r="2190" spans="1:18" x14ac:dyDescent="0.25">
      <c r="A2190" s="76" t="str">
        <f t="shared" si="102"/>
        <v>40115</v>
      </c>
      <c r="B2190" s="76" t="str">
        <f t="shared" si="103"/>
        <v>40115</v>
      </c>
      <c r="C2190" s="33">
        <v>40115</v>
      </c>
      <c r="D2190" s="33" t="s">
        <v>4119</v>
      </c>
      <c r="E2190" s="33" t="s">
        <v>994</v>
      </c>
      <c r="F2190" s="33" t="s">
        <v>993</v>
      </c>
      <c r="G2190" s="33" t="s">
        <v>4120</v>
      </c>
      <c r="H2190" s="5" t="s">
        <v>1855</v>
      </c>
      <c r="I2190" s="33">
        <v>2249</v>
      </c>
      <c r="K2190" s="9">
        <v>40</v>
      </c>
      <c r="O2190" s="33" t="s">
        <v>6680</v>
      </c>
      <c r="P2190" s="61" t="str">
        <f t="shared" si="104"/>
        <v>POINT(-94.837147 36.858051)</v>
      </c>
      <c r="Q2190" s="67">
        <v>36.858051000000003</v>
      </c>
      <c r="R2190" s="67">
        <v>-94.837147000000002</v>
      </c>
    </row>
    <row r="2191" spans="1:18" x14ac:dyDescent="0.25">
      <c r="A2191" s="76" t="str">
        <f t="shared" si="102"/>
        <v>40117</v>
      </c>
      <c r="B2191" s="76" t="str">
        <f t="shared" si="103"/>
        <v>40117</v>
      </c>
      <c r="C2191" s="33">
        <v>40117</v>
      </c>
      <c r="D2191" s="33" t="s">
        <v>4122</v>
      </c>
      <c r="E2191" s="33" t="s">
        <v>994</v>
      </c>
      <c r="F2191" s="33" t="s">
        <v>993</v>
      </c>
      <c r="G2191" s="33" t="s">
        <v>4123</v>
      </c>
      <c r="H2191" s="5" t="s">
        <v>1855</v>
      </c>
      <c r="I2191" s="33">
        <v>2250</v>
      </c>
      <c r="K2191" s="9">
        <v>40</v>
      </c>
      <c r="O2191" s="33" t="s">
        <v>6681</v>
      </c>
      <c r="P2191" s="61" t="str">
        <f t="shared" si="104"/>
        <v>POINT(-96.549785 36.273127)</v>
      </c>
      <c r="Q2191" s="67">
        <v>36.273127000000002</v>
      </c>
      <c r="R2191" s="67">
        <v>-96.549785</v>
      </c>
    </row>
    <row r="2192" spans="1:18" x14ac:dyDescent="0.25">
      <c r="A2192" s="76" t="str">
        <f t="shared" si="102"/>
        <v>40119</v>
      </c>
      <c r="B2192" s="76" t="str">
        <f t="shared" si="103"/>
        <v>40119</v>
      </c>
      <c r="C2192" s="33">
        <v>40119</v>
      </c>
      <c r="D2192" s="33" t="s">
        <v>6682</v>
      </c>
      <c r="E2192" s="33" t="s">
        <v>994</v>
      </c>
      <c r="F2192" s="33" t="s">
        <v>993</v>
      </c>
      <c r="G2192" s="33" t="s">
        <v>6683</v>
      </c>
      <c r="H2192" s="5" t="s">
        <v>1855</v>
      </c>
      <c r="I2192" s="33">
        <v>2251</v>
      </c>
      <c r="K2192" s="9">
        <v>40</v>
      </c>
      <c r="O2192" s="33" t="s">
        <v>6684</v>
      </c>
      <c r="P2192" s="61" t="str">
        <f t="shared" si="104"/>
        <v>POINT(-97.003156 36.091385)</v>
      </c>
      <c r="Q2192" s="67">
        <v>36.091385000000002</v>
      </c>
      <c r="R2192" s="67">
        <v>-97.003156000000004</v>
      </c>
    </row>
    <row r="2193" spans="1:18" x14ac:dyDescent="0.25">
      <c r="A2193" s="76" t="str">
        <f t="shared" si="102"/>
        <v>40121</v>
      </c>
      <c r="B2193" s="76" t="str">
        <f t="shared" si="103"/>
        <v>40121</v>
      </c>
      <c r="C2193" s="33">
        <v>40121</v>
      </c>
      <c r="D2193" s="33" t="s">
        <v>6685</v>
      </c>
      <c r="E2193" s="33" t="s">
        <v>994</v>
      </c>
      <c r="F2193" s="33" t="s">
        <v>993</v>
      </c>
      <c r="G2193" s="33" t="s">
        <v>6686</v>
      </c>
      <c r="H2193" s="5" t="s">
        <v>1855</v>
      </c>
      <c r="I2193" s="33">
        <v>2252</v>
      </c>
      <c r="K2193" s="9">
        <v>40</v>
      </c>
      <c r="O2193" s="33" t="s">
        <v>6687</v>
      </c>
      <c r="P2193" s="61" t="str">
        <f t="shared" si="104"/>
        <v>POINT(-95.719834 34.957989)</v>
      </c>
      <c r="Q2193" s="67">
        <v>34.957988999999998</v>
      </c>
      <c r="R2193" s="67">
        <v>-95.719834000000006</v>
      </c>
    </row>
    <row r="2194" spans="1:18" x14ac:dyDescent="0.25">
      <c r="A2194" s="76" t="str">
        <f t="shared" si="102"/>
        <v>40123</v>
      </c>
      <c r="B2194" s="76" t="str">
        <f t="shared" si="103"/>
        <v>40123</v>
      </c>
      <c r="C2194" s="33">
        <v>40123</v>
      </c>
      <c r="D2194" s="33" t="s">
        <v>5209</v>
      </c>
      <c r="E2194" s="33" t="s">
        <v>994</v>
      </c>
      <c r="F2194" s="33" t="s">
        <v>993</v>
      </c>
      <c r="G2194" s="33" t="s">
        <v>5210</v>
      </c>
      <c r="H2194" s="5" t="s">
        <v>1855</v>
      </c>
      <c r="I2194" s="33">
        <v>2253</v>
      </c>
      <c r="K2194" s="9">
        <v>40</v>
      </c>
      <c r="O2194" s="33" t="s">
        <v>6688</v>
      </c>
      <c r="P2194" s="61" t="str">
        <f t="shared" si="104"/>
        <v>POINT(-96.6714 34.773665)</v>
      </c>
      <c r="Q2194" s="67">
        <v>34.773665000000001</v>
      </c>
      <c r="R2194" s="67">
        <v>-96.671400000000006</v>
      </c>
    </row>
    <row r="2195" spans="1:18" x14ac:dyDescent="0.25">
      <c r="A2195" s="76" t="str">
        <f t="shared" si="102"/>
        <v>40125</v>
      </c>
      <c r="B2195" s="76" t="str">
        <f t="shared" si="103"/>
        <v>40125</v>
      </c>
      <c r="C2195" s="33">
        <v>40125</v>
      </c>
      <c r="D2195" s="33" t="s">
        <v>4126</v>
      </c>
      <c r="E2195" s="33" t="s">
        <v>994</v>
      </c>
      <c r="F2195" s="33" t="s">
        <v>993</v>
      </c>
      <c r="G2195" s="33" t="s">
        <v>4127</v>
      </c>
      <c r="H2195" s="5" t="s">
        <v>1855</v>
      </c>
      <c r="I2195" s="33">
        <v>2254</v>
      </c>
      <c r="K2195" s="9">
        <v>40</v>
      </c>
      <c r="O2195" s="33" t="s">
        <v>6689</v>
      </c>
      <c r="P2195" s="61" t="str">
        <f t="shared" si="104"/>
        <v>POINT(-96.951814 35.317085)</v>
      </c>
      <c r="Q2195" s="67">
        <v>35.317084999999999</v>
      </c>
      <c r="R2195" s="67">
        <v>-96.951813999999999</v>
      </c>
    </row>
    <row r="2196" spans="1:18" x14ac:dyDescent="0.25">
      <c r="A2196" s="76" t="str">
        <f t="shared" si="102"/>
        <v>40127</v>
      </c>
      <c r="B2196" s="76" t="str">
        <f t="shared" si="103"/>
        <v>40127</v>
      </c>
      <c r="C2196" s="33">
        <v>40127</v>
      </c>
      <c r="D2196" s="33" t="s">
        <v>6690</v>
      </c>
      <c r="E2196" s="33" t="s">
        <v>994</v>
      </c>
      <c r="F2196" s="33" t="s">
        <v>993</v>
      </c>
      <c r="G2196" s="33" t="s">
        <v>6691</v>
      </c>
      <c r="H2196" s="5" t="s">
        <v>1855</v>
      </c>
      <c r="I2196" s="33">
        <v>2255</v>
      </c>
      <c r="K2196" s="9">
        <v>40</v>
      </c>
      <c r="O2196" s="33" t="s">
        <v>6692</v>
      </c>
      <c r="P2196" s="61" t="str">
        <f t="shared" si="104"/>
        <v>POINT(-95.477215 34.336743)</v>
      </c>
      <c r="Q2196" s="67">
        <v>34.336742999999998</v>
      </c>
      <c r="R2196" s="67">
        <v>-95.477215000000001</v>
      </c>
    </row>
    <row r="2197" spans="1:18" x14ac:dyDescent="0.25">
      <c r="A2197" s="76" t="str">
        <f t="shared" si="102"/>
        <v>40129</v>
      </c>
      <c r="B2197" s="76" t="str">
        <f t="shared" si="103"/>
        <v>40129</v>
      </c>
      <c r="C2197" s="33">
        <v>40129</v>
      </c>
      <c r="D2197" s="33" t="s">
        <v>6693</v>
      </c>
      <c r="E2197" s="33" t="s">
        <v>994</v>
      </c>
      <c r="F2197" s="33" t="s">
        <v>993</v>
      </c>
      <c r="G2197" s="33" t="s">
        <v>6694</v>
      </c>
      <c r="H2197" s="5" t="s">
        <v>1855</v>
      </c>
      <c r="I2197" s="33">
        <v>2256</v>
      </c>
      <c r="K2197" s="9">
        <v>40</v>
      </c>
      <c r="O2197" s="33" t="s">
        <v>6695</v>
      </c>
      <c r="P2197" s="61" t="str">
        <f t="shared" si="104"/>
        <v>POINT(-99.654582 35.633256)</v>
      </c>
      <c r="Q2197" s="67">
        <v>35.633256000000003</v>
      </c>
      <c r="R2197" s="67">
        <v>-99.654582000000005</v>
      </c>
    </row>
    <row r="2198" spans="1:18" x14ac:dyDescent="0.25">
      <c r="A2198" s="76" t="str">
        <f t="shared" si="102"/>
        <v>40131</v>
      </c>
      <c r="B2198" s="76" t="str">
        <f t="shared" si="103"/>
        <v>40131</v>
      </c>
      <c r="C2198" s="33">
        <v>40131</v>
      </c>
      <c r="D2198" s="33" t="s">
        <v>6696</v>
      </c>
      <c r="E2198" s="33" t="s">
        <v>994</v>
      </c>
      <c r="F2198" s="33" t="s">
        <v>993</v>
      </c>
      <c r="G2198" s="33" t="s">
        <v>6697</v>
      </c>
      <c r="H2198" s="5" t="s">
        <v>1855</v>
      </c>
      <c r="I2198" s="33">
        <v>2257</v>
      </c>
      <c r="K2198" s="9">
        <v>40</v>
      </c>
      <c r="O2198" s="33" t="s">
        <v>6698</v>
      </c>
      <c r="P2198" s="61" t="str">
        <f t="shared" si="104"/>
        <v>POINT(-95.644612 36.317138)</v>
      </c>
      <c r="Q2198" s="67">
        <v>36.317138</v>
      </c>
      <c r="R2198" s="67">
        <v>-95.644611999999995</v>
      </c>
    </row>
    <row r="2199" spans="1:18" x14ac:dyDescent="0.25">
      <c r="A2199" s="76" t="str">
        <f t="shared" si="102"/>
        <v>40133</v>
      </c>
      <c r="B2199" s="76" t="str">
        <f t="shared" si="103"/>
        <v>40133</v>
      </c>
      <c r="C2199" s="33">
        <v>40133</v>
      </c>
      <c r="D2199" s="33" t="s">
        <v>2877</v>
      </c>
      <c r="E2199" s="33" t="s">
        <v>994</v>
      </c>
      <c r="F2199" s="33" t="s">
        <v>993</v>
      </c>
      <c r="G2199" s="33" t="s">
        <v>2878</v>
      </c>
      <c r="H2199" s="5" t="s">
        <v>1855</v>
      </c>
      <c r="I2199" s="33">
        <v>2258</v>
      </c>
      <c r="K2199" s="9">
        <v>40</v>
      </c>
      <c r="O2199" s="33" t="s">
        <v>6699</v>
      </c>
      <c r="P2199" s="61" t="str">
        <f t="shared" si="104"/>
        <v>POINT(-96.628173 35.18355)</v>
      </c>
      <c r="Q2199" s="67">
        <v>35.183549999999997</v>
      </c>
      <c r="R2199" s="67">
        <v>-96.628173000000004</v>
      </c>
    </row>
    <row r="2200" spans="1:18" x14ac:dyDescent="0.25">
      <c r="A2200" s="76" t="str">
        <f t="shared" si="102"/>
        <v>40135</v>
      </c>
      <c r="B2200" s="76" t="str">
        <f t="shared" si="103"/>
        <v>40135</v>
      </c>
      <c r="C2200" s="33">
        <v>40135</v>
      </c>
      <c r="D2200" s="33" t="s">
        <v>6700</v>
      </c>
      <c r="E2200" s="33" t="s">
        <v>994</v>
      </c>
      <c r="F2200" s="33" t="s">
        <v>993</v>
      </c>
      <c r="G2200" s="33" t="s">
        <v>6701</v>
      </c>
      <c r="H2200" s="5" t="s">
        <v>1855</v>
      </c>
      <c r="I2200" s="33">
        <v>2259</v>
      </c>
      <c r="K2200" s="9">
        <v>40</v>
      </c>
      <c r="O2200" s="33" t="s">
        <v>6702</v>
      </c>
      <c r="P2200" s="61" t="str">
        <f t="shared" si="104"/>
        <v>POINT(-94.732692 35.468313)</v>
      </c>
      <c r="Q2200" s="67">
        <v>35.468313000000002</v>
      </c>
      <c r="R2200" s="67">
        <v>-94.732692</v>
      </c>
    </row>
    <row r="2201" spans="1:18" x14ac:dyDescent="0.25">
      <c r="A2201" s="76" t="str">
        <f t="shared" si="102"/>
        <v>40137</v>
      </c>
      <c r="B2201" s="76" t="str">
        <f t="shared" si="103"/>
        <v>40137</v>
      </c>
      <c r="C2201" s="33">
        <v>40137</v>
      </c>
      <c r="D2201" s="33" t="s">
        <v>3190</v>
      </c>
      <c r="E2201" s="33" t="s">
        <v>994</v>
      </c>
      <c r="F2201" s="33" t="s">
        <v>993</v>
      </c>
      <c r="G2201" s="33" t="s">
        <v>3191</v>
      </c>
      <c r="H2201" s="5" t="s">
        <v>1855</v>
      </c>
      <c r="I2201" s="33">
        <v>2260</v>
      </c>
      <c r="K2201" s="9">
        <v>40</v>
      </c>
      <c r="O2201" s="33" t="s">
        <v>6703</v>
      </c>
      <c r="P2201" s="61" t="str">
        <f t="shared" si="104"/>
        <v>POINT(-97.945593 34.517163)</v>
      </c>
      <c r="Q2201" s="67">
        <v>34.517162999999996</v>
      </c>
      <c r="R2201" s="67">
        <v>-97.945593000000002</v>
      </c>
    </row>
    <row r="2202" spans="1:18" x14ac:dyDescent="0.25">
      <c r="A2202" s="76" t="str">
        <f t="shared" si="102"/>
        <v>40139</v>
      </c>
      <c r="B2202" s="76" t="str">
        <f t="shared" si="103"/>
        <v>40139</v>
      </c>
      <c r="C2202" s="33">
        <v>40139</v>
      </c>
      <c r="D2202" s="33" t="s">
        <v>5441</v>
      </c>
      <c r="E2202" s="33" t="s">
        <v>994</v>
      </c>
      <c r="F2202" s="33" t="s">
        <v>993</v>
      </c>
      <c r="G2202" s="33" t="s">
        <v>1014</v>
      </c>
      <c r="H2202" s="5" t="s">
        <v>1855</v>
      </c>
      <c r="I2202" s="33">
        <v>2261</v>
      </c>
      <c r="K2202" s="9">
        <v>40</v>
      </c>
      <c r="O2202" s="33" t="s">
        <v>6704</v>
      </c>
      <c r="P2202" s="61" t="str">
        <f t="shared" si="104"/>
        <v>POINT(-101.449911 36.71352)</v>
      </c>
      <c r="Q2202" s="67">
        <v>36.713520000000003</v>
      </c>
      <c r="R2202" s="67">
        <v>-101.449911</v>
      </c>
    </row>
    <row r="2203" spans="1:18" x14ac:dyDescent="0.25">
      <c r="A2203" s="76" t="str">
        <f t="shared" si="102"/>
        <v>40141</v>
      </c>
      <c r="B2203" s="76" t="str">
        <f t="shared" si="103"/>
        <v>40141</v>
      </c>
      <c r="C2203" s="33">
        <v>40141</v>
      </c>
      <c r="D2203" s="33" t="s">
        <v>6705</v>
      </c>
      <c r="E2203" s="33" t="s">
        <v>994</v>
      </c>
      <c r="F2203" s="33" t="s">
        <v>993</v>
      </c>
      <c r="G2203" s="33" t="s">
        <v>6706</v>
      </c>
      <c r="H2203" s="5" t="s">
        <v>1855</v>
      </c>
      <c r="I2203" s="33">
        <v>2262</v>
      </c>
      <c r="K2203" s="9">
        <v>40</v>
      </c>
      <c r="O2203" s="33" t="s">
        <v>6707</v>
      </c>
      <c r="P2203" s="61" t="str">
        <f t="shared" si="104"/>
        <v>POINT(-98.972769 34.380456)</v>
      </c>
      <c r="Q2203" s="67">
        <v>34.380456000000002</v>
      </c>
      <c r="R2203" s="67">
        <v>-98.972769</v>
      </c>
    </row>
    <row r="2204" spans="1:18" x14ac:dyDescent="0.25">
      <c r="A2204" s="76" t="str">
        <f t="shared" si="102"/>
        <v>40143</v>
      </c>
      <c r="B2204" s="76" t="str">
        <f t="shared" si="103"/>
        <v>40143</v>
      </c>
      <c r="C2204" s="33">
        <v>40143</v>
      </c>
      <c r="D2204" s="33" t="s">
        <v>6708</v>
      </c>
      <c r="E2204" s="33" t="s">
        <v>994</v>
      </c>
      <c r="F2204" s="33" t="s">
        <v>993</v>
      </c>
      <c r="G2204" s="33" t="s">
        <v>6709</v>
      </c>
      <c r="H2204" s="5" t="s">
        <v>1855</v>
      </c>
      <c r="I2204" s="33">
        <v>2263</v>
      </c>
      <c r="K2204" s="9">
        <v>40</v>
      </c>
      <c r="O2204" s="33" t="s">
        <v>6710</v>
      </c>
      <c r="P2204" s="61" t="str">
        <f t="shared" si="104"/>
        <v>POINT(-95.914798 36.105918)</v>
      </c>
      <c r="Q2204" s="67">
        <v>36.105918000000003</v>
      </c>
      <c r="R2204" s="67">
        <v>-95.914798000000005</v>
      </c>
    </row>
    <row r="2205" spans="1:18" x14ac:dyDescent="0.25">
      <c r="A2205" s="76" t="str">
        <f t="shared" si="102"/>
        <v>40145</v>
      </c>
      <c r="B2205" s="76" t="str">
        <f t="shared" si="103"/>
        <v>40145</v>
      </c>
      <c r="C2205" s="33">
        <v>40145</v>
      </c>
      <c r="D2205" s="33" t="s">
        <v>6711</v>
      </c>
      <c r="E2205" s="33" t="s">
        <v>994</v>
      </c>
      <c r="F2205" s="33" t="s">
        <v>993</v>
      </c>
      <c r="G2205" s="33" t="s">
        <v>6712</v>
      </c>
      <c r="H2205" s="5" t="s">
        <v>1855</v>
      </c>
      <c r="I2205" s="33">
        <v>2264</v>
      </c>
      <c r="K2205" s="9">
        <v>40</v>
      </c>
      <c r="O2205" s="33" t="s">
        <v>6713</v>
      </c>
      <c r="P2205" s="61" t="str">
        <f t="shared" si="104"/>
        <v>POINT(-95.612267 36.011259)</v>
      </c>
      <c r="Q2205" s="67">
        <v>36.011259000000003</v>
      </c>
      <c r="R2205" s="67">
        <v>-95.612267000000003</v>
      </c>
    </row>
    <row r="2206" spans="1:18" x14ac:dyDescent="0.25">
      <c r="A2206" s="76" t="str">
        <f t="shared" si="102"/>
        <v>40147</v>
      </c>
      <c r="B2206" s="76" t="str">
        <f t="shared" si="103"/>
        <v>40147</v>
      </c>
      <c r="C2206" s="33">
        <v>40147</v>
      </c>
      <c r="D2206" s="33" t="s">
        <v>2046</v>
      </c>
      <c r="E2206" s="33" t="s">
        <v>994</v>
      </c>
      <c r="F2206" s="33" t="s">
        <v>993</v>
      </c>
      <c r="G2206" s="33" t="s">
        <v>1026</v>
      </c>
      <c r="H2206" s="5" t="s">
        <v>1855</v>
      </c>
      <c r="I2206" s="33">
        <v>2265</v>
      </c>
      <c r="K2206" s="9">
        <v>40</v>
      </c>
      <c r="O2206" s="33" t="s">
        <v>6714</v>
      </c>
      <c r="P2206" s="61" t="str">
        <f t="shared" si="104"/>
        <v>POINT(-95.938601 36.729169)</v>
      </c>
      <c r="Q2206" s="67">
        <v>36.729168999999999</v>
      </c>
      <c r="R2206" s="67">
        <v>-95.938601000000006</v>
      </c>
    </row>
    <row r="2207" spans="1:18" x14ac:dyDescent="0.25">
      <c r="A2207" s="76" t="str">
        <f t="shared" si="102"/>
        <v>40149</v>
      </c>
      <c r="B2207" s="76" t="str">
        <f t="shared" si="103"/>
        <v>40149</v>
      </c>
      <c r="C2207" s="33">
        <v>40149</v>
      </c>
      <c r="D2207" s="33" t="s">
        <v>6715</v>
      </c>
      <c r="E2207" s="33" t="s">
        <v>994</v>
      </c>
      <c r="F2207" s="33" t="s">
        <v>993</v>
      </c>
      <c r="G2207" s="33" t="s">
        <v>6716</v>
      </c>
      <c r="H2207" s="5" t="s">
        <v>1855</v>
      </c>
      <c r="I2207" s="33">
        <v>2266</v>
      </c>
      <c r="K2207" s="9">
        <v>40</v>
      </c>
      <c r="O2207" s="33" t="s">
        <v>6717</v>
      </c>
      <c r="P2207" s="61" t="str">
        <f t="shared" si="104"/>
        <v>POINT(-99.056867 35.313031)</v>
      </c>
      <c r="Q2207" s="67">
        <v>35.313031000000002</v>
      </c>
      <c r="R2207" s="67">
        <v>-99.056866999999997</v>
      </c>
    </row>
    <row r="2208" spans="1:18" x14ac:dyDescent="0.25">
      <c r="A2208" s="76" t="str">
        <f t="shared" si="102"/>
        <v>40151</v>
      </c>
      <c r="B2208" s="76" t="str">
        <f t="shared" si="103"/>
        <v>40151</v>
      </c>
      <c r="C2208" s="33">
        <v>40151</v>
      </c>
      <c r="D2208" s="33" t="s">
        <v>6718</v>
      </c>
      <c r="E2208" s="33" t="s">
        <v>994</v>
      </c>
      <c r="F2208" s="33" t="s">
        <v>993</v>
      </c>
      <c r="G2208" s="33" t="s">
        <v>6719</v>
      </c>
      <c r="H2208" s="5" t="s">
        <v>1855</v>
      </c>
      <c r="I2208" s="33">
        <v>2267</v>
      </c>
      <c r="K2208" s="9">
        <v>40</v>
      </c>
      <c r="O2208" s="33" t="s">
        <v>6720</v>
      </c>
      <c r="P2208" s="61" t="str">
        <f t="shared" si="104"/>
        <v>POINT(-98.719763 36.764048)</v>
      </c>
      <c r="Q2208" s="67">
        <v>36.764048000000003</v>
      </c>
      <c r="R2208" s="67">
        <v>-98.719763</v>
      </c>
    </row>
    <row r="2209" spans="1:18" x14ac:dyDescent="0.25">
      <c r="A2209" s="76" t="str">
        <f t="shared" si="102"/>
        <v>40153</v>
      </c>
      <c r="B2209" s="76" t="str">
        <f t="shared" si="103"/>
        <v>40153</v>
      </c>
      <c r="C2209" s="33">
        <v>40153</v>
      </c>
      <c r="D2209" s="33" t="s">
        <v>6721</v>
      </c>
      <c r="E2209" s="33" t="s">
        <v>994</v>
      </c>
      <c r="F2209" s="33" t="s">
        <v>993</v>
      </c>
      <c r="G2209" s="33" t="s">
        <v>6722</v>
      </c>
      <c r="H2209" s="5" t="s">
        <v>1855</v>
      </c>
      <c r="I2209" s="33">
        <v>2268</v>
      </c>
      <c r="K2209" s="9">
        <v>40</v>
      </c>
      <c r="O2209" s="33" t="s">
        <v>6723</v>
      </c>
      <c r="P2209" s="61" t="str">
        <f t="shared" si="104"/>
        <v>POINT(-99.383837 36.426108)</v>
      </c>
      <c r="Q2209" s="67">
        <v>36.426107999999999</v>
      </c>
      <c r="R2209" s="67">
        <v>-99.383837</v>
      </c>
    </row>
    <row r="2210" spans="1:18" x14ac:dyDescent="0.25">
      <c r="A2210" s="76" t="str">
        <f t="shared" si="102"/>
        <v>41001</v>
      </c>
      <c r="B2210" s="76" t="str">
        <f t="shared" si="103"/>
        <v>41001</v>
      </c>
      <c r="C2210" s="33">
        <v>41001</v>
      </c>
      <c r="D2210" s="33" t="s">
        <v>2736</v>
      </c>
      <c r="E2210" s="33" t="s">
        <v>997</v>
      </c>
      <c r="F2210" s="33" t="s">
        <v>996</v>
      </c>
      <c r="G2210" s="33" t="s">
        <v>2737</v>
      </c>
      <c r="H2210" s="5" t="s">
        <v>1855</v>
      </c>
      <c r="I2210" s="33">
        <v>2269</v>
      </c>
      <c r="K2210" s="9">
        <v>41</v>
      </c>
      <c r="O2210" s="33" t="s">
        <v>6724</v>
      </c>
      <c r="P2210" s="61" t="str">
        <f t="shared" si="104"/>
        <v>POINT(-117.765487 44.779398)</v>
      </c>
      <c r="Q2210" s="67">
        <v>44.779398</v>
      </c>
      <c r="R2210" s="67">
        <v>-117.76548699999999</v>
      </c>
    </row>
    <row r="2211" spans="1:18" x14ac:dyDescent="0.25">
      <c r="A2211" s="76" t="str">
        <f t="shared" si="102"/>
        <v>41003</v>
      </c>
      <c r="B2211" s="76" t="str">
        <f t="shared" si="103"/>
        <v>41003</v>
      </c>
      <c r="C2211" s="33">
        <v>41003</v>
      </c>
      <c r="D2211" s="33" t="s">
        <v>2176</v>
      </c>
      <c r="E2211" s="33" t="s">
        <v>997</v>
      </c>
      <c r="F2211" s="33" t="s">
        <v>996</v>
      </c>
      <c r="G2211" s="33" t="s">
        <v>2177</v>
      </c>
      <c r="H2211" s="5" t="s">
        <v>1855</v>
      </c>
      <c r="I2211" s="33">
        <v>2270</v>
      </c>
      <c r="K2211" s="9">
        <v>41</v>
      </c>
      <c r="O2211" s="33" t="s">
        <v>6725</v>
      </c>
      <c r="P2211" s="61" t="str">
        <f t="shared" si="104"/>
        <v>POINT(-123.278972 44.571181)</v>
      </c>
      <c r="Q2211" s="67">
        <v>44.571181000000003</v>
      </c>
      <c r="R2211" s="67">
        <v>-123.278972</v>
      </c>
    </row>
    <row r="2212" spans="1:18" x14ac:dyDescent="0.25">
      <c r="A2212" s="76" t="str">
        <f t="shared" si="102"/>
        <v>41005</v>
      </c>
      <c r="B2212" s="76" t="str">
        <f t="shared" si="103"/>
        <v>41005</v>
      </c>
      <c r="C2212" s="33">
        <v>41005</v>
      </c>
      <c r="D2212" s="33" t="s">
        <v>6726</v>
      </c>
      <c r="E2212" s="33" t="s">
        <v>997</v>
      </c>
      <c r="F2212" s="33" t="s">
        <v>996</v>
      </c>
      <c r="G2212" s="33" t="s">
        <v>6727</v>
      </c>
      <c r="H2212" s="5" t="s">
        <v>1855</v>
      </c>
      <c r="I2212" s="33">
        <v>2271</v>
      </c>
      <c r="K2212" s="9">
        <v>41</v>
      </c>
      <c r="O2212" s="33" t="s">
        <v>6728</v>
      </c>
      <c r="P2212" s="61" t="str">
        <f t="shared" si="104"/>
        <v>POINT(-122.57415 45.363365)</v>
      </c>
      <c r="Q2212" s="67">
        <v>45.363365000000002</v>
      </c>
      <c r="R2212" s="67">
        <v>-122.57415</v>
      </c>
    </row>
    <row r="2213" spans="1:18" x14ac:dyDescent="0.25">
      <c r="A2213" s="76" t="str">
        <f t="shared" si="102"/>
        <v>41007</v>
      </c>
      <c r="B2213" s="76" t="str">
        <f t="shared" si="103"/>
        <v>41007</v>
      </c>
      <c r="C2213" s="33">
        <v>41007</v>
      </c>
      <c r="D2213" s="33" t="s">
        <v>6729</v>
      </c>
      <c r="E2213" s="33" t="s">
        <v>997</v>
      </c>
      <c r="F2213" s="33" t="s">
        <v>996</v>
      </c>
      <c r="G2213" s="33" t="s">
        <v>6730</v>
      </c>
      <c r="H2213" s="5" t="s">
        <v>1855</v>
      </c>
      <c r="I2213" s="33">
        <v>2272</v>
      </c>
      <c r="K2213" s="9">
        <v>41</v>
      </c>
      <c r="O2213" s="33" t="s">
        <v>6731</v>
      </c>
      <c r="P2213" s="61" t="str">
        <f t="shared" si="104"/>
        <v>POINT(-123.837442 46.098033)</v>
      </c>
      <c r="Q2213" s="67">
        <v>46.098033000000001</v>
      </c>
      <c r="R2213" s="67">
        <v>-123.837442</v>
      </c>
    </row>
    <row r="2214" spans="1:18" x14ac:dyDescent="0.25">
      <c r="A2214" s="76" t="str">
        <f t="shared" si="102"/>
        <v>41009</v>
      </c>
      <c r="B2214" s="76" t="str">
        <f t="shared" si="103"/>
        <v>41009</v>
      </c>
      <c r="C2214" s="33">
        <v>41009</v>
      </c>
      <c r="D2214" s="33" t="s">
        <v>2200</v>
      </c>
      <c r="E2214" s="33" t="s">
        <v>997</v>
      </c>
      <c r="F2214" s="33" t="s">
        <v>996</v>
      </c>
      <c r="G2214" s="33" t="s">
        <v>2201</v>
      </c>
      <c r="H2214" s="5" t="s">
        <v>1855</v>
      </c>
      <c r="I2214" s="33">
        <v>2273</v>
      </c>
      <c r="K2214" s="9">
        <v>41</v>
      </c>
      <c r="O2214" s="33" t="s">
        <v>6732</v>
      </c>
      <c r="P2214" s="61" t="str">
        <f t="shared" si="104"/>
        <v>POINT(-122.93005 45.893189)</v>
      </c>
      <c r="Q2214" s="67">
        <v>45.893189</v>
      </c>
      <c r="R2214" s="67">
        <v>-122.93004999999999</v>
      </c>
    </row>
    <row r="2215" spans="1:18" x14ac:dyDescent="0.25">
      <c r="A2215" s="76" t="str">
        <f t="shared" si="102"/>
        <v>41011</v>
      </c>
      <c r="B2215" s="76" t="str">
        <f t="shared" si="103"/>
        <v>41011</v>
      </c>
      <c r="C2215" s="33">
        <v>41011</v>
      </c>
      <c r="D2215" s="33" t="s">
        <v>5800</v>
      </c>
      <c r="E2215" s="33" t="s">
        <v>997</v>
      </c>
      <c r="F2215" s="33" t="s">
        <v>996</v>
      </c>
      <c r="G2215" s="33" t="s">
        <v>5801</v>
      </c>
      <c r="H2215" s="5" t="s">
        <v>1855</v>
      </c>
      <c r="I2215" s="33">
        <v>2274</v>
      </c>
      <c r="K2215" s="9">
        <v>41</v>
      </c>
      <c r="O2215" s="33" t="s">
        <v>6733</v>
      </c>
      <c r="P2215" s="61" t="str">
        <f t="shared" si="104"/>
        <v>POINT(-124.231247 43.305343)</v>
      </c>
      <c r="Q2215" s="67">
        <v>43.305343000000001</v>
      </c>
      <c r="R2215" s="67">
        <v>-124.231247</v>
      </c>
    </row>
    <row r="2216" spans="1:18" x14ac:dyDescent="0.25">
      <c r="A2216" s="76" t="str">
        <f t="shared" si="102"/>
        <v>41013</v>
      </c>
      <c r="B2216" s="76" t="str">
        <f t="shared" si="103"/>
        <v>41013</v>
      </c>
      <c r="C2216" s="33">
        <v>41013</v>
      </c>
      <c r="D2216" s="33" t="s">
        <v>6734</v>
      </c>
      <c r="E2216" s="33" t="s">
        <v>997</v>
      </c>
      <c r="F2216" s="33" t="s">
        <v>996</v>
      </c>
      <c r="G2216" s="33" t="s">
        <v>6735</v>
      </c>
      <c r="H2216" s="5" t="s">
        <v>1855</v>
      </c>
      <c r="I2216" s="33">
        <v>2275</v>
      </c>
      <c r="K2216" s="9">
        <v>41</v>
      </c>
      <c r="O2216" s="33" t="s">
        <v>6736</v>
      </c>
      <c r="P2216" s="61" t="str">
        <f t="shared" si="104"/>
        <v>POINT(-120.839327 44.285943)</v>
      </c>
      <c r="Q2216" s="67">
        <v>44.285943000000003</v>
      </c>
      <c r="R2216" s="67">
        <v>-120.839327</v>
      </c>
    </row>
    <row r="2217" spans="1:18" x14ac:dyDescent="0.25">
      <c r="A2217" s="76" t="str">
        <f t="shared" si="102"/>
        <v>41015</v>
      </c>
      <c r="B2217" s="76" t="str">
        <f t="shared" si="103"/>
        <v>41015</v>
      </c>
      <c r="C2217" s="33">
        <v>41015</v>
      </c>
      <c r="D2217" s="33" t="s">
        <v>5873</v>
      </c>
      <c r="E2217" s="33" t="s">
        <v>997</v>
      </c>
      <c r="F2217" s="33" t="s">
        <v>996</v>
      </c>
      <c r="G2217" s="33" t="s">
        <v>5874</v>
      </c>
      <c r="H2217" s="5" t="s">
        <v>1855</v>
      </c>
      <c r="I2217" s="33">
        <v>2276</v>
      </c>
      <c r="K2217" s="9">
        <v>41</v>
      </c>
      <c r="O2217" s="33" t="s">
        <v>6737</v>
      </c>
      <c r="P2217" s="61" t="str">
        <f t="shared" si="104"/>
        <v>POINT(-124.328547 42.249909)</v>
      </c>
      <c r="Q2217" s="67">
        <v>42.249909000000002</v>
      </c>
      <c r="R2217" s="67">
        <v>-124.328547</v>
      </c>
    </row>
    <row r="2218" spans="1:18" x14ac:dyDescent="0.25">
      <c r="A2218" s="76" t="str">
        <f t="shared" si="102"/>
        <v>41017</v>
      </c>
      <c r="B2218" s="76" t="str">
        <f t="shared" si="103"/>
        <v>41017</v>
      </c>
      <c r="C2218" s="33">
        <v>41017</v>
      </c>
      <c r="D2218" s="33" t="s">
        <v>6738</v>
      </c>
      <c r="E2218" s="33" t="s">
        <v>997</v>
      </c>
      <c r="F2218" s="33" t="s">
        <v>996</v>
      </c>
      <c r="G2218" s="33" t="s">
        <v>6739</v>
      </c>
      <c r="H2218" s="5" t="s">
        <v>1855</v>
      </c>
      <c r="I2218" s="33">
        <v>2277</v>
      </c>
      <c r="K2218" s="9">
        <v>41</v>
      </c>
      <c r="O2218" s="33" t="s">
        <v>6740</v>
      </c>
      <c r="P2218" s="61" t="str">
        <f t="shared" si="104"/>
        <v>POINT(-121.30565 44.092071)</v>
      </c>
      <c r="Q2218" s="67">
        <v>44.092070999999997</v>
      </c>
      <c r="R2218" s="67">
        <v>-121.30565</v>
      </c>
    </row>
    <row r="2219" spans="1:18" x14ac:dyDescent="0.25">
      <c r="A2219" s="76" t="str">
        <f t="shared" si="102"/>
        <v>41019</v>
      </c>
      <c r="B2219" s="76" t="str">
        <f t="shared" si="103"/>
        <v>41019</v>
      </c>
      <c r="C2219" s="33">
        <v>41019</v>
      </c>
      <c r="D2219" s="33" t="s">
        <v>2578</v>
      </c>
      <c r="E2219" s="33" t="s">
        <v>997</v>
      </c>
      <c r="F2219" s="33" t="s">
        <v>996</v>
      </c>
      <c r="G2219" s="33" t="s">
        <v>2579</v>
      </c>
      <c r="H2219" s="5" t="s">
        <v>1855</v>
      </c>
      <c r="I2219" s="33">
        <v>2278</v>
      </c>
      <c r="K2219" s="9">
        <v>41</v>
      </c>
      <c r="O2219" s="33" t="s">
        <v>6741</v>
      </c>
      <c r="P2219" s="61" t="str">
        <f t="shared" si="104"/>
        <v>POINT(-123.386761 43.237447)</v>
      </c>
      <c r="Q2219" s="67">
        <v>43.237447000000003</v>
      </c>
      <c r="R2219" s="67">
        <v>-123.38676100000001</v>
      </c>
    </row>
    <row r="2220" spans="1:18" x14ac:dyDescent="0.25">
      <c r="A2220" s="76" t="str">
        <f t="shared" si="102"/>
        <v>41021</v>
      </c>
      <c r="B2220" s="76" t="str">
        <f t="shared" si="103"/>
        <v>41021</v>
      </c>
      <c r="C2220" s="33">
        <v>41021</v>
      </c>
      <c r="D2220" s="33" t="s">
        <v>6742</v>
      </c>
      <c r="E2220" s="33" t="s">
        <v>997</v>
      </c>
      <c r="F2220" s="33" t="s">
        <v>996</v>
      </c>
      <c r="G2220" s="33" t="s">
        <v>6743</v>
      </c>
      <c r="H2220" s="5" t="s">
        <v>1855</v>
      </c>
      <c r="I2220" s="33">
        <v>2279</v>
      </c>
      <c r="K2220" s="9">
        <v>41</v>
      </c>
      <c r="O2220" s="33" t="s">
        <v>6744</v>
      </c>
      <c r="P2220" s="61" t="str">
        <f t="shared" si="104"/>
        <v>POINT(-120.194384 45.438181)</v>
      </c>
      <c r="Q2220" s="67">
        <v>45.438181</v>
      </c>
      <c r="R2220" s="67">
        <v>-120.194384</v>
      </c>
    </row>
    <row r="2221" spans="1:18" x14ac:dyDescent="0.25">
      <c r="A2221" s="76" t="str">
        <f t="shared" si="102"/>
        <v>41023</v>
      </c>
      <c r="B2221" s="76" t="str">
        <f t="shared" si="103"/>
        <v>41023</v>
      </c>
      <c r="C2221" s="33">
        <v>41023</v>
      </c>
      <c r="D2221" s="33" t="s">
        <v>2235</v>
      </c>
      <c r="E2221" s="33" t="s">
        <v>997</v>
      </c>
      <c r="F2221" s="33" t="s">
        <v>996</v>
      </c>
      <c r="G2221" s="33" t="s">
        <v>2236</v>
      </c>
      <c r="H2221" s="5" t="s">
        <v>1855</v>
      </c>
      <c r="I2221" s="33">
        <v>2280</v>
      </c>
      <c r="K2221" s="9">
        <v>41</v>
      </c>
      <c r="O2221" s="33" t="s">
        <v>6745</v>
      </c>
      <c r="P2221" s="61" t="str">
        <f t="shared" si="104"/>
        <v>POINT(-119.001015 44.450864)</v>
      </c>
      <c r="Q2221" s="67">
        <v>44.450864000000003</v>
      </c>
      <c r="R2221" s="67">
        <v>-119.001015</v>
      </c>
    </row>
    <row r="2222" spans="1:18" x14ac:dyDescent="0.25">
      <c r="A2222" s="76" t="str">
        <f t="shared" si="102"/>
        <v>41025</v>
      </c>
      <c r="B2222" s="76" t="str">
        <f t="shared" si="103"/>
        <v>41025</v>
      </c>
      <c r="C2222" s="33">
        <v>41025</v>
      </c>
      <c r="D2222" s="33" t="s">
        <v>6746</v>
      </c>
      <c r="E2222" s="33" t="s">
        <v>997</v>
      </c>
      <c r="F2222" s="33" t="s">
        <v>996</v>
      </c>
      <c r="G2222" s="33" t="s">
        <v>6747</v>
      </c>
      <c r="H2222" s="5" t="s">
        <v>1855</v>
      </c>
      <c r="I2222" s="33">
        <v>2281</v>
      </c>
      <c r="K2222" s="9">
        <v>41</v>
      </c>
      <c r="O2222" s="33" t="s">
        <v>6748</v>
      </c>
      <c r="P2222" s="61" t="str">
        <f t="shared" si="104"/>
        <v>POINT(-118.986738 43.522141)</v>
      </c>
      <c r="Q2222" s="67">
        <v>43.522140999999998</v>
      </c>
      <c r="R2222" s="67">
        <v>-118.986738</v>
      </c>
    </row>
    <row r="2223" spans="1:18" x14ac:dyDescent="0.25">
      <c r="A2223" s="76" t="str">
        <f t="shared" si="102"/>
        <v>41027</v>
      </c>
      <c r="B2223" s="76" t="str">
        <f t="shared" si="103"/>
        <v>41027</v>
      </c>
      <c r="C2223" s="33">
        <v>41027</v>
      </c>
      <c r="D2223" s="33" t="s">
        <v>6749</v>
      </c>
      <c r="E2223" s="33" t="s">
        <v>997</v>
      </c>
      <c r="F2223" s="33" t="s">
        <v>996</v>
      </c>
      <c r="G2223" s="33" t="s">
        <v>6750</v>
      </c>
      <c r="H2223" s="5" t="s">
        <v>1855</v>
      </c>
      <c r="I2223" s="33">
        <v>2282</v>
      </c>
      <c r="K2223" s="9">
        <v>41</v>
      </c>
      <c r="O2223" s="33" t="s">
        <v>6751</v>
      </c>
      <c r="P2223" s="61" t="str">
        <f t="shared" si="104"/>
        <v>POINT(-121.563132 45.655533)</v>
      </c>
      <c r="Q2223" s="67">
        <v>45.655532999999998</v>
      </c>
      <c r="R2223" s="67">
        <v>-121.563132</v>
      </c>
    </row>
    <row r="2224" spans="1:18" x14ac:dyDescent="0.25">
      <c r="A2224" s="76" t="str">
        <f t="shared" si="102"/>
        <v>41029</v>
      </c>
      <c r="B2224" s="76" t="str">
        <f t="shared" si="103"/>
        <v>41029</v>
      </c>
      <c r="C2224" s="33">
        <v>41029</v>
      </c>
      <c r="D2224" s="33" t="s">
        <v>1959</v>
      </c>
      <c r="E2224" s="33" t="s">
        <v>997</v>
      </c>
      <c r="F2224" s="33" t="s">
        <v>996</v>
      </c>
      <c r="G2224" s="33" t="s">
        <v>1960</v>
      </c>
      <c r="H2224" s="5" t="s">
        <v>1855</v>
      </c>
      <c r="I2224" s="33">
        <v>2283</v>
      </c>
      <c r="K2224" s="9">
        <v>41</v>
      </c>
      <c r="O2224" s="33" t="s">
        <v>6752</v>
      </c>
      <c r="P2224" s="61" t="str">
        <f t="shared" si="104"/>
        <v>POINT(-122.858316 42.34699)</v>
      </c>
      <c r="Q2224" s="67">
        <v>42.346989999999998</v>
      </c>
      <c r="R2224" s="67">
        <v>-122.858316</v>
      </c>
    </row>
    <row r="2225" spans="1:18" x14ac:dyDescent="0.25">
      <c r="A2225" s="76" t="str">
        <f t="shared" si="102"/>
        <v>41031</v>
      </c>
      <c r="B2225" s="76" t="str">
        <f t="shared" si="103"/>
        <v>41031</v>
      </c>
      <c r="C2225" s="33">
        <v>41031</v>
      </c>
      <c r="D2225" s="33" t="s">
        <v>1962</v>
      </c>
      <c r="E2225" s="33" t="s">
        <v>997</v>
      </c>
      <c r="F2225" s="33" t="s">
        <v>996</v>
      </c>
      <c r="G2225" s="33" t="s">
        <v>1963</v>
      </c>
      <c r="H2225" s="5" t="s">
        <v>1855</v>
      </c>
      <c r="I2225" s="33">
        <v>2284</v>
      </c>
      <c r="K2225" s="9">
        <v>41</v>
      </c>
      <c r="O2225" s="33" t="s">
        <v>6753</v>
      </c>
      <c r="P2225" s="61" t="str">
        <f t="shared" si="104"/>
        <v>POINT(-121.193198 44.601999)</v>
      </c>
      <c r="Q2225" s="67">
        <v>44.601998999999999</v>
      </c>
      <c r="R2225" s="67">
        <v>-121.193198</v>
      </c>
    </row>
    <row r="2226" spans="1:18" x14ac:dyDescent="0.25">
      <c r="A2226" s="76" t="str">
        <f t="shared" si="102"/>
        <v>41033</v>
      </c>
      <c r="B2226" s="76" t="str">
        <f t="shared" si="103"/>
        <v>41033</v>
      </c>
      <c r="C2226" s="33">
        <v>41033</v>
      </c>
      <c r="D2226" s="33" t="s">
        <v>6754</v>
      </c>
      <c r="E2226" s="33" t="s">
        <v>997</v>
      </c>
      <c r="F2226" s="33" t="s">
        <v>996</v>
      </c>
      <c r="G2226" s="33" t="s">
        <v>6755</v>
      </c>
      <c r="H2226" s="5" t="s">
        <v>1855</v>
      </c>
      <c r="I2226" s="33">
        <v>2285</v>
      </c>
      <c r="K2226" s="9">
        <v>41</v>
      </c>
      <c r="O2226" s="33" t="s">
        <v>6756</v>
      </c>
      <c r="P2226" s="61" t="str">
        <f t="shared" si="104"/>
        <v>POINT(-123.386809 42.404127)</v>
      </c>
      <c r="Q2226" s="67">
        <v>42.404127000000003</v>
      </c>
      <c r="R2226" s="67">
        <v>-123.386809</v>
      </c>
    </row>
    <row r="2227" spans="1:18" x14ac:dyDescent="0.25">
      <c r="A2227" s="76" t="str">
        <f t="shared" si="102"/>
        <v>41035</v>
      </c>
      <c r="B2227" s="76" t="str">
        <f t="shared" si="103"/>
        <v>41035</v>
      </c>
      <c r="C2227" s="33">
        <v>41035</v>
      </c>
      <c r="D2227" s="33" t="s">
        <v>6757</v>
      </c>
      <c r="E2227" s="33" t="s">
        <v>997</v>
      </c>
      <c r="F2227" s="33" t="s">
        <v>996</v>
      </c>
      <c r="G2227" s="33" t="s">
        <v>6758</v>
      </c>
      <c r="H2227" s="5" t="s">
        <v>1855</v>
      </c>
      <c r="I2227" s="33">
        <v>2286</v>
      </c>
      <c r="K2227" s="9">
        <v>41</v>
      </c>
      <c r="O2227" s="33" t="s">
        <v>6759</v>
      </c>
      <c r="P2227" s="61" t="str">
        <f t="shared" si="104"/>
        <v>POINT(-121.724883 42.281867)</v>
      </c>
      <c r="Q2227" s="67">
        <v>42.281866999999998</v>
      </c>
      <c r="R2227" s="67">
        <v>-121.72488300000001</v>
      </c>
    </row>
    <row r="2228" spans="1:18" x14ac:dyDescent="0.25">
      <c r="A2228" s="76" t="str">
        <f t="shared" si="102"/>
        <v>41037</v>
      </c>
      <c r="B2228" s="76" t="str">
        <f t="shared" si="103"/>
        <v>41037</v>
      </c>
      <c r="C2228" s="33">
        <v>41037</v>
      </c>
      <c r="D2228" s="33" t="s">
        <v>2402</v>
      </c>
      <c r="E2228" s="33" t="s">
        <v>997</v>
      </c>
      <c r="F2228" s="33" t="s">
        <v>996</v>
      </c>
      <c r="G2228" s="33" t="s">
        <v>2403</v>
      </c>
      <c r="H2228" s="5" t="s">
        <v>1855</v>
      </c>
      <c r="I2228" s="33">
        <v>2287</v>
      </c>
      <c r="K2228" s="9">
        <v>41</v>
      </c>
      <c r="O2228" s="33" t="s">
        <v>6760</v>
      </c>
      <c r="P2228" s="61" t="str">
        <f t="shared" si="104"/>
        <v>POINT(-120.479309 42.490564)</v>
      </c>
      <c r="Q2228" s="67">
        <v>42.490563999999999</v>
      </c>
      <c r="R2228" s="67">
        <v>-120.479309</v>
      </c>
    </row>
    <row r="2229" spans="1:18" x14ac:dyDescent="0.25">
      <c r="A2229" s="76" t="str">
        <f t="shared" si="102"/>
        <v>41039</v>
      </c>
      <c r="B2229" s="76" t="str">
        <f t="shared" si="103"/>
        <v>41039</v>
      </c>
      <c r="C2229" s="33">
        <v>41039</v>
      </c>
      <c r="D2229" s="33" t="s">
        <v>4074</v>
      </c>
      <c r="E2229" s="33" t="s">
        <v>997</v>
      </c>
      <c r="F2229" s="33" t="s">
        <v>996</v>
      </c>
      <c r="G2229" s="33" t="s">
        <v>4075</v>
      </c>
      <c r="H2229" s="5" t="s">
        <v>1855</v>
      </c>
      <c r="I2229" s="33">
        <v>2288</v>
      </c>
      <c r="K2229" s="9">
        <v>41</v>
      </c>
      <c r="O2229" s="33" t="s">
        <v>6761</v>
      </c>
      <c r="P2229" s="61" t="str">
        <f t="shared" si="104"/>
        <v>POINT(-123.117351 44.038338)</v>
      </c>
      <c r="Q2229" s="67">
        <v>44.038338000000003</v>
      </c>
      <c r="R2229" s="67">
        <v>-123.117351</v>
      </c>
    </row>
    <row r="2230" spans="1:18" x14ac:dyDescent="0.25">
      <c r="A2230" s="76" t="str">
        <f t="shared" si="102"/>
        <v>41041</v>
      </c>
      <c r="B2230" s="76" t="str">
        <f t="shared" si="103"/>
        <v>41041</v>
      </c>
      <c r="C2230" s="33">
        <v>41041</v>
      </c>
      <c r="D2230" s="33" t="s">
        <v>2264</v>
      </c>
      <c r="E2230" s="33" t="s">
        <v>997</v>
      </c>
      <c r="F2230" s="33" t="s">
        <v>996</v>
      </c>
      <c r="G2230" s="33" t="s">
        <v>2265</v>
      </c>
      <c r="H2230" s="5" t="s">
        <v>1855</v>
      </c>
      <c r="I2230" s="33">
        <v>2289</v>
      </c>
      <c r="K2230" s="9">
        <v>41</v>
      </c>
      <c r="O2230" s="33" t="s">
        <v>6762</v>
      </c>
      <c r="P2230" s="61" t="str">
        <f t="shared" si="104"/>
        <v>POINT(-124.000861 44.712447)</v>
      </c>
      <c r="Q2230" s="67">
        <v>44.712446999999997</v>
      </c>
      <c r="R2230" s="67">
        <v>-124.000861</v>
      </c>
    </row>
    <row r="2231" spans="1:18" x14ac:dyDescent="0.25">
      <c r="A2231" s="76" t="str">
        <f t="shared" si="102"/>
        <v>41043</v>
      </c>
      <c r="B2231" s="76" t="str">
        <f t="shared" si="103"/>
        <v>41043</v>
      </c>
      <c r="C2231" s="33">
        <v>41043</v>
      </c>
      <c r="D2231" s="33" t="s">
        <v>3875</v>
      </c>
      <c r="E2231" s="33" t="s">
        <v>997</v>
      </c>
      <c r="F2231" s="33" t="s">
        <v>996</v>
      </c>
      <c r="G2231" s="33" t="s">
        <v>3876</v>
      </c>
      <c r="H2231" s="5" t="s">
        <v>1855</v>
      </c>
      <c r="I2231" s="33">
        <v>2290</v>
      </c>
      <c r="K2231" s="9">
        <v>41</v>
      </c>
      <c r="O2231" s="33" t="s">
        <v>6763</v>
      </c>
      <c r="P2231" s="61" t="str">
        <f t="shared" si="104"/>
        <v>POINT(-122.959618 44.554621)</v>
      </c>
      <c r="Q2231" s="67">
        <v>44.554620999999997</v>
      </c>
      <c r="R2231" s="67">
        <v>-122.95961800000001</v>
      </c>
    </row>
    <row r="2232" spans="1:18" x14ac:dyDescent="0.25">
      <c r="A2232" s="76" t="str">
        <f t="shared" si="102"/>
        <v>41045</v>
      </c>
      <c r="B2232" s="76" t="str">
        <f t="shared" si="103"/>
        <v>41045</v>
      </c>
      <c r="C2232" s="33">
        <v>41045</v>
      </c>
      <c r="D2232" s="33" t="s">
        <v>6764</v>
      </c>
      <c r="E2232" s="33" t="s">
        <v>997</v>
      </c>
      <c r="F2232" s="33" t="s">
        <v>996</v>
      </c>
      <c r="G2232" s="33" t="s">
        <v>6765</v>
      </c>
      <c r="H2232" s="5" t="s">
        <v>1855</v>
      </c>
      <c r="I2232" s="33">
        <v>2291</v>
      </c>
      <c r="K2232" s="9">
        <v>41</v>
      </c>
      <c r="O2232" s="33" t="s">
        <v>6766</v>
      </c>
      <c r="P2232" s="61" t="str">
        <f t="shared" si="104"/>
        <v>POINT(-117.062987 43.971312)</v>
      </c>
      <c r="Q2232" s="67">
        <v>43.971311999999998</v>
      </c>
      <c r="R2232" s="67">
        <v>-117.06298700000001</v>
      </c>
    </row>
    <row r="2233" spans="1:18" x14ac:dyDescent="0.25">
      <c r="A2233" s="76" t="str">
        <f t="shared" si="102"/>
        <v>41047</v>
      </c>
      <c r="B2233" s="76" t="str">
        <f t="shared" si="103"/>
        <v>41047</v>
      </c>
      <c r="C2233" s="33">
        <v>41047</v>
      </c>
      <c r="D2233" s="33" t="s">
        <v>1992</v>
      </c>
      <c r="E2233" s="33" t="s">
        <v>997</v>
      </c>
      <c r="F2233" s="33" t="s">
        <v>996</v>
      </c>
      <c r="G2233" s="33" t="s">
        <v>1993</v>
      </c>
      <c r="H2233" s="5" t="s">
        <v>1855</v>
      </c>
      <c r="I2233" s="33">
        <v>2292</v>
      </c>
      <c r="K2233" s="9">
        <v>41</v>
      </c>
      <c r="O2233" s="33" t="s">
        <v>6767</v>
      </c>
      <c r="P2233" s="61" t="str">
        <f t="shared" si="104"/>
        <v>POINT(-122.954793 44.96169)</v>
      </c>
      <c r="Q2233" s="67">
        <v>44.961689999999997</v>
      </c>
      <c r="R2233" s="67">
        <v>-122.954793</v>
      </c>
    </row>
    <row r="2234" spans="1:18" x14ac:dyDescent="0.25">
      <c r="A2234" s="76" t="str">
        <f t="shared" si="102"/>
        <v>41049</v>
      </c>
      <c r="B2234" s="76" t="str">
        <f t="shared" si="103"/>
        <v>41049</v>
      </c>
      <c r="C2234" s="33">
        <v>41049</v>
      </c>
      <c r="D2234" s="33" t="s">
        <v>6506</v>
      </c>
      <c r="E2234" s="33" t="s">
        <v>997</v>
      </c>
      <c r="F2234" s="33" t="s">
        <v>996</v>
      </c>
      <c r="G2234" s="33" t="s">
        <v>6507</v>
      </c>
      <c r="H2234" s="5" t="s">
        <v>1855</v>
      </c>
      <c r="I2234" s="33">
        <v>2293</v>
      </c>
      <c r="K2234" s="9">
        <v>41</v>
      </c>
      <c r="O2234" s="33" t="s">
        <v>6768</v>
      </c>
      <c r="P2234" s="61" t="str">
        <f t="shared" si="104"/>
        <v>POINT(-119.612758 45.730088)</v>
      </c>
      <c r="Q2234" s="67">
        <v>45.730088000000002</v>
      </c>
      <c r="R2234" s="67">
        <v>-119.612758</v>
      </c>
    </row>
    <row r="2235" spans="1:18" x14ac:dyDescent="0.25">
      <c r="A2235" s="76" t="str">
        <f t="shared" si="102"/>
        <v>41051</v>
      </c>
      <c r="B2235" s="76" t="str">
        <f t="shared" si="103"/>
        <v>41051</v>
      </c>
      <c r="C2235" s="33">
        <v>41051</v>
      </c>
      <c r="D2235" s="33" t="s">
        <v>6769</v>
      </c>
      <c r="E2235" s="33" t="s">
        <v>997</v>
      </c>
      <c r="F2235" s="33" t="s">
        <v>996</v>
      </c>
      <c r="G2235" s="33" t="s">
        <v>6770</v>
      </c>
      <c r="H2235" s="5" t="s">
        <v>1855</v>
      </c>
      <c r="I2235" s="33">
        <v>2294</v>
      </c>
      <c r="K2235" s="9">
        <v>41</v>
      </c>
      <c r="O2235" s="33" t="s">
        <v>6771</v>
      </c>
      <c r="P2235" s="61" t="str">
        <f t="shared" si="104"/>
        <v>POINT(-122.588705 45.517889)</v>
      </c>
      <c r="Q2235" s="67">
        <v>45.517888999999997</v>
      </c>
      <c r="R2235" s="67">
        <v>-122.588705</v>
      </c>
    </row>
    <row r="2236" spans="1:18" x14ac:dyDescent="0.25">
      <c r="A2236" s="76" t="str">
        <f t="shared" si="102"/>
        <v>41053</v>
      </c>
      <c r="B2236" s="76" t="str">
        <f t="shared" si="103"/>
        <v>41053</v>
      </c>
      <c r="C2236" s="33">
        <v>41053</v>
      </c>
      <c r="D2236" s="33" t="s">
        <v>2301</v>
      </c>
      <c r="E2236" s="33" t="s">
        <v>997</v>
      </c>
      <c r="F2236" s="33" t="s">
        <v>996</v>
      </c>
      <c r="G2236" s="33" t="s">
        <v>2302</v>
      </c>
      <c r="H2236" s="5" t="s">
        <v>1855</v>
      </c>
      <c r="I2236" s="33">
        <v>2295</v>
      </c>
      <c r="K2236" s="9">
        <v>41</v>
      </c>
      <c r="O2236" s="33" t="s">
        <v>6772</v>
      </c>
      <c r="P2236" s="61" t="str">
        <f t="shared" si="104"/>
        <v>POINT(-123.211525 44.920133)</v>
      </c>
      <c r="Q2236" s="67">
        <v>44.920133</v>
      </c>
      <c r="R2236" s="67">
        <v>-123.21152499999999</v>
      </c>
    </row>
    <row r="2237" spans="1:18" x14ac:dyDescent="0.25">
      <c r="A2237" s="76" t="str">
        <f t="shared" si="102"/>
        <v>41055</v>
      </c>
      <c r="B2237" s="76" t="str">
        <f t="shared" si="103"/>
        <v>41055</v>
      </c>
      <c r="C2237" s="33">
        <v>41055</v>
      </c>
      <c r="D2237" s="33" t="s">
        <v>4164</v>
      </c>
      <c r="E2237" s="33" t="s">
        <v>997</v>
      </c>
      <c r="F2237" s="33" t="s">
        <v>996</v>
      </c>
      <c r="G2237" s="33" t="s">
        <v>4165</v>
      </c>
      <c r="H2237" s="5" t="s">
        <v>1855</v>
      </c>
      <c r="I2237" s="33">
        <v>2296</v>
      </c>
      <c r="K2237" s="9">
        <v>41</v>
      </c>
      <c r="O2237" s="33" t="s">
        <v>6773</v>
      </c>
      <c r="P2237" s="61" t="str">
        <f t="shared" si="104"/>
        <v>POINT(-120.726192 45.522409)</v>
      </c>
      <c r="Q2237" s="67">
        <v>45.522409000000003</v>
      </c>
      <c r="R2237" s="67">
        <v>-120.726192</v>
      </c>
    </row>
    <row r="2238" spans="1:18" x14ac:dyDescent="0.25">
      <c r="A2238" s="76" t="str">
        <f t="shared" si="102"/>
        <v>41057</v>
      </c>
      <c r="B2238" s="76" t="str">
        <f t="shared" si="103"/>
        <v>41057</v>
      </c>
      <c r="C2238" s="33">
        <v>41057</v>
      </c>
      <c r="D2238" s="33" t="s">
        <v>6774</v>
      </c>
      <c r="E2238" s="33" t="s">
        <v>997</v>
      </c>
      <c r="F2238" s="33" t="s">
        <v>996</v>
      </c>
      <c r="G2238" s="33" t="s">
        <v>6775</v>
      </c>
      <c r="H2238" s="5" t="s">
        <v>1855</v>
      </c>
      <c r="I2238" s="33">
        <v>2297</v>
      </c>
      <c r="K2238" s="9">
        <v>41</v>
      </c>
      <c r="O2238" s="33" t="s">
        <v>6776</v>
      </c>
      <c r="P2238" s="61" t="str">
        <f t="shared" si="104"/>
        <v>POINT(-123.858675 45.467428)</v>
      </c>
      <c r="Q2238" s="67">
        <v>45.467427999999998</v>
      </c>
      <c r="R2238" s="67">
        <v>-123.85867500000001</v>
      </c>
    </row>
    <row r="2239" spans="1:18" x14ac:dyDescent="0.25">
      <c r="A2239" s="76" t="str">
        <f t="shared" si="102"/>
        <v>41059</v>
      </c>
      <c r="B2239" s="76" t="str">
        <f t="shared" si="103"/>
        <v>41059</v>
      </c>
      <c r="C2239" s="33">
        <v>41059</v>
      </c>
      <c r="D2239" s="33" t="s">
        <v>6777</v>
      </c>
      <c r="E2239" s="33" t="s">
        <v>997</v>
      </c>
      <c r="F2239" s="33" t="s">
        <v>996</v>
      </c>
      <c r="G2239" s="33" t="s">
        <v>6778</v>
      </c>
      <c r="H2239" s="5" t="s">
        <v>1855</v>
      </c>
      <c r="I2239" s="33">
        <v>2298</v>
      </c>
      <c r="K2239" s="9">
        <v>41</v>
      </c>
      <c r="O2239" s="33" t="s">
        <v>6779</v>
      </c>
      <c r="P2239" s="61" t="str">
        <f t="shared" si="104"/>
        <v>POINT(-118.952064 45.798618)</v>
      </c>
      <c r="Q2239" s="67">
        <v>45.798617999999998</v>
      </c>
      <c r="R2239" s="67">
        <v>-118.95206399999999</v>
      </c>
    </row>
    <row r="2240" spans="1:18" x14ac:dyDescent="0.25">
      <c r="A2240" s="76" t="str">
        <f t="shared" si="102"/>
        <v>41061</v>
      </c>
      <c r="B2240" s="76" t="str">
        <f t="shared" si="103"/>
        <v>41061</v>
      </c>
      <c r="C2240" s="33">
        <v>41061</v>
      </c>
      <c r="D2240" s="33" t="s">
        <v>2338</v>
      </c>
      <c r="E2240" s="33" t="s">
        <v>997</v>
      </c>
      <c r="F2240" s="33" t="s">
        <v>996</v>
      </c>
      <c r="G2240" s="33" t="s">
        <v>2339</v>
      </c>
      <c r="H2240" s="5" t="s">
        <v>1855</v>
      </c>
      <c r="I2240" s="33">
        <v>2299</v>
      </c>
      <c r="K2240" s="9">
        <v>41</v>
      </c>
      <c r="O2240" s="33" t="s">
        <v>6780</v>
      </c>
      <c r="P2240" s="61" t="str">
        <f t="shared" si="104"/>
        <v>POINT(-118.019473 45.341758)</v>
      </c>
      <c r="Q2240" s="67">
        <v>45.341757999999999</v>
      </c>
      <c r="R2240" s="67">
        <v>-118.019473</v>
      </c>
    </row>
    <row r="2241" spans="1:18" x14ac:dyDescent="0.25">
      <c r="A2241" s="76" t="str">
        <f t="shared" si="102"/>
        <v>41063</v>
      </c>
      <c r="B2241" s="76" t="str">
        <f t="shared" si="103"/>
        <v>41063</v>
      </c>
      <c r="C2241" s="33">
        <v>41063</v>
      </c>
      <c r="D2241" s="33" t="s">
        <v>6781</v>
      </c>
      <c r="E2241" s="33" t="s">
        <v>997</v>
      </c>
      <c r="F2241" s="33" t="s">
        <v>996</v>
      </c>
      <c r="G2241" s="33" t="s">
        <v>6782</v>
      </c>
      <c r="H2241" s="5" t="s">
        <v>1855</v>
      </c>
      <c r="I2241" s="33">
        <v>2300</v>
      </c>
      <c r="K2241" s="9">
        <v>41</v>
      </c>
      <c r="O2241" s="33" t="s">
        <v>6783</v>
      </c>
      <c r="P2241" s="61" t="str">
        <f t="shared" si="104"/>
        <v>POINT(-117.310593 45.443081)</v>
      </c>
      <c r="Q2241" s="67">
        <v>45.443080999999999</v>
      </c>
      <c r="R2241" s="67">
        <v>-117.310593</v>
      </c>
    </row>
    <row r="2242" spans="1:18" x14ac:dyDescent="0.25">
      <c r="A2242" s="76" t="str">
        <f t="shared" si="102"/>
        <v>41065</v>
      </c>
      <c r="B2242" s="76" t="str">
        <f t="shared" si="103"/>
        <v>41065</v>
      </c>
      <c r="C2242" s="33">
        <v>41065</v>
      </c>
      <c r="D2242" s="33" t="s">
        <v>6784</v>
      </c>
      <c r="E2242" s="33" t="s">
        <v>997</v>
      </c>
      <c r="F2242" s="33" t="s">
        <v>996</v>
      </c>
      <c r="G2242" s="33" t="s">
        <v>6785</v>
      </c>
      <c r="H2242" s="5" t="s">
        <v>1855</v>
      </c>
      <c r="I2242" s="33">
        <v>2301</v>
      </c>
      <c r="K2242" s="9">
        <v>41</v>
      </c>
      <c r="O2242" s="33" t="s">
        <v>6786</v>
      </c>
      <c r="P2242" s="61" t="str">
        <f t="shared" si="104"/>
        <v>POINT(-121.202594 45.536003)</v>
      </c>
      <c r="Q2242" s="67">
        <v>45.536003000000001</v>
      </c>
      <c r="R2242" s="67">
        <v>-121.202594</v>
      </c>
    </row>
    <row r="2243" spans="1:18" x14ac:dyDescent="0.25">
      <c r="A2243" s="76" t="str">
        <f t="shared" ref="A2243:A2306" si="105">K2243&amp;RIGHT(C2243,3)</f>
        <v>41067</v>
      </c>
      <c r="B2243" s="76" t="str">
        <f t="shared" ref="B2243:B2306" si="106">TEXT(A2243,"00000")</f>
        <v>41067</v>
      </c>
      <c r="C2243" s="33">
        <v>41067</v>
      </c>
      <c r="D2243" s="33" t="s">
        <v>2046</v>
      </c>
      <c r="E2243" s="33" t="s">
        <v>997</v>
      </c>
      <c r="F2243" s="33" t="s">
        <v>996</v>
      </c>
      <c r="G2243" s="33" t="s">
        <v>1026</v>
      </c>
      <c r="H2243" s="5" t="s">
        <v>1855</v>
      </c>
      <c r="I2243" s="33">
        <v>2302</v>
      </c>
      <c r="K2243" s="9">
        <v>41</v>
      </c>
      <c r="O2243" s="33" t="s">
        <v>6787</v>
      </c>
      <c r="P2243" s="61" t="str">
        <f t="shared" ref="P2243:P2306" si="107">CONCATENATE("POINT","(",R2243," ",Q2243,")")</f>
        <v>POINT(-122.870641 45.48421)</v>
      </c>
      <c r="Q2243" s="67">
        <v>45.484209999999997</v>
      </c>
      <c r="R2243" s="67">
        <v>-122.87064100000001</v>
      </c>
    </row>
    <row r="2244" spans="1:18" x14ac:dyDescent="0.25">
      <c r="A2244" s="76" t="str">
        <f t="shared" si="105"/>
        <v>41069</v>
      </c>
      <c r="B2244" s="76" t="str">
        <f t="shared" si="106"/>
        <v>41069</v>
      </c>
      <c r="C2244" s="33">
        <v>41069</v>
      </c>
      <c r="D2244" s="33" t="s">
        <v>3256</v>
      </c>
      <c r="E2244" s="33" t="s">
        <v>997</v>
      </c>
      <c r="F2244" s="33" t="s">
        <v>996</v>
      </c>
      <c r="G2244" s="33" t="s">
        <v>3257</v>
      </c>
      <c r="H2244" s="5" t="s">
        <v>1855</v>
      </c>
      <c r="I2244" s="33">
        <v>2303</v>
      </c>
      <c r="K2244" s="9">
        <v>41</v>
      </c>
      <c r="O2244" s="33" t="s">
        <v>6788</v>
      </c>
      <c r="P2244" s="61" t="str">
        <f t="shared" si="107"/>
        <v>POINT(-120.085187 44.839441)</v>
      </c>
      <c r="Q2244" s="67">
        <v>44.839441000000001</v>
      </c>
      <c r="R2244" s="67">
        <v>-120.085187</v>
      </c>
    </row>
    <row r="2245" spans="1:18" x14ac:dyDescent="0.25">
      <c r="A2245" s="76" t="str">
        <f t="shared" si="105"/>
        <v>41071</v>
      </c>
      <c r="B2245" s="76" t="str">
        <f t="shared" si="106"/>
        <v>41071</v>
      </c>
      <c r="C2245" s="33">
        <v>41071</v>
      </c>
      <c r="D2245" s="33" t="s">
        <v>6789</v>
      </c>
      <c r="E2245" s="33" t="s">
        <v>997</v>
      </c>
      <c r="F2245" s="33" t="s">
        <v>996</v>
      </c>
      <c r="G2245" s="33" t="s">
        <v>6790</v>
      </c>
      <c r="H2245" s="5" t="s">
        <v>1855</v>
      </c>
      <c r="I2245" s="33">
        <v>2304</v>
      </c>
      <c r="K2245" s="9">
        <v>41</v>
      </c>
      <c r="O2245" s="33" t="s">
        <v>6791</v>
      </c>
      <c r="P2245" s="61" t="str">
        <f t="shared" si="107"/>
        <v>POINT(-123.140448 45.237712)</v>
      </c>
      <c r="Q2245" s="67">
        <v>45.237712000000002</v>
      </c>
      <c r="R2245" s="67">
        <v>-123.14044800000001</v>
      </c>
    </row>
    <row r="2246" spans="1:18" x14ac:dyDescent="0.25">
      <c r="A2246" s="76" t="str">
        <f t="shared" si="105"/>
        <v>42001</v>
      </c>
      <c r="B2246" s="76" t="str">
        <f t="shared" si="106"/>
        <v>42001</v>
      </c>
      <c r="C2246" s="33">
        <v>42001</v>
      </c>
      <c r="D2246" s="33" t="s">
        <v>2524</v>
      </c>
      <c r="E2246" s="33" t="s">
        <v>1000</v>
      </c>
      <c r="F2246" s="33" t="s">
        <v>999</v>
      </c>
      <c r="G2246" s="33" t="s">
        <v>2525</v>
      </c>
      <c r="H2246" s="5" t="s">
        <v>1855</v>
      </c>
      <c r="I2246" s="33">
        <v>2305</v>
      </c>
      <c r="K2246" s="9">
        <v>42</v>
      </c>
      <c r="O2246" s="33" t="s">
        <v>6792</v>
      </c>
      <c r="P2246" s="61" t="str">
        <f t="shared" si="107"/>
        <v>POINT(-77.158646 39.851863)</v>
      </c>
      <c r="Q2246" s="67">
        <v>39.851863000000002</v>
      </c>
      <c r="R2246" s="67">
        <v>-77.158646000000005</v>
      </c>
    </row>
    <row r="2247" spans="1:18" x14ac:dyDescent="0.25">
      <c r="A2247" s="76" t="str">
        <f t="shared" si="105"/>
        <v>42003</v>
      </c>
      <c r="B2247" s="76" t="str">
        <f t="shared" si="106"/>
        <v>42003</v>
      </c>
      <c r="C2247" s="33">
        <v>42003</v>
      </c>
      <c r="D2247" s="33" t="s">
        <v>6793</v>
      </c>
      <c r="E2247" s="33" t="s">
        <v>1000</v>
      </c>
      <c r="F2247" s="33" t="s">
        <v>999</v>
      </c>
      <c r="G2247" s="33" t="s">
        <v>6794</v>
      </c>
      <c r="H2247" s="5" t="s">
        <v>1855</v>
      </c>
      <c r="I2247" s="33">
        <v>2306</v>
      </c>
      <c r="K2247" s="9">
        <v>42</v>
      </c>
      <c r="O2247" s="33" t="s">
        <v>6795</v>
      </c>
      <c r="P2247" s="61" t="str">
        <f t="shared" si="107"/>
        <v>POINT(-79.966538 40.446249)</v>
      </c>
      <c r="Q2247" s="67">
        <v>40.446249000000002</v>
      </c>
      <c r="R2247" s="67">
        <v>-79.966538</v>
      </c>
    </row>
    <row r="2248" spans="1:18" x14ac:dyDescent="0.25">
      <c r="A2248" s="76" t="str">
        <f t="shared" si="105"/>
        <v>42005</v>
      </c>
      <c r="B2248" s="76" t="str">
        <f t="shared" si="106"/>
        <v>42005</v>
      </c>
      <c r="C2248" s="33">
        <v>42005</v>
      </c>
      <c r="D2248" s="33" t="s">
        <v>6796</v>
      </c>
      <c r="E2248" s="33" t="s">
        <v>1000</v>
      </c>
      <c r="F2248" s="33" t="s">
        <v>999</v>
      </c>
      <c r="G2248" s="33" t="s">
        <v>6797</v>
      </c>
      <c r="H2248" s="5" t="s">
        <v>1855</v>
      </c>
      <c r="I2248" s="33">
        <v>2307</v>
      </c>
      <c r="K2248" s="9">
        <v>42</v>
      </c>
      <c r="O2248" s="33" t="s">
        <v>6798</v>
      </c>
      <c r="P2248" s="61" t="str">
        <f t="shared" si="107"/>
        <v>POINT(-79.511347 40.769725)</v>
      </c>
      <c r="Q2248" s="67">
        <v>40.769725000000001</v>
      </c>
      <c r="R2248" s="67">
        <v>-79.511347000000001</v>
      </c>
    </row>
    <row r="2249" spans="1:18" x14ac:dyDescent="0.25">
      <c r="A2249" s="76" t="str">
        <f t="shared" si="105"/>
        <v>42007</v>
      </c>
      <c r="B2249" s="76" t="str">
        <f t="shared" si="106"/>
        <v>42007</v>
      </c>
      <c r="C2249" s="33">
        <v>42007</v>
      </c>
      <c r="D2249" s="33" t="s">
        <v>6571</v>
      </c>
      <c r="E2249" s="33" t="s">
        <v>1000</v>
      </c>
      <c r="F2249" s="33" t="s">
        <v>999</v>
      </c>
      <c r="G2249" s="33" t="s">
        <v>6572</v>
      </c>
      <c r="H2249" s="5" t="s">
        <v>1855</v>
      </c>
      <c r="I2249" s="33">
        <v>2308</v>
      </c>
      <c r="K2249" s="9">
        <v>42</v>
      </c>
      <c r="O2249" s="33" t="s">
        <v>6799</v>
      </c>
      <c r="P2249" s="61" t="str">
        <f t="shared" si="107"/>
        <v>POINT(-80.302592 40.684545)</v>
      </c>
      <c r="Q2249" s="67">
        <v>40.684545</v>
      </c>
      <c r="R2249" s="67">
        <v>-80.302592000000004</v>
      </c>
    </row>
    <row r="2250" spans="1:18" x14ac:dyDescent="0.25">
      <c r="A2250" s="76" t="str">
        <f t="shared" si="105"/>
        <v>42009</v>
      </c>
      <c r="B2250" s="76" t="str">
        <f t="shared" si="106"/>
        <v>42009</v>
      </c>
      <c r="C2250" s="33">
        <v>42009</v>
      </c>
      <c r="D2250" s="33" t="s">
        <v>6800</v>
      </c>
      <c r="E2250" s="33" t="s">
        <v>1000</v>
      </c>
      <c r="F2250" s="33" t="s">
        <v>999</v>
      </c>
      <c r="G2250" s="33" t="s">
        <v>6801</v>
      </c>
      <c r="H2250" s="5" t="s">
        <v>1855</v>
      </c>
      <c r="I2250" s="33">
        <v>2309</v>
      </c>
      <c r="K2250" s="9">
        <v>42</v>
      </c>
      <c r="O2250" s="33" t="s">
        <v>6802</v>
      </c>
      <c r="P2250" s="61" t="str">
        <f t="shared" si="107"/>
        <v>POINT(-78.477467 40.053372)</v>
      </c>
      <c r="Q2250" s="67">
        <v>40.053372000000003</v>
      </c>
      <c r="R2250" s="67">
        <v>-78.477467000000004</v>
      </c>
    </row>
    <row r="2251" spans="1:18" x14ac:dyDescent="0.25">
      <c r="A2251" s="76" t="str">
        <f t="shared" si="105"/>
        <v>42011</v>
      </c>
      <c r="B2251" s="76" t="str">
        <f t="shared" si="106"/>
        <v>42011</v>
      </c>
      <c r="C2251" s="33">
        <v>42011</v>
      </c>
      <c r="D2251" s="33" t="s">
        <v>6803</v>
      </c>
      <c r="E2251" s="33" t="s">
        <v>1000</v>
      </c>
      <c r="F2251" s="33" t="s">
        <v>999</v>
      </c>
      <c r="G2251" s="33" t="s">
        <v>6804</v>
      </c>
      <c r="H2251" s="5" t="s">
        <v>1855</v>
      </c>
      <c r="I2251" s="33">
        <v>2310</v>
      </c>
      <c r="K2251" s="9">
        <v>42</v>
      </c>
      <c r="O2251" s="33" t="s">
        <v>6805</v>
      </c>
      <c r="P2251" s="61" t="str">
        <f t="shared" si="107"/>
        <v>POINT(-75.908729 40.364226)</v>
      </c>
      <c r="Q2251" s="67">
        <v>40.364226000000002</v>
      </c>
      <c r="R2251" s="67">
        <v>-75.908728999999994</v>
      </c>
    </row>
    <row r="2252" spans="1:18" x14ac:dyDescent="0.25">
      <c r="A2252" s="76" t="str">
        <f t="shared" si="105"/>
        <v>42013</v>
      </c>
      <c r="B2252" s="76" t="str">
        <f t="shared" si="106"/>
        <v>42013</v>
      </c>
      <c r="C2252" s="33">
        <v>42013</v>
      </c>
      <c r="D2252" s="33" t="s">
        <v>6806</v>
      </c>
      <c r="E2252" s="33" t="s">
        <v>1000</v>
      </c>
      <c r="F2252" s="33" t="s">
        <v>999</v>
      </c>
      <c r="G2252" s="33" t="s">
        <v>6807</v>
      </c>
      <c r="H2252" s="5" t="s">
        <v>1855</v>
      </c>
      <c r="I2252" s="33">
        <v>2311</v>
      </c>
      <c r="K2252" s="9">
        <v>42</v>
      </c>
      <c r="O2252" s="33" t="s">
        <v>6808</v>
      </c>
      <c r="P2252" s="61" t="str">
        <f t="shared" si="107"/>
        <v>POINT(-78.3772 40.485519)</v>
      </c>
      <c r="Q2252" s="67">
        <v>40.485518999999996</v>
      </c>
      <c r="R2252" s="67">
        <v>-78.377200000000002</v>
      </c>
    </row>
    <row r="2253" spans="1:18" x14ac:dyDescent="0.25">
      <c r="A2253" s="76" t="str">
        <f t="shared" si="105"/>
        <v>42015</v>
      </c>
      <c r="B2253" s="76" t="str">
        <f t="shared" si="106"/>
        <v>42015</v>
      </c>
      <c r="C2253" s="33">
        <v>42015</v>
      </c>
      <c r="D2253" s="33" t="s">
        <v>2742</v>
      </c>
      <c r="E2253" s="33" t="s">
        <v>1000</v>
      </c>
      <c r="F2253" s="33" t="s">
        <v>999</v>
      </c>
      <c r="G2253" s="33" t="s">
        <v>2743</v>
      </c>
      <c r="H2253" s="5" t="s">
        <v>1855</v>
      </c>
      <c r="I2253" s="33">
        <v>2312</v>
      </c>
      <c r="K2253" s="9">
        <v>42</v>
      </c>
      <c r="O2253" s="33" t="s">
        <v>6809</v>
      </c>
      <c r="P2253" s="61" t="str">
        <f t="shared" si="107"/>
        <v>POINT(-76.526197 41.829722)</v>
      </c>
      <c r="Q2253" s="67">
        <v>41.829721999999997</v>
      </c>
      <c r="R2253" s="67">
        <v>-76.526196999999996</v>
      </c>
    </row>
    <row r="2254" spans="1:18" x14ac:dyDescent="0.25">
      <c r="A2254" s="76" t="str">
        <f t="shared" si="105"/>
        <v>42017</v>
      </c>
      <c r="B2254" s="76" t="str">
        <f t="shared" si="106"/>
        <v>42017</v>
      </c>
      <c r="C2254" s="33">
        <v>42017</v>
      </c>
      <c r="D2254" s="33" t="s">
        <v>6810</v>
      </c>
      <c r="E2254" s="33" t="s">
        <v>1000</v>
      </c>
      <c r="F2254" s="33" t="s">
        <v>999</v>
      </c>
      <c r="G2254" s="33" t="s">
        <v>6811</v>
      </c>
      <c r="H2254" s="5" t="s">
        <v>1855</v>
      </c>
      <c r="I2254" s="33">
        <v>2313</v>
      </c>
      <c r="K2254" s="9">
        <v>42</v>
      </c>
      <c r="O2254" s="33" t="s">
        <v>6812</v>
      </c>
      <c r="P2254" s="61" t="str">
        <f t="shared" si="107"/>
        <v>POINT(-75.024632 40.238922)</v>
      </c>
      <c r="Q2254" s="67">
        <v>40.238922000000002</v>
      </c>
      <c r="R2254" s="67">
        <v>-75.024631999999997</v>
      </c>
    </row>
    <row r="2255" spans="1:18" x14ac:dyDescent="0.25">
      <c r="A2255" s="76" t="str">
        <f t="shared" si="105"/>
        <v>42019</v>
      </c>
      <c r="B2255" s="76" t="str">
        <f t="shared" si="106"/>
        <v>42019</v>
      </c>
      <c r="C2255" s="33">
        <v>42019</v>
      </c>
      <c r="D2255" s="33" t="s">
        <v>1872</v>
      </c>
      <c r="E2255" s="33" t="s">
        <v>1000</v>
      </c>
      <c r="F2255" s="33" t="s">
        <v>999</v>
      </c>
      <c r="G2255" s="33" t="s">
        <v>1873</v>
      </c>
      <c r="H2255" s="5" t="s">
        <v>1855</v>
      </c>
      <c r="I2255" s="33">
        <v>2314</v>
      </c>
      <c r="K2255" s="9">
        <v>42</v>
      </c>
      <c r="O2255" s="33" t="s">
        <v>6813</v>
      </c>
      <c r="P2255" s="61" t="str">
        <f t="shared" si="107"/>
        <v>POINT(-79.958665 40.829199)</v>
      </c>
      <c r="Q2255" s="67">
        <v>40.829199000000003</v>
      </c>
      <c r="R2255" s="67">
        <v>-79.958664999999996</v>
      </c>
    </row>
    <row r="2256" spans="1:18" x14ac:dyDescent="0.25">
      <c r="A2256" s="76" t="str">
        <f t="shared" si="105"/>
        <v>42021</v>
      </c>
      <c r="B2256" s="76" t="str">
        <f t="shared" si="106"/>
        <v>42021</v>
      </c>
      <c r="C2256" s="33">
        <v>42021</v>
      </c>
      <c r="D2256" s="33" t="s">
        <v>6814</v>
      </c>
      <c r="E2256" s="33" t="s">
        <v>1000</v>
      </c>
      <c r="F2256" s="33" t="s">
        <v>999</v>
      </c>
      <c r="G2256" s="33" t="s">
        <v>6815</v>
      </c>
      <c r="H2256" s="5" t="s">
        <v>1855</v>
      </c>
      <c r="I2256" s="33">
        <v>2315</v>
      </c>
      <c r="K2256" s="9">
        <v>42</v>
      </c>
      <c r="O2256" s="33" t="s">
        <v>6816</v>
      </c>
      <c r="P2256" s="61" t="str">
        <f t="shared" si="107"/>
        <v>POINT(-78.800168 40.406479)</v>
      </c>
      <c r="Q2256" s="67">
        <v>40.406478999999997</v>
      </c>
      <c r="R2256" s="67">
        <v>-78.800167999999999</v>
      </c>
    </row>
    <row r="2257" spans="1:18" x14ac:dyDescent="0.25">
      <c r="A2257" s="76" t="str">
        <f t="shared" si="105"/>
        <v>42023</v>
      </c>
      <c r="B2257" s="76" t="str">
        <f t="shared" si="106"/>
        <v>42023</v>
      </c>
      <c r="C2257" s="33">
        <v>42023</v>
      </c>
      <c r="D2257" s="33" t="s">
        <v>6817</v>
      </c>
      <c r="E2257" s="33" t="s">
        <v>1000</v>
      </c>
      <c r="F2257" s="33" t="s">
        <v>999</v>
      </c>
      <c r="G2257" s="33" t="s">
        <v>6818</v>
      </c>
      <c r="H2257" s="5" t="s">
        <v>1855</v>
      </c>
      <c r="I2257" s="33">
        <v>2316</v>
      </c>
      <c r="K2257" s="9">
        <v>42</v>
      </c>
      <c r="O2257" s="33" t="s">
        <v>6819</v>
      </c>
      <c r="P2257" s="61" t="str">
        <f t="shared" si="107"/>
        <v>POINT(-78.236901 41.502183)</v>
      </c>
      <c r="Q2257" s="67">
        <v>41.502183000000002</v>
      </c>
      <c r="R2257" s="67">
        <v>-78.236901000000003</v>
      </c>
    </row>
    <row r="2258" spans="1:18" x14ac:dyDescent="0.25">
      <c r="A2258" s="76" t="str">
        <f t="shared" si="105"/>
        <v>42025</v>
      </c>
      <c r="B2258" s="76" t="str">
        <f t="shared" si="106"/>
        <v>42025</v>
      </c>
      <c r="C2258" s="33">
        <v>42025</v>
      </c>
      <c r="D2258" s="33" t="s">
        <v>5464</v>
      </c>
      <c r="E2258" s="33" t="s">
        <v>1000</v>
      </c>
      <c r="F2258" s="33" t="s">
        <v>999</v>
      </c>
      <c r="G2258" s="33" t="s">
        <v>5465</v>
      </c>
      <c r="H2258" s="5" t="s">
        <v>1855</v>
      </c>
      <c r="I2258" s="33">
        <v>2317</v>
      </c>
      <c r="K2258" s="9">
        <v>42</v>
      </c>
      <c r="O2258" s="33" t="s">
        <v>6820</v>
      </c>
      <c r="P2258" s="61" t="str">
        <f t="shared" si="107"/>
        <v>POINT(-75.708746 40.871762)</v>
      </c>
      <c r="Q2258" s="67">
        <v>40.871761999999997</v>
      </c>
      <c r="R2258" s="67">
        <v>-75.708746000000005</v>
      </c>
    </row>
    <row r="2259" spans="1:18" x14ac:dyDescent="0.25">
      <c r="A2259" s="76" t="str">
        <f t="shared" si="105"/>
        <v>42027</v>
      </c>
      <c r="B2259" s="76" t="str">
        <f t="shared" si="106"/>
        <v>42027</v>
      </c>
      <c r="C2259" s="33">
        <v>42027</v>
      </c>
      <c r="D2259" s="33" t="s">
        <v>6821</v>
      </c>
      <c r="E2259" s="33" t="s">
        <v>1000</v>
      </c>
      <c r="F2259" s="33" t="s">
        <v>999</v>
      </c>
      <c r="G2259" s="33" t="s">
        <v>6822</v>
      </c>
      <c r="H2259" s="5" t="s">
        <v>1855</v>
      </c>
      <c r="I2259" s="33">
        <v>2318</v>
      </c>
      <c r="K2259" s="9">
        <v>42</v>
      </c>
      <c r="O2259" s="33" t="s">
        <v>6823</v>
      </c>
      <c r="P2259" s="61" t="str">
        <f t="shared" si="107"/>
        <v>POINT(-77.838248 40.841087)</v>
      </c>
      <c r="Q2259" s="67">
        <v>40.841087000000002</v>
      </c>
      <c r="R2259" s="67">
        <v>-77.838247999999993</v>
      </c>
    </row>
    <row r="2260" spans="1:18" x14ac:dyDescent="0.25">
      <c r="A2260" s="76" t="str">
        <f t="shared" si="105"/>
        <v>42029</v>
      </c>
      <c r="B2260" s="76" t="str">
        <f t="shared" si="106"/>
        <v>42029</v>
      </c>
      <c r="C2260" s="33">
        <v>42029</v>
      </c>
      <c r="D2260" s="33" t="s">
        <v>6824</v>
      </c>
      <c r="E2260" s="33" t="s">
        <v>1000</v>
      </c>
      <c r="F2260" s="33" t="s">
        <v>999</v>
      </c>
      <c r="G2260" s="33" t="s">
        <v>6825</v>
      </c>
      <c r="H2260" s="5" t="s">
        <v>1855</v>
      </c>
      <c r="I2260" s="33">
        <v>2319</v>
      </c>
      <c r="K2260" s="9">
        <v>42</v>
      </c>
      <c r="O2260" s="33" t="s">
        <v>6826</v>
      </c>
      <c r="P2260" s="61" t="str">
        <f t="shared" si="107"/>
        <v>POINT(-75.679351 39.990871)</v>
      </c>
      <c r="Q2260" s="67">
        <v>39.990870999999999</v>
      </c>
      <c r="R2260" s="67">
        <v>-75.679350999999997</v>
      </c>
    </row>
    <row r="2261" spans="1:18" x14ac:dyDescent="0.25">
      <c r="A2261" s="76" t="str">
        <f t="shared" si="105"/>
        <v>42031</v>
      </c>
      <c r="B2261" s="76" t="str">
        <f t="shared" si="106"/>
        <v>42031</v>
      </c>
      <c r="C2261" s="33">
        <v>42031</v>
      </c>
      <c r="D2261" s="33" t="s">
        <v>6827</v>
      </c>
      <c r="E2261" s="33" t="s">
        <v>1000</v>
      </c>
      <c r="F2261" s="33" t="s">
        <v>999</v>
      </c>
      <c r="G2261" s="33" t="s">
        <v>6828</v>
      </c>
      <c r="H2261" s="5" t="s">
        <v>1855</v>
      </c>
      <c r="I2261" s="33">
        <v>2320</v>
      </c>
      <c r="K2261" s="9">
        <v>42</v>
      </c>
      <c r="O2261" s="33" t="s">
        <v>6829</v>
      </c>
      <c r="P2261" s="61" t="str">
        <f t="shared" si="107"/>
        <v>POINT(-79.427108 41.183479)</v>
      </c>
      <c r="Q2261" s="67">
        <v>41.183478999999998</v>
      </c>
      <c r="R2261" s="67">
        <v>-79.427108000000004</v>
      </c>
    </row>
    <row r="2262" spans="1:18" x14ac:dyDescent="0.25">
      <c r="A2262" s="76" t="str">
        <f t="shared" si="105"/>
        <v>42033</v>
      </c>
      <c r="B2262" s="76" t="str">
        <f t="shared" si="106"/>
        <v>42033</v>
      </c>
      <c r="C2262" s="33">
        <v>42033</v>
      </c>
      <c r="D2262" s="33" t="s">
        <v>6830</v>
      </c>
      <c r="E2262" s="33" t="s">
        <v>1000</v>
      </c>
      <c r="F2262" s="33" t="s">
        <v>999</v>
      </c>
      <c r="G2262" s="33" t="s">
        <v>6831</v>
      </c>
      <c r="H2262" s="5" t="s">
        <v>1855</v>
      </c>
      <c r="I2262" s="33">
        <v>2321</v>
      </c>
      <c r="K2262" s="9">
        <v>42</v>
      </c>
      <c r="O2262" s="33" t="s">
        <v>6832</v>
      </c>
      <c r="P2262" s="61" t="str">
        <f t="shared" si="107"/>
        <v>POINT(-78.495829 40.988404)</v>
      </c>
      <c r="Q2262" s="67">
        <v>40.988404000000003</v>
      </c>
      <c r="R2262" s="67">
        <v>-78.495829000000001</v>
      </c>
    </row>
    <row r="2263" spans="1:18" x14ac:dyDescent="0.25">
      <c r="A2263" s="76" t="str">
        <f t="shared" si="105"/>
        <v>42035</v>
      </c>
      <c r="B2263" s="76" t="str">
        <f t="shared" si="106"/>
        <v>42035</v>
      </c>
      <c r="C2263" s="33">
        <v>42035</v>
      </c>
      <c r="D2263" s="33" t="s">
        <v>3423</v>
      </c>
      <c r="E2263" s="33" t="s">
        <v>1000</v>
      </c>
      <c r="F2263" s="33" t="s">
        <v>999</v>
      </c>
      <c r="G2263" s="33" t="s">
        <v>3424</v>
      </c>
      <c r="H2263" s="5" t="s">
        <v>1855</v>
      </c>
      <c r="I2263" s="33">
        <v>2322</v>
      </c>
      <c r="K2263" s="9">
        <v>42</v>
      </c>
      <c r="O2263" s="33" t="s">
        <v>6833</v>
      </c>
      <c r="P2263" s="61" t="str">
        <f t="shared" si="107"/>
        <v>POINT(-77.451745 41.141257)</v>
      </c>
      <c r="Q2263" s="67">
        <v>41.141257000000003</v>
      </c>
      <c r="R2263" s="67">
        <v>-77.451745000000003</v>
      </c>
    </row>
    <row r="2264" spans="1:18" x14ac:dyDescent="0.25">
      <c r="A2264" s="76" t="str">
        <f t="shared" si="105"/>
        <v>42037</v>
      </c>
      <c r="B2264" s="76" t="str">
        <f t="shared" si="106"/>
        <v>42037</v>
      </c>
      <c r="C2264" s="33">
        <v>42037</v>
      </c>
      <c r="D2264" s="33" t="s">
        <v>2200</v>
      </c>
      <c r="E2264" s="33" t="s">
        <v>1000</v>
      </c>
      <c r="F2264" s="33" t="s">
        <v>999</v>
      </c>
      <c r="G2264" s="33" t="s">
        <v>2201</v>
      </c>
      <c r="H2264" s="5" t="s">
        <v>1855</v>
      </c>
      <c r="I2264" s="33">
        <v>2323</v>
      </c>
      <c r="K2264" s="9">
        <v>42</v>
      </c>
      <c r="O2264" s="33" t="s">
        <v>6834</v>
      </c>
      <c r="P2264" s="61" t="str">
        <f t="shared" si="107"/>
        <v>POINT(-76.390955 41.037606)</v>
      </c>
      <c r="Q2264" s="67">
        <v>41.037605999999997</v>
      </c>
      <c r="R2264" s="67">
        <v>-76.390955000000005</v>
      </c>
    </row>
    <row r="2265" spans="1:18" x14ac:dyDescent="0.25">
      <c r="A2265" s="76" t="str">
        <f t="shared" si="105"/>
        <v>42039</v>
      </c>
      <c r="B2265" s="76" t="str">
        <f t="shared" si="106"/>
        <v>42039</v>
      </c>
      <c r="C2265" s="33">
        <v>42039</v>
      </c>
      <c r="D2265" s="33" t="s">
        <v>2209</v>
      </c>
      <c r="E2265" s="33" t="s">
        <v>1000</v>
      </c>
      <c r="F2265" s="33" t="s">
        <v>999</v>
      </c>
      <c r="G2265" s="33" t="s">
        <v>2210</v>
      </c>
      <c r="H2265" s="5" t="s">
        <v>1855</v>
      </c>
      <c r="I2265" s="33">
        <v>2324</v>
      </c>
      <c r="K2265" s="9">
        <v>42</v>
      </c>
      <c r="O2265" s="33" t="s">
        <v>6835</v>
      </c>
      <c r="P2265" s="61" t="str">
        <f t="shared" si="107"/>
        <v>POINT(-80.101229 41.665952)</v>
      </c>
      <c r="Q2265" s="67">
        <v>41.665951999999997</v>
      </c>
      <c r="R2265" s="67">
        <v>-80.101229000000004</v>
      </c>
    </row>
    <row r="2266" spans="1:18" x14ac:dyDescent="0.25">
      <c r="A2266" s="76" t="str">
        <f t="shared" si="105"/>
        <v>42041</v>
      </c>
      <c r="B2266" s="76" t="str">
        <f t="shared" si="106"/>
        <v>42041</v>
      </c>
      <c r="C2266" s="33">
        <v>42041</v>
      </c>
      <c r="D2266" s="33" t="s">
        <v>3431</v>
      </c>
      <c r="E2266" s="33" t="s">
        <v>1000</v>
      </c>
      <c r="F2266" s="33" t="s">
        <v>999</v>
      </c>
      <c r="G2266" s="33" t="s">
        <v>3432</v>
      </c>
      <c r="H2266" s="5" t="s">
        <v>1855</v>
      </c>
      <c r="I2266" s="33">
        <v>2325</v>
      </c>
      <c r="K2266" s="9">
        <v>42</v>
      </c>
      <c r="O2266" s="33" t="s">
        <v>6836</v>
      </c>
      <c r="P2266" s="61" t="str">
        <f t="shared" si="107"/>
        <v>POINT(-77.099379 40.204609)</v>
      </c>
      <c r="Q2266" s="67">
        <v>40.204608999999998</v>
      </c>
      <c r="R2266" s="67">
        <v>-77.099378999999999</v>
      </c>
    </row>
    <row r="2267" spans="1:18" x14ac:dyDescent="0.25">
      <c r="A2267" s="76" t="str">
        <f t="shared" si="105"/>
        <v>42043</v>
      </c>
      <c r="B2267" s="76" t="str">
        <f t="shared" si="106"/>
        <v>42043</v>
      </c>
      <c r="C2267" s="33">
        <v>42043</v>
      </c>
      <c r="D2267" s="33" t="s">
        <v>6837</v>
      </c>
      <c r="E2267" s="33" t="s">
        <v>1000</v>
      </c>
      <c r="F2267" s="33" t="s">
        <v>999</v>
      </c>
      <c r="G2267" s="33" t="s">
        <v>6838</v>
      </c>
      <c r="H2267" s="5" t="s">
        <v>1855</v>
      </c>
      <c r="I2267" s="33">
        <v>2326</v>
      </c>
      <c r="K2267" s="9">
        <v>42</v>
      </c>
      <c r="O2267" s="33" t="s">
        <v>6839</v>
      </c>
      <c r="P2267" s="61" t="str">
        <f t="shared" si="107"/>
        <v>POINT(-76.796622 40.306988)</v>
      </c>
      <c r="Q2267" s="67">
        <v>40.306987999999997</v>
      </c>
      <c r="R2267" s="67">
        <v>-76.796621999999999</v>
      </c>
    </row>
    <row r="2268" spans="1:18" x14ac:dyDescent="0.25">
      <c r="A2268" s="76" t="str">
        <f t="shared" si="105"/>
        <v>42045</v>
      </c>
      <c r="B2268" s="76" t="str">
        <f t="shared" si="106"/>
        <v>42045</v>
      </c>
      <c r="C2268" s="33">
        <v>42045</v>
      </c>
      <c r="D2268" s="33" t="s">
        <v>3633</v>
      </c>
      <c r="E2268" s="33" t="s">
        <v>1000</v>
      </c>
      <c r="F2268" s="33" t="s">
        <v>999</v>
      </c>
      <c r="G2268" s="33" t="s">
        <v>906</v>
      </c>
      <c r="H2268" s="5" t="s">
        <v>1855</v>
      </c>
      <c r="I2268" s="33">
        <v>2327</v>
      </c>
      <c r="K2268" s="9">
        <v>42</v>
      </c>
      <c r="O2268" s="33" t="s">
        <v>6840</v>
      </c>
      <c r="P2268" s="61" t="str">
        <f t="shared" si="107"/>
        <v>POINT(-75.348629 39.921778)</v>
      </c>
      <c r="Q2268" s="67">
        <v>39.921778000000003</v>
      </c>
      <c r="R2268" s="67">
        <v>-75.348629000000003</v>
      </c>
    </row>
    <row r="2269" spans="1:18" x14ac:dyDescent="0.25">
      <c r="A2269" s="76" t="str">
        <f t="shared" si="105"/>
        <v>42047</v>
      </c>
      <c r="B2269" s="76" t="str">
        <f t="shared" si="106"/>
        <v>42047</v>
      </c>
      <c r="C2269" s="33">
        <v>42047</v>
      </c>
      <c r="D2269" s="33" t="s">
        <v>4014</v>
      </c>
      <c r="E2269" s="33" t="s">
        <v>1000</v>
      </c>
      <c r="F2269" s="33" t="s">
        <v>999</v>
      </c>
      <c r="G2269" s="33" t="s">
        <v>4015</v>
      </c>
      <c r="H2269" s="5" t="s">
        <v>1855</v>
      </c>
      <c r="I2269" s="33">
        <v>2328</v>
      </c>
      <c r="K2269" s="9">
        <v>42</v>
      </c>
      <c r="O2269" s="33" t="s">
        <v>6841</v>
      </c>
      <c r="P2269" s="61" t="str">
        <f t="shared" si="107"/>
        <v>POINT(-78.620668 41.419475)</v>
      </c>
      <c r="Q2269" s="67">
        <v>41.419474999999998</v>
      </c>
      <c r="R2269" s="67">
        <v>-78.620667999999995</v>
      </c>
    </row>
    <row r="2270" spans="1:18" x14ac:dyDescent="0.25">
      <c r="A2270" s="76" t="str">
        <f t="shared" si="105"/>
        <v>42049</v>
      </c>
      <c r="B2270" s="76" t="str">
        <f t="shared" si="106"/>
        <v>42049</v>
      </c>
      <c r="C2270" s="33">
        <v>42049</v>
      </c>
      <c r="D2270" s="33" t="s">
        <v>5973</v>
      </c>
      <c r="E2270" s="33" t="s">
        <v>1000</v>
      </c>
      <c r="F2270" s="33" t="s">
        <v>999</v>
      </c>
      <c r="G2270" s="33" t="s">
        <v>5974</v>
      </c>
      <c r="H2270" s="5" t="s">
        <v>1855</v>
      </c>
      <c r="I2270" s="33">
        <v>2329</v>
      </c>
      <c r="K2270" s="9">
        <v>42</v>
      </c>
      <c r="O2270" s="33" t="s">
        <v>6842</v>
      </c>
      <c r="P2270" s="61" t="str">
        <f t="shared" si="107"/>
        <v>POINT(-80.071718 42.068053)</v>
      </c>
      <c r="Q2270" s="67">
        <v>42.068052999999999</v>
      </c>
      <c r="R2270" s="67">
        <v>-80.071718000000004</v>
      </c>
    </row>
    <row r="2271" spans="1:18" x14ac:dyDescent="0.25">
      <c r="A2271" s="76" t="str">
        <f t="shared" si="105"/>
        <v>42051</v>
      </c>
      <c r="B2271" s="76" t="str">
        <f t="shared" si="106"/>
        <v>42051</v>
      </c>
      <c r="C2271" s="33">
        <v>42051</v>
      </c>
      <c r="D2271" s="33" t="s">
        <v>1938</v>
      </c>
      <c r="E2271" s="33" t="s">
        <v>1000</v>
      </c>
      <c r="F2271" s="33" t="s">
        <v>999</v>
      </c>
      <c r="G2271" s="33" t="s">
        <v>1939</v>
      </c>
      <c r="H2271" s="5" t="s">
        <v>1855</v>
      </c>
      <c r="I2271" s="33">
        <v>2330</v>
      </c>
      <c r="K2271" s="9">
        <v>42</v>
      </c>
      <c r="O2271" s="33" t="s">
        <v>6843</v>
      </c>
      <c r="P2271" s="61" t="str">
        <f t="shared" si="107"/>
        <v>POINT(-79.71427 39.949668)</v>
      </c>
      <c r="Q2271" s="67">
        <v>39.949668000000003</v>
      </c>
      <c r="R2271" s="67">
        <v>-79.714269999999999</v>
      </c>
    </row>
    <row r="2272" spans="1:18" x14ac:dyDescent="0.25">
      <c r="A2272" s="76" t="str">
        <f t="shared" si="105"/>
        <v>42053</v>
      </c>
      <c r="B2272" s="76" t="str">
        <f t="shared" si="106"/>
        <v>42053</v>
      </c>
      <c r="C2272" s="33">
        <v>42053</v>
      </c>
      <c r="D2272" s="33" t="s">
        <v>6844</v>
      </c>
      <c r="E2272" s="33" t="s">
        <v>1000</v>
      </c>
      <c r="F2272" s="33" t="s">
        <v>999</v>
      </c>
      <c r="G2272" s="33" t="s">
        <v>6845</v>
      </c>
      <c r="H2272" s="5" t="s">
        <v>1855</v>
      </c>
      <c r="I2272" s="33">
        <v>2331</v>
      </c>
      <c r="K2272" s="9">
        <v>42</v>
      </c>
      <c r="O2272" s="33" t="s">
        <v>6846</v>
      </c>
      <c r="P2272" s="61" t="str">
        <f t="shared" si="107"/>
        <v>POINT(-79.241027 41.491795)</v>
      </c>
      <c r="Q2272" s="67">
        <v>41.491795000000003</v>
      </c>
      <c r="R2272" s="67">
        <v>-79.241027000000003</v>
      </c>
    </row>
    <row r="2273" spans="1:18" x14ac:dyDescent="0.25">
      <c r="A2273" s="76" t="str">
        <f t="shared" si="105"/>
        <v>42055</v>
      </c>
      <c r="B2273" s="76" t="str">
        <f t="shared" si="106"/>
        <v>42055</v>
      </c>
      <c r="C2273" s="33">
        <v>42055</v>
      </c>
      <c r="D2273" s="33" t="s">
        <v>1941</v>
      </c>
      <c r="E2273" s="33" t="s">
        <v>1000</v>
      </c>
      <c r="F2273" s="33" t="s">
        <v>999</v>
      </c>
      <c r="G2273" s="33" t="s">
        <v>1942</v>
      </c>
      <c r="H2273" s="5" t="s">
        <v>1855</v>
      </c>
      <c r="I2273" s="33">
        <v>2332</v>
      </c>
      <c r="K2273" s="9">
        <v>42</v>
      </c>
      <c r="O2273" s="33" t="s">
        <v>6847</v>
      </c>
      <c r="P2273" s="61" t="str">
        <f t="shared" si="107"/>
        <v>POINT(-77.656246 39.882739)</v>
      </c>
      <c r="Q2273" s="67">
        <v>39.882739000000001</v>
      </c>
      <c r="R2273" s="67">
        <v>-77.656245999999996</v>
      </c>
    </row>
    <row r="2274" spans="1:18" x14ac:dyDescent="0.25">
      <c r="A2274" s="76" t="str">
        <f t="shared" si="105"/>
        <v>42057</v>
      </c>
      <c r="B2274" s="76" t="str">
        <f t="shared" si="106"/>
        <v>42057</v>
      </c>
      <c r="C2274" s="33">
        <v>42057</v>
      </c>
      <c r="D2274" s="33" t="s">
        <v>2229</v>
      </c>
      <c r="E2274" s="33" t="s">
        <v>1000</v>
      </c>
      <c r="F2274" s="33" t="s">
        <v>999</v>
      </c>
      <c r="G2274" s="33" t="s">
        <v>2230</v>
      </c>
      <c r="H2274" s="5" t="s">
        <v>1855</v>
      </c>
      <c r="I2274" s="33">
        <v>2333</v>
      </c>
      <c r="K2274" s="9">
        <v>42</v>
      </c>
      <c r="O2274" s="33" t="s">
        <v>6848</v>
      </c>
      <c r="P2274" s="61" t="str">
        <f t="shared" si="107"/>
        <v>POINT(-78.086385 39.919336)</v>
      </c>
      <c r="Q2274" s="67">
        <v>39.919336000000001</v>
      </c>
      <c r="R2274" s="67">
        <v>-78.086385000000007</v>
      </c>
    </row>
    <row r="2275" spans="1:18" x14ac:dyDescent="0.25">
      <c r="A2275" s="76" t="str">
        <f t="shared" si="105"/>
        <v>42059</v>
      </c>
      <c r="B2275" s="76" t="str">
        <f t="shared" si="106"/>
        <v>42059</v>
      </c>
      <c r="C2275" s="33">
        <v>42059</v>
      </c>
      <c r="D2275" s="33" t="s">
        <v>1947</v>
      </c>
      <c r="E2275" s="33" t="s">
        <v>1000</v>
      </c>
      <c r="F2275" s="33" t="s">
        <v>999</v>
      </c>
      <c r="G2275" s="33" t="s">
        <v>1948</v>
      </c>
      <c r="H2275" s="5" t="s">
        <v>1855</v>
      </c>
      <c r="I2275" s="33">
        <v>2334</v>
      </c>
      <c r="K2275" s="9">
        <v>42</v>
      </c>
      <c r="O2275" s="33" t="s">
        <v>6849</v>
      </c>
      <c r="P2275" s="61" t="str">
        <f t="shared" si="107"/>
        <v>POINT(-80.117573 39.876467)</v>
      </c>
      <c r="Q2275" s="67">
        <v>39.876466999999998</v>
      </c>
      <c r="R2275" s="67">
        <v>-80.117572999999993</v>
      </c>
    </row>
    <row r="2276" spans="1:18" x14ac:dyDescent="0.25">
      <c r="A2276" s="76" t="str">
        <f t="shared" si="105"/>
        <v>42061</v>
      </c>
      <c r="B2276" s="76" t="str">
        <f t="shared" si="106"/>
        <v>42061</v>
      </c>
      <c r="C2276" s="33">
        <v>42061</v>
      </c>
      <c r="D2276" s="33" t="s">
        <v>6850</v>
      </c>
      <c r="E2276" s="33" t="s">
        <v>1000</v>
      </c>
      <c r="F2276" s="33" t="s">
        <v>999</v>
      </c>
      <c r="G2276" s="33" t="s">
        <v>6851</v>
      </c>
      <c r="H2276" s="5" t="s">
        <v>1855</v>
      </c>
      <c r="I2276" s="33">
        <v>2335</v>
      </c>
      <c r="K2276" s="9">
        <v>42</v>
      </c>
      <c r="O2276" s="33" t="s">
        <v>6852</v>
      </c>
      <c r="P2276" s="61" t="str">
        <f t="shared" si="107"/>
        <v>POINT(-78.002675 40.424965)</v>
      </c>
      <c r="Q2276" s="67">
        <v>40.424965</v>
      </c>
      <c r="R2276" s="67">
        <v>-78.002674999999996</v>
      </c>
    </row>
    <row r="2277" spans="1:18" x14ac:dyDescent="0.25">
      <c r="A2277" s="76" t="str">
        <f t="shared" si="105"/>
        <v>42063</v>
      </c>
      <c r="B2277" s="76" t="str">
        <f t="shared" si="106"/>
        <v>42063</v>
      </c>
      <c r="C2277" s="33">
        <v>42063</v>
      </c>
      <c r="D2277" s="33" t="s">
        <v>6853</v>
      </c>
      <c r="E2277" s="33" t="s">
        <v>1000</v>
      </c>
      <c r="F2277" s="33" t="s">
        <v>999</v>
      </c>
      <c r="G2277" s="33" t="s">
        <v>927</v>
      </c>
      <c r="H2277" s="5" t="s">
        <v>1855</v>
      </c>
      <c r="I2277" s="33">
        <v>2336</v>
      </c>
      <c r="K2277" s="9">
        <v>42</v>
      </c>
      <c r="O2277" s="33" t="s">
        <v>6854</v>
      </c>
      <c r="P2277" s="61" t="str">
        <f t="shared" si="107"/>
        <v>POINT(-79.129455 40.616037)</v>
      </c>
      <c r="Q2277" s="67">
        <v>40.616036999999999</v>
      </c>
      <c r="R2277" s="67">
        <v>-79.129454999999993</v>
      </c>
    </row>
    <row r="2278" spans="1:18" x14ac:dyDescent="0.25">
      <c r="A2278" s="76" t="str">
        <f t="shared" si="105"/>
        <v>42065</v>
      </c>
      <c r="B2278" s="76" t="str">
        <f t="shared" si="106"/>
        <v>42065</v>
      </c>
      <c r="C2278" s="33">
        <v>42065</v>
      </c>
      <c r="D2278" s="33" t="s">
        <v>1962</v>
      </c>
      <c r="E2278" s="33" t="s">
        <v>1000</v>
      </c>
      <c r="F2278" s="33" t="s">
        <v>999</v>
      </c>
      <c r="G2278" s="33" t="s">
        <v>1963</v>
      </c>
      <c r="H2278" s="5" t="s">
        <v>1855</v>
      </c>
      <c r="I2278" s="33">
        <v>2337</v>
      </c>
      <c r="K2278" s="9">
        <v>42</v>
      </c>
      <c r="O2278" s="33" t="s">
        <v>6855</v>
      </c>
      <c r="P2278" s="61" t="str">
        <f t="shared" si="107"/>
        <v>POINT(-78.964758 41.085708)</v>
      </c>
      <c r="Q2278" s="67">
        <v>41.085707999999997</v>
      </c>
      <c r="R2278" s="67">
        <v>-78.964758000000003</v>
      </c>
    </row>
    <row r="2279" spans="1:18" x14ac:dyDescent="0.25">
      <c r="A2279" s="76" t="str">
        <f t="shared" si="105"/>
        <v>42067</v>
      </c>
      <c r="B2279" s="76" t="str">
        <f t="shared" si="106"/>
        <v>42067</v>
      </c>
      <c r="C2279" s="33">
        <v>42067</v>
      </c>
      <c r="D2279" s="33" t="s">
        <v>6856</v>
      </c>
      <c r="E2279" s="33" t="s">
        <v>1000</v>
      </c>
      <c r="F2279" s="33" t="s">
        <v>999</v>
      </c>
      <c r="G2279" s="33" t="s">
        <v>6857</v>
      </c>
      <c r="H2279" s="5" t="s">
        <v>1855</v>
      </c>
      <c r="I2279" s="33">
        <v>2338</v>
      </c>
      <c r="K2279" s="9">
        <v>42</v>
      </c>
      <c r="O2279" s="33" t="s">
        <v>6858</v>
      </c>
      <c r="P2279" s="61" t="str">
        <f t="shared" si="107"/>
        <v>POINT(-77.329618 40.571523)</v>
      </c>
      <c r="Q2279" s="67">
        <v>40.571522999999999</v>
      </c>
      <c r="R2279" s="67">
        <v>-77.329617999999996</v>
      </c>
    </row>
    <row r="2280" spans="1:18" x14ac:dyDescent="0.25">
      <c r="A2280" s="76" t="str">
        <f t="shared" si="105"/>
        <v>42069</v>
      </c>
      <c r="B2280" s="76" t="str">
        <f t="shared" si="106"/>
        <v>42069</v>
      </c>
      <c r="C2280" s="33">
        <v>42069</v>
      </c>
      <c r="D2280" s="33" t="s">
        <v>6859</v>
      </c>
      <c r="E2280" s="33" t="s">
        <v>1000</v>
      </c>
      <c r="F2280" s="33" t="s">
        <v>999</v>
      </c>
      <c r="G2280" s="33" t="s">
        <v>6860</v>
      </c>
      <c r="H2280" s="5" t="s">
        <v>1855</v>
      </c>
      <c r="I2280" s="33">
        <v>2339</v>
      </c>
      <c r="K2280" s="9">
        <v>42</v>
      </c>
      <c r="O2280" s="33" t="s">
        <v>6861</v>
      </c>
      <c r="P2280" s="61" t="str">
        <f t="shared" si="107"/>
        <v>POINT(-75.636058 41.441266)</v>
      </c>
      <c r="Q2280" s="67">
        <v>41.441265999999999</v>
      </c>
      <c r="R2280" s="67">
        <v>-75.636058000000006</v>
      </c>
    </row>
    <row r="2281" spans="1:18" x14ac:dyDescent="0.25">
      <c r="A2281" s="76" t="str">
        <f t="shared" si="105"/>
        <v>42071</v>
      </c>
      <c r="B2281" s="76" t="str">
        <f t="shared" si="106"/>
        <v>42071</v>
      </c>
      <c r="C2281" s="33">
        <v>42071</v>
      </c>
      <c r="D2281" s="33" t="s">
        <v>5686</v>
      </c>
      <c r="E2281" s="33" t="s">
        <v>1000</v>
      </c>
      <c r="F2281" s="33" t="s">
        <v>999</v>
      </c>
      <c r="G2281" s="33" t="s">
        <v>5687</v>
      </c>
      <c r="H2281" s="5" t="s">
        <v>1855</v>
      </c>
      <c r="I2281" s="33">
        <v>2340</v>
      </c>
      <c r="K2281" s="9">
        <v>42</v>
      </c>
      <c r="O2281" s="33" t="s">
        <v>6862</v>
      </c>
      <c r="P2281" s="61" t="str">
        <f t="shared" si="107"/>
        <v>POINT(-76.290855 40.073653)</v>
      </c>
      <c r="Q2281" s="67">
        <v>40.073653</v>
      </c>
      <c r="R2281" s="67">
        <v>-76.290854999999993</v>
      </c>
    </row>
    <row r="2282" spans="1:18" x14ac:dyDescent="0.25">
      <c r="A2282" s="76" t="str">
        <f t="shared" si="105"/>
        <v>42073</v>
      </c>
      <c r="B2282" s="76" t="str">
        <f t="shared" si="106"/>
        <v>42073</v>
      </c>
      <c r="C2282" s="33">
        <v>42073</v>
      </c>
      <c r="D2282" s="33" t="s">
        <v>1971</v>
      </c>
      <c r="E2282" s="33" t="s">
        <v>1000</v>
      </c>
      <c r="F2282" s="33" t="s">
        <v>999</v>
      </c>
      <c r="G2282" s="33" t="s">
        <v>1972</v>
      </c>
      <c r="H2282" s="5" t="s">
        <v>1855</v>
      </c>
      <c r="I2282" s="33">
        <v>2341</v>
      </c>
      <c r="K2282" s="9">
        <v>42</v>
      </c>
      <c r="O2282" s="33" t="s">
        <v>6863</v>
      </c>
      <c r="P2282" s="61" t="str">
        <f t="shared" si="107"/>
        <v>POINT(-80.336662 40.986592)</v>
      </c>
      <c r="Q2282" s="67">
        <v>40.986592000000002</v>
      </c>
      <c r="R2282" s="67">
        <v>-80.336662000000004</v>
      </c>
    </row>
    <row r="2283" spans="1:18" x14ac:dyDescent="0.25">
      <c r="A2283" s="76" t="str">
        <f t="shared" si="105"/>
        <v>42075</v>
      </c>
      <c r="B2283" s="76" t="str">
        <f t="shared" si="106"/>
        <v>42075</v>
      </c>
      <c r="C2283" s="33">
        <v>42075</v>
      </c>
      <c r="D2283" s="33" t="s">
        <v>6864</v>
      </c>
      <c r="E2283" s="33" t="s">
        <v>1000</v>
      </c>
      <c r="F2283" s="33" t="s">
        <v>999</v>
      </c>
      <c r="G2283" s="33" t="s">
        <v>6865</v>
      </c>
      <c r="H2283" s="5" t="s">
        <v>1855</v>
      </c>
      <c r="I2283" s="33">
        <v>2342</v>
      </c>
      <c r="K2283" s="9">
        <v>42</v>
      </c>
      <c r="O2283" s="33" t="s">
        <v>6866</v>
      </c>
      <c r="P2283" s="61" t="str">
        <f t="shared" si="107"/>
        <v>POINT(-76.442891 40.341615)</v>
      </c>
      <c r="Q2283" s="67">
        <v>40.341614999999997</v>
      </c>
      <c r="R2283" s="67">
        <v>-76.442891000000003</v>
      </c>
    </row>
    <row r="2284" spans="1:18" x14ac:dyDescent="0.25">
      <c r="A2284" s="76" t="str">
        <f t="shared" si="105"/>
        <v>42077</v>
      </c>
      <c r="B2284" s="76" t="str">
        <f t="shared" si="106"/>
        <v>42077</v>
      </c>
      <c r="C2284" s="33">
        <v>42077</v>
      </c>
      <c r="D2284" s="33" t="s">
        <v>6867</v>
      </c>
      <c r="E2284" s="33" t="s">
        <v>1000</v>
      </c>
      <c r="F2284" s="33" t="s">
        <v>999</v>
      </c>
      <c r="G2284" s="33" t="s">
        <v>6868</v>
      </c>
      <c r="H2284" s="5" t="s">
        <v>1855</v>
      </c>
      <c r="I2284" s="33">
        <v>2343</v>
      </c>
      <c r="K2284" s="9">
        <v>42</v>
      </c>
      <c r="O2284" s="33" t="s">
        <v>6869</v>
      </c>
      <c r="P2284" s="61" t="str">
        <f t="shared" si="107"/>
        <v>POINT(-75.50897 40.599225)</v>
      </c>
      <c r="Q2284" s="67">
        <v>40.599224999999997</v>
      </c>
      <c r="R2284" s="67">
        <v>-75.508970000000005</v>
      </c>
    </row>
    <row r="2285" spans="1:18" x14ac:dyDescent="0.25">
      <c r="A2285" s="76" t="str">
        <f t="shared" si="105"/>
        <v>42079</v>
      </c>
      <c r="B2285" s="76" t="str">
        <f t="shared" si="106"/>
        <v>42079</v>
      </c>
      <c r="C2285" s="33">
        <v>42079</v>
      </c>
      <c r="D2285" s="33" t="s">
        <v>6870</v>
      </c>
      <c r="E2285" s="33" t="s">
        <v>1000</v>
      </c>
      <c r="F2285" s="33" t="s">
        <v>999</v>
      </c>
      <c r="G2285" s="33" t="s">
        <v>6871</v>
      </c>
      <c r="H2285" s="5" t="s">
        <v>1855</v>
      </c>
      <c r="I2285" s="33">
        <v>2344</v>
      </c>
      <c r="K2285" s="9">
        <v>42</v>
      </c>
      <c r="O2285" s="33" t="s">
        <v>6872</v>
      </c>
      <c r="P2285" s="61" t="str">
        <f t="shared" si="107"/>
        <v>POINT(-75.929184 41.199679)</v>
      </c>
      <c r="Q2285" s="67">
        <v>41.199679000000003</v>
      </c>
      <c r="R2285" s="67">
        <v>-75.929184000000006</v>
      </c>
    </row>
    <row r="2286" spans="1:18" x14ac:dyDescent="0.25">
      <c r="A2286" s="76" t="str">
        <f t="shared" si="105"/>
        <v>42081</v>
      </c>
      <c r="B2286" s="76" t="str">
        <f t="shared" si="106"/>
        <v>42081</v>
      </c>
      <c r="C2286" s="33">
        <v>42081</v>
      </c>
      <c r="D2286" s="33" t="s">
        <v>6873</v>
      </c>
      <c r="E2286" s="33" t="s">
        <v>1000</v>
      </c>
      <c r="F2286" s="33" t="s">
        <v>999</v>
      </c>
      <c r="G2286" s="33" t="s">
        <v>6874</v>
      </c>
      <c r="H2286" s="5" t="s">
        <v>1855</v>
      </c>
      <c r="I2286" s="33">
        <v>2345</v>
      </c>
      <c r="K2286" s="9">
        <v>42</v>
      </c>
      <c r="O2286" s="33" t="s">
        <v>6875</v>
      </c>
      <c r="P2286" s="61" t="str">
        <f t="shared" si="107"/>
        <v>POINT(-76.98414 41.249888)</v>
      </c>
      <c r="Q2286" s="67">
        <v>41.249887999999999</v>
      </c>
      <c r="R2286" s="67">
        <v>-76.984139999999996</v>
      </c>
    </row>
    <row r="2287" spans="1:18" x14ac:dyDescent="0.25">
      <c r="A2287" s="76" t="str">
        <f t="shared" si="105"/>
        <v>42083</v>
      </c>
      <c r="B2287" s="76" t="str">
        <f t="shared" si="106"/>
        <v>42083</v>
      </c>
      <c r="C2287" s="33">
        <v>42083</v>
      </c>
      <c r="D2287" s="33" t="s">
        <v>6876</v>
      </c>
      <c r="E2287" s="33" t="s">
        <v>1000</v>
      </c>
      <c r="F2287" s="33" t="s">
        <v>999</v>
      </c>
      <c r="G2287" s="33" t="s">
        <v>6877</v>
      </c>
      <c r="H2287" s="5" t="s">
        <v>1855</v>
      </c>
      <c r="I2287" s="33">
        <v>2346</v>
      </c>
      <c r="K2287" s="9">
        <v>42</v>
      </c>
      <c r="O2287" s="33" t="s">
        <v>6878</v>
      </c>
      <c r="P2287" s="61" t="str">
        <f t="shared" si="107"/>
        <v>POINT(-78.583174 41.865308)</v>
      </c>
      <c r="Q2287" s="67">
        <v>41.865307999999999</v>
      </c>
      <c r="R2287" s="67">
        <v>-78.583174</v>
      </c>
    </row>
    <row r="2288" spans="1:18" x14ac:dyDescent="0.25">
      <c r="A2288" s="76" t="str">
        <f t="shared" si="105"/>
        <v>42085</v>
      </c>
      <c r="B2288" s="76" t="str">
        <f t="shared" si="106"/>
        <v>42085</v>
      </c>
      <c r="C2288" s="33">
        <v>42085</v>
      </c>
      <c r="D2288" s="33" t="s">
        <v>3531</v>
      </c>
      <c r="E2288" s="33" t="s">
        <v>1000</v>
      </c>
      <c r="F2288" s="33" t="s">
        <v>999</v>
      </c>
      <c r="G2288" s="33" t="s">
        <v>3532</v>
      </c>
      <c r="H2288" s="5" t="s">
        <v>1855</v>
      </c>
      <c r="I2288" s="33">
        <v>2347</v>
      </c>
      <c r="K2288" s="9">
        <v>42</v>
      </c>
      <c r="O2288" s="33" t="s">
        <v>6879</v>
      </c>
      <c r="P2288" s="61" t="str">
        <f t="shared" si="107"/>
        <v>POINT(-80.336921 41.263653)</v>
      </c>
      <c r="Q2288" s="67">
        <v>41.263652999999998</v>
      </c>
      <c r="R2288" s="67">
        <v>-80.336921000000004</v>
      </c>
    </row>
    <row r="2289" spans="1:18" x14ac:dyDescent="0.25">
      <c r="A2289" s="76" t="str">
        <f t="shared" si="105"/>
        <v>42087</v>
      </c>
      <c r="B2289" s="76" t="str">
        <f t="shared" si="106"/>
        <v>42087</v>
      </c>
      <c r="C2289" s="33">
        <v>42087</v>
      </c>
      <c r="D2289" s="33" t="s">
        <v>6880</v>
      </c>
      <c r="E2289" s="33" t="s">
        <v>1000</v>
      </c>
      <c r="F2289" s="33" t="s">
        <v>999</v>
      </c>
      <c r="G2289" s="33" t="s">
        <v>6881</v>
      </c>
      <c r="H2289" s="5" t="s">
        <v>1855</v>
      </c>
      <c r="I2289" s="33">
        <v>2348</v>
      </c>
      <c r="K2289" s="9">
        <v>42</v>
      </c>
      <c r="O2289" s="33" t="s">
        <v>6882</v>
      </c>
      <c r="P2289" s="61" t="str">
        <f t="shared" si="107"/>
        <v>POINT(-77.615982 40.602421)</v>
      </c>
      <c r="Q2289" s="67">
        <v>40.602421</v>
      </c>
      <c r="R2289" s="67">
        <v>-77.615982000000002</v>
      </c>
    </row>
    <row r="2290" spans="1:18" x14ac:dyDescent="0.25">
      <c r="A2290" s="76" t="str">
        <f t="shared" si="105"/>
        <v>42089</v>
      </c>
      <c r="B2290" s="76" t="str">
        <f t="shared" si="106"/>
        <v>42089</v>
      </c>
      <c r="C2290" s="33">
        <v>42089</v>
      </c>
      <c r="D2290" s="33" t="s">
        <v>2001</v>
      </c>
      <c r="E2290" s="33" t="s">
        <v>1000</v>
      </c>
      <c r="F2290" s="33" t="s">
        <v>999</v>
      </c>
      <c r="G2290" s="33" t="s">
        <v>2002</v>
      </c>
      <c r="H2290" s="5" t="s">
        <v>1855</v>
      </c>
      <c r="I2290" s="33">
        <v>2349</v>
      </c>
      <c r="K2290" s="9">
        <v>42</v>
      </c>
      <c r="O2290" s="33" t="s">
        <v>6883</v>
      </c>
      <c r="P2290" s="61" t="str">
        <f t="shared" si="107"/>
        <v>POINT(-75.308191 41.037307)</v>
      </c>
      <c r="Q2290" s="67">
        <v>41.037306999999998</v>
      </c>
      <c r="R2290" s="67">
        <v>-75.308190999999994</v>
      </c>
    </row>
    <row r="2291" spans="1:18" x14ac:dyDescent="0.25">
      <c r="A2291" s="76" t="str">
        <f t="shared" si="105"/>
        <v>42091</v>
      </c>
      <c r="B2291" s="76" t="str">
        <f t="shared" si="106"/>
        <v>42091</v>
      </c>
      <c r="C2291" s="33">
        <v>42091</v>
      </c>
      <c r="D2291" s="33" t="s">
        <v>2004</v>
      </c>
      <c r="E2291" s="33" t="s">
        <v>1000</v>
      </c>
      <c r="F2291" s="33" t="s">
        <v>999</v>
      </c>
      <c r="G2291" s="33" t="s">
        <v>2005</v>
      </c>
      <c r="H2291" s="5" t="s">
        <v>1855</v>
      </c>
      <c r="I2291" s="33">
        <v>2350</v>
      </c>
      <c r="K2291" s="9">
        <v>42</v>
      </c>
      <c r="O2291" s="33" t="s">
        <v>6884</v>
      </c>
      <c r="P2291" s="61" t="str">
        <f t="shared" si="107"/>
        <v>POINT(-75.313634 40.169886)</v>
      </c>
      <c r="Q2291" s="67">
        <v>40.169885999999998</v>
      </c>
      <c r="R2291" s="67">
        <v>-75.313633999999993</v>
      </c>
    </row>
    <row r="2292" spans="1:18" x14ac:dyDescent="0.25">
      <c r="A2292" s="76" t="str">
        <f t="shared" si="105"/>
        <v>42093</v>
      </c>
      <c r="B2292" s="76" t="str">
        <f t="shared" si="106"/>
        <v>42093</v>
      </c>
      <c r="C2292" s="33">
        <v>42093</v>
      </c>
      <c r="D2292" s="33" t="s">
        <v>6885</v>
      </c>
      <c r="E2292" s="33" t="s">
        <v>1000</v>
      </c>
      <c r="F2292" s="33" t="s">
        <v>999</v>
      </c>
      <c r="G2292" s="33" t="s">
        <v>6886</v>
      </c>
      <c r="H2292" s="5" t="s">
        <v>1855</v>
      </c>
      <c r="I2292" s="33">
        <v>2351</v>
      </c>
      <c r="K2292" s="9">
        <v>42</v>
      </c>
      <c r="O2292" s="33" t="s">
        <v>6887</v>
      </c>
      <c r="P2292" s="61" t="str">
        <f t="shared" si="107"/>
        <v>POINT(-76.630083 40.997428)</v>
      </c>
      <c r="Q2292" s="67">
        <v>40.997427999999999</v>
      </c>
      <c r="R2292" s="67">
        <v>-76.630082999999999</v>
      </c>
    </row>
    <row r="2293" spans="1:18" x14ac:dyDescent="0.25">
      <c r="A2293" s="76" t="str">
        <f t="shared" si="105"/>
        <v>42095</v>
      </c>
      <c r="B2293" s="76" t="str">
        <f t="shared" si="106"/>
        <v>42095</v>
      </c>
      <c r="C2293" s="33">
        <v>42095</v>
      </c>
      <c r="D2293" s="33" t="s">
        <v>6212</v>
      </c>
      <c r="E2293" s="33" t="s">
        <v>1000</v>
      </c>
      <c r="F2293" s="33" t="s">
        <v>999</v>
      </c>
      <c r="G2293" s="33" t="s">
        <v>6213</v>
      </c>
      <c r="H2293" s="5" t="s">
        <v>1855</v>
      </c>
      <c r="I2293" s="33">
        <v>2352</v>
      </c>
      <c r="K2293" s="9">
        <v>42</v>
      </c>
      <c r="O2293" s="33" t="s">
        <v>6888</v>
      </c>
      <c r="P2293" s="61" t="str">
        <f t="shared" si="107"/>
        <v>POINT(-75.320519 40.699705)</v>
      </c>
      <c r="Q2293" s="67">
        <v>40.699705000000002</v>
      </c>
      <c r="R2293" s="67">
        <v>-75.320519000000004</v>
      </c>
    </row>
    <row r="2294" spans="1:18" x14ac:dyDescent="0.25">
      <c r="A2294" s="76" t="str">
        <f t="shared" si="105"/>
        <v>42097</v>
      </c>
      <c r="B2294" s="76" t="str">
        <f t="shared" si="106"/>
        <v>42097</v>
      </c>
      <c r="C2294" s="33">
        <v>42097</v>
      </c>
      <c r="D2294" s="33" t="s">
        <v>6889</v>
      </c>
      <c r="E2294" s="33" t="s">
        <v>1000</v>
      </c>
      <c r="F2294" s="33" t="s">
        <v>999</v>
      </c>
      <c r="G2294" s="33" t="s">
        <v>6890</v>
      </c>
      <c r="H2294" s="5" t="s">
        <v>1855</v>
      </c>
      <c r="I2294" s="33">
        <v>2353</v>
      </c>
      <c r="K2294" s="9">
        <v>42</v>
      </c>
      <c r="O2294" s="33" t="s">
        <v>6891</v>
      </c>
      <c r="P2294" s="61" t="str">
        <f t="shared" si="107"/>
        <v>POINT(-76.682108 40.873395)</v>
      </c>
      <c r="Q2294" s="67">
        <v>40.873395000000002</v>
      </c>
      <c r="R2294" s="67">
        <v>-76.682107999999999</v>
      </c>
    </row>
    <row r="2295" spans="1:18" x14ac:dyDescent="0.25">
      <c r="A2295" s="76" t="str">
        <f t="shared" si="105"/>
        <v>42099</v>
      </c>
      <c r="B2295" s="76" t="str">
        <f t="shared" si="106"/>
        <v>42099</v>
      </c>
      <c r="C2295" s="33">
        <v>42099</v>
      </c>
      <c r="D2295" s="33" t="s">
        <v>2010</v>
      </c>
      <c r="E2295" s="33" t="s">
        <v>1000</v>
      </c>
      <c r="F2295" s="33" t="s">
        <v>999</v>
      </c>
      <c r="G2295" s="33" t="s">
        <v>2011</v>
      </c>
      <c r="H2295" s="5" t="s">
        <v>1855</v>
      </c>
      <c r="I2295" s="33">
        <v>2354</v>
      </c>
      <c r="K2295" s="9">
        <v>42</v>
      </c>
      <c r="O2295" s="33" t="s">
        <v>6892</v>
      </c>
      <c r="P2295" s="61" t="str">
        <f t="shared" si="107"/>
        <v>POINT(-77.152841 40.410162)</v>
      </c>
      <c r="Q2295" s="67">
        <v>40.410162</v>
      </c>
      <c r="R2295" s="67">
        <v>-77.152840999999995</v>
      </c>
    </row>
    <row r="2296" spans="1:18" x14ac:dyDescent="0.25">
      <c r="A2296" s="76" t="str">
        <f t="shared" si="105"/>
        <v>42101</v>
      </c>
      <c r="B2296" s="76" t="str">
        <f t="shared" si="106"/>
        <v>42101</v>
      </c>
      <c r="C2296" s="33">
        <v>42101</v>
      </c>
      <c r="D2296" s="33" t="s">
        <v>6893</v>
      </c>
      <c r="E2296" s="33" t="s">
        <v>1000</v>
      </c>
      <c r="F2296" s="33" t="s">
        <v>999</v>
      </c>
      <c r="G2296" s="33" t="s">
        <v>6894</v>
      </c>
      <c r="H2296" s="5" t="s">
        <v>1855</v>
      </c>
      <c r="I2296" s="33">
        <v>2355</v>
      </c>
      <c r="K2296" s="9">
        <v>42</v>
      </c>
      <c r="O2296" s="33" t="s">
        <v>6895</v>
      </c>
      <c r="P2296" s="61" t="str">
        <f t="shared" si="107"/>
        <v>POINT(-75.139469 40.004629)</v>
      </c>
      <c r="Q2296" s="67">
        <v>40.004629000000001</v>
      </c>
      <c r="R2296" s="67">
        <v>-75.139469000000005</v>
      </c>
    </row>
    <row r="2297" spans="1:18" x14ac:dyDescent="0.25">
      <c r="A2297" s="76" t="str">
        <f t="shared" si="105"/>
        <v>42103</v>
      </c>
      <c r="B2297" s="76" t="str">
        <f t="shared" si="106"/>
        <v>42103</v>
      </c>
      <c r="C2297" s="33">
        <v>42103</v>
      </c>
      <c r="D2297" s="33" t="s">
        <v>2016</v>
      </c>
      <c r="E2297" s="33" t="s">
        <v>1000</v>
      </c>
      <c r="F2297" s="33" t="s">
        <v>999</v>
      </c>
      <c r="G2297" s="33" t="s">
        <v>2017</v>
      </c>
      <c r="H2297" s="5" t="s">
        <v>1855</v>
      </c>
      <c r="I2297" s="33">
        <v>2356</v>
      </c>
      <c r="K2297" s="9">
        <v>42</v>
      </c>
      <c r="O2297" s="33" t="s">
        <v>6896</v>
      </c>
      <c r="P2297" s="61" t="str">
        <f t="shared" si="107"/>
        <v>POINT(-74.985987 41.302232)</v>
      </c>
      <c r="Q2297" s="67">
        <v>41.302231999999997</v>
      </c>
      <c r="R2297" s="67">
        <v>-74.985986999999994</v>
      </c>
    </row>
    <row r="2298" spans="1:18" x14ac:dyDescent="0.25">
      <c r="A2298" s="76" t="str">
        <f t="shared" si="105"/>
        <v>42105</v>
      </c>
      <c r="B2298" s="76" t="str">
        <f t="shared" si="106"/>
        <v>42105</v>
      </c>
      <c r="C2298" s="33">
        <v>42105</v>
      </c>
      <c r="D2298" s="33" t="s">
        <v>6897</v>
      </c>
      <c r="E2298" s="33" t="s">
        <v>1000</v>
      </c>
      <c r="F2298" s="33" t="s">
        <v>999</v>
      </c>
      <c r="G2298" s="33" t="s">
        <v>6898</v>
      </c>
      <c r="H2298" s="5" t="s">
        <v>1855</v>
      </c>
      <c r="I2298" s="33">
        <v>2357</v>
      </c>
      <c r="K2298" s="9">
        <v>42</v>
      </c>
      <c r="O2298" s="33" t="s">
        <v>6899</v>
      </c>
      <c r="P2298" s="61" t="str">
        <f t="shared" si="107"/>
        <v>POINT(-77.936972 41.822324)</v>
      </c>
      <c r="Q2298" s="67">
        <v>41.822324000000002</v>
      </c>
      <c r="R2298" s="67">
        <v>-77.936971999999997</v>
      </c>
    </row>
    <row r="2299" spans="1:18" x14ac:dyDescent="0.25">
      <c r="A2299" s="76" t="str">
        <f t="shared" si="105"/>
        <v>42107</v>
      </c>
      <c r="B2299" s="76" t="str">
        <f t="shared" si="106"/>
        <v>42107</v>
      </c>
      <c r="C2299" s="33">
        <v>42107</v>
      </c>
      <c r="D2299" s="33" t="s">
        <v>6900</v>
      </c>
      <c r="E2299" s="33" t="s">
        <v>1000</v>
      </c>
      <c r="F2299" s="33" t="s">
        <v>999</v>
      </c>
      <c r="G2299" s="33" t="s">
        <v>6901</v>
      </c>
      <c r="H2299" s="5" t="s">
        <v>1855</v>
      </c>
      <c r="I2299" s="33">
        <v>2358</v>
      </c>
      <c r="K2299" s="9">
        <v>42</v>
      </c>
      <c r="O2299" s="33" t="s">
        <v>6902</v>
      </c>
      <c r="P2299" s="61" t="str">
        <f t="shared" si="107"/>
        <v>POINT(-76.197364 40.713737)</v>
      </c>
      <c r="Q2299" s="67">
        <v>40.713737000000002</v>
      </c>
      <c r="R2299" s="67">
        <v>-76.197363999999993</v>
      </c>
    </row>
    <row r="2300" spans="1:18" x14ac:dyDescent="0.25">
      <c r="A2300" s="76" t="str">
        <f t="shared" si="105"/>
        <v>42109</v>
      </c>
      <c r="B2300" s="76" t="str">
        <f t="shared" si="106"/>
        <v>42109</v>
      </c>
      <c r="C2300" s="33">
        <v>42109</v>
      </c>
      <c r="D2300" s="33" t="s">
        <v>6903</v>
      </c>
      <c r="E2300" s="33" t="s">
        <v>1000</v>
      </c>
      <c r="F2300" s="33" t="s">
        <v>999</v>
      </c>
      <c r="G2300" s="33" t="s">
        <v>6904</v>
      </c>
      <c r="H2300" s="5" t="s">
        <v>1855</v>
      </c>
      <c r="I2300" s="33">
        <v>2359</v>
      </c>
      <c r="K2300" s="9">
        <v>42</v>
      </c>
      <c r="O2300" s="33" t="s">
        <v>6905</v>
      </c>
      <c r="P2300" s="61" t="str">
        <f t="shared" si="107"/>
        <v>POINT(-76.981311 40.786765)</v>
      </c>
      <c r="Q2300" s="67">
        <v>40.786765000000003</v>
      </c>
      <c r="R2300" s="67">
        <v>-76.981311000000005</v>
      </c>
    </row>
    <row r="2301" spans="1:18" x14ac:dyDescent="0.25">
      <c r="A2301" s="76" t="str">
        <f t="shared" si="105"/>
        <v>42111</v>
      </c>
      <c r="B2301" s="76" t="str">
        <f t="shared" si="106"/>
        <v>42111</v>
      </c>
      <c r="C2301" s="33">
        <v>42111</v>
      </c>
      <c r="D2301" s="33" t="s">
        <v>4589</v>
      </c>
      <c r="E2301" s="33" t="s">
        <v>1000</v>
      </c>
      <c r="F2301" s="33" t="s">
        <v>999</v>
      </c>
      <c r="G2301" s="33" t="s">
        <v>4590</v>
      </c>
      <c r="H2301" s="5" t="s">
        <v>1855</v>
      </c>
      <c r="I2301" s="33">
        <v>2360</v>
      </c>
      <c r="K2301" s="9">
        <v>42</v>
      </c>
      <c r="O2301" s="33" t="s">
        <v>6906</v>
      </c>
      <c r="P2301" s="61" t="str">
        <f t="shared" si="107"/>
        <v>POINT(-79.010484 40.031352)</v>
      </c>
      <c r="Q2301" s="67">
        <v>40.031351999999998</v>
      </c>
      <c r="R2301" s="67">
        <v>-79.010484000000005</v>
      </c>
    </row>
    <row r="2302" spans="1:18" x14ac:dyDescent="0.25">
      <c r="A2302" s="76" t="str">
        <f t="shared" si="105"/>
        <v>42113</v>
      </c>
      <c r="B2302" s="76" t="str">
        <f t="shared" si="106"/>
        <v>42113</v>
      </c>
      <c r="C2302" s="33">
        <v>42113</v>
      </c>
      <c r="D2302" s="33" t="s">
        <v>3742</v>
      </c>
      <c r="E2302" s="33" t="s">
        <v>1000</v>
      </c>
      <c r="F2302" s="33" t="s">
        <v>999</v>
      </c>
      <c r="G2302" s="33" t="s">
        <v>3743</v>
      </c>
      <c r="H2302" s="5" t="s">
        <v>1855</v>
      </c>
      <c r="I2302" s="33">
        <v>2361</v>
      </c>
      <c r="K2302" s="9">
        <v>42</v>
      </c>
      <c r="O2302" s="33" t="s">
        <v>6907</v>
      </c>
      <c r="P2302" s="61" t="str">
        <f t="shared" si="107"/>
        <v>POINT(-76.49082 41.470773)</v>
      </c>
      <c r="Q2302" s="67">
        <v>41.470773000000001</v>
      </c>
      <c r="R2302" s="67">
        <v>-76.490819999999999</v>
      </c>
    </row>
    <row r="2303" spans="1:18" x14ac:dyDescent="0.25">
      <c r="A2303" s="76" t="str">
        <f t="shared" si="105"/>
        <v>42115</v>
      </c>
      <c r="B2303" s="76" t="str">
        <f t="shared" si="106"/>
        <v>42115</v>
      </c>
      <c r="C2303" s="33">
        <v>42115</v>
      </c>
      <c r="D2303" s="33" t="s">
        <v>6908</v>
      </c>
      <c r="E2303" s="33" t="s">
        <v>1000</v>
      </c>
      <c r="F2303" s="33" t="s">
        <v>999</v>
      </c>
      <c r="G2303" s="33" t="s">
        <v>6909</v>
      </c>
      <c r="H2303" s="5" t="s">
        <v>1855</v>
      </c>
      <c r="I2303" s="33">
        <v>2362</v>
      </c>
      <c r="K2303" s="9">
        <v>42</v>
      </c>
      <c r="O2303" s="33" t="s">
        <v>6910</v>
      </c>
      <c r="P2303" s="61" t="str">
        <f t="shared" si="107"/>
        <v>POINT(-75.770799 41.822623)</v>
      </c>
      <c r="Q2303" s="67">
        <v>41.822623</v>
      </c>
      <c r="R2303" s="67">
        <v>-75.770798999999997</v>
      </c>
    </row>
    <row r="2304" spans="1:18" x14ac:dyDescent="0.25">
      <c r="A2304" s="76" t="str">
        <f t="shared" si="105"/>
        <v>42117</v>
      </c>
      <c r="B2304" s="76" t="str">
        <f t="shared" si="106"/>
        <v>42117</v>
      </c>
      <c r="C2304" s="33">
        <v>42117</v>
      </c>
      <c r="D2304" s="33" t="s">
        <v>6043</v>
      </c>
      <c r="E2304" s="33" t="s">
        <v>1000</v>
      </c>
      <c r="F2304" s="33" t="s">
        <v>999</v>
      </c>
      <c r="G2304" s="33" t="s">
        <v>6044</v>
      </c>
      <c r="H2304" s="5" t="s">
        <v>1855</v>
      </c>
      <c r="I2304" s="33">
        <v>2363</v>
      </c>
      <c r="K2304" s="9">
        <v>42</v>
      </c>
      <c r="O2304" s="33" t="s">
        <v>6911</v>
      </c>
      <c r="P2304" s="61" t="str">
        <f t="shared" si="107"/>
        <v>POINT(-77.207281 41.815409)</v>
      </c>
      <c r="Q2304" s="67">
        <v>41.815409000000002</v>
      </c>
      <c r="R2304" s="67">
        <v>-77.207280999999995</v>
      </c>
    </row>
    <row r="2305" spans="1:18" x14ac:dyDescent="0.25">
      <c r="A2305" s="76" t="str">
        <f t="shared" si="105"/>
        <v>42119</v>
      </c>
      <c r="B2305" s="76" t="str">
        <f t="shared" si="106"/>
        <v>42119</v>
      </c>
      <c r="C2305" s="33">
        <v>42119</v>
      </c>
      <c r="D2305" s="33" t="s">
        <v>2338</v>
      </c>
      <c r="E2305" s="33" t="s">
        <v>1000</v>
      </c>
      <c r="F2305" s="33" t="s">
        <v>999</v>
      </c>
      <c r="G2305" s="33" t="s">
        <v>2339</v>
      </c>
      <c r="H2305" s="5" t="s">
        <v>1855</v>
      </c>
      <c r="I2305" s="33">
        <v>2364</v>
      </c>
      <c r="K2305" s="9">
        <v>42</v>
      </c>
      <c r="O2305" s="33" t="s">
        <v>6912</v>
      </c>
      <c r="P2305" s="61" t="str">
        <f t="shared" si="107"/>
        <v>POINT(-76.957803 40.97426)</v>
      </c>
      <c r="Q2305" s="67">
        <v>40.974260000000001</v>
      </c>
      <c r="R2305" s="67">
        <v>-76.957802999999998</v>
      </c>
    </row>
    <row r="2306" spans="1:18" x14ac:dyDescent="0.25">
      <c r="A2306" s="76" t="str">
        <f t="shared" si="105"/>
        <v>42121</v>
      </c>
      <c r="B2306" s="76" t="str">
        <f t="shared" si="106"/>
        <v>42121</v>
      </c>
      <c r="C2306" s="33">
        <v>42121</v>
      </c>
      <c r="D2306" s="33" t="s">
        <v>6913</v>
      </c>
      <c r="E2306" s="33" t="s">
        <v>1000</v>
      </c>
      <c r="F2306" s="33" t="s">
        <v>999</v>
      </c>
      <c r="G2306" s="33" t="s">
        <v>6914</v>
      </c>
      <c r="H2306" s="5" t="s">
        <v>1855</v>
      </c>
      <c r="I2306" s="33">
        <v>2365</v>
      </c>
      <c r="K2306" s="9">
        <v>42</v>
      </c>
      <c r="O2306" s="33" t="s">
        <v>6915</v>
      </c>
      <c r="P2306" s="61" t="str">
        <f t="shared" si="107"/>
        <v>POINT(-79.766084 41.406083)</v>
      </c>
      <c r="Q2306" s="67">
        <v>41.406083000000002</v>
      </c>
      <c r="R2306" s="67">
        <v>-79.766084000000006</v>
      </c>
    </row>
    <row r="2307" spans="1:18" x14ac:dyDescent="0.25">
      <c r="A2307" s="76" t="str">
        <f t="shared" ref="A2307:A2370" si="108">K2307&amp;RIGHT(C2307,3)</f>
        <v>42123</v>
      </c>
      <c r="B2307" s="76" t="str">
        <f t="shared" ref="B2307:B2370" si="109">TEXT(A2307,"00000")</f>
        <v>42123</v>
      </c>
      <c r="C2307" s="33">
        <v>42123</v>
      </c>
      <c r="D2307" s="33" t="s">
        <v>3246</v>
      </c>
      <c r="E2307" s="33" t="s">
        <v>1000</v>
      </c>
      <c r="F2307" s="33" t="s">
        <v>999</v>
      </c>
      <c r="G2307" s="33" t="s">
        <v>3247</v>
      </c>
      <c r="H2307" s="5" t="s">
        <v>1855</v>
      </c>
      <c r="I2307" s="33">
        <v>2366</v>
      </c>
      <c r="K2307" s="9">
        <v>42</v>
      </c>
      <c r="O2307" s="33" t="s">
        <v>6916</v>
      </c>
      <c r="P2307" s="61" t="str">
        <f t="shared" ref="P2307:P2370" si="110">CONCATENATE("POINT","(",R2307," ",Q2307,")")</f>
        <v>POINT(-79.238649 41.851752)</v>
      </c>
      <c r="Q2307" s="67">
        <v>41.851751999999998</v>
      </c>
      <c r="R2307" s="67">
        <v>-79.238648999999995</v>
      </c>
    </row>
    <row r="2308" spans="1:18" x14ac:dyDescent="0.25">
      <c r="A2308" s="76" t="str">
        <f t="shared" si="108"/>
        <v>42125</v>
      </c>
      <c r="B2308" s="76" t="str">
        <f t="shared" si="109"/>
        <v>42125</v>
      </c>
      <c r="C2308" s="33">
        <v>42125</v>
      </c>
      <c r="D2308" s="33" t="s">
        <v>2046</v>
      </c>
      <c r="E2308" s="33" t="s">
        <v>1000</v>
      </c>
      <c r="F2308" s="33" t="s">
        <v>999</v>
      </c>
      <c r="G2308" s="33" t="s">
        <v>1026</v>
      </c>
      <c r="H2308" s="5" t="s">
        <v>1855</v>
      </c>
      <c r="I2308" s="33">
        <v>2367</v>
      </c>
      <c r="K2308" s="9">
        <v>42</v>
      </c>
      <c r="O2308" s="33" t="s">
        <v>6917</v>
      </c>
      <c r="P2308" s="61" t="str">
        <f t="shared" si="110"/>
        <v>POINT(-80.144361 40.204057)</v>
      </c>
      <c r="Q2308" s="67">
        <v>40.204056999999999</v>
      </c>
      <c r="R2308" s="67">
        <v>-80.144361000000004</v>
      </c>
    </row>
    <row r="2309" spans="1:18" x14ac:dyDescent="0.25">
      <c r="A2309" s="76" t="str">
        <f t="shared" si="108"/>
        <v>42127</v>
      </c>
      <c r="B2309" s="76" t="str">
        <f t="shared" si="109"/>
        <v>42127</v>
      </c>
      <c r="C2309" s="33">
        <v>42127</v>
      </c>
      <c r="D2309" s="33" t="s">
        <v>3250</v>
      </c>
      <c r="E2309" s="33" t="s">
        <v>1000</v>
      </c>
      <c r="F2309" s="33" t="s">
        <v>999</v>
      </c>
      <c r="G2309" s="33" t="s">
        <v>3251</v>
      </c>
      <c r="H2309" s="5" t="s">
        <v>1855</v>
      </c>
      <c r="I2309" s="33">
        <v>2368</v>
      </c>
      <c r="K2309" s="9">
        <v>42</v>
      </c>
      <c r="O2309" s="33" t="s">
        <v>6918</v>
      </c>
      <c r="P2309" s="61" t="str">
        <f t="shared" si="110"/>
        <v>POINT(-75.3089 41.539119)</v>
      </c>
      <c r="Q2309" s="67">
        <v>41.539118999999999</v>
      </c>
      <c r="R2309" s="67">
        <v>-75.308899999999994</v>
      </c>
    </row>
    <row r="2310" spans="1:18" x14ac:dyDescent="0.25">
      <c r="A2310" s="76" t="str">
        <f t="shared" si="108"/>
        <v>42129</v>
      </c>
      <c r="B2310" s="76" t="str">
        <f t="shared" si="109"/>
        <v>42129</v>
      </c>
      <c r="C2310" s="33">
        <v>42129</v>
      </c>
      <c r="D2310" s="33" t="s">
        <v>6919</v>
      </c>
      <c r="E2310" s="33" t="s">
        <v>1000</v>
      </c>
      <c r="F2310" s="33" t="s">
        <v>999</v>
      </c>
      <c r="G2310" s="33" t="s">
        <v>6920</v>
      </c>
      <c r="H2310" s="5" t="s">
        <v>1855</v>
      </c>
      <c r="I2310" s="33">
        <v>2369</v>
      </c>
      <c r="K2310" s="9">
        <v>42</v>
      </c>
      <c r="O2310" s="33" t="s">
        <v>6921</v>
      </c>
      <c r="P2310" s="61" t="str">
        <f t="shared" si="110"/>
        <v>POINT(-79.591786 40.339402)</v>
      </c>
      <c r="Q2310" s="67">
        <v>40.339402</v>
      </c>
      <c r="R2310" s="67">
        <v>-79.591785999999999</v>
      </c>
    </row>
    <row r="2311" spans="1:18" x14ac:dyDescent="0.25">
      <c r="A2311" s="76" t="str">
        <f t="shared" si="108"/>
        <v>42131</v>
      </c>
      <c r="B2311" s="76" t="str">
        <f t="shared" si="109"/>
        <v>42131</v>
      </c>
      <c r="C2311" s="33">
        <v>42131</v>
      </c>
      <c r="D2311" s="33" t="s">
        <v>6058</v>
      </c>
      <c r="E2311" s="33" t="s">
        <v>1000</v>
      </c>
      <c r="F2311" s="33" t="s">
        <v>999</v>
      </c>
      <c r="G2311" s="33" t="s">
        <v>1035</v>
      </c>
      <c r="H2311" s="5" t="s">
        <v>1855</v>
      </c>
      <c r="I2311" s="33">
        <v>2370</v>
      </c>
      <c r="K2311" s="9">
        <v>42</v>
      </c>
      <c r="O2311" s="33" t="s">
        <v>6922</v>
      </c>
      <c r="P2311" s="61" t="str">
        <f t="shared" si="110"/>
        <v>POINT(-75.938352 41.539714)</v>
      </c>
      <c r="Q2311" s="67">
        <v>41.539713999999996</v>
      </c>
      <c r="R2311" s="67">
        <v>-75.938351999999995</v>
      </c>
    </row>
    <row r="2312" spans="1:18" x14ac:dyDescent="0.25">
      <c r="A2312" s="76" t="str">
        <f t="shared" si="108"/>
        <v>42133</v>
      </c>
      <c r="B2312" s="76" t="str">
        <f t="shared" si="109"/>
        <v>42133</v>
      </c>
      <c r="C2312" s="33">
        <v>42133</v>
      </c>
      <c r="D2312" s="33" t="s">
        <v>4596</v>
      </c>
      <c r="E2312" s="33" t="s">
        <v>1000</v>
      </c>
      <c r="F2312" s="33" t="s">
        <v>999</v>
      </c>
      <c r="G2312" s="33" t="s">
        <v>4597</v>
      </c>
      <c r="H2312" s="5" t="s">
        <v>1855</v>
      </c>
      <c r="I2312" s="33">
        <v>2371</v>
      </c>
      <c r="K2312" s="9">
        <v>42</v>
      </c>
      <c r="O2312" s="33" t="s">
        <v>6923</v>
      </c>
      <c r="P2312" s="61" t="str">
        <f t="shared" si="110"/>
        <v>POINT(-76.750832 39.942113)</v>
      </c>
      <c r="Q2312" s="67">
        <v>39.942112999999999</v>
      </c>
      <c r="R2312" s="67">
        <v>-76.750832000000003</v>
      </c>
    </row>
    <row r="2313" spans="1:18" x14ac:dyDescent="0.25">
      <c r="A2313" s="76" t="str">
        <f t="shared" si="108"/>
        <v>44001</v>
      </c>
      <c r="B2313" s="76" t="str">
        <f t="shared" si="109"/>
        <v>44001</v>
      </c>
      <c r="C2313" s="33">
        <v>44001</v>
      </c>
      <c r="D2313" s="33" t="s">
        <v>4662</v>
      </c>
      <c r="E2313" s="33" t="s">
        <v>1003</v>
      </c>
      <c r="F2313" s="33" t="s">
        <v>1002</v>
      </c>
      <c r="G2313" s="33" t="s">
        <v>4663</v>
      </c>
      <c r="H2313" s="5" t="s">
        <v>1855</v>
      </c>
      <c r="I2313" s="33">
        <v>2372</v>
      </c>
      <c r="K2313" s="9">
        <v>44</v>
      </c>
      <c r="O2313" s="33" t="s">
        <v>6924</v>
      </c>
      <c r="P2313" s="61" t="str">
        <f t="shared" si="110"/>
        <v>POINT(-71.283919 41.712119)</v>
      </c>
      <c r="Q2313" s="67">
        <v>41.712119000000001</v>
      </c>
      <c r="R2313" s="67">
        <v>-71.283918999999997</v>
      </c>
    </row>
    <row r="2314" spans="1:18" x14ac:dyDescent="0.25">
      <c r="A2314" s="76" t="str">
        <f t="shared" si="108"/>
        <v>44003</v>
      </c>
      <c r="B2314" s="76" t="str">
        <f t="shared" si="109"/>
        <v>44003</v>
      </c>
      <c r="C2314" s="33">
        <v>44003</v>
      </c>
      <c r="D2314" s="33" t="s">
        <v>2722</v>
      </c>
      <c r="E2314" s="33" t="s">
        <v>1003</v>
      </c>
      <c r="F2314" s="33" t="s">
        <v>1002</v>
      </c>
      <c r="G2314" s="33" t="s">
        <v>2723</v>
      </c>
      <c r="H2314" s="5" t="s">
        <v>1855</v>
      </c>
      <c r="I2314" s="33">
        <v>2373</v>
      </c>
      <c r="K2314" s="9">
        <v>44</v>
      </c>
      <c r="O2314" s="33" t="s">
        <v>6925</v>
      </c>
      <c r="P2314" s="61" t="str">
        <f t="shared" si="110"/>
        <v>POINT(-71.487993 41.699105)</v>
      </c>
      <c r="Q2314" s="67">
        <v>41.699105000000003</v>
      </c>
      <c r="R2314" s="67">
        <v>-71.487993000000003</v>
      </c>
    </row>
    <row r="2315" spans="1:18" x14ac:dyDescent="0.25">
      <c r="A2315" s="76" t="str">
        <f t="shared" si="108"/>
        <v>44005</v>
      </c>
      <c r="B2315" s="76" t="str">
        <f t="shared" si="109"/>
        <v>44005</v>
      </c>
      <c r="C2315" s="33">
        <v>44005</v>
      </c>
      <c r="D2315" s="33" t="s">
        <v>6926</v>
      </c>
      <c r="E2315" s="33" t="s">
        <v>1003</v>
      </c>
      <c r="F2315" s="33" t="s">
        <v>1002</v>
      </c>
      <c r="G2315" s="33" t="s">
        <v>6927</v>
      </c>
      <c r="H2315" s="5" t="s">
        <v>1855</v>
      </c>
      <c r="I2315" s="33">
        <v>2374</v>
      </c>
      <c r="K2315" s="9">
        <v>44</v>
      </c>
      <c r="O2315" s="33" t="s">
        <v>6928</v>
      </c>
      <c r="P2315" s="61" t="str">
        <f t="shared" si="110"/>
        <v>POINT(-71.266661 41.548265)</v>
      </c>
      <c r="Q2315" s="67">
        <v>41.548265000000001</v>
      </c>
      <c r="R2315" s="67">
        <v>-71.266660999999999</v>
      </c>
    </row>
    <row r="2316" spans="1:18" x14ac:dyDescent="0.25">
      <c r="A2316" s="76" t="str">
        <f t="shared" si="108"/>
        <v>44007</v>
      </c>
      <c r="B2316" s="76" t="str">
        <f t="shared" si="109"/>
        <v>44007</v>
      </c>
      <c r="C2316" s="33">
        <v>44007</v>
      </c>
      <c r="D2316" s="33" t="s">
        <v>6929</v>
      </c>
      <c r="E2316" s="33" t="s">
        <v>1003</v>
      </c>
      <c r="F2316" s="33" t="s">
        <v>1002</v>
      </c>
      <c r="G2316" s="33" t="s">
        <v>6930</v>
      </c>
      <c r="H2316" s="5" t="s">
        <v>1855</v>
      </c>
      <c r="I2316" s="33">
        <v>2375</v>
      </c>
      <c r="K2316" s="9">
        <v>44</v>
      </c>
      <c r="O2316" s="33" t="s">
        <v>6931</v>
      </c>
      <c r="P2316" s="61" t="str">
        <f t="shared" si="110"/>
        <v>POINT(-71.450538 41.856551)</v>
      </c>
      <c r="Q2316" s="67">
        <v>41.856551000000003</v>
      </c>
      <c r="R2316" s="67">
        <v>-71.450537999999995</v>
      </c>
    </row>
    <row r="2317" spans="1:18" x14ac:dyDescent="0.25">
      <c r="A2317" s="76" t="str">
        <f t="shared" si="108"/>
        <v>44009</v>
      </c>
      <c r="B2317" s="76" t="str">
        <f t="shared" si="109"/>
        <v>44009</v>
      </c>
      <c r="C2317" s="33">
        <v>44009</v>
      </c>
      <c r="D2317" s="33" t="s">
        <v>2046</v>
      </c>
      <c r="E2317" s="33" t="s">
        <v>1003</v>
      </c>
      <c r="F2317" s="33" t="s">
        <v>1002</v>
      </c>
      <c r="G2317" s="33" t="s">
        <v>1026</v>
      </c>
      <c r="H2317" s="5" t="s">
        <v>1855</v>
      </c>
      <c r="I2317" s="33">
        <v>2376</v>
      </c>
      <c r="K2317" s="9">
        <v>44</v>
      </c>
      <c r="O2317" s="33" t="s">
        <v>6932</v>
      </c>
      <c r="P2317" s="61" t="str">
        <f t="shared" si="110"/>
        <v>POINT(-71.589511 41.46723)</v>
      </c>
      <c r="Q2317" s="67">
        <v>41.467230000000001</v>
      </c>
      <c r="R2317" s="67">
        <v>-71.589511000000002</v>
      </c>
    </row>
    <row r="2318" spans="1:18" x14ac:dyDescent="0.25">
      <c r="A2318" s="76" t="str">
        <f t="shared" si="108"/>
        <v>45001</v>
      </c>
      <c r="B2318" s="76" t="str">
        <f t="shared" si="109"/>
        <v>45001</v>
      </c>
      <c r="C2318" s="33">
        <v>45001</v>
      </c>
      <c r="D2318" s="33" t="s">
        <v>6933</v>
      </c>
      <c r="E2318" s="33" t="s">
        <v>1006</v>
      </c>
      <c r="F2318" s="33" t="s">
        <v>1005</v>
      </c>
      <c r="G2318" s="33" t="s">
        <v>6934</v>
      </c>
      <c r="H2318" s="5" t="s">
        <v>1855</v>
      </c>
      <c r="I2318" s="33">
        <v>2377</v>
      </c>
      <c r="K2318" s="9">
        <v>45</v>
      </c>
      <c r="O2318" s="33" t="s">
        <v>6935</v>
      </c>
      <c r="P2318" s="61" t="str">
        <f t="shared" si="110"/>
        <v>POINT(-82.422325 34.238459)</v>
      </c>
      <c r="Q2318" s="67">
        <v>34.238458999999999</v>
      </c>
      <c r="R2318" s="67">
        <v>-82.422325000000001</v>
      </c>
    </row>
    <row r="2319" spans="1:18" x14ac:dyDescent="0.25">
      <c r="A2319" s="76" t="str">
        <f t="shared" si="108"/>
        <v>45003</v>
      </c>
      <c r="B2319" s="76" t="str">
        <f t="shared" si="109"/>
        <v>45003</v>
      </c>
      <c r="C2319" s="33">
        <v>45003</v>
      </c>
      <c r="D2319" s="33" t="s">
        <v>6936</v>
      </c>
      <c r="E2319" s="33" t="s">
        <v>1006</v>
      </c>
      <c r="F2319" s="33" t="s">
        <v>1005</v>
      </c>
      <c r="G2319" s="33" t="s">
        <v>6937</v>
      </c>
      <c r="H2319" s="5" t="s">
        <v>1855</v>
      </c>
      <c r="I2319" s="33">
        <v>2378</v>
      </c>
      <c r="K2319" s="9">
        <v>45</v>
      </c>
      <c r="O2319" s="33" t="s">
        <v>6938</v>
      </c>
      <c r="P2319" s="61" t="str">
        <f t="shared" si="110"/>
        <v>POINT(-81.769514 33.535417)</v>
      </c>
      <c r="Q2319" s="67">
        <v>33.535417000000002</v>
      </c>
      <c r="R2319" s="67">
        <v>-81.769514000000001</v>
      </c>
    </row>
    <row r="2320" spans="1:18" x14ac:dyDescent="0.25">
      <c r="A2320" s="76" t="str">
        <f t="shared" si="108"/>
        <v>45005</v>
      </c>
      <c r="B2320" s="76" t="str">
        <f t="shared" si="109"/>
        <v>45005</v>
      </c>
      <c r="C2320" s="33">
        <v>45005</v>
      </c>
      <c r="D2320" s="33" t="s">
        <v>6939</v>
      </c>
      <c r="E2320" s="33" t="s">
        <v>1006</v>
      </c>
      <c r="F2320" s="33" t="s">
        <v>1005</v>
      </c>
      <c r="G2320" s="33" t="s">
        <v>6940</v>
      </c>
      <c r="H2320" s="5" t="s">
        <v>1855</v>
      </c>
      <c r="I2320" s="33">
        <v>2379</v>
      </c>
      <c r="K2320" s="9">
        <v>45</v>
      </c>
      <c r="O2320" s="33" t="s">
        <v>6941</v>
      </c>
      <c r="P2320" s="61" t="str">
        <f t="shared" si="110"/>
        <v>POINT(-81.292207 32.994406)</v>
      </c>
      <c r="Q2320" s="67">
        <v>32.994405999999998</v>
      </c>
      <c r="R2320" s="67">
        <v>-81.292207000000005</v>
      </c>
    </row>
    <row r="2321" spans="1:18" x14ac:dyDescent="0.25">
      <c r="A2321" s="76" t="str">
        <f t="shared" si="108"/>
        <v>45007</v>
      </c>
      <c r="B2321" s="76" t="str">
        <f t="shared" si="109"/>
        <v>45007</v>
      </c>
      <c r="C2321" s="33">
        <v>45007</v>
      </c>
      <c r="D2321" s="33" t="s">
        <v>3967</v>
      </c>
      <c r="E2321" s="33" t="s">
        <v>1006</v>
      </c>
      <c r="F2321" s="33" t="s">
        <v>1005</v>
      </c>
      <c r="G2321" s="33" t="s">
        <v>3968</v>
      </c>
      <c r="H2321" s="5" t="s">
        <v>1855</v>
      </c>
      <c r="I2321" s="33">
        <v>2380</v>
      </c>
      <c r="K2321" s="9">
        <v>45</v>
      </c>
      <c r="O2321" s="33" t="s">
        <v>6942</v>
      </c>
      <c r="P2321" s="61" t="str">
        <f t="shared" si="110"/>
        <v>POINT(-82.618277 34.557505)</v>
      </c>
      <c r="Q2321" s="67">
        <v>34.557504999999999</v>
      </c>
      <c r="R2321" s="67">
        <v>-82.618277000000006</v>
      </c>
    </row>
    <row r="2322" spans="1:18" x14ac:dyDescent="0.25">
      <c r="A2322" s="76" t="str">
        <f t="shared" si="108"/>
        <v>45009</v>
      </c>
      <c r="B2322" s="76" t="str">
        <f t="shared" si="109"/>
        <v>45009</v>
      </c>
      <c r="C2322" s="33">
        <v>45009</v>
      </c>
      <c r="D2322" s="33" t="s">
        <v>6943</v>
      </c>
      <c r="E2322" s="33" t="s">
        <v>1006</v>
      </c>
      <c r="F2322" s="33" t="s">
        <v>1005</v>
      </c>
      <c r="G2322" s="33" t="s">
        <v>6944</v>
      </c>
      <c r="H2322" s="5" t="s">
        <v>1855</v>
      </c>
      <c r="I2322" s="33">
        <v>2381</v>
      </c>
      <c r="K2322" s="9">
        <v>45</v>
      </c>
      <c r="O2322" s="33" t="s">
        <v>6945</v>
      </c>
      <c r="P2322" s="61" t="str">
        <f t="shared" si="110"/>
        <v>POINT(-81.074156 33.269763)</v>
      </c>
      <c r="Q2322" s="67">
        <v>33.269762999999998</v>
      </c>
      <c r="R2322" s="67">
        <v>-81.074156000000002</v>
      </c>
    </row>
    <row r="2323" spans="1:18" x14ac:dyDescent="0.25">
      <c r="A2323" s="76" t="str">
        <f t="shared" si="108"/>
        <v>45011</v>
      </c>
      <c r="B2323" s="76" t="str">
        <f t="shared" si="109"/>
        <v>45011</v>
      </c>
      <c r="C2323" s="33">
        <v>45011</v>
      </c>
      <c r="D2323" s="33" t="s">
        <v>6946</v>
      </c>
      <c r="E2323" s="33" t="s">
        <v>1006</v>
      </c>
      <c r="F2323" s="33" t="s">
        <v>1005</v>
      </c>
      <c r="G2323" s="33" t="s">
        <v>6947</v>
      </c>
      <c r="H2323" s="5" t="s">
        <v>1855</v>
      </c>
      <c r="I2323" s="33">
        <v>2382</v>
      </c>
      <c r="K2323" s="9">
        <v>45</v>
      </c>
      <c r="O2323" s="33" t="s">
        <v>6948</v>
      </c>
      <c r="P2323" s="61" t="str">
        <f t="shared" si="110"/>
        <v>POINT(-81.35449 33.29489)</v>
      </c>
      <c r="Q2323" s="67">
        <v>33.294890000000002</v>
      </c>
      <c r="R2323" s="67">
        <v>-81.354489999999998</v>
      </c>
    </row>
    <row r="2324" spans="1:18" x14ac:dyDescent="0.25">
      <c r="A2324" s="76" t="str">
        <f t="shared" si="108"/>
        <v>45013</v>
      </c>
      <c r="B2324" s="76" t="str">
        <f t="shared" si="109"/>
        <v>45013</v>
      </c>
      <c r="C2324" s="33">
        <v>45013</v>
      </c>
      <c r="D2324" s="33" t="s">
        <v>6079</v>
      </c>
      <c r="E2324" s="33" t="s">
        <v>1006</v>
      </c>
      <c r="F2324" s="33" t="s">
        <v>1005</v>
      </c>
      <c r="G2324" s="33" t="s">
        <v>6080</v>
      </c>
      <c r="H2324" s="5" t="s">
        <v>1855</v>
      </c>
      <c r="I2324" s="33">
        <v>2383</v>
      </c>
      <c r="K2324" s="9">
        <v>45</v>
      </c>
      <c r="O2324" s="33" t="s">
        <v>6949</v>
      </c>
      <c r="P2324" s="61" t="str">
        <f t="shared" si="110"/>
        <v>POINT(-80.77157 32.323566)</v>
      </c>
      <c r="Q2324" s="67">
        <v>32.323566</v>
      </c>
      <c r="R2324" s="67">
        <v>-80.771569999999997</v>
      </c>
    </row>
    <row r="2325" spans="1:18" x14ac:dyDescent="0.25">
      <c r="A2325" s="76" t="str">
        <f t="shared" si="108"/>
        <v>45015</v>
      </c>
      <c r="B2325" s="76" t="str">
        <f t="shared" si="109"/>
        <v>45015</v>
      </c>
      <c r="C2325" s="33">
        <v>45015</v>
      </c>
      <c r="D2325" s="33" t="s">
        <v>6950</v>
      </c>
      <c r="E2325" s="33" t="s">
        <v>1006</v>
      </c>
      <c r="F2325" s="33" t="s">
        <v>1005</v>
      </c>
      <c r="G2325" s="33" t="s">
        <v>6951</v>
      </c>
      <c r="H2325" s="5" t="s">
        <v>1855</v>
      </c>
      <c r="I2325" s="33">
        <v>2384</v>
      </c>
      <c r="K2325" s="9">
        <v>45</v>
      </c>
      <c r="O2325" s="33" t="s">
        <v>6952</v>
      </c>
      <c r="P2325" s="61" t="str">
        <f t="shared" si="110"/>
        <v>POINT(-80.032851 33.068108)</v>
      </c>
      <c r="Q2325" s="67">
        <v>33.068108000000002</v>
      </c>
      <c r="R2325" s="67">
        <v>-80.032850999999994</v>
      </c>
    </row>
    <row r="2326" spans="1:18" x14ac:dyDescent="0.25">
      <c r="A2326" s="76" t="str">
        <f t="shared" si="108"/>
        <v>45017</v>
      </c>
      <c r="B2326" s="76" t="str">
        <f t="shared" si="109"/>
        <v>45017</v>
      </c>
      <c r="C2326" s="33">
        <v>45017</v>
      </c>
      <c r="D2326" s="33" t="s">
        <v>1875</v>
      </c>
      <c r="E2326" s="33" t="s">
        <v>1006</v>
      </c>
      <c r="F2326" s="33" t="s">
        <v>1005</v>
      </c>
      <c r="G2326" s="33" t="s">
        <v>1876</v>
      </c>
      <c r="H2326" s="5" t="s">
        <v>1855</v>
      </c>
      <c r="I2326" s="33">
        <v>2385</v>
      </c>
      <c r="K2326" s="9">
        <v>45</v>
      </c>
      <c r="O2326" s="33" t="s">
        <v>6953</v>
      </c>
      <c r="P2326" s="61" t="str">
        <f t="shared" si="110"/>
        <v>POINT(-80.819428 33.67638)</v>
      </c>
      <c r="Q2326" s="67">
        <v>33.676380000000002</v>
      </c>
      <c r="R2326" s="67">
        <v>-80.819428000000002</v>
      </c>
    </row>
    <row r="2327" spans="1:18" x14ac:dyDescent="0.25">
      <c r="A2327" s="76" t="str">
        <f t="shared" si="108"/>
        <v>45019</v>
      </c>
      <c r="B2327" s="76" t="str">
        <f t="shared" si="109"/>
        <v>45019</v>
      </c>
      <c r="C2327" s="33">
        <v>45019</v>
      </c>
      <c r="D2327" s="33" t="s">
        <v>6954</v>
      </c>
      <c r="E2327" s="33" t="s">
        <v>1006</v>
      </c>
      <c r="F2327" s="33" t="s">
        <v>1005</v>
      </c>
      <c r="G2327" s="33" t="s">
        <v>6955</v>
      </c>
      <c r="H2327" s="5" t="s">
        <v>1855</v>
      </c>
      <c r="I2327" s="33">
        <v>2386</v>
      </c>
      <c r="K2327" s="9">
        <v>45</v>
      </c>
      <c r="O2327" s="33" t="s">
        <v>6956</v>
      </c>
      <c r="P2327" s="61" t="str">
        <f t="shared" si="110"/>
        <v>POINT(-79.979214 32.822801)</v>
      </c>
      <c r="Q2327" s="67">
        <v>32.822800999999998</v>
      </c>
      <c r="R2327" s="67">
        <v>-79.979213999999999</v>
      </c>
    </row>
    <row r="2328" spans="1:18" x14ac:dyDescent="0.25">
      <c r="A2328" s="76" t="str">
        <f t="shared" si="108"/>
        <v>45021</v>
      </c>
      <c r="B2328" s="76" t="str">
        <f t="shared" si="109"/>
        <v>45021</v>
      </c>
      <c r="C2328" s="33">
        <v>45021</v>
      </c>
      <c r="D2328" s="33" t="s">
        <v>1881</v>
      </c>
      <c r="E2328" s="33" t="s">
        <v>1006</v>
      </c>
      <c r="F2328" s="33" t="s">
        <v>1005</v>
      </c>
      <c r="G2328" s="33" t="s">
        <v>1882</v>
      </c>
      <c r="H2328" s="5" t="s">
        <v>1855</v>
      </c>
      <c r="I2328" s="33">
        <v>2387</v>
      </c>
      <c r="K2328" s="9">
        <v>45</v>
      </c>
      <c r="O2328" s="33" t="s">
        <v>6957</v>
      </c>
      <c r="P2328" s="61" t="str">
        <f t="shared" si="110"/>
        <v>POINT(-81.64701 35.080073)</v>
      </c>
      <c r="Q2328" s="67">
        <v>35.080072999999999</v>
      </c>
      <c r="R2328" s="67">
        <v>-81.647009999999995</v>
      </c>
    </row>
    <row r="2329" spans="1:18" x14ac:dyDescent="0.25">
      <c r="A2329" s="76" t="str">
        <f t="shared" si="108"/>
        <v>45023</v>
      </c>
      <c r="B2329" s="76" t="str">
        <f t="shared" si="109"/>
        <v>45023</v>
      </c>
      <c r="C2329" s="33">
        <v>45023</v>
      </c>
      <c r="D2329" s="33" t="s">
        <v>6824</v>
      </c>
      <c r="E2329" s="33" t="s">
        <v>1006</v>
      </c>
      <c r="F2329" s="33" t="s">
        <v>1005</v>
      </c>
      <c r="G2329" s="33" t="s">
        <v>6825</v>
      </c>
      <c r="H2329" s="5" t="s">
        <v>1855</v>
      </c>
      <c r="I2329" s="33">
        <v>2388</v>
      </c>
      <c r="K2329" s="9">
        <v>45</v>
      </c>
      <c r="O2329" s="33" t="s">
        <v>6958</v>
      </c>
      <c r="P2329" s="61" t="str">
        <f t="shared" si="110"/>
        <v>POINT(-81.119727 34.702761)</v>
      </c>
      <c r="Q2329" s="67">
        <v>34.702761000000002</v>
      </c>
      <c r="R2329" s="67">
        <v>-81.119726999999997</v>
      </c>
    </row>
    <row r="2330" spans="1:18" x14ac:dyDescent="0.25">
      <c r="A2330" s="76" t="str">
        <f t="shared" si="108"/>
        <v>45025</v>
      </c>
      <c r="B2330" s="76" t="str">
        <f t="shared" si="109"/>
        <v>45025</v>
      </c>
      <c r="C2330" s="33">
        <v>45025</v>
      </c>
      <c r="D2330" s="33" t="s">
        <v>6959</v>
      </c>
      <c r="E2330" s="33" t="s">
        <v>1006</v>
      </c>
      <c r="F2330" s="33" t="s">
        <v>1005</v>
      </c>
      <c r="G2330" s="33" t="s">
        <v>6960</v>
      </c>
      <c r="H2330" s="5" t="s">
        <v>1855</v>
      </c>
      <c r="I2330" s="33">
        <v>2389</v>
      </c>
      <c r="K2330" s="9">
        <v>45</v>
      </c>
      <c r="O2330" s="33" t="s">
        <v>6961</v>
      </c>
      <c r="P2330" s="61" t="str">
        <f t="shared" si="110"/>
        <v>POINT(-80.144685 34.682027)</v>
      </c>
      <c r="Q2330" s="67">
        <v>34.682026999999998</v>
      </c>
      <c r="R2330" s="67">
        <v>-80.144684999999996</v>
      </c>
    </row>
    <row r="2331" spans="1:18" x14ac:dyDescent="0.25">
      <c r="A2331" s="76" t="str">
        <f t="shared" si="108"/>
        <v>45027</v>
      </c>
      <c r="B2331" s="76" t="str">
        <f t="shared" si="109"/>
        <v>45027</v>
      </c>
      <c r="C2331" s="33">
        <v>45027</v>
      </c>
      <c r="D2331" s="33" t="s">
        <v>6962</v>
      </c>
      <c r="E2331" s="33" t="s">
        <v>1006</v>
      </c>
      <c r="F2331" s="33" t="s">
        <v>1005</v>
      </c>
      <c r="G2331" s="33" t="s">
        <v>6963</v>
      </c>
      <c r="H2331" s="5" t="s">
        <v>1855</v>
      </c>
      <c r="I2331" s="33">
        <v>2390</v>
      </c>
      <c r="K2331" s="9">
        <v>45</v>
      </c>
      <c r="O2331" s="33" t="s">
        <v>6964</v>
      </c>
      <c r="P2331" s="61" t="str">
        <f t="shared" si="110"/>
        <v>POINT(-80.206489 33.691189)</v>
      </c>
      <c r="Q2331" s="67">
        <v>33.691189000000001</v>
      </c>
      <c r="R2331" s="67">
        <v>-80.206489000000005</v>
      </c>
    </row>
    <row r="2332" spans="1:18" x14ac:dyDescent="0.25">
      <c r="A2332" s="76" t="str">
        <f t="shared" si="108"/>
        <v>45029</v>
      </c>
      <c r="B2332" s="76" t="str">
        <f t="shared" si="109"/>
        <v>45029</v>
      </c>
      <c r="C2332" s="33">
        <v>45029</v>
      </c>
      <c r="D2332" s="33" t="s">
        <v>6965</v>
      </c>
      <c r="E2332" s="33" t="s">
        <v>1006</v>
      </c>
      <c r="F2332" s="33" t="s">
        <v>1005</v>
      </c>
      <c r="G2332" s="33" t="s">
        <v>6966</v>
      </c>
      <c r="H2332" s="5" t="s">
        <v>1855</v>
      </c>
      <c r="I2332" s="33">
        <v>2391</v>
      </c>
      <c r="K2332" s="9">
        <v>45</v>
      </c>
      <c r="O2332" s="33" t="s">
        <v>6967</v>
      </c>
      <c r="P2332" s="61" t="str">
        <f t="shared" si="110"/>
        <v>POINT(-80.655455 32.916002)</v>
      </c>
      <c r="Q2332" s="67">
        <v>32.916001999999999</v>
      </c>
      <c r="R2332" s="67">
        <v>-80.655455000000003</v>
      </c>
    </row>
    <row r="2333" spans="1:18" x14ac:dyDescent="0.25">
      <c r="A2333" s="76" t="str">
        <f t="shared" si="108"/>
        <v>45031</v>
      </c>
      <c r="B2333" s="76" t="str">
        <f t="shared" si="109"/>
        <v>45031</v>
      </c>
      <c r="C2333" s="33">
        <v>45031</v>
      </c>
      <c r="D2333" s="33" t="s">
        <v>6968</v>
      </c>
      <c r="E2333" s="33" t="s">
        <v>1006</v>
      </c>
      <c r="F2333" s="33" t="s">
        <v>1005</v>
      </c>
      <c r="G2333" s="33" t="s">
        <v>6969</v>
      </c>
      <c r="H2333" s="5" t="s">
        <v>1855</v>
      </c>
      <c r="I2333" s="33">
        <v>2392</v>
      </c>
      <c r="K2333" s="9">
        <v>45</v>
      </c>
      <c r="O2333" s="33" t="s">
        <v>6970</v>
      </c>
      <c r="P2333" s="61" t="str">
        <f t="shared" si="110"/>
        <v>POINT(-79.983805 34.326829)</v>
      </c>
      <c r="Q2333" s="67">
        <v>34.326828999999996</v>
      </c>
      <c r="R2333" s="67">
        <v>-79.983805000000004</v>
      </c>
    </row>
    <row r="2334" spans="1:18" x14ac:dyDescent="0.25">
      <c r="A2334" s="76" t="str">
        <f t="shared" si="108"/>
        <v>45033</v>
      </c>
      <c r="B2334" s="76" t="str">
        <f t="shared" si="109"/>
        <v>45033</v>
      </c>
      <c r="C2334" s="33">
        <v>45033</v>
      </c>
      <c r="D2334" s="33" t="s">
        <v>6971</v>
      </c>
      <c r="E2334" s="33" t="s">
        <v>1006</v>
      </c>
      <c r="F2334" s="33" t="s">
        <v>1005</v>
      </c>
      <c r="G2334" s="33" t="s">
        <v>6972</v>
      </c>
      <c r="H2334" s="5" t="s">
        <v>1855</v>
      </c>
      <c r="I2334" s="33">
        <v>2393</v>
      </c>
      <c r="K2334" s="9">
        <v>45</v>
      </c>
      <c r="O2334" s="33" t="s">
        <v>6973</v>
      </c>
      <c r="P2334" s="61" t="str">
        <f t="shared" si="110"/>
        <v>POINT(-79.359942 34.39471)</v>
      </c>
      <c r="Q2334" s="67">
        <v>34.394710000000003</v>
      </c>
      <c r="R2334" s="67">
        <v>-79.359942000000004</v>
      </c>
    </row>
    <row r="2335" spans="1:18" x14ac:dyDescent="0.25">
      <c r="A2335" s="76" t="str">
        <f t="shared" si="108"/>
        <v>45035</v>
      </c>
      <c r="B2335" s="76" t="str">
        <f t="shared" si="109"/>
        <v>45035</v>
      </c>
      <c r="C2335" s="33">
        <v>45035</v>
      </c>
      <c r="D2335" s="33" t="s">
        <v>4621</v>
      </c>
      <c r="E2335" s="33" t="s">
        <v>1006</v>
      </c>
      <c r="F2335" s="33" t="s">
        <v>1005</v>
      </c>
      <c r="G2335" s="33" t="s">
        <v>4622</v>
      </c>
      <c r="H2335" s="5" t="s">
        <v>1855</v>
      </c>
      <c r="I2335" s="33">
        <v>2394</v>
      </c>
      <c r="K2335" s="9">
        <v>45</v>
      </c>
      <c r="O2335" s="33" t="s">
        <v>6974</v>
      </c>
      <c r="P2335" s="61" t="str">
        <f t="shared" si="110"/>
        <v>POINT(-80.21761 33.000816)</v>
      </c>
      <c r="Q2335" s="67">
        <v>33.000816</v>
      </c>
      <c r="R2335" s="67">
        <v>-80.217609999999993</v>
      </c>
    </row>
    <row r="2336" spans="1:18" x14ac:dyDescent="0.25">
      <c r="A2336" s="76" t="str">
        <f t="shared" si="108"/>
        <v>45037</v>
      </c>
      <c r="B2336" s="76" t="str">
        <f t="shared" si="109"/>
        <v>45037</v>
      </c>
      <c r="C2336" s="33">
        <v>45037</v>
      </c>
      <c r="D2336" s="33" t="s">
        <v>6975</v>
      </c>
      <c r="E2336" s="33" t="s">
        <v>1006</v>
      </c>
      <c r="F2336" s="33" t="s">
        <v>1005</v>
      </c>
      <c r="G2336" s="33" t="s">
        <v>6976</v>
      </c>
      <c r="H2336" s="5" t="s">
        <v>1855</v>
      </c>
      <c r="I2336" s="33">
        <v>2395</v>
      </c>
      <c r="K2336" s="9">
        <v>45</v>
      </c>
      <c r="O2336" s="33" t="s">
        <v>6977</v>
      </c>
      <c r="P2336" s="61" t="str">
        <f t="shared" si="110"/>
        <v>POINT(-81.920292 33.722044)</v>
      </c>
      <c r="Q2336" s="67">
        <v>33.722043999999997</v>
      </c>
      <c r="R2336" s="67">
        <v>-81.920292000000003</v>
      </c>
    </row>
    <row r="2337" spans="1:18" x14ac:dyDescent="0.25">
      <c r="A2337" s="76" t="str">
        <f t="shared" si="108"/>
        <v>45039</v>
      </c>
      <c r="B2337" s="76" t="str">
        <f t="shared" si="109"/>
        <v>45039</v>
      </c>
      <c r="C2337" s="33">
        <v>45039</v>
      </c>
      <c r="D2337" s="33" t="s">
        <v>2698</v>
      </c>
      <c r="E2337" s="33" t="s">
        <v>1006</v>
      </c>
      <c r="F2337" s="33" t="s">
        <v>1005</v>
      </c>
      <c r="G2337" s="33" t="s">
        <v>2699</v>
      </c>
      <c r="H2337" s="5" t="s">
        <v>1855</v>
      </c>
      <c r="I2337" s="33">
        <v>2396</v>
      </c>
      <c r="K2337" s="9">
        <v>45</v>
      </c>
      <c r="O2337" s="33" t="s">
        <v>6978</v>
      </c>
      <c r="P2337" s="61" t="str">
        <f t="shared" si="110"/>
        <v>POINT(-81.073993 34.361469)</v>
      </c>
      <c r="Q2337" s="67">
        <v>34.361469</v>
      </c>
      <c r="R2337" s="67">
        <v>-81.073993000000002</v>
      </c>
    </row>
    <row r="2338" spans="1:18" x14ac:dyDescent="0.25">
      <c r="A2338" s="76" t="str">
        <f t="shared" si="108"/>
        <v>45041</v>
      </c>
      <c r="B2338" s="76" t="str">
        <f t="shared" si="109"/>
        <v>45041</v>
      </c>
      <c r="C2338" s="33">
        <v>45041</v>
      </c>
      <c r="D2338" s="33" t="s">
        <v>6979</v>
      </c>
      <c r="E2338" s="33" t="s">
        <v>1006</v>
      </c>
      <c r="F2338" s="33" t="s">
        <v>1005</v>
      </c>
      <c r="G2338" s="33" t="s">
        <v>6980</v>
      </c>
      <c r="H2338" s="5" t="s">
        <v>1855</v>
      </c>
      <c r="I2338" s="33">
        <v>2397</v>
      </c>
      <c r="K2338" s="9">
        <v>45</v>
      </c>
      <c r="O2338" s="33" t="s">
        <v>6981</v>
      </c>
      <c r="P2338" s="61" t="str">
        <f t="shared" si="110"/>
        <v>POINT(-79.760954 34.100049)</v>
      </c>
      <c r="Q2338" s="67">
        <v>34.100048999999999</v>
      </c>
      <c r="R2338" s="67">
        <v>-79.760953999999998</v>
      </c>
    </row>
    <row r="2339" spans="1:18" x14ac:dyDescent="0.25">
      <c r="A2339" s="76" t="str">
        <f t="shared" si="108"/>
        <v>45043</v>
      </c>
      <c r="B2339" s="76" t="str">
        <f t="shared" si="109"/>
        <v>45043</v>
      </c>
      <c r="C2339" s="33">
        <v>45043</v>
      </c>
      <c r="D2339" s="33" t="s">
        <v>6982</v>
      </c>
      <c r="E2339" s="33" t="s">
        <v>1006</v>
      </c>
      <c r="F2339" s="33" t="s">
        <v>1005</v>
      </c>
      <c r="G2339" s="33" t="s">
        <v>6983</v>
      </c>
      <c r="H2339" s="5" t="s">
        <v>1855</v>
      </c>
      <c r="I2339" s="33">
        <v>2398</v>
      </c>
      <c r="K2339" s="9">
        <v>45</v>
      </c>
      <c r="O2339" s="33" t="s">
        <v>6984</v>
      </c>
      <c r="P2339" s="61" t="str">
        <f t="shared" si="110"/>
        <v>POINT(-79.269399 33.453334)</v>
      </c>
      <c r="Q2339" s="67">
        <v>33.453333999999998</v>
      </c>
      <c r="R2339" s="67">
        <v>-79.269399000000007</v>
      </c>
    </row>
    <row r="2340" spans="1:18" x14ac:dyDescent="0.25">
      <c r="A2340" s="76" t="str">
        <f t="shared" si="108"/>
        <v>45045</v>
      </c>
      <c r="B2340" s="76" t="str">
        <f t="shared" si="109"/>
        <v>45045</v>
      </c>
      <c r="C2340" s="33">
        <v>45045</v>
      </c>
      <c r="D2340" s="33" t="s">
        <v>6985</v>
      </c>
      <c r="E2340" s="33" t="s">
        <v>1006</v>
      </c>
      <c r="F2340" s="33" t="s">
        <v>1005</v>
      </c>
      <c r="G2340" s="33" t="s">
        <v>6986</v>
      </c>
      <c r="H2340" s="5" t="s">
        <v>1855</v>
      </c>
      <c r="I2340" s="33">
        <v>2399</v>
      </c>
      <c r="K2340" s="9">
        <v>45</v>
      </c>
      <c r="O2340" s="33" t="s">
        <v>6987</v>
      </c>
      <c r="P2340" s="61" t="str">
        <f t="shared" si="110"/>
        <v>POINT(-82.335536 34.847691)</v>
      </c>
      <c r="Q2340" s="67">
        <v>34.847690999999998</v>
      </c>
      <c r="R2340" s="67">
        <v>-82.335536000000005</v>
      </c>
    </row>
    <row r="2341" spans="1:18" x14ac:dyDescent="0.25">
      <c r="A2341" s="76" t="str">
        <f t="shared" si="108"/>
        <v>45047</v>
      </c>
      <c r="B2341" s="76" t="str">
        <f t="shared" si="109"/>
        <v>45047</v>
      </c>
      <c r="C2341" s="33">
        <v>45047</v>
      </c>
      <c r="D2341" s="33" t="s">
        <v>4042</v>
      </c>
      <c r="E2341" s="33" t="s">
        <v>1006</v>
      </c>
      <c r="F2341" s="33" t="s">
        <v>1005</v>
      </c>
      <c r="G2341" s="33" t="s">
        <v>4043</v>
      </c>
      <c r="H2341" s="5" t="s">
        <v>1855</v>
      </c>
      <c r="I2341" s="33">
        <v>2400</v>
      </c>
      <c r="K2341" s="9">
        <v>45</v>
      </c>
      <c r="O2341" s="33" t="s">
        <v>6988</v>
      </c>
      <c r="P2341" s="61" t="str">
        <f t="shared" si="110"/>
        <v>POINT(-82.148595 34.204262)</v>
      </c>
      <c r="Q2341" s="67">
        <v>34.204262</v>
      </c>
      <c r="R2341" s="67">
        <v>-82.148595</v>
      </c>
    </row>
    <row r="2342" spans="1:18" x14ac:dyDescent="0.25">
      <c r="A2342" s="76" t="str">
        <f t="shared" si="108"/>
        <v>45049</v>
      </c>
      <c r="B2342" s="76" t="str">
        <f t="shared" si="109"/>
        <v>45049</v>
      </c>
      <c r="C2342" s="33">
        <v>45049</v>
      </c>
      <c r="D2342" s="33" t="s">
        <v>6989</v>
      </c>
      <c r="E2342" s="33" t="s">
        <v>1006</v>
      </c>
      <c r="F2342" s="33" t="s">
        <v>1005</v>
      </c>
      <c r="G2342" s="33" t="s">
        <v>6990</v>
      </c>
      <c r="H2342" s="5" t="s">
        <v>1855</v>
      </c>
      <c r="I2342" s="33">
        <v>2401</v>
      </c>
      <c r="K2342" s="9">
        <v>45</v>
      </c>
      <c r="O2342" s="33" t="s">
        <v>6991</v>
      </c>
      <c r="P2342" s="61" t="str">
        <f t="shared" si="110"/>
        <v>POINT(-81.118468 32.800714)</v>
      </c>
      <c r="Q2342" s="67">
        <v>32.800713999999999</v>
      </c>
      <c r="R2342" s="67">
        <v>-81.118467999999993</v>
      </c>
    </row>
    <row r="2343" spans="1:18" x14ac:dyDescent="0.25">
      <c r="A2343" s="76" t="str">
        <f t="shared" si="108"/>
        <v>45051</v>
      </c>
      <c r="B2343" s="76" t="str">
        <f t="shared" si="109"/>
        <v>45051</v>
      </c>
      <c r="C2343" s="33">
        <v>45051</v>
      </c>
      <c r="D2343" s="33" t="s">
        <v>6992</v>
      </c>
      <c r="E2343" s="33" t="s">
        <v>1006</v>
      </c>
      <c r="F2343" s="33" t="s">
        <v>1005</v>
      </c>
      <c r="G2343" s="33" t="s">
        <v>6993</v>
      </c>
      <c r="H2343" s="5" t="s">
        <v>1855</v>
      </c>
      <c r="I2343" s="33">
        <v>2402</v>
      </c>
      <c r="K2343" s="9">
        <v>45</v>
      </c>
      <c r="O2343" s="33" t="s">
        <v>6994</v>
      </c>
      <c r="P2343" s="61" t="str">
        <f t="shared" si="110"/>
        <v>POINT(-78.940096 33.786228)</v>
      </c>
      <c r="Q2343" s="67">
        <v>33.786228000000001</v>
      </c>
      <c r="R2343" s="67">
        <v>-78.940095999999997</v>
      </c>
    </row>
    <row r="2344" spans="1:18" x14ac:dyDescent="0.25">
      <c r="A2344" s="76" t="str">
        <f t="shared" si="108"/>
        <v>45053</v>
      </c>
      <c r="B2344" s="76" t="str">
        <f t="shared" si="109"/>
        <v>45053</v>
      </c>
      <c r="C2344" s="33">
        <v>45053</v>
      </c>
      <c r="D2344" s="33" t="s">
        <v>3090</v>
      </c>
      <c r="E2344" s="33" t="s">
        <v>1006</v>
      </c>
      <c r="F2344" s="33" t="s">
        <v>1005</v>
      </c>
      <c r="G2344" s="33" t="s">
        <v>3091</v>
      </c>
      <c r="H2344" s="5" t="s">
        <v>1855</v>
      </c>
      <c r="I2344" s="33">
        <v>2403</v>
      </c>
      <c r="K2344" s="9">
        <v>45</v>
      </c>
      <c r="O2344" s="33" t="s">
        <v>6995</v>
      </c>
      <c r="P2344" s="61" t="str">
        <f t="shared" si="110"/>
        <v>POINT(-81.012491 32.427942)</v>
      </c>
      <c r="Q2344" s="67">
        <v>32.427942000000002</v>
      </c>
      <c r="R2344" s="67">
        <v>-81.012490999999997</v>
      </c>
    </row>
    <row r="2345" spans="1:18" x14ac:dyDescent="0.25">
      <c r="A2345" s="76" t="str">
        <f t="shared" si="108"/>
        <v>45055</v>
      </c>
      <c r="B2345" s="76" t="str">
        <f t="shared" si="109"/>
        <v>45055</v>
      </c>
      <c r="C2345" s="33">
        <v>45055</v>
      </c>
      <c r="D2345" s="33" t="s">
        <v>6996</v>
      </c>
      <c r="E2345" s="33" t="s">
        <v>1006</v>
      </c>
      <c r="F2345" s="33" t="s">
        <v>1005</v>
      </c>
      <c r="G2345" s="33" t="s">
        <v>6997</v>
      </c>
      <c r="H2345" s="5" t="s">
        <v>1855</v>
      </c>
      <c r="I2345" s="33">
        <v>2404</v>
      </c>
      <c r="K2345" s="9">
        <v>45</v>
      </c>
      <c r="O2345" s="33" t="s">
        <v>6998</v>
      </c>
      <c r="P2345" s="61" t="str">
        <f t="shared" si="110"/>
        <v>POINT(-80.645219 34.259654)</v>
      </c>
      <c r="Q2345" s="67">
        <v>34.259653999999998</v>
      </c>
      <c r="R2345" s="67">
        <v>-80.645218999999997</v>
      </c>
    </row>
    <row r="2346" spans="1:18" x14ac:dyDescent="0.25">
      <c r="A2346" s="76" t="str">
        <f t="shared" si="108"/>
        <v>45057</v>
      </c>
      <c r="B2346" s="76" t="str">
        <f t="shared" si="109"/>
        <v>45057</v>
      </c>
      <c r="C2346" s="33">
        <v>45057</v>
      </c>
      <c r="D2346" s="33" t="s">
        <v>5686</v>
      </c>
      <c r="E2346" s="33" t="s">
        <v>1006</v>
      </c>
      <c r="F2346" s="33" t="s">
        <v>1005</v>
      </c>
      <c r="G2346" s="33" t="s">
        <v>5687</v>
      </c>
      <c r="H2346" s="5" t="s">
        <v>1855</v>
      </c>
      <c r="I2346" s="33">
        <v>2405</v>
      </c>
      <c r="K2346" s="9">
        <v>45</v>
      </c>
      <c r="O2346" s="33" t="s">
        <v>6999</v>
      </c>
      <c r="P2346" s="61" t="str">
        <f t="shared" si="110"/>
        <v>POINT(-80.74724 34.758129)</v>
      </c>
      <c r="Q2346" s="67">
        <v>34.758128999999997</v>
      </c>
      <c r="R2346" s="67">
        <v>-80.747240000000005</v>
      </c>
    </row>
    <row r="2347" spans="1:18" x14ac:dyDescent="0.25">
      <c r="A2347" s="76" t="str">
        <f t="shared" si="108"/>
        <v>45059</v>
      </c>
      <c r="B2347" s="76" t="str">
        <f t="shared" si="109"/>
        <v>45059</v>
      </c>
      <c r="C2347" s="33">
        <v>45059</v>
      </c>
      <c r="D2347" s="33" t="s">
        <v>3108</v>
      </c>
      <c r="E2347" s="33" t="s">
        <v>1006</v>
      </c>
      <c r="F2347" s="33" t="s">
        <v>1005</v>
      </c>
      <c r="G2347" s="33" t="s">
        <v>3109</v>
      </c>
      <c r="H2347" s="5" t="s">
        <v>1855</v>
      </c>
      <c r="I2347" s="33">
        <v>2406</v>
      </c>
      <c r="K2347" s="9">
        <v>45</v>
      </c>
      <c r="O2347" s="33" t="s">
        <v>7000</v>
      </c>
      <c r="P2347" s="61" t="str">
        <f t="shared" si="110"/>
        <v>POINT(-82.026131 34.504773)</v>
      </c>
      <c r="Q2347" s="67">
        <v>34.504773</v>
      </c>
      <c r="R2347" s="67">
        <v>-82.026131000000007</v>
      </c>
    </row>
    <row r="2348" spans="1:18" x14ac:dyDescent="0.25">
      <c r="A2348" s="76" t="str">
        <f t="shared" si="108"/>
        <v>45061</v>
      </c>
      <c r="B2348" s="76" t="str">
        <f t="shared" si="109"/>
        <v>45061</v>
      </c>
      <c r="C2348" s="33">
        <v>45061</v>
      </c>
      <c r="D2348" s="33" t="s">
        <v>1974</v>
      </c>
      <c r="E2348" s="33" t="s">
        <v>1006</v>
      </c>
      <c r="F2348" s="33" t="s">
        <v>1005</v>
      </c>
      <c r="G2348" s="33" t="s">
        <v>1975</v>
      </c>
      <c r="H2348" s="5" t="s">
        <v>1855</v>
      </c>
      <c r="I2348" s="33">
        <v>2407</v>
      </c>
      <c r="K2348" s="9">
        <v>45</v>
      </c>
      <c r="O2348" s="33" t="s">
        <v>7001</v>
      </c>
      <c r="P2348" s="61" t="str">
        <f t="shared" si="110"/>
        <v>POINT(-80.265139 34.181555)</v>
      </c>
      <c r="Q2348" s="67">
        <v>34.181555000000003</v>
      </c>
      <c r="R2348" s="67">
        <v>-80.265139000000005</v>
      </c>
    </row>
    <row r="2349" spans="1:18" x14ac:dyDescent="0.25">
      <c r="A2349" s="76" t="str">
        <f t="shared" si="108"/>
        <v>45063</v>
      </c>
      <c r="B2349" s="76" t="str">
        <f t="shared" si="109"/>
        <v>45063</v>
      </c>
      <c r="C2349" s="33">
        <v>45063</v>
      </c>
      <c r="D2349" s="33" t="s">
        <v>7002</v>
      </c>
      <c r="E2349" s="33" t="s">
        <v>1006</v>
      </c>
      <c r="F2349" s="33" t="s">
        <v>1005</v>
      </c>
      <c r="G2349" s="33" t="s">
        <v>7003</v>
      </c>
      <c r="H2349" s="5" t="s">
        <v>1855</v>
      </c>
      <c r="I2349" s="33">
        <v>2408</v>
      </c>
      <c r="K2349" s="9">
        <v>45</v>
      </c>
      <c r="O2349" s="33" t="s">
        <v>7004</v>
      </c>
      <c r="P2349" s="61" t="str">
        <f t="shared" si="110"/>
        <v>POINT(-81.213684 33.958732)</v>
      </c>
      <c r="Q2349" s="67">
        <v>33.958731999999998</v>
      </c>
      <c r="R2349" s="67">
        <v>-81.213684000000001</v>
      </c>
    </row>
    <row r="2350" spans="1:18" x14ac:dyDescent="0.25">
      <c r="A2350" s="76" t="str">
        <f t="shared" si="108"/>
        <v>45065</v>
      </c>
      <c r="B2350" s="76" t="str">
        <f t="shared" si="109"/>
        <v>45065</v>
      </c>
      <c r="C2350" s="33">
        <v>45065</v>
      </c>
      <c r="D2350" s="33" t="s">
        <v>7005</v>
      </c>
      <c r="E2350" s="33" t="s">
        <v>1006</v>
      </c>
      <c r="F2350" s="33" t="s">
        <v>1005</v>
      </c>
      <c r="G2350" s="33" t="s">
        <v>7006</v>
      </c>
      <c r="H2350" s="5" t="s">
        <v>1855</v>
      </c>
      <c r="I2350" s="33">
        <v>2409</v>
      </c>
      <c r="K2350" s="9">
        <v>45</v>
      </c>
      <c r="O2350" s="33" t="s">
        <v>7007</v>
      </c>
      <c r="P2350" s="61" t="str">
        <f t="shared" si="110"/>
        <v>POINT(-82.293659 33.883028)</v>
      </c>
      <c r="Q2350" s="67">
        <v>33.883028000000003</v>
      </c>
      <c r="R2350" s="67">
        <v>-82.293659000000005</v>
      </c>
    </row>
    <row r="2351" spans="1:18" x14ac:dyDescent="0.25">
      <c r="A2351" s="76" t="str">
        <f t="shared" si="108"/>
        <v>45067</v>
      </c>
      <c r="B2351" s="76" t="str">
        <f t="shared" si="109"/>
        <v>45067</v>
      </c>
      <c r="C2351" s="33">
        <v>45067</v>
      </c>
      <c r="D2351" s="33" t="s">
        <v>1992</v>
      </c>
      <c r="E2351" s="33" t="s">
        <v>1006</v>
      </c>
      <c r="F2351" s="33" t="s">
        <v>1005</v>
      </c>
      <c r="G2351" s="33" t="s">
        <v>1993</v>
      </c>
      <c r="H2351" s="5" t="s">
        <v>1855</v>
      </c>
      <c r="I2351" s="33">
        <v>2410</v>
      </c>
      <c r="K2351" s="9">
        <v>45</v>
      </c>
      <c r="O2351" s="33" t="s">
        <v>7008</v>
      </c>
      <c r="P2351" s="61" t="str">
        <f t="shared" si="110"/>
        <v>POINT(-79.336829 34.164265)</v>
      </c>
      <c r="Q2351" s="67">
        <v>34.164265</v>
      </c>
      <c r="R2351" s="67">
        <v>-79.336828999999994</v>
      </c>
    </row>
    <row r="2352" spans="1:18" x14ac:dyDescent="0.25">
      <c r="A2352" s="76" t="str">
        <f t="shared" si="108"/>
        <v>45069</v>
      </c>
      <c r="B2352" s="76" t="str">
        <f t="shared" si="109"/>
        <v>45069</v>
      </c>
      <c r="C2352" s="33">
        <v>45069</v>
      </c>
      <c r="D2352" s="33" t="s">
        <v>7009</v>
      </c>
      <c r="E2352" s="33" t="s">
        <v>1006</v>
      </c>
      <c r="F2352" s="33" t="s">
        <v>1005</v>
      </c>
      <c r="G2352" s="33" t="s">
        <v>7010</v>
      </c>
      <c r="H2352" s="5" t="s">
        <v>1855</v>
      </c>
      <c r="I2352" s="33">
        <v>2411</v>
      </c>
      <c r="K2352" s="9">
        <v>45</v>
      </c>
      <c r="O2352" s="33" t="s">
        <v>7011</v>
      </c>
      <c r="P2352" s="61" t="str">
        <f t="shared" si="110"/>
        <v>POINT(-79.670645 34.635883)</v>
      </c>
      <c r="Q2352" s="67">
        <v>34.635883</v>
      </c>
      <c r="R2352" s="67">
        <v>-79.670644999999993</v>
      </c>
    </row>
    <row r="2353" spans="1:18" x14ac:dyDescent="0.25">
      <c r="A2353" s="76" t="str">
        <f t="shared" si="108"/>
        <v>45071</v>
      </c>
      <c r="B2353" s="76" t="str">
        <f t="shared" si="109"/>
        <v>45071</v>
      </c>
      <c r="C2353" s="33">
        <v>45071</v>
      </c>
      <c r="D2353" s="33" t="s">
        <v>7012</v>
      </c>
      <c r="E2353" s="33" t="s">
        <v>1006</v>
      </c>
      <c r="F2353" s="33" t="s">
        <v>1005</v>
      </c>
      <c r="G2353" s="33" t="s">
        <v>7013</v>
      </c>
      <c r="H2353" s="5" t="s">
        <v>1855</v>
      </c>
      <c r="I2353" s="33">
        <v>2412</v>
      </c>
      <c r="K2353" s="9">
        <v>45</v>
      </c>
      <c r="O2353" s="33" t="s">
        <v>7014</v>
      </c>
      <c r="P2353" s="61" t="str">
        <f t="shared" si="110"/>
        <v>POINT(-81.575787 34.268079)</v>
      </c>
      <c r="Q2353" s="67">
        <v>34.268079</v>
      </c>
      <c r="R2353" s="67">
        <v>-81.575787000000005</v>
      </c>
    </row>
    <row r="2354" spans="1:18" x14ac:dyDescent="0.25">
      <c r="A2354" s="76" t="str">
        <f t="shared" si="108"/>
        <v>45073</v>
      </c>
      <c r="B2354" s="76" t="str">
        <f t="shared" si="109"/>
        <v>45073</v>
      </c>
      <c r="C2354" s="33">
        <v>45073</v>
      </c>
      <c r="D2354" s="33" t="s">
        <v>3147</v>
      </c>
      <c r="E2354" s="33" t="s">
        <v>1006</v>
      </c>
      <c r="F2354" s="33" t="s">
        <v>1005</v>
      </c>
      <c r="G2354" s="33" t="s">
        <v>3148</v>
      </c>
      <c r="H2354" s="5" t="s">
        <v>1855</v>
      </c>
      <c r="I2354" s="33">
        <v>2413</v>
      </c>
      <c r="K2354" s="9">
        <v>45</v>
      </c>
      <c r="O2354" s="33" t="s">
        <v>7015</v>
      </c>
      <c r="P2354" s="61" t="str">
        <f t="shared" si="110"/>
        <v>POINT(-83.005464 34.707761)</v>
      </c>
      <c r="Q2354" s="67">
        <v>34.707760999999998</v>
      </c>
      <c r="R2354" s="67">
        <v>-83.005464000000003</v>
      </c>
    </row>
    <row r="2355" spans="1:18" x14ac:dyDescent="0.25">
      <c r="A2355" s="76" t="str">
        <f t="shared" si="108"/>
        <v>45075</v>
      </c>
      <c r="B2355" s="76" t="str">
        <f t="shared" si="109"/>
        <v>45075</v>
      </c>
      <c r="C2355" s="33">
        <v>45075</v>
      </c>
      <c r="D2355" s="33" t="s">
        <v>7016</v>
      </c>
      <c r="E2355" s="33" t="s">
        <v>1006</v>
      </c>
      <c r="F2355" s="33" t="s">
        <v>1005</v>
      </c>
      <c r="G2355" s="33" t="s">
        <v>7017</v>
      </c>
      <c r="H2355" s="5" t="s">
        <v>1855</v>
      </c>
      <c r="I2355" s="33">
        <v>2414</v>
      </c>
      <c r="K2355" s="9">
        <v>45</v>
      </c>
      <c r="O2355" s="33" t="s">
        <v>7018</v>
      </c>
      <c r="P2355" s="61" t="str">
        <f t="shared" si="110"/>
        <v>POINT(-80.799081 33.471516)</v>
      </c>
      <c r="Q2355" s="67">
        <v>33.471516000000001</v>
      </c>
      <c r="R2355" s="67">
        <v>-80.799081000000001</v>
      </c>
    </row>
    <row r="2356" spans="1:18" x14ac:dyDescent="0.25">
      <c r="A2356" s="76" t="str">
        <f t="shared" si="108"/>
        <v>45077</v>
      </c>
      <c r="B2356" s="76" t="str">
        <f t="shared" si="109"/>
        <v>45077</v>
      </c>
      <c r="C2356" s="33">
        <v>45077</v>
      </c>
      <c r="D2356" s="33" t="s">
        <v>2013</v>
      </c>
      <c r="E2356" s="33" t="s">
        <v>1006</v>
      </c>
      <c r="F2356" s="33" t="s">
        <v>1005</v>
      </c>
      <c r="G2356" s="33" t="s">
        <v>2014</v>
      </c>
      <c r="H2356" s="5" t="s">
        <v>1855</v>
      </c>
      <c r="I2356" s="33">
        <v>2415</v>
      </c>
      <c r="K2356" s="9">
        <v>45</v>
      </c>
      <c r="O2356" s="33" t="s">
        <v>7019</v>
      </c>
      <c r="P2356" s="61" t="str">
        <f t="shared" si="110"/>
        <v>POINT(-82.686452 34.809329)</v>
      </c>
      <c r="Q2356" s="67">
        <v>34.809328999999998</v>
      </c>
      <c r="R2356" s="67">
        <v>-82.686452000000003</v>
      </c>
    </row>
    <row r="2357" spans="1:18" x14ac:dyDescent="0.25">
      <c r="A2357" s="76" t="str">
        <f t="shared" si="108"/>
        <v>45079</v>
      </c>
      <c r="B2357" s="76" t="str">
        <f t="shared" si="109"/>
        <v>45079</v>
      </c>
      <c r="C2357" s="33">
        <v>45079</v>
      </c>
      <c r="D2357" s="33" t="s">
        <v>3555</v>
      </c>
      <c r="E2357" s="33" t="s">
        <v>1006</v>
      </c>
      <c r="F2357" s="33" t="s">
        <v>1005</v>
      </c>
      <c r="G2357" s="33" t="s">
        <v>3556</v>
      </c>
      <c r="H2357" s="5" t="s">
        <v>1855</v>
      </c>
      <c r="I2357" s="33">
        <v>2416</v>
      </c>
      <c r="K2357" s="9">
        <v>45</v>
      </c>
      <c r="O2357" s="33" t="s">
        <v>7020</v>
      </c>
      <c r="P2357" s="61" t="str">
        <f t="shared" si="110"/>
        <v>POINT(-80.98649 34.060483)</v>
      </c>
      <c r="Q2357" s="67">
        <v>34.060482999999998</v>
      </c>
      <c r="R2357" s="67">
        <v>-80.986490000000003</v>
      </c>
    </row>
    <row r="2358" spans="1:18" x14ac:dyDescent="0.25">
      <c r="A2358" s="76" t="str">
        <f t="shared" si="108"/>
        <v>45081</v>
      </c>
      <c r="B2358" s="76" t="str">
        <f t="shared" si="109"/>
        <v>45081</v>
      </c>
      <c r="C2358" s="33">
        <v>45081</v>
      </c>
      <c r="D2358" s="33" t="s">
        <v>7021</v>
      </c>
      <c r="E2358" s="33" t="s">
        <v>1006</v>
      </c>
      <c r="F2358" s="33" t="s">
        <v>1005</v>
      </c>
      <c r="G2358" s="33" t="s">
        <v>7022</v>
      </c>
      <c r="H2358" s="5" t="s">
        <v>1855</v>
      </c>
      <c r="I2358" s="33">
        <v>2417</v>
      </c>
      <c r="K2358" s="9">
        <v>45</v>
      </c>
      <c r="O2358" s="33" t="s">
        <v>7023</v>
      </c>
      <c r="P2358" s="61" t="str">
        <f t="shared" si="110"/>
        <v>POINT(-81.706529 33.995666)</v>
      </c>
      <c r="Q2358" s="67">
        <v>33.995666</v>
      </c>
      <c r="R2358" s="67">
        <v>-81.706529000000003</v>
      </c>
    </row>
    <row r="2359" spans="1:18" x14ac:dyDescent="0.25">
      <c r="A2359" s="76" t="str">
        <f t="shared" si="108"/>
        <v>45083</v>
      </c>
      <c r="B2359" s="76" t="str">
        <f t="shared" si="109"/>
        <v>45083</v>
      </c>
      <c r="C2359" s="33">
        <v>45083</v>
      </c>
      <c r="D2359" s="33" t="s">
        <v>7024</v>
      </c>
      <c r="E2359" s="33" t="s">
        <v>1006</v>
      </c>
      <c r="F2359" s="33" t="s">
        <v>1005</v>
      </c>
      <c r="G2359" s="33" t="s">
        <v>7025</v>
      </c>
      <c r="H2359" s="5" t="s">
        <v>1855</v>
      </c>
      <c r="I2359" s="33">
        <v>2418</v>
      </c>
      <c r="K2359" s="9">
        <v>45</v>
      </c>
      <c r="O2359" s="33" t="s">
        <v>7026</v>
      </c>
      <c r="P2359" s="61" t="str">
        <f t="shared" si="110"/>
        <v>POINT(-82.000163 34.962731)</v>
      </c>
      <c r="Q2359" s="67">
        <v>34.962730999999998</v>
      </c>
      <c r="R2359" s="67">
        <v>-82.000163000000001</v>
      </c>
    </row>
    <row r="2360" spans="1:18" x14ac:dyDescent="0.25">
      <c r="A2360" s="76" t="str">
        <f t="shared" si="108"/>
        <v>45085</v>
      </c>
      <c r="B2360" s="76" t="str">
        <f t="shared" si="109"/>
        <v>45085</v>
      </c>
      <c r="C2360" s="33">
        <v>45085</v>
      </c>
      <c r="D2360" s="33" t="s">
        <v>2031</v>
      </c>
      <c r="E2360" s="33" t="s">
        <v>1006</v>
      </c>
      <c r="F2360" s="33" t="s">
        <v>1005</v>
      </c>
      <c r="G2360" s="33" t="s">
        <v>2032</v>
      </c>
      <c r="H2360" s="5" t="s">
        <v>1855</v>
      </c>
      <c r="I2360" s="33">
        <v>2419</v>
      </c>
      <c r="K2360" s="9">
        <v>45</v>
      </c>
      <c r="O2360" s="33" t="s">
        <v>7027</v>
      </c>
      <c r="P2360" s="61" t="str">
        <f t="shared" si="110"/>
        <v>POINT(-80.387303 33.929411)</v>
      </c>
      <c r="Q2360" s="67">
        <v>33.929411000000002</v>
      </c>
      <c r="R2360" s="67">
        <v>-80.387303000000003</v>
      </c>
    </row>
    <row r="2361" spans="1:18" x14ac:dyDescent="0.25">
      <c r="A2361" s="76" t="str">
        <f t="shared" si="108"/>
        <v>45087</v>
      </c>
      <c r="B2361" s="76" t="str">
        <f t="shared" si="109"/>
        <v>45087</v>
      </c>
      <c r="C2361" s="33">
        <v>45087</v>
      </c>
      <c r="D2361" s="33" t="s">
        <v>2338</v>
      </c>
      <c r="E2361" s="33" t="s">
        <v>1006</v>
      </c>
      <c r="F2361" s="33" t="s">
        <v>1005</v>
      </c>
      <c r="G2361" s="33" t="s">
        <v>2339</v>
      </c>
      <c r="H2361" s="5" t="s">
        <v>1855</v>
      </c>
      <c r="I2361" s="33">
        <v>2420</v>
      </c>
      <c r="K2361" s="9">
        <v>45</v>
      </c>
      <c r="O2361" s="33" t="s">
        <v>7028</v>
      </c>
      <c r="P2361" s="61" t="str">
        <f t="shared" si="110"/>
        <v>POINT(-81.625389 34.73195)</v>
      </c>
      <c r="Q2361" s="67">
        <v>34.731949999999998</v>
      </c>
      <c r="R2361" s="67">
        <v>-81.625388999999998</v>
      </c>
    </row>
    <row r="2362" spans="1:18" x14ac:dyDescent="0.25">
      <c r="A2362" s="76" t="str">
        <f t="shared" si="108"/>
        <v>45089</v>
      </c>
      <c r="B2362" s="76" t="str">
        <f t="shared" si="109"/>
        <v>45089</v>
      </c>
      <c r="C2362" s="33">
        <v>45089</v>
      </c>
      <c r="D2362" s="33" t="s">
        <v>7029</v>
      </c>
      <c r="E2362" s="33" t="s">
        <v>1006</v>
      </c>
      <c r="F2362" s="33" t="s">
        <v>1005</v>
      </c>
      <c r="G2362" s="33" t="s">
        <v>7030</v>
      </c>
      <c r="H2362" s="5" t="s">
        <v>1855</v>
      </c>
      <c r="I2362" s="33">
        <v>2421</v>
      </c>
      <c r="K2362" s="9">
        <v>45</v>
      </c>
      <c r="O2362" s="33" t="s">
        <v>7031</v>
      </c>
      <c r="P2362" s="61" t="str">
        <f t="shared" si="110"/>
        <v>POINT(-79.733271 33.654581)</v>
      </c>
      <c r="Q2362" s="67">
        <v>33.654581</v>
      </c>
      <c r="R2362" s="67">
        <v>-79.733271000000002</v>
      </c>
    </row>
    <row r="2363" spans="1:18" x14ac:dyDescent="0.25">
      <c r="A2363" s="76" t="str">
        <f t="shared" si="108"/>
        <v>45091</v>
      </c>
      <c r="B2363" s="76" t="str">
        <f t="shared" si="109"/>
        <v>45091</v>
      </c>
      <c r="C2363" s="33">
        <v>45091</v>
      </c>
      <c r="D2363" s="33" t="s">
        <v>4596</v>
      </c>
      <c r="E2363" s="33" t="s">
        <v>1006</v>
      </c>
      <c r="F2363" s="33" t="s">
        <v>1005</v>
      </c>
      <c r="G2363" s="33" t="s">
        <v>4597</v>
      </c>
      <c r="H2363" s="5" t="s">
        <v>1855</v>
      </c>
      <c r="I2363" s="33">
        <v>2422</v>
      </c>
      <c r="K2363" s="9">
        <v>45</v>
      </c>
      <c r="O2363" s="33" t="s">
        <v>7032</v>
      </c>
      <c r="P2363" s="61" t="str">
        <f t="shared" si="110"/>
        <v>POINT(-81.06181 34.991083)</v>
      </c>
      <c r="Q2363" s="67">
        <v>34.991083000000003</v>
      </c>
      <c r="R2363" s="67">
        <v>-81.061809999999994</v>
      </c>
    </row>
    <row r="2364" spans="1:18" x14ac:dyDescent="0.25">
      <c r="A2364" s="76" t="str">
        <f t="shared" si="108"/>
        <v>46003</v>
      </c>
      <c r="B2364" s="76" t="str">
        <f t="shared" si="109"/>
        <v>46003</v>
      </c>
      <c r="C2364" s="33">
        <v>46003</v>
      </c>
      <c r="D2364" s="33" t="s">
        <v>7033</v>
      </c>
      <c r="E2364" s="33" t="s">
        <v>1009</v>
      </c>
      <c r="F2364" s="33" t="s">
        <v>1008</v>
      </c>
      <c r="G2364" s="33" t="s">
        <v>7034</v>
      </c>
      <c r="H2364" s="5" t="s">
        <v>1855</v>
      </c>
      <c r="I2364" s="33">
        <v>2423</v>
      </c>
      <c r="K2364" s="9">
        <v>46</v>
      </c>
      <c r="O2364" s="33" t="s">
        <v>7035</v>
      </c>
      <c r="P2364" s="61" t="str">
        <f t="shared" si="110"/>
        <v>POINT(-98.531305 43.694057)</v>
      </c>
      <c r="Q2364" s="67">
        <v>43.694057000000001</v>
      </c>
      <c r="R2364" s="67">
        <v>-98.531305000000003</v>
      </c>
    </row>
    <row r="2365" spans="1:18" x14ac:dyDescent="0.25">
      <c r="A2365" s="76" t="str">
        <f t="shared" si="108"/>
        <v>46005</v>
      </c>
      <c r="B2365" s="76" t="str">
        <f t="shared" si="109"/>
        <v>46005</v>
      </c>
      <c r="C2365" s="33">
        <v>46005</v>
      </c>
      <c r="D2365" s="33" t="s">
        <v>7036</v>
      </c>
      <c r="E2365" s="33" t="s">
        <v>1009</v>
      </c>
      <c r="F2365" s="33" t="s">
        <v>1008</v>
      </c>
      <c r="G2365" s="33" t="s">
        <v>7037</v>
      </c>
      <c r="H2365" s="5" t="s">
        <v>1855</v>
      </c>
      <c r="I2365" s="33">
        <v>2424</v>
      </c>
      <c r="K2365" s="9">
        <v>46</v>
      </c>
      <c r="O2365" s="33" t="s">
        <v>7038</v>
      </c>
      <c r="P2365" s="61" t="str">
        <f t="shared" si="110"/>
        <v>POINT(-98.226727 44.368344)</v>
      </c>
      <c r="Q2365" s="67">
        <v>44.368344</v>
      </c>
      <c r="R2365" s="67">
        <v>-98.226726999999997</v>
      </c>
    </row>
    <row r="2366" spans="1:18" x14ac:dyDescent="0.25">
      <c r="A2366" s="76" t="str">
        <f t="shared" si="108"/>
        <v>46007</v>
      </c>
      <c r="B2366" s="76" t="str">
        <f t="shared" si="109"/>
        <v>46007</v>
      </c>
      <c r="C2366" s="33">
        <v>46007</v>
      </c>
      <c r="D2366" s="33" t="s">
        <v>7039</v>
      </c>
      <c r="E2366" s="33" t="s">
        <v>1009</v>
      </c>
      <c r="F2366" s="33" t="s">
        <v>1008</v>
      </c>
      <c r="G2366" s="33" t="s">
        <v>7040</v>
      </c>
      <c r="H2366" s="5" t="s">
        <v>1855</v>
      </c>
      <c r="I2366" s="33">
        <v>2425</v>
      </c>
      <c r="K2366" s="9">
        <v>46</v>
      </c>
      <c r="O2366" s="33" t="s">
        <v>7041</v>
      </c>
      <c r="P2366" s="61" t="str">
        <f t="shared" si="110"/>
        <v>POINT(-101.786034 43.208288)</v>
      </c>
      <c r="Q2366" s="67">
        <v>43.208288000000003</v>
      </c>
      <c r="R2366" s="67">
        <v>-101.786034</v>
      </c>
    </row>
    <row r="2367" spans="1:18" x14ac:dyDescent="0.25">
      <c r="A2367" s="76" t="str">
        <f t="shared" si="108"/>
        <v>46009</v>
      </c>
      <c r="B2367" s="76" t="str">
        <f t="shared" si="109"/>
        <v>46009</v>
      </c>
      <c r="C2367" s="33">
        <v>46009</v>
      </c>
      <c r="D2367" s="33" t="s">
        <v>7042</v>
      </c>
      <c r="E2367" s="33" t="s">
        <v>1009</v>
      </c>
      <c r="F2367" s="33" t="s">
        <v>1008</v>
      </c>
      <c r="G2367" s="33" t="s">
        <v>7043</v>
      </c>
      <c r="H2367" s="5" t="s">
        <v>1855</v>
      </c>
      <c r="I2367" s="33">
        <v>2426</v>
      </c>
      <c r="K2367" s="9">
        <v>46</v>
      </c>
      <c r="O2367" s="33" t="s">
        <v>7044</v>
      </c>
      <c r="P2367" s="61" t="str">
        <f t="shared" si="110"/>
        <v>POINT(-97.860351 42.965559)</v>
      </c>
      <c r="Q2367" s="67">
        <v>42.965558999999999</v>
      </c>
      <c r="R2367" s="67">
        <v>-97.860350999999994</v>
      </c>
    </row>
    <row r="2368" spans="1:18" x14ac:dyDescent="0.25">
      <c r="A2368" s="76" t="str">
        <f t="shared" si="108"/>
        <v>46011</v>
      </c>
      <c r="B2368" s="76" t="str">
        <f t="shared" si="109"/>
        <v>46011</v>
      </c>
      <c r="C2368" s="33">
        <v>46011</v>
      </c>
      <c r="D2368" s="33" t="s">
        <v>7045</v>
      </c>
      <c r="E2368" s="33" t="s">
        <v>1009</v>
      </c>
      <c r="F2368" s="33" t="s">
        <v>1008</v>
      </c>
      <c r="G2368" s="33" t="s">
        <v>7046</v>
      </c>
      <c r="H2368" s="5" t="s">
        <v>1855</v>
      </c>
      <c r="I2368" s="33">
        <v>2427</v>
      </c>
      <c r="K2368" s="9">
        <v>46</v>
      </c>
      <c r="O2368" s="33" t="s">
        <v>7047</v>
      </c>
      <c r="P2368" s="61" t="str">
        <f t="shared" si="110"/>
        <v>POINT(-96.786838 44.312257)</v>
      </c>
      <c r="Q2368" s="67">
        <v>44.312257000000002</v>
      </c>
      <c r="R2368" s="67">
        <v>-96.786838000000003</v>
      </c>
    </row>
    <row r="2369" spans="1:18" x14ac:dyDescent="0.25">
      <c r="A2369" s="76" t="str">
        <f t="shared" si="108"/>
        <v>46013</v>
      </c>
      <c r="B2369" s="76" t="str">
        <f t="shared" si="109"/>
        <v>46013</v>
      </c>
      <c r="C2369" s="33">
        <v>46013</v>
      </c>
      <c r="D2369" s="33" t="s">
        <v>3404</v>
      </c>
      <c r="E2369" s="33" t="s">
        <v>1009</v>
      </c>
      <c r="F2369" s="33" t="s">
        <v>1008</v>
      </c>
      <c r="G2369" s="33" t="s">
        <v>3405</v>
      </c>
      <c r="H2369" s="5" t="s">
        <v>1855</v>
      </c>
      <c r="I2369" s="33">
        <v>2428</v>
      </c>
      <c r="K2369" s="9">
        <v>46</v>
      </c>
      <c r="O2369" s="33" t="s">
        <v>7048</v>
      </c>
      <c r="P2369" s="61" t="str">
        <f t="shared" si="110"/>
        <v>POINT(-98.448464 45.477807)</v>
      </c>
      <c r="Q2369" s="67">
        <v>45.477806999999999</v>
      </c>
      <c r="R2369" s="67">
        <v>-98.448464000000001</v>
      </c>
    </row>
    <row r="2370" spans="1:18" x14ac:dyDescent="0.25">
      <c r="A2370" s="76" t="str">
        <f t="shared" si="108"/>
        <v>46015</v>
      </c>
      <c r="B2370" s="76" t="str">
        <f t="shared" si="109"/>
        <v>46015</v>
      </c>
      <c r="C2370" s="33">
        <v>46015</v>
      </c>
      <c r="D2370" s="33" t="s">
        <v>7049</v>
      </c>
      <c r="E2370" s="33" t="s">
        <v>1009</v>
      </c>
      <c r="F2370" s="33" t="s">
        <v>1008</v>
      </c>
      <c r="G2370" s="33" t="s">
        <v>7050</v>
      </c>
      <c r="H2370" s="5" t="s">
        <v>1855</v>
      </c>
      <c r="I2370" s="33">
        <v>2429</v>
      </c>
      <c r="K2370" s="9">
        <v>46</v>
      </c>
      <c r="O2370" s="33" t="s">
        <v>7051</v>
      </c>
      <c r="P2370" s="61" t="str">
        <f t="shared" si="110"/>
        <v>POINT(-99.188651 43.762079)</v>
      </c>
      <c r="Q2370" s="67">
        <v>43.762079</v>
      </c>
      <c r="R2370" s="67">
        <v>-99.188650999999993</v>
      </c>
    </row>
    <row r="2371" spans="1:18" x14ac:dyDescent="0.25">
      <c r="A2371" s="76" t="str">
        <f t="shared" ref="A2371:A2434" si="111">K2371&amp;RIGHT(C2371,3)</f>
        <v>46017</v>
      </c>
      <c r="B2371" s="76" t="str">
        <f t="shared" ref="B2371:B2434" si="112">TEXT(A2371,"00000")</f>
        <v>46017</v>
      </c>
      <c r="C2371" s="33">
        <v>46017</v>
      </c>
      <c r="D2371" s="33" t="s">
        <v>5599</v>
      </c>
      <c r="E2371" s="33" t="s">
        <v>1009</v>
      </c>
      <c r="F2371" s="33" t="s">
        <v>1008</v>
      </c>
      <c r="G2371" s="33" t="s">
        <v>5600</v>
      </c>
      <c r="H2371" s="5" t="s">
        <v>1855</v>
      </c>
      <c r="I2371" s="33">
        <v>2430</v>
      </c>
      <c r="K2371" s="9">
        <v>46</v>
      </c>
      <c r="O2371" s="33" t="s">
        <v>7052</v>
      </c>
      <c r="P2371" s="61" t="str">
        <f t="shared" ref="P2371:P2434" si="113">CONCATENATE("POINT","(",R2371," ",Q2371,")")</f>
        <v>POINT(-99.375243 44.05926)</v>
      </c>
      <c r="Q2371" s="67">
        <v>44.059260000000002</v>
      </c>
      <c r="R2371" s="67">
        <v>-99.375242999999998</v>
      </c>
    </row>
    <row r="2372" spans="1:18" x14ac:dyDescent="0.25">
      <c r="A2372" s="76" t="str">
        <f t="shared" si="111"/>
        <v>46019</v>
      </c>
      <c r="B2372" s="76" t="str">
        <f t="shared" si="112"/>
        <v>46019</v>
      </c>
      <c r="C2372" s="33">
        <v>46019</v>
      </c>
      <c r="D2372" s="33" t="s">
        <v>2363</v>
      </c>
      <c r="E2372" s="33" t="s">
        <v>1009</v>
      </c>
      <c r="F2372" s="33" t="s">
        <v>1008</v>
      </c>
      <c r="G2372" s="33" t="s">
        <v>2364</v>
      </c>
      <c r="H2372" s="5" t="s">
        <v>1855</v>
      </c>
      <c r="I2372" s="33">
        <v>2431</v>
      </c>
      <c r="K2372" s="9">
        <v>46</v>
      </c>
      <c r="O2372" s="33" t="s">
        <v>7053</v>
      </c>
      <c r="P2372" s="61" t="str">
        <f t="shared" si="113"/>
        <v>POINT(-103.761216 44.672144)</v>
      </c>
      <c r="Q2372" s="67">
        <v>44.672144000000003</v>
      </c>
      <c r="R2372" s="67">
        <v>-103.761216</v>
      </c>
    </row>
    <row r="2373" spans="1:18" x14ac:dyDescent="0.25">
      <c r="A2373" s="76" t="str">
        <f t="shared" si="111"/>
        <v>46021</v>
      </c>
      <c r="B2373" s="76" t="str">
        <f t="shared" si="112"/>
        <v>46021</v>
      </c>
      <c r="C2373" s="33">
        <v>46021</v>
      </c>
      <c r="D2373" s="33" t="s">
        <v>4247</v>
      </c>
      <c r="E2373" s="33" t="s">
        <v>1009</v>
      </c>
      <c r="F2373" s="33" t="s">
        <v>1008</v>
      </c>
      <c r="G2373" s="33" t="s">
        <v>4248</v>
      </c>
      <c r="H2373" s="5" t="s">
        <v>1855</v>
      </c>
      <c r="I2373" s="33">
        <v>2432</v>
      </c>
      <c r="K2373" s="9">
        <v>46</v>
      </c>
      <c r="O2373" s="33" t="s">
        <v>7054</v>
      </c>
      <c r="P2373" s="61" t="str">
        <f t="shared" si="113"/>
        <v>POINT(-100.101667 45.802878)</v>
      </c>
      <c r="Q2373" s="67">
        <v>45.802878</v>
      </c>
      <c r="R2373" s="67">
        <v>-100.10166700000001</v>
      </c>
    </row>
    <row r="2374" spans="1:18" x14ac:dyDescent="0.25">
      <c r="A2374" s="76" t="str">
        <f t="shared" si="111"/>
        <v>46023</v>
      </c>
      <c r="B2374" s="76" t="str">
        <f t="shared" si="112"/>
        <v>46023</v>
      </c>
      <c r="C2374" s="33">
        <v>46023</v>
      </c>
      <c r="D2374" s="33" t="s">
        <v>7055</v>
      </c>
      <c r="E2374" s="33" t="s">
        <v>1009</v>
      </c>
      <c r="F2374" s="33" t="s">
        <v>1008</v>
      </c>
      <c r="G2374" s="33" t="s">
        <v>7056</v>
      </c>
      <c r="H2374" s="5" t="s">
        <v>1855</v>
      </c>
      <c r="I2374" s="33">
        <v>2433</v>
      </c>
      <c r="K2374" s="9">
        <v>46</v>
      </c>
      <c r="O2374" s="33" t="s">
        <v>7057</v>
      </c>
      <c r="P2374" s="61" t="str">
        <f t="shared" si="113"/>
        <v>POINT(-98.516453 43.173936)</v>
      </c>
      <c r="Q2374" s="67">
        <v>43.173935999999998</v>
      </c>
      <c r="R2374" s="67">
        <v>-98.516452999999998</v>
      </c>
    </row>
    <row r="2375" spans="1:18" x14ac:dyDescent="0.25">
      <c r="A2375" s="76" t="str">
        <f t="shared" si="111"/>
        <v>46025</v>
      </c>
      <c r="B2375" s="76" t="str">
        <f t="shared" si="112"/>
        <v>46025</v>
      </c>
      <c r="C2375" s="33">
        <v>46025</v>
      </c>
      <c r="D2375" s="33" t="s">
        <v>2192</v>
      </c>
      <c r="E2375" s="33" t="s">
        <v>1009</v>
      </c>
      <c r="F2375" s="33" t="s">
        <v>1008</v>
      </c>
      <c r="G2375" s="33" t="s">
        <v>2193</v>
      </c>
      <c r="H2375" s="5" t="s">
        <v>1855</v>
      </c>
      <c r="I2375" s="33">
        <v>2434</v>
      </c>
      <c r="K2375" s="9">
        <v>46</v>
      </c>
      <c r="O2375" s="33" t="s">
        <v>7058</v>
      </c>
      <c r="P2375" s="61" t="str">
        <f t="shared" si="113"/>
        <v>POINT(-97.710087 44.839529)</v>
      </c>
      <c r="Q2375" s="67">
        <v>44.839528999999999</v>
      </c>
      <c r="R2375" s="67">
        <v>-97.710087000000001</v>
      </c>
    </row>
    <row r="2376" spans="1:18" x14ac:dyDescent="0.25">
      <c r="A2376" s="76" t="str">
        <f t="shared" si="111"/>
        <v>46027</v>
      </c>
      <c r="B2376" s="76" t="str">
        <f t="shared" si="112"/>
        <v>46027</v>
      </c>
      <c r="C2376" s="33">
        <v>46027</v>
      </c>
      <c r="D2376" s="33" t="s">
        <v>1893</v>
      </c>
      <c r="E2376" s="33" t="s">
        <v>1009</v>
      </c>
      <c r="F2376" s="33" t="s">
        <v>1008</v>
      </c>
      <c r="G2376" s="33" t="s">
        <v>1894</v>
      </c>
      <c r="H2376" s="5" t="s">
        <v>1855</v>
      </c>
      <c r="I2376" s="33">
        <v>2435</v>
      </c>
      <c r="K2376" s="9">
        <v>46</v>
      </c>
      <c r="O2376" s="33" t="s">
        <v>7059</v>
      </c>
      <c r="P2376" s="61" t="str">
        <f t="shared" si="113"/>
        <v>POINT(-96.93806 42.811174)</v>
      </c>
      <c r="Q2376" s="67">
        <v>42.811174000000001</v>
      </c>
      <c r="R2376" s="67">
        <v>-96.938059999999993</v>
      </c>
    </row>
    <row r="2377" spans="1:18" x14ac:dyDescent="0.25">
      <c r="A2377" s="76" t="str">
        <f t="shared" si="111"/>
        <v>46029</v>
      </c>
      <c r="B2377" s="76" t="str">
        <f t="shared" si="112"/>
        <v>46029</v>
      </c>
      <c r="C2377" s="33">
        <v>46029</v>
      </c>
      <c r="D2377" s="33" t="s">
        <v>7060</v>
      </c>
      <c r="E2377" s="33" t="s">
        <v>1009</v>
      </c>
      <c r="F2377" s="33" t="s">
        <v>1008</v>
      </c>
      <c r="G2377" s="33" t="s">
        <v>7061</v>
      </c>
      <c r="H2377" s="5" t="s">
        <v>1855</v>
      </c>
      <c r="I2377" s="33">
        <v>2436</v>
      </c>
      <c r="K2377" s="9">
        <v>46</v>
      </c>
      <c r="O2377" s="33" t="s">
        <v>7062</v>
      </c>
      <c r="P2377" s="61" t="str">
        <f t="shared" si="113"/>
        <v>POINT(-97.131386 44.913901)</v>
      </c>
      <c r="Q2377" s="67">
        <v>44.913901000000003</v>
      </c>
      <c r="R2377" s="67">
        <v>-97.131386000000006</v>
      </c>
    </row>
    <row r="2378" spans="1:18" x14ac:dyDescent="0.25">
      <c r="A2378" s="76" t="str">
        <f t="shared" si="111"/>
        <v>46031</v>
      </c>
      <c r="B2378" s="76" t="str">
        <f t="shared" si="112"/>
        <v>46031</v>
      </c>
      <c r="C2378" s="33">
        <v>46031</v>
      </c>
      <c r="D2378" s="33" t="s">
        <v>7063</v>
      </c>
      <c r="E2378" s="33" t="s">
        <v>1009</v>
      </c>
      <c r="F2378" s="33" t="s">
        <v>1008</v>
      </c>
      <c r="G2378" s="33" t="s">
        <v>7064</v>
      </c>
      <c r="H2378" s="5" t="s">
        <v>1855</v>
      </c>
      <c r="I2378" s="33">
        <v>2437</v>
      </c>
      <c r="K2378" s="9">
        <v>46</v>
      </c>
      <c r="O2378" s="33" t="s">
        <v>7065</v>
      </c>
      <c r="P2378" s="61" t="str">
        <f t="shared" si="113"/>
        <v>POINT(-100.924599 45.764089)</v>
      </c>
      <c r="Q2378" s="67">
        <v>45.764088999999998</v>
      </c>
      <c r="R2378" s="67">
        <v>-100.924599</v>
      </c>
    </row>
    <row r="2379" spans="1:18" x14ac:dyDescent="0.25">
      <c r="A2379" s="76" t="str">
        <f t="shared" si="111"/>
        <v>46033</v>
      </c>
      <c r="B2379" s="76" t="str">
        <f t="shared" si="112"/>
        <v>46033</v>
      </c>
      <c r="C2379" s="33">
        <v>46033</v>
      </c>
      <c r="D2379" s="33" t="s">
        <v>2566</v>
      </c>
      <c r="E2379" s="33" t="s">
        <v>1009</v>
      </c>
      <c r="F2379" s="33" t="s">
        <v>1008</v>
      </c>
      <c r="G2379" s="33" t="s">
        <v>2567</v>
      </c>
      <c r="H2379" s="5" t="s">
        <v>1855</v>
      </c>
      <c r="I2379" s="33">
        <v>2438</v>
      </c>
      <c r="K2379" s="9">
        <v>46</v>
      </c>
      <c r="O2379" s="33" t="s">
        <v>7066</v>
      </c>
      <c r="P2379" s="61" t="str">
        <f t="shared" si="113"/>
        <v>POINT(-103.518429 43.739996)</v>
      </c>
      <c r="Q2379" s="67">
        <v>43.739995999999998</v>
      </c>
      <c r="R2379" s="67">
        <v>-103.518429</v>
      </c>
    </row>
    <row r="2380" spans="1:18" x14ac:dyDescent="0.25">
      <c r="A2380" s="76" t="str">
        <f t="shared" si="111"/>
        <v>46035</v>
      </c>
      <c r="B2380" s="76" t="str">
        <f t="shared" si="112"/>
        <v>46035</v>
      </c>
      <c r="C2380" s="33">
        <v>46035</v>
      </c>
      <c r="D2380" s="33" t="s">
        <v>7067</v>
      </c>
      <c r="E2380" s="33" t="s">
        <v>1009</v>
      </c>
      <c r="F2380" s="33" t="s">
        <v>1008</v>
      </c>
      <c r="G2380" s="33" t="s">
        <v>7068</v>
      </c>
      <c r="H2380" s="5" t="s">
        <v>1855</v>
      </c>
      <c r="I2380" s="33">
        <v>2439</v>
      </c>
      <c r="K2380" s="9">
        <v>46</v>
      </c>
      <c r="O2380" s="33" t="s">
        <v>7069</v>
      </c>
      <c r="P2380" s="61" t="str">
        <f t="shared" si="113"/>
        <v>POINT(-98.041463 43.706368)</v>
      </c>
      <c r="Q2380" s="67">
        <v>43.706367999999998</v>
      </c>
      <c r="R2380" s="67">
        <v>-98.041462999999993</v>
      </c>
    </row>
    <row r="2381" spans="1:18" x14ac:dyDescent="0.25">
      <c r="A2381" s="76" t="str">
        <f t="shared" si="111"/>
        <v>46037</v>
      </c>
      <c r="B2381" s="76" t="str">
        <f t="shared" si="112"/>
        <v>46037</v>
      </c>
      <c r="C2381" s="33">
        <v>46037</v>
      </c>
      <c r="D2381" s="33" t="s">
        <v>7070</v>
      </c>
      <c r="E2381" s="33" t="s">
        <v>1009</v>
      </c>
      <c r="F2381" s="33" t="s">
        <v>1008</v>
      </c>
      <c r="G2381" s="33" t="s">
        <v>7071</v>
      </c>
      <c r="H2381" s="5" t="s">
        <v>1855</v>
      </c>
      <c r="I2381" s="33">
        <v>2440</v>
      </c>
      <c r="K2381" s="9">
        <v>46</v>
      </c>
      <c r="O2381" s="33" t="s">
        <v>7072</v>
      </c>
      <c r="P2381" s="61" t="str">
        <f t="shared" si="113"/>
        <v>POINT(-97.520104 45.364549)</v>
      </c>
      <c r="Q2381" s="67">
        <v>45.364548999999997</v>
      </c>
      <c r="R2381" s="67">
        <v>-97.520104000000003</v>
      </c>
    </row>
    <row r="2382" spans="1:18" x14ac:dyDescent="0.25">
      <c r="A2382" s="76" t="str">
        <f t="shared" si="111"/>
        <v>46039</v>
      </c>
      <c r="B2382" s="76" t="str">
        <f t="shared" si="112"/>
        <v>46039</v>
      </c>
      <c r="C2382" s="33">
        <v>46039</v>
      </c>
      <c r="D2382" s="33" t="s">
        <v>5626</v>
      </c>
      <c r="E2382" s="33" t="s">
        <v>1009</v>
      </c>
      <c r="F2382" s="33" t="s">
        <v>1008</v>
      </c>
      <c r="G2382" s="33" t="s">
        <v>5627</v>
      </c>
      <c r="H2382" s="5" t="s">
        <v>1855</v>
      </c>
      <c r="I2382" s="33">
        <v>2441</v>
      </c>
      <c r="K2382" s="9">
        <v>46</v>
      </c>
      <c r="O2382" s="33" t="s">
        <v>7073</v>
      </c>
      <c r="P2382" s="61" t="str">
        <f t="shared" si="113"/>
        <v>POINT(-96.658745 44.736642)</v>
      </c>
      <c r="Q2382" s="67">
        <v>44.736642000000003</v>
      </c>
      <c r="R2382" s="67">
        <v>-96.658744999999996</v>
      </c>
    </row>
    <row r="2383" spans="1:18" x14ac:dyDescent="0.25">
      <c r="A2383" s="76" t="str">
        <f t="shared" si="111"/>
        <v>46041</v>
      </c>
      <c r="B2383" s="76" t="str">
        <f t="shared" si="112"/>
        <v>46041</v>
      </c>
      <c r="C2383" s="33">
        <v>46041</v>
      </c>
      <c r="D2383" s="33" t="s">
        <v>6607</v>
      </c>
      <c r="E2383" s="33" t="s">
        <v>1009</v>
      </c>
      <c r="F2383" s="33" t="s">
        <v>1008</v>
      </c>
      <c r="G2383" s="33" t="s">
        <v>6608</v>
      </c>
      <c r="H2383" s="5" t="s">
        <v>1855</v>
      </c>
      <c r="I2383" s="33">
        <v>2442</v>
      </c>
      <c r="K2383" s="9">
        <v>46</v>
      </c>
      <c r="O2383" s="33" t="s">
        <v>7074</v>
      </c>
      <c r="P2383" s="61" t="str">
        <f t="shared" si="113"/>
        <v>POINT(-101.117074 45.116808)</v>
      </c>
      <c r="Q2383" s="67">
        <v>45.116807999999999</v>
      </c>
      <c r="R2383" s="67">
        <v>-101.117074</v>
      </c>
    </row>
    <row r="2384" spans="1:18" x14ac:dyDescent="0.25">
      <c r="A2384" s="76" t="str">
        <f t="shared" si="111"/>
        <v>46043</v>
      </c>
      <c r="B2384" s="76" t="str">
        <f t="shared" si="112"/>
        <v>46043</v>
      </c>
      <c r="C2384" s="33">
        <v>46043</v>
      </c>
      <c r="D2384" s="33" t="s">
        <v>2578</v>
      </c>
      <c r="E2384" s="33" t="s">
        <v>1009</v>
      </c>
      <c r="F2384" s="33" t="s">
        <v>1008</v>
      </c>
      <c r="G2384" s="33" t="s">
        <v>2579</v>
      </c>
      <c r="H2384" s="5" t="s">
        <v>1855</v>
      </c>
      <c r="I2384" s="33">
        <v>2443</v>
      </c>
      <c r="K2384" s="9">
        <v>46</v>
      </c>
      <c r="O2384" s="33" t="s">
        <v>7075</v>
      </c>
      <c r="P2384" s="61" t="str">
        <f t="shared" si="113"/>
        <v>POINT(-98.357737 43.37109)</v>
      </c>
      <c r="Q2384" s="67">
        <v>43.371090000000002</v>
      </c>
      <c r="R2384" s="67">
        <v>-98.357737</v>
      </c>
    </row>
    <row r="2385" spans="1:18" x14ac:dyDescent="0.25">
      <c r="A2385" s="76" t="str">
        <f t="shared" si="111"/>
        <v>46045</v>
      </c>
      <c r="B2385" s="76" t="str">
        <f t="shared" si="112"/>
        <v>46045</v>
      </c>
      <c r="C2385" s="33">
        <v>46045</v>
      </c>
      <c r="D2385" s="33" t="s">
        <v>7076</v>
      </c>
      <c r="E2385" s="33" t="s">
        <v>1009</v>
      </c>
      <c r="F2385" s="33" t="s">
        <v>1008</v>
      </c>
      <c r="G2385" s="33" t="s">
        <v>7077</v>
      </c>
      <c r="H2385" s="5" t="s">
        <v>1855</v>
      </c>
      <c r="I2385" s="33">
        <v>2444</v>
      </c>
      <c r="K2385" s="9">
        <v>46</v>
      </c>
      <c r="O2385" s="33" t="s">
        <v>7078</v>
      </c>
      <c r="P2385" s="61" t="str">
        <f t="shared" si="113"/>
        <v>POINT(-99.160435 45.453502)</v>
      </c>
      <c r="Q2385" s="67">
        <v>45.453502</v>
      </c>
      <c r="R2385" s="67">
        <v>-99.160435000000007</v>
      </c>
    </row>
    <row r="2386" spans="1:18" x14ac:dyDescent="0.25">
      <c r="A2386" s="76" t="str">
        <f t="shared" si="111"/>
        <v>46047</v>
      </c>
      <c r="B2386" s="76" t="str">
        <f t="shared" si="112"/>
        <v>46047</v>
      </c>
      <c r="C2386" s="33">
        <v>46047</v>
      </c>
      <c r="D2386" s="33" t="s">
        <v>7079</v>
      </c>
      <c r="E2386" s="33" t="s">
        <v>1009</v>
      </c>
      <c r="F2386" s="33" t="s">
        <v>1008</v>
      </c>
      <c r="G2386" s="33" t="s">
        <v>7080</v>
      </c>
      <c r="H2386" s="5" t="s">
        <v>1855</v>
      </c>
      <c r="I2386" s="33">
        <v>2445</v>
      </c>
      <c r="K2386" s="9">
        <v>46</v>
      </c>
      <c r="O2386" s="33" t="s">
        <v>7081</v>
      </c>
      <c r="P2386" s="61" t="str">
        <f t="shared" si="113"/>
        <v>POINT(-103.514809 43.388192)</v>
      </c>
      <c r="Q2386" s="67">
        <v>43.388191999999997</v>
      </c>
      <c r="R2386" s="67">
        <v>-103.514809</v>
      </c>
    </row>
    <row r="2387" spans="1:18" x14ac:dyDescent="0.25">
      <c r="A2387" s="76" t="str">
        <f t="shared" si="111"/>
        <v>46049</v>
      </c>
      <c r="B2387" s="76" t="str">
        <f t="shared" si="112"/>
        <v>46049</v>
      </c>
      <c r="C2387" s="33">
        <v>46049</v>
      </c>
      <c r="D2387" s="33" t="s">
        <v>7082</v>
      </c>
      <c r="E2387" s="33" t="s">
        <v>1009</v>
      </c>
      <c r="F2387" s="33" t="s">
        <v>1008</v>
      </c>
      <c r="G2387" s="33" t="s">
        <v>7083</v>
      </c>
      <c r="H2387" s="5" t="s">
        <v>1855</v>
      </c>
      <c r="I2387" s="33">
        <v>2446</v>
      </c>
      <c r="K2387" s="9">
        <v>46</v>
      </c>
      <c r="O2387" s="33" t="s">
        <v>7084</v>
      </c>
      <c r="P2387" s="61" t="str">
        <f t="shared" si="113"/>
        <v>POINT(-99.11707 45.077019)</v>
      </c>
      <c r="Q2387" s="67">
        <v>45.077019</v>
      </c>
      <c r="R2387" s="67">
        <v>-99.117069999999998</v>
      </c>
    </row>
    <row r="2388" spans="1:18" x14ac:dyDescent="0.25">
      <c r="A2388" s="76" t="str">
        <f t="shared" si="111"/>
        <v>46051</v>
      </c>
      <c r="B2388" s="76" t="str">
        <f t="shared" si="112"/>
        <v>46051</v>
      </c>
      <c r="C2388" s="33">
        <v>46051</v>
      </c>
      <c r="D2388" s="33" t="s">
        <v>2235</v>
      </c>
      <c r="E2388" s="33" t="s">
        <v>1009</v>
      </c>
      <c r="F2388" s="33" t="s">
        <v>1008</v>
      </c>
      <c r="G2388" s="33" t="s">
        <v>2236</v>
      </c>
      <c r="H2388" s="5" t="s">
        <v>1855</v>
      </c>
      <c r="I2388" s="33">
        <v>2447</v>
      </c>
      <c r="K2388" s="9">
        <v>46</v>
      </c>
      <c r="O2388" s="33" t="s">
        <v>7085</v>
      </c>
      <c r="P2388" s="61" t="str">
        <f t="shared" si="113"/>
        <v>POINT(-96.652826 45.205831)</v>
      </c>
      <c r="Q2388" s="67">
        <v>45.205831000000003</v>
      </c>
      <c r="R2388" s="67">
        <v>-96.652826000000005</v>
      </c>
    </row>
    <row r="2389" spans="1:18" x14ac:dyDescent="0.25">
      <c r="A2389" s="76" t="str">
        <f t="shared" si="111"/>
        <v>46053</v>
      </c>
      <c r="B2389" s="76" t="str">
        <f t="shared" si="112"/>
        <v>46053</v>
      </c>
      <c r="C2389" s="33">
        <v>46053</v>
      </c>
      <c r="D2389" s="33" t="s">
        <v>7086</v>
      </c>
      <c r="E2389" s="33" t="s">
        <v>1009</v>
      </c>
      <c r="F2389" s="33" t="s">
        <v>1008</v>
      </c>
      <c r="G2389" s="33" t="s">
        <v>7087</v>
      </c>
      <c r="H2389" s="5" t="s">
        <v>1855</v>
      </c>
      <c r="I2389" s="33">
        <v>2448</v>
      </c>
      <c r="K2389" s="9">
        <v>46</v>
      </c>
      <c r="O2389" s="33" t="s">
        <v>7088</v>
      </c>
      <c r="P2389" s="61" t="str">
        <f t="shared" si="113"/>
        <v>POINT(-99.278797 43.182985)</v>
      </c>
      <c r="Q2389" s="67">
        <v>43.182985000000002</v>
      </c>
      <c r="R2389" s="67">
        <v>-99.278796999999997</v>
      </c>
    </row>
    <row r="2390" spans="1:18" x14ac:dyDescent="0.25">
      <c r="A2390" s="76" t="str">
        <f t="shared" si="111"/>
        <v>46055</v>
      </c>
      <c r="B2390" s="76" t="str">
        <f t="shared" si="112"/>
        <v>46055</v>
      </c>
      <c r="C2390" s="33">
        <v>46055</v>
      </c>
      <c r="D2390" s="33" t="s">
        <v>7089</v>
      </c>
      <c r="E2390" s="33" t="s">
        <v>1009</v>
      </c>
      <c r="F2390" s="33" t="s">
        <v>1008</v>
      </c>
      <c r="G2390" s="33" t="s">
        <v>7090</v>
      </c>
      <c r="H2390" s="5" t="s">
        <v>1855</v>
      </c>
      <c r="I2390" s="33">
        <v>2449</v>
      </c>
      <c r="K2390" s="9">
        <v>46</v>
      </c>
      <c r="O2390" s="33" t="s">
        <v>7091</v>
      </c>
      <c r="P2390" s="61" t="str">
        <f t="shared" si="113"/>
        <v>POINT(-101.577551 44.130701)</v>
      </c>
      <c r="Q2390" s="67">
        <v>44.130701000000002</v>
      </c>
      <c r="R2390" s="67">
        <v>-101.577551</v>
      </c>
    </row>
    <row r="2391" spans="1:18" x14ac:dyDescent="0.25">
      <c r="A2391" s="76" t="str">
        <f t="shared" si="111"/>
        <v>46057</v>
      </c>
      <c r="B2391" s="76" t="str">
        <f t="shared" si="112"/>
        <v>46057</v>
      </c>
      <c r="C2391" s="33">
        <v>46057</v>
      </c>
      <c r="D2391" s="33" t="s">
        <v>7092</v>
      </c>
      <c r="E2391" s="33" t="s">
        <v>1009</v>
      </c>
      <c r="F2391" s="33" t="s">
        <v>1008</v>
      </c>
      <c r="G2391" s="33" t="s">
        <v>7093</v>
      </c>
      <c r="H2391" s="5" t="s">
        <v>1855</v>
      </c>
      <c r="I2391" s="33">
        <v>2450</v>
      </c>
      <c r="K2391" s="9">
        <v>46</v>
      </c>
      <c r="O2391" s="33" t="s">
        <v>7094</v>
      </c>
      <c r="P2391" s="61" t="str">
        <f t="shared" si="113"/>
        <v>POINT(-97.142214 44.647395)</v>
      </c>
      <c r="Q2391" s="67">
        <v>44.647395000000003</v>
      </c>
      <c r="R2391" s="67">
        <v>-97.142213999999996</v>
      </c>
    </row>
    <row r="2392" spans="1:18" x14ac:dyDescent="0.25">
      <c r="A2392" s="76" t="str">
        <f t="shared" si="111"/>
        <v>46059</v>
      </c>
      <c r="B2392" s="76" t="str">
        <f t="shared" si="112"/>
        <v>46059</v>
      </c>
      <c r="C2392" s="33">
        <v>46059</v>
      </c>
      <c r="D2392" s="33" t="s">
        <v>7095</v>
      </c>
      <c r="E2392" s="33" t="s">
        <v>1009</v>
      </c>
      <c r="F2392" s="33" t="s">
        <v>1008</v>
      </c>
      <c r="G2392" s="33" t="s">
        <v>7096</v>
      </c>
      <c r="H2392" s="5" t="s">
        <v>1855</v>
      </c>
      <c r="I2392" s="33">
        <v>2451</v>
      </c>
      <c r="K2392" s="9">
        <v>46</v>
      </c>
      <c r="O2392" s="33" t="s">
        <v>7097</v>
      </c>
      <c r="P2392" s="61" t="str">
        <f t="shared" si="113"/>
        <v>POINT(-98.990895 44.529314)</v>
      </c>
      <c r="Q2392" s="67">
        <v>44.529313999999999</v>
      </c>
      <c r="R2392" s="67">
        <v>-98.990894999999995</v>
      </c>
    </row>
    <row r="2393" spans="1:18" x14ac:dyDescent="0.25">
      <c r="A2393" s="76" t="str">
        <f t="shared" si="111"/>
        <v>46061</v>
      </c>
      <c r="B2393" s="76" t="str">
        <f t="shared" si="112"/>
        <v>46061</v>
      </c>
      <c r="C2393" s="33">
        <v>46061</v>
      </c>
      <c r="D2393" s="33" t="s">
        <v>7098</v>
      </c>
      <c r="E2393" s="33" t="s">
        <v>1009</v>
      </c>
      <c r="F2393" s="33" t="s">
        <v>1008</v>
      </c>
      <c r="G2393" s="33" t="s">
        <v>7099</v>
      </c>
      <c r="H2393" s="5" t="s">
        <v>1855</v>
      </c>
      <c r="I2393" s="33">
        <v>2452</v>
      </c>
      <c r="K2393" s="9">
        <v>46</v>
      </c>
      <c r="O2393" s="33" t="s">
        <v>7100</v>
      </c>
      <c r="P2393" s="61" t="str">
        <f t="shared" si="113"/>
        <v>POINT(-97.780795 43.658195)</v>
      </c>
      <c r="Q2393" s="67">
        <v>43.658194999999999</v>
      </c>
      <c r="R2393" s="67">
        <v>-97.780794999999998</v>
      </c>
    </row>
    <row r="2394" spans="1:18" x14ac:dyDescent="0.25">
      <c r="A2394" s="76" t="str">
        <f t="shared" si="111"/>
        <v>46063</v>
      </c>
      <c r="B2394" s="76" t="str">
        <f t="shared" si="112"/>
        <v>46063</v>
      </c>
      <c r="C2394" s="33">
        <v>46063</v>
      </c>
      <c r="D2394" s="33" t="s">
        <v>5889</v>
      </c>
      <c r="E2394" s="33" t="s">
        <v>1009</v>
      </c>
      <c r="F2394" s="33" t="s">
        <v>1008</v>
      </c>
      <c r="G2394" s="33" t="s">
        <v>5890</v>
      </c>
      <c r="H2394" s="5" t="s">
        <v>1855</v>
      </c>
      <c r="I2394" s="33">
        <v>2453</v>
      </c>
      <c r="K2394" s="9">
        <v>46</v>
      </c>
      <c r="O2394" s="33" t="s">
        <v>7101</v>
      </c>
      <c r="P2394" s="61" t="str">
        <f t="shared" si="113"/>
        <v>POINT(-103.525357 45.612413)</v>
      </c>
      <c r="Q2394" s="67">
        <v>45.612412999999997</v>
      </c>
      <c r="R2394" s="67">
        <v>-103.525357</v>
      </c>
    </row>
    <row r="2395" spans="1:18" x14ac:dyDescent="0.25">
      <c r="A2395" s="76" t="str">
        <f t="shared" si="111"/>
        <v>46065</v>
      </c>
      <c r="B2395" s="76" t="str">
        <f t="shared" si="112"/>
        <v>46065</v>
      </c>
      <c r="C2395" s="33">
        <v>46065</v>
      </c>
      <c r="D2395" s="33" t="s">
        <v>6625</v>
      </c>
      <c r="E2395" s="33" t="s">
        <v>1009</v>
      </c>
      <c r="F2395" s="33" t="s">
        <v>1008</v>
      </c>
      <c r="G2395" s="33" t="s">
        <v>6626</v>
      </c>
      <c r="H2395" s="5" t="s">
        <v>1855</v>
      </c>
      <c r="I2395" s="33">
        <v>2454</v>
      </c>
      <c r="K2395" s="9">
        <v>46</v>
      </c>
      <c r="O2395" s="33" t="s">
        <v>7102</v>
      </c>
      <c r="P2395" s="61" t="str">
        <f t="shared" si="113"/>
        <v>POINT(-100.305241 44.382662)</v>
      </c>
      <c r="Q2395" s="67">
        <v>44.382662000000003</v>
      </c>
      <c r="R2395" s="67">
        <v>-100.305241</v>
      </c>
    </row>
    <row r="2396" spans="1:18" x14ac:dyDescent="0.25">
      <c r="A2396" s="76" t="str">
        <f t="shared" si="111"/>
        <v>46067</v>
      </c>
      <c r="B2396" s="76" t="str">
        <f t="shared" si="112"/>
        <v>46067</v>
      </c>
      <c r="C2396" s="33">
        <v>46067</v>
      </c>
      <c r="D2396" s="33" t="s">
        <v>7103</v>
      </c>
      <c r="E2396" s="33" t="s">
        <v>1009</v>
      </c>
      <c r="F2396" s="33" t="s">
        <v>1008</v>
      </c>
      <c r="G2396" s="33" t="s">
        <v>7104</v>
      </c>
      <c r="H2396" s="5" t="s">
        <v>1855</v>
      </c>
      <c r="I2396" s="33">
        <v>2455</v>
      </c>
      <c r="K2396" s="9">
        <v>46</v>
      </c>
      <c r="O2396" s="33" t="s">
        <v>7105</v>
      </c>
      <c r="P2396" s="61" t="str">
        <f t="shared" si="113"/>
        <v>POINT(-97.746735 43.336046)</v>
      </c>
      <c r="Q2396" s="67">
        <v>43.336046000000003</v>
      </c>
      <c r="R2396" s="67">
        <v>-97.746735000000001</v>
      </c>
    </row>
    <row r="2397" spans="1:18" x14ac:dyDescent="0.25">
      <c r="A2397" s="76" t="str">
        <f t="shared" si="111"/>
        <v>46069</v>
      </c>
      <c r="B2397" s="76" t="str">
        <f t="shared" si="112"/>
        <v>46069</v>
      </c>
      <c r="C2397" s="33">
        <v>46069</v>
      </c>
      <c r="D2397" s="33" t="s">
        <v>6176</v>
      </c>
      <c r="E2397" s="33" t="s">
        <v>1009</v>
      </c>
      <c r="F2397" s="33" t="s">
        <v>1008</v>
      </c>
      <c r="G2397" s="33" t="s">
        <v>6177</v>
      </c>
      <c r="H2397" s="5" t="s">
        <v>1855</v>
      </c>
      <c r="I2397" s="33">
        <v>2456</v>
      </c>
      <c r="K2397" s="9">
        <v>46</v>
      </c>
      <c r="O2397" s="33" t="s">
        <v>7106</v>
      </c>
      <c r="P2397" s="61" t="str">
        <f t="shared" si="113"/>
        <v>POINT(-99.46011 44.511151)</v>
      </c>
      <c r="Q2397" s="67">
        <v>44.511150999999998</v>
      </c>
      <c r="R2397" s="67">
        <v>-99.46011</v>
      </c>
    </row>
    <row r="2398" spans="1:18" x14ac:dyDescent="0.25">
      <c r="A2398" s="76" t="str">
        <f t="shared" si="111"/>
        <v>46071</v>
      </c>
      <c r="B2398" s="76" t="str">
        <f t="shared" si="112"/>
        <v>46071</v>
      </c>
      <c r="C2398" s="33">
        <v>46071</v>
      </c>
      <c r="D2398" s="33" t="s">
        <v>1959</v>
      </c>
      <c r="E2398" s="33" t="s">
        <v>1009</v>
      </c>
      <c r="F2398" s="33" t="s">
        <v>1008</v>
      </c>
      <c r="G2398" s="33" t="s">
        <v>1960</v>
      </c>
      <c r="H2398" s="5" t="s">
        <v>1855</v>
      </c>
      <c r="I2398" s="33">
        <v>2457</v>
      </c>
      <c r="K2398" s="9">
        <v>46</v>
      </c>
      <c r="O2398" s="33" t="s">
        <v>7107</v>
      </c>
      <c r="P2398" s="61" t="str">
        <f t="shared" si="113"/>
        <v>POINT(-101.651749 43.662756)</v>
      </c>
      <c r="Q2398" s="67">
        <v>43.662756000000002</v>
      </c>
      <c r="R2398" s="67">
        <v>-101.651749</v>
      </c>
    </row>
    <row r="2399" spans="1:18" x14ac:dyDescent="0.25">
      <c r="A2399" s="76" t="str">
        <f t="shared" si="111"/>
        <v>46073</v>
      </c>
      <c r="B2399" s="76" t="str">
        <f t="shared" si="112"/>
        <v>46073</v>
      </c>
      <c r="C2399" s="33">
        <v>46073</v>
      </c>
      <c r="D2399" s="33" t="s">
        <v>7108</v>
      </c>
      <c r="E2399" s="33" t="s">
        <v>1009</v>
      </c>
      <c r="F2399" s="33" t="s">
        <v>1008</v>
      </c>
      <c r="G2399" s="33" t="s">
        <v>7109</v>
      </c>
      <c r="H2399" s="5" t="s">
        <v>1855</v>
      </c>
      <c r="I2399" s="33">
        <v>2458</v>
      </c>
      <c r="K2399" s="9">
        <v>46</v>
      </c>
      <c r="O2399" s="33" t="s">
        <v>7110</v>
      </c>
      <c r="P2399" s="61" t="str">
        <f t="shared" si="113"/>
        <v>POINT(-98.562253 44.087702)</v>
      </c>
      <c r="Q2399" s="67">
        <v>44.087702</v>
      </c>
      <c r="R2399" s="67">
        <v>-98.562252999999998</v>
      </c>
    </row>
    <row r="2400" spans="1:18" x14ac:dyDescent="0.25">
      <c r="A2400" s="76" t="str">
        <f t="shared" si="111"/>
        <v>46075</v>
      </c>
      <c r="B2400" s="76" t="str">
        <f t="shared" si="112"/>
        <v>46075</v>
      </c>
      <c r="C2400" s="33">
        <v>46075</v>
      </c>
      <c r="D2400" s="33" t="s">
        <v>3101</v>
      </c>
      <c r="E2400" s="33" t="s">
        <v>1009</v>
      </c>
      <c r="F2400" s="33" t="s">
        <v>1008</v>
      </c>
      <c r="G2400" s="33" t="s">
        <v>3102</v>
      </c>
      <c r="H2400" s="5" t="s">
        <v>1855</v>
      </c>
      <c r="I2400" s="33">
        <v>2459</v>
      </c>
      <c r="K2400" s="9">
        <v>46</v>
      </c>
      <c r="O2400" s="33" t="s">
        <v>7111</v>
      </c>
      <c r="P2400" s="61" t="str">
        <f t="shared" si="113"/>
        <v>POINT(-100.697764 43.902516)</v>
      </c>
      <c r="Q2400" s="67">
        <v>43.902515999999999</v>
      </c>
      <c r="R2400" s="67">
        <v>-100.69776400000001</v>
      </c>
    </row>
    <row r="2401" spans="1:18" x14ac:dyDescent="0.25">
      <c r="A2401" s="76" t="str">
        <f t="shared" si="111"/>
        <v>46077</v>
      </c>
      <c r="B2401" s="76" t="str">
        <f t="shared" si="112"/>
        <v>46077</v>
      </c>
      <c r="C2401" s="33">
        <v>46077</v>
      </c>
      <c r="D2401" s="33" t="s">
        <v>7112</v>
      </c>
      <c r="E2401" s="33" t="s">
        <v>1009</v>
      </c>
      <c r="F2401" s="33" t="s">
        <v>1008</v>
      </c>
      <c r="G2401" s="33" t="s">
        <v>7113</v>
      </c>
      <c r="H2401" s="5" t="s">
        <v>1855</v>
      </c>
      <c r="I2401" s="33">
        <v>2460</v>
      </c>
      <c r="K2401" s="9">
        <v>46</v>
      </c>
      <c r="O2401" s="33" t="s">
        <v>7114</v>
      </c>
      <c r="P2401" s="61" t="str">
        <f t="shared" si="113"/>
        <v>POINT(-97.405002 44.374375)</v>
      </c>
      <c r="Q2401" s="67">
        <v>44.374375000000001</v>
      </c>
      <c r="R2401" s="67">
        <v>-97.405001999999996</v>
      </c>
    </row>
    <row r="2402" spans="1:18" x14ac:dyDescent="0.25">
      <c r="A2402" s="76" t="str">
        <f t="shared" si="111"/>
        <v>46079</v>
      </c>
      <c r="B2402" s="76" t="str">
        <f t="shared" si="112"/>
        <v>46079</v>
      </c>
      <c r="C2402" s="33">
        <v>46079</v>
      </c>
      <c r="D2402" s="33" t="s">
        <v>2402</v>
      </c>
      <c r="E2402" s="33" t="s">
        <v>1009</v>
      </c>
      <c r="F2402" s="33" t="s">
        <v>1008</v>
      </c>
      <c r="G2402" s="33" t="s">
        <v>2403</v>
      </c>
      <c r="H2402" s="5" t="s">
        <v>1855</v>
      </c>
      <c r="I2402" s="33">
        <v>2461</v>
      </c>
      <c r="K2402" s="9">
        <v>46</v>
      </c>
      <c r="O2402" s="33" t="s">
        <v>7115</v>
      </c>
      <c r="P2402" s="61" t="str">
        <f t="shared" si="113"/>
        <v>POINT(-97.10012 44.002691)</v>
      </c>
      <c r="Q2402" s="67">
        <v>44.002690999999999</v>
      </c>
      <c r="R2402" s="67">
        <v>-97.100120000000004</v>
      </c>
    </row>
    <row r="2403" spans="1:18" x14ac:dyDescent="0.25">
      <c r="A2403" s="76" t="str">
        <f t="shared" si="111"/>
        <v>46081</v>
      </c>
      <c r="B2403" s="76" t="str">
        <f t="shared" si="112"/>
        <v>46081</v>
      </c>
      <c r="C2403" s="33">
        <v>46081</v>
      </c>
      <c r="D2403" s="33" t="s">
        <v>1971</v>
      </c>
      <c r="E2403" s="33" t="s">
        <v>1009</v>
      </c>
      <c r="F2403" s="33" t="s">
        <v>1008</v>
      </c>
      <c r="G2403" s="33" t="s">
        <v>1972</v>
      </c>
      <c r="H2403" s="5" t="s">
        <v>1855</v>
      </c>
      <c r="I2403" s="33">
        <v>2462</v>
      </c>
      <c r="K2403" s="9">
        <v>46</v>
      </c>
      <c r="O2403" s="33" t="s">
        <v>7116</v>
      </c>
      <c r="P2403" s="61" t="str">
        <f t="shared" si="113"/>
        <v>POINT(-103.800718 44.447051)</v>
      </c>
      <c r="Q2403" s="67">
        <v>44.447051000000002</v>
      </c>
      <c r="R2403" s="67">
        <v>-103.800718</v>
      </c>
    </row>
    <row r="2404" spans="1:18" x14ac:dyDescent="0.25">
      <c r="A2404" s="76" t="str">
        <f t="shared" si="111"/>
        <v>46083</v>
      </c>
      <c r="B2404" s="76" t="str">
        <f t="shared" si="112"/>
        <v>46083</v>
      </c>
      <c r="C2404" s="33">
        <v>46083</v>
      </c>
      <c r="D2404" s="33" t="s">
        <v>2264</v>
      </c>
      <c r="E2404" s="33" t="s">
        <v>1009</v>
      </c>
      <c r="F2404" s="33" t="s">
        <v>1008</v>
      </c>
      <c r="G2404" s="33" t="s">
        <v>2265</v>
      </c>
      <c r="H2404" s="5" t="s">
        <v>1855</v>
      </c>
      <c r="I2404" s="33">
        <v>2463</v>
      </c>
      <c r="K2404" s="9">
        <v>46</v>
      </c>
      <c r="O2404" s="33" t="s">
        <v>7117</v>
      </c>
      <c r="P2404" s="61" t="str">
        <f t="shared" si="113"/>
        <v>POINT(-96.746072 43.427562)</v>
      </c>
      <c r="Q2404" s="67">
        <v>43.427562000000002</v>
      </c>
      <c r="R2404" s="67">
        <v>-96.746071999999998</v>
      </c>
    </row>
    <row r="2405" spans="1:18" x14ac:dyDescent="0.25">
      <c r="A2405" s="76" t="str">
        <f t="shared" si="111"/>
        <v>46085</v>
      </c>
      <c r="B2405" s="76" t="str">
        <f t="shared" si="112"/>
        <v>46085</v>
      </c>
      <c r="C2405" s="33">
        <v>46085</v>
      </c>
      <c r="D2405" s="33" t="s">
        <v>7118</v>
      </c>
      <c r="E2405" s="33" t="s">
        <v>1009</v>
      </c>
      <c r="F2405" s="33" t="s">
        <v>1008</v>
      </c>
      <c r="G2405" s="33" t="s">
        <v>7119</v>
      </c>
      <c r="H2405" s="5" t="s">
        <v>1855</v>
      </c>
      <c r="I2405" s="33">
        <v>2464</v>
      </c>
      <c r="K2405" s="9">
        <v>46</v>
      </c>
      <c r="O2405" s="33" t="s">
        <v>7120</v>
      </c>
      <c r="P2405" s="61" t="str">
        <f t="shared" si="113"/>
        <v>POINT(-99.721302 43.951381)</v>
      </c>
      <c r="Q2405" s="67">
        <v>43.951380999999998</v>
      </c>
      <c r="R2405" s="67">
        <v>-99.721301999999994</v>
      </c>
    </row>
    <row r="2406" spans="1:18" x14ac:dyDescent="0.25">
      <c r="A2406" s="76" t="str">
        <f t="shared" si="111"/>
        <v>46087</v>
      </c>
      <c r="B2406" s="76" t="str">
        <f t="shared" si="112"/>
        <v>46087</v>
      </c>
      <c r="C2406" s="33">
        <v>46087</v>
      </c>
      <c r="D2406" s="33" t="s">
        <v>7121</v>
      </c>
      <c r="E2406" s="33" t="s">
        <v>1009</v>
      </c>
      <c r="F2406" s="33" t="s">
        <v>1008</v>
      </c>
      <c r="G2406" s="33" t="s">
        <v>7122</v>
      </c>
      <c r="H2406" s="5" t="s">
        <v>1855</v>
      </c>
      <c r="I2406" s="33">
        <v>2465</v>
      </c>
      <c r="K2406" s="9">
        <v>46</v>
      </c>
      <c r="O2406" s="33" t="s">
        <v>7123</v>
      </c>
      <c r="P2406" s="61" t="str">
        <f t="shared" si="113"/>
        <v>POINT(-97.344878 43.666866)</v>
      </c>
      <c r="Q2406" s="67">
        <v>43.666865999999999</v>
      </c>
      <c r="R2406" s="67">
        <v>-97.344877999999994</v>
      </c>
    </row>
    <row r="2407" spans="1:18" x14ac:dyDescent="0.25">
      <c r="A2407" s="76" t="str">
        <f t="shared" si="111"/>
        <v>46089</v>
      </c>
      <c r="B2407" s="76" t="str">
        <f t="shared" si="112"/>
        <v>46089</v>
      </c>
      <c r="C2407" s="33">
        <v>46089</v>
      </c>
      <c r="D2407" s="33" t="s">
        <v>4084</v>
      </c>
      <c r="E2407" s="33" t="s">
        <v>1009</v>
      </c>
      <c r="F2407" s="33" t="s">
        <v>1008</v>
      </c>
      <c r="G2407" s="33" t="s">
        <v>4085</v>
      </c>
      <c r="H2407" s="5" t="s">
        <v>1855</v>
      </c>
      <c r="I2407" s="33">
        <v>2466</v>
      </c>
      <c r="K2407" s="9">
        <v>46</v>
      </c>
      <c r="O2407" s="33" t="s">
        <v>7124</v>
      </c>
      <c r="P2407" s="61" t="str">
        <f t="shared" si="113"/>
        <v>POINT(-99.263772 45.760167)</v>
      </c>
      <c r="Q2407" s="67">
        <v>45.760167000000003</v>
      </c>
      <c r="R2407" s="67">
        <v>-99.263772000000003</v>
      </c>
    </row>
    <row r="2408" spans="1:18" x14ac:dyDescent="0.25">
      <c r="A2408" s="76" t="str">
        <f t="shared" si="111"/>
        <v>46091</v>
      </c>
      <c r="B2408" s="76" t="str">
        <f t="shared" si="112"/>
        <v>46091</v>
      </c>
      <c r="C2408" s="33">
        <v>46091</v>
      </c>
      <c r="D2408" s="33" t="s">
        <v>1995</v>
      </c>
      <c r="E2408" s="33" t="s">
        <v>1009</v>
      </c>
      <c r="F2408" s="33" t="s">
        <v>1008</v>
      </c>
      <c r="G2408" s="33" t="s">
        <v>1996</v>
      </c>
      <c r="H2408" s="5" t="s">
        <v>1855</v>
      </c>
      <c r="I2408" s="33">
        <v>2467</v>
      </c>
      <c r="K2408" s="9">
        <v>46</v>
      </c>
      <c r="O2408" s="33" t="s">
        <v>7125</v>
      </c>
      <c r="P2408" s="61" t="str">
        <f t="shared" si="113"/>
        <v>POINT(-97.619971 45.766216)</v>
      </c>
      <c r="Q2408" s="67">
        <v>45.766216</v>
      </c>
      <c r="R2408" s="67">
        <v>-97.619971000000007</v>
      </c>
    </row>
    <row r="2409" spans="1:18" x14ac:dyDescent="0.25">
      <c r="A2409" s="76" t="str">
        <f t="shared" si="111"/>
        <v>46093</v>
      </c>
      <c r="B2409" s="76" t="str">
        <f t="shared" si="112"/>
        <v>46093</v>
      </c>
      <c r="C2409" s="33">
        <v>46093</v>
      </c>
      <c r="D2409" s="33" t="s">
        <v>4089</v>
      </c>
      <c r="E2409" s="33" t="s">
        <v>1009</v>
      </c>
      <c r="F2409" s="33" t="s">
        <v>1008</v>
      </c>
      <c r="G2409" s="33" t="s">
        <v>4090</v>
      </c>
      <c r="H2409" s="5" t="s">
        <v>1855</v>
      </c>
      <c r="I2409" s="33">
        <v>2468</v>
      </c>
      <c r="K2409" s="9">
        <v>46</v>
      </c>
      <c r="O2409" s="33" t="s">
        <v>7126</v>
      </c>
      <c r="P2409" s="61" t="str">
        <f t="shared" si="113"/>
        <v>POINT(-103.288909 44.296996)</v>
      </c>
      <c r="Q2409" s="67">
        <v>44.296996</v>
      </c>
      <c r="R2409" s="67">
        <v>-103.288909</v>
      </c>
    </row>
    <row r="2410" spans="1:18" x14ac:dyDescent="0.25">
      <c r="A2410" s="76" t="str">
        <f t="shared" si="111"/>
        <v>46095</v>
      </c>
      <c r="B2410" s="76" t="str">
        <f t="shared" si="112"/>
        <v>46095</v>
      </c>
      <c r="C2410" s="33">
        <v>46095</v>
      </c>
      <c r="D2410" s="33" t="s">
        <v>7127</v>
      </c>
      <c r="E2410" s="33" t="s">
        <v>1009</v>
      </c>
      <c r="F2410" s="33" t="s">
        <v>1008</v>
      </c>
      <c r="G2410" s="33" t="s">
        <v>7128</v>
      </c>
      <c r="H2410" s="5" t="s">
        <v>1855</v>
      </c>
      <c r="I2410" s="33">
        <v>2469</v>
      </c>
      <c r="K2410" s="9">
        <v>46</v>
      </c>
      <c r="O2410" s="33" t="s">
        <v>7129</v>
      </c>
      <c r="P2410" s="61" t="str">
        <f t="shared" si="113"/>
        <v>POINT(-100.814632 43.548671)</v>
      </c>
      <c r="Q2410" s="67">
        <v>43.548670999999999</v>
      </c>
      <c r="R2410" s="67">
        <v>-100.814632</v>
      </c>
    </row>
    <row r="2411" spans="1:18" x14ac:dyDescent="0.25">
      <c r="A2411" s="76" t="str">
        <f t="shared" si="111"/>
        <v>46097</v>
      </c>
      <c r="B2411" s="76" t="str">
        <f t="shared" si="112"/>
        <v>46097</v>
      </c>
      <c r="C2411" s="33">
        <v>46097</v>
      </c>
      <c r="D2411" s="33" t="s">
        <v>7130</v>
      </c>
      <c r="E2411" s="33" t="s">
        <v>1009</v>
      </c>
      <c r="F2411" s="33" t="s">
        <v>1008</v>
      </c>
      <c r="G2411" s="33" t="s">
        <v>7131</v>
      </c>
      <c r="H2411" s="5" t="s">
        <v>1855</v>
      </c>
      <c r="I2411" s="33">
        <v>2470</v>
      </c>
      <c r="K2411" s="9">
        <v>46</v>
      </c>
      <c r="O2411" s="33" t="s">
        <v>7132</v>
      </c>
      <c r="P2411" s="61" t="str">
        <f t="shared" si="113"/>
        <v>POINT(-97.555355 44.01589)</v>
      </c>
      <c r="Q2411" s="67">
        <v>44.015889999999999</v>
      </c>
      <c r="R2411" s="67">
        <v>-97.555355000000006</v>
      </c>
    </row>
    <row r="2412" spans="1:18" x14ac:dyDescent="0.25">
      <c r="A2412" s="76" t="str">
        <f t="shared" si="111"/>
        <v>46099</v>
      </c>
      <c r="B2412" s="76" t="str">
        <f t="shared" si="112"/>
        <v>46099</v>
      </c>
      <c r="C2412" s="33">
        <v>46099</v>
      </c>
      <c r="D2412" s="33" t="s">
        <v>7133</v>
      </c>
      <c r="E2412" s="33" t="s">
        <v>1009</v>
      </c>
      <c r="F2412" s="33" t="s">
        <v>1008</v>
      </c>
      <c r="G2412" s="33" t="s">
        <v>7134</v>
      </c>
      <c r="H2412" s="5" t="s">
        <v>1855</v>
      </c>
      <c r="I2412" s="33">
        <v>2471</v>
      </c>
      <c r="K2412" s="9">
        <v>46</v>
      </c>
      <c r="O2412" s="33" t="s">
        <v>7135</v>
      </c>
      <c r="P2412" s="61" t="str">
        <f t="shared" si="113"/>
        <v>POINT(-96.732329 43.559391)</v>
      </c>
      <c r="Q2412" s="67">
        <v>43.559390999999998</v>
      </c>
      <c r="R2412" s="67">
        <v>-96.732328999999993</v>
      </c>
    </row>
    <row r="2413" spans="1:18" x14ac:dyDescent="0.25">
      <c r="A2413" s="76" t="str">
        <f t="shared" si="111"/>
        <v>46101</v>
      </c>
      <c r="B2413" s="76" t="str">
        <f t="shared" si="112"/>
        <v>46101</v>
      </c>
      <c r="C2413" s="33">
        <v>46101</v>
      </c>
      <c r="D2413" s="33" t="s">
        <v>7136</v>
      </c>
      <c r="E2413" s="33" t="s">
        <v>1009</v>
      </c>
      <c r="F2413" s="33" t="s">
        <v>1008</v>
      </c>
      <c r="G2413" s="33" t="s">
        <v>7137</v>
      </c>
      <c r="H2413" s="5" t="s">
        <v>1855</v>
      </c>
      <c r="I2413" s="33">
        <v>2472</v>
      </c>
      <c r="K2413" s="9">
        <v>46</v>
      </c>
      <c r="O2413" s="33" t="s">
        <v>7138</v>
      </c>
      <c r="P2413" s="61" t="str">
        <f t="shared" si="113"/>
        <v>POINT(-96.65761 44.019542)</v>
      </c>
      <c r="Q2413" s="67">
        <v>44.019542000000001</v>
      </c>
      <c r="R2413" s="67">
        <v>-96.657610000000005</v>
      </c>
    </row>
    <row r="2414" spans="1:18" x14ac:dyDescent="0.25">
      <c r="A2414" s="76" t="str">
        <f t="shared" si="111"/>
        <v>46103</v>
      </c>
      <c r="B2414" s="76" t="str">
        <f t="shared" si="112"/>
        <v>46103</v>
      </c>
      <c r="C2414" s="33">
        <v>46103</v>
      </c>
      <c r="D2414" s="33" t="s">
        <v>5029</v>
      </c>
      <c r="E2414" s="33" t="s">
        <v>1009</v>
      </c>
      <c r="F2414" s="33" t="s">
        <v>1008</v>
      </c>
      <c r="G2414" s="33" t="s">
        <v>5030</v>
      </c>
      <c r="H2414" s="5" t="s">
        <v>1855</v>
      </c>
      <c r="I2414" s="33">
        <v>2473</v>
      </c>
      <c r="K2414" s="9">
        <v>46</v>
      </c>
      <c r="O2414" s="33" t="s">
        <v>7139</v>
      </c>
      <c r="P2414" s="61" t="str">
        <f t="shared" si="113"/>
        <v>POINT(-103.213752 44.064633)</v>
      </c>
      <c r="Q2414" s="67">
        <v>44.064633000000001</v>
      </c>
      <c r="R2414" s="67">
        <v>-103.213752</v>
      </c>
    </row>
    <row r="2415" spans="1:18" x14ac:dyDescent="0.25">
      <c r="A2415" s="76" t="str">
        <f t="shared" si="111"/>
        <v>46105</v>
      </c>
      <c r="B2415" s="76" t="str">
        <f t="shared" si="112"/>
        <v>46105</v>
      </c>
      <c r="C2415" s="33">
        <v>46105</v>
      </c>
      <c r="D2415" s="33" t="s">
        <v>5713</v>
      </c>
      <c r="E2415" s="33" t="s">
        <v>1009</v>
      </c>
      <c r="F2415" s="33" t="s">
        <v>1008</v>
      </c>
      <c r="G2415" s="33" t="s">
        <v>5714</v>
      </c>
      <c r="H2415" s="5" t="s">
        <v>1855</v>
      </c>
      <c r="I2415" s="33">
        <v>2474</v>
      </c>
      <c r="K2415" s="9">
        <v>46</v>
      </c>
      <c r="O2415" s="33" t="s">
        <v>7140</v>
      </c>
      <c r="P2415" s="61" t="str">
        <f t="shared" si="113"/>
        <v>POINT(-102.322856 45.711883)</v>
      </c>
      <c r="Q2415" s="67">
        <v>45.711883</v>
      </c>
      <c r="R2415" s="67">
        <v>-102.322856</v>
      </c>
    </row>
    <row r="2416" spans="1:18" x14ac:dyDescent="0.25">
      <c r="A2416" s="76" t="str">
        <f t="shared" si="111"/>
        <v>46107</v>
      </c>
      <c r="B2416" s="76" t="str">
        <f t="shared" si="112"/>
        <v>46107</v>
      </c>
      <c r="C2416" s="33">
        <v>46107</v>
      </c>
      <c r="D2416" s="33" t="s">
        <v>6897</v>
      </c>
      <c r="E2416" s="33" t="s">
        <v>1009</v>
      </c>
      <c r="F2416" s="33" t="s">
        <v>1008</v>
      </c>
      <c r="G2416" s="33" t="s">
        <v>6898</v>
      </c>
      <c r="H2416" s="5" t="s">
        <v>1855</v>
      </c>
      <c r="I2416" s="33">
        <v>2475</v>
      </c>
      <c r="K2416" s="9">
        <v>46</v>
      </c>
      <c r="O2416" s="33" t="s">
        <v>7141</v>
      </c>
      <c r="P2416" s="61" t="str">
        <f t="shared" si="113"/>
        <v>POINT(-99.909039 45.076727)</v>
      </c>
      <c r="Q2416" s="67">
        <v>45.076726999999998</v>
      </c>
      <c r="R2416" s="67">
        <v>-99.909039000000007</v>
      </c>
    </row>
    <row r="2417" spans="1:18" x14ac:dyDescent="0.25">
      <c r="A2417" s="76" t="str">
        <f t="shared" si="111"/>
        <v>46109</v>
      </c>
      <c r="B2417" s="76" t="str">
        <f t="shared" si="112"/>
        <v>46109</v>
      </c>
      <c r="C2417" s="33">
        <v>46109</v>
      </c>
      <c r="D2417" s="33" t="s">
        <v>7142</v>
      </c>
      <c r="E2417" s="33" t="s">
        <v>1009</v>
      </c>
      <c r="F2417" s="33" t="s">
        <v>1008</v>
      </c>
      <c r="G2417" s="33" t="s">
        <v>7143</v>
      </c>
      <c r="H2417" s="5" t="s">
        <v>1855</v>
      </c>
      <c r="I2417" s="33">
        <v>2476</v>
      </c>
      <c r="K2417" s="9">
        <v>46</v>
      </c>
      <c r="O2417" s="33" t="s">
        <v>7144</v>
      </c>
      <c r="P2417" s="61" t="str">
        <f t="shared" si="113"/>
        <v>POINT(-96.952207 45.61302)</v>
      </c>
      <c r="Q2417" s="67">
        <v>45.613019999999999</v>
      </c>
      <c r="R2417" s="67">
        <v>-96.952207000000001</v>
      </c>
    </row>
    <row r="2418" spans="1:18" x14ac:dyDescent="0.25">
      <c r="A2418" s="76" t="str">
        <f t="shared" si="111"/>
        <v>46111</v>
      </c>
      <c r="B2418" s="76" t="str">
        <f t="shared" si="112"/>
        <v>46111</v>
      </c>
      <c r="C2418" s="33">
        <v>46111</v>
      </c>
      <c r="D2418" s="33" t="s">
        <v>7145</v>
      </c>
      <c r="E2418" s="33" t="s">
        <v>1009</v>
      </c>
      <c r="F2418" s="33" t="s">
        <v>1008</v>
      </c>
      <c r="G2418" s="33" t="s">
        <v>7146</v>
      </c>
      <c r="H2418" s="5" t="s">
        <v>1855</v>
      </c>
      <c r="I2418" s="33">
        <v>2477</v>
      </c>
      <c r="K2418" s="9">
        <v>46</v>
      </c>
      <c r="O2418" s="33" t="s">
        <v>7147</v>
      </c>
      <c r="P2418" s="61" t="str">
        <f t="shared" si="113"/>
        <v>POINT(-98.149484 44.006288)</v>
      </c>
      <c r="Q2418" s="67">
        <v>44.006287999999998</v>
      </c>
      <c r="R2418" s="67">
        <v>-98.149484000000001</v>
      </c>
    </row>
    <row r="2419" spans="1:18" x14ac:dyDescent="0.25">
      <c r="A2419" s="76" t="str">
        <f t="shared" si="111"/>
        <v>46113</v>
      </c>
      <c r="B2419" s="76" t="str">
        <f t="shared" si="112"/>
        <v>46113</v>
      </c>
      <c r="C2419" s="33">
        <v>46113</v>
      </c>
      <c r="D2419" s="33" t="s">
        <v>5429</v>
      </c>
      <c r="E2419" s="33" t="s">
        <v>1009</v>
      </c>
      <c r="F2419" s="33" t="s">
        <v>1008</v>
      </c>
      <c r="G2419" s="33" t="s">
        <v>5430</v>
      </c>
      <c r="H2419" s="5" t="s">
        <v>1855</v>
      </c>
      <c r="I2419" s="33">
        <v>2478</v>
      </c>
      <c r="K2419" s="9">
        <v>46</v>
      </c>
      <c r="O2419" s="33" t="s">
        <v>7148</v>
      </c>
      <c r="P2419" s="61" t="str">
        <f t="shared" si="113"/>
        <v>POINT(-102.487474 43.186406)</v>
      </c>
      <c r="Q2419" s="67">
        <v>43.186405999999998</v>
      </c>
      <c r="R2419" s="67">
        <v>-102.48747400000001</v>
      </c>
    </row>
    <row r="2420" spans="1:18" x14ac:dyDescent="0.25">
      <c r="A2420" s="76" t="str">
        <f t="shared" si="111"/>
        <v>46115</v>
      </c>
      <c r="B2420" s="76" t="str">
        <f t="shared" si="112"/>
        <v>46115</v>
      </c>
      <c r="C2420" s="33">
        <v>46115</v>
      </c>
      <c r="D2420" s="33" t="s">
        <v>7149</v>
      </c>
      <c r="E2420" s="33" t="s">
        <v>1009</v>
      </c>
      <c r="F2420" s="33" t="s">
        <v>1008</v>
      </c>
      <c r="G2420" s="33" t="s">
        <v>7150</v>
      </c>
      <c r="H2420" s="5" t="s">
        <v>1855</v>
      </c>
      <c r="I2420" s="33">
        <v>2479</v>
      </c>
      <c r="K2420" s="9">
        <v>46</v>
      </c>
      <c r="O2420" s="33" t="s">
        <v>7151</v>
      </c>
      <c r="P2420" s="61" t="str">
        <f t="shared" si="113"/>
        <v>POINT(-98.429642 44.910381)</v>
      </c>
      <c r="Q2420" s="67">
        <v>44.910381000000001</v>
      </c>
      <c r="R2420" s="67">
        <v>-98.429642000000001</v>
      </c>
    </row>
    <row r="2421" spans="1:18" x14ac:dyDescent="0.25">
      <c r="A2421" s="76" t="str">
        <f t="shared" si="111"/>
        <v>46117</v>
      </c>
      <c r="B2421" s="76" t="str">
        <f t="shared" si="112"/>
        <v>46117</v>
      </c>
      <c r="C2421" s="33">
        <v>46117</v>
      </c>
      <c r="D2421" s="33" t="s">
        <v>7152</v>
      </c>
      <c r="E2421" s="33" t="s">
        <v>1009</v>
      </c>
      <c r="F2421" s="33" t="s">
        <v>1008</v>
      </c>
      <c r="G2421" s="33" t="s">
        <v>7153</v>
      </c>
      <c r="H2421" s="5" t="s">
        <v>1855</v>
      </c>
      <c r="I2421" s="33">
        <v>2480</v>
      </c>
      <c r="K2421" s="9">
        <v>46</v>
      </c>
      <c r="O2421" s="33" t="s">
        <v>7154</v>
      </c>
      <c r="P2421" s="61" t="str">
        <f t="shared" si="113"/>
        <v>POINT(-100.436337 44.363198)</v>
      </c>
      <c r="Q2421" s="67">
        <v>44.363197999999997</v>
      </c>
      <c r="R2421" s="67">
        <v>-100.43633699999999</v>
      </c>
    </row>
    <row r="2422" spans="1:18" x14ac:dyDescent="0.25">
      <c r="A2422" s="76" t="str">
        <f t="shared" si="111"/>
        <v>46119</v>
      </c>
      <c r="B2422" s="76" t="str">
        <f t="shared" si="112"/>
        <v>46119</v>
      </c>
      <c r="C2422" s="33">
        <v>46119</v>
      </c>
      <c r="D2422" s="33" t="s">
        <v>7155</v>
      </c>
      <c r="E2422" s="33" t="s">
        <v>1009</v>
      </c>
      <c r="F2422" s="33" t="s">
        <v>1008</v>
      </c>
      <c r="G2422" s="33" t="s">
        <v>7156</v>
      </c>
      <c r="H2422" s="5" t="s">
        <v>1855</v>
      </c>
      <c r="I2422" s="33">
        <v>2481</v>
      </c>
      <c r="K2422" s="9">
        <v>46</v>
      </c>
      <c r="O2422" s="33" t="s">
        <v>7157</v>
      </c>
      <c r="P2422" s="61" t="str">
        <f t="shared" si="113"/>
        <v>POINT(-100.121731 44.710627)</v>
      </c>
      <c r="Q2422" s="67">
        <v>44.710627000000002</v>
      </c>
      <c r="R2422" s="67">
        <v>-100.121731</v>
      </c>
    </row>
    <row r="2423" spans="1:18" x14ac:dyDescent="0.25">
      <c r="A2423" s="76" t="str">
        <f t="shared" si="111"/>
        <v>46121</v>
      </c>
      <c r="B2423" s="76" t="str">
        <f t="shared" si="112"/>
        <v>46121</v>
      </c>
      <c r="C2423" s="33">
        <v>46121</v>
      </c>
      <c r="D2423" s="33" t="s">
        <v>4416</v>
      </c>
      <c r="E2423" s="33" t="s">
        <v>1009</v>
      </c>
      <c r="F2423" s="33" t="s">
        <v>1008</v>
      </c>
      <c r="G2423" s="33" t="s">
        <v>4417</v>
      </c>
      <c r="H2423" s="5" t="s">
        <v>1855</v>
      </c>
      <c r="I2423" s="33">
        <v>2482</v>
      </c>
      <c r="K2423" s="9">
        <v>46</v>
      </c>
      <c r="O2423" s="33" t="s">
        <v>7158</v>
      </c>
      <c r="P2423" s="61" t="str">
        <f t="shared" si="113"/>
        <v>POINT(-100.783743 43.248143)</v>
      </c>
      <c r="Q2423" s="67">
        <v>43.248142999999999</v>
      </c>
      <c r="R2423" s="67">
        <v>-100.783743</v>
      </c>
    </row>
    <row r="2424" spans="1:18" x14ac:dyDescent="0.25">
      <c r="A2424" s="76" t="str">
        <f t="shared" si="111"/>
        <v>46123</v>
      </c>
      <c r="B2424" s="76" t="str">
        <f t="shared" si="112"/>
        <v>46123</v>
      </c>
      <c r="C2424" s="33">
        <v>46123</v>
      </c>
      <c r="D2424" s="33" t="s">
        <v>7159</v>
      </c>
      <c r="E2424" s="33" t="s">
        <v>1009</v>
      </c>
      <c r="F2424" s="33" t="s">
        <v>1008</v>
      </c>
      <c r="G2424" s="33" t="s">
        <v>7160</v>
      </c>
      <c r="H2424" s="5" t="s">
        <v>1855</v>
      </c>
      <c r="I2424" s="33">
        <v>2483</v>
      </c>
      <c r="K2424" s="9">
        <v>46</v>
      </c>
      <c r="O2424" s="33" t="s">
        <v>7161</v>
      </c>
      <c r="P2424" s="61" t="str">
        <f t="shared" si="113"/>
        <v>POINT(-99.851545 43.349802)</v>
      </c>
      <c r="Q2424" s="67">
        <v>43.349801999999997</v>
      </c>
      <c r="R2424" s="67">
        <v>-99.851545000000002</v>
      </c>
    </row>
    <row r="2425" spans="1:18" x14ac:dyDescent="0.25">
      <c r="A2425" s="76" t="str">
        <f t="shared" si="111"/>
        <v>46125</v>
      </c>
      <c r="B2425" s="76" t="str">
        <f t="shared" si="112"/>
        <v>46125</v>
      </c>
      <c r="C2425" s="33">
        <v>46125</v>
      </c>
      <c r="D2425" s="33" t="s">
        <v>3231</v>
      </c>
      <c r="E2425" s="33" t="s">
        <v>1009</v>
      </c>
      <c r="F2425" s="33" t="s">
        <v>1008</v>
      </c>
      <c r="G2425" s="33" t="s">
        <v>3232</v>
      </c>
      <c r="H2425" s="5" t="s">
        <v>1855</v>
      </c>
      <c r="I2425" s="33">
        <v>2484</v>
      </c>
      <c r="K2425" s="9">
        <v>46</v>
      </c>
      <c r="O2425" s="33" t="s">
        <v>7162</v>
      </c>
      <c r="P2425" s="61" t="str">
        <f t="shared" si="113"/>
        <v>POINT(-97.115892 43.301965)</v>
      </c>
      <c r="Q2425" s="67">
        <v>43.301965000000003</v>
      </c>
      <c r="R2425" s="67">
        <v>-97.115892000000002</v>
      </c>
    </row>
    <row r="2426" spans="1:18" x14ac:dyDescent="0.25">
      <c r="A2426" s="76" t="str">
        <f t="shared" si="111"/>
        <v>46127</v>
      </c>
      <c r="B2426" s="76" t="str">
        <f t="shared" si="112"/>
        <v>46127</v>
      </c>
      <c r="C2426" s="33">
        <v>46127</v>
      </c>
      <c r="D2426" s="33" t="s">
        <v>2338</v>
      </c>
      <c r="E2426" s="33" t="s">
        <v>1009</v>
      </c>
      <c r="F2426" s="33" t="s">
        <v>1008</v>
      </c>
      <c r="G2426" s="33" t="s">
        <v>2339</v>
      </c>
      <c r="H2426" s="5" t="s">
        <v>1855</v>
      </c>
      <c r="I2426" s="33">
        <v>2485</v>
      </c>
      <c r="K2426" s="9">
        <v>46</v>
      </c>
      <c r="O2426" s="33" t="s">
        <v>7163</v>
      </c>
      <c r="P2426" s="61" t="str">
        <f t="shared" si="113"/>
        <v>POINT(-96.600368 42.702762)</v>
      </c>
      <c r="Q2426" s="67">
        <v>42.702762</v>
      </c>
      <c r="R2426" s="67">
        <v>-96.600368000000003</v>
      </c>
    </row>
    <row r="2427" spans="1:18" x14ac:dyDescent="0.25">
      <c r="A2427" s="76" t="str">
        <f t="shared" si="111"/>
        <v>46129</v>
      </c>
      <c r="B2427" s="76" t="str">
        <f t="shared" si="112"/>
        <v>46129</v>
      </c>
      <c r="C2427" s="33">
        <v>46129</v>
      </c>
      <c r="D2427" s="33" t="s">
        <v>7164</v>
      </c>
      <c r="E2427" s="33" t="s">
        <v>1009</v>
      </c>
      <c r="F2427" s="33" t="s">
        <v>1008</v>
      </c>
      <c r="G2427" s="33" t="s">
        <v>7165</v>
      </c>
      <c r="H2427" s="5" t="s">
        <v>1855</v>
      </c>
      <c r="I2427" s="33">
        <v>2486</v>
      </c>
      <c r="K2427" s="9">
        <v>46</v>
      </c>
      <c r="O2427" s="33" t="s">
        <v>7166</v>
      </c>
      <c r="P2427" s="61" t="str">
        <f t="shared" si="113"/>
        <v>POINT(-100.313424 45.520019)</v>
      </c>
      <c r="Q2427" s="67">
        <v>45.520018999999998</v>
      </c>
      <c r="R2427" s="67">
        <v>-100.313424</v>
      </c>
    </row>
    <row r="2428" spans="1:18" x14ac:dyDescent="0.25">
      <c r="A2428" s="76" t="str">
        <f t="shared" si="111"/>
        <v>46135</v>
      </c>
      <c r="B2428" s="76" t="str">
        <f t="shared" si="112"/>
        <v>46135</v>
      </c>
      <c r="C2428" s="33">
        <v>46135</v>
      </c>
      <c r="D2428" s="33" t="s">
        <v>7167</v>
      </c>
      <c r="E2428" s="33" t="s">
        <v>1009</v>
      </c>
      <c r="F2428" s="33" t="s">
        <v>1008</v>
      </c>
      <c r="G2428" s="33" t="s">
        <v>7168</v>
      </c>
      <c r="H2428" s="5" t="s">
        <v>1855</v>
      </c>
      <c r="I2428" s="33">
        <v>2487</v>
      </c>
      <c r="K2428" s="9">
        <v>46</v>
      </c>
      <c r="O2428" s="33" t="s">
        <v>7169</v>
      </c>
      <c r="P2428" s="61" t="str">
        <f t="shared" si="113"/>
        <v>POINT(-97.394907 42.902431)</v>
      </c>
      <c r="Q2428" s="67">
        <v>42.902431</v>
      </c>
      <c r="R2428" s="67">
        <v>-97.394907000000003</v>
      </c>
    </row>
    <row r="2429" spans="1:18" x14ac:dyDescent="0.25">
      <c r="A2429" s="76" t="str">
        <f t="shared" si="111"/>
        <v>46137</v>
      </c>
      <c r="B2429" s="76" t="str">
        <f t="shared" si="112"/>
        <v>46137</v>
      </c>
      <c r="C2429" s="33">
        <v>46137</v>
      </c>
      <c r="D2429" s="33" t="s">
        <v>7170</v>
      </c>
      <c r="E2429" s="33" t="s">
        <v>1009</v>
      </c>
      <c r="F2429" s="33" t="s">
        <v>1008</v>
      </c>
      <c r="G2429" s="33" t="s">
        <v>7171</v>
      </c>
      <c r="H2429" s="5" t="s">
        <v>1855</v>
      </c>
      <c r="I2429" s="33">
        <v>2488</v>
      </c>
      <c r="K2429" s="9">
        <v>46</v>
      </c>
      <c r="O2429" s="33" t="s">
        <v>7172</v>
      </c>
      <c r="P2429" s="61" t="str">
        <f t="shared" si="113"/>
        <v>POINT(-101.524925 44.939041)</v>
      </c>
      <c r="Q2429" s="67">
        <v>44.939041000000003</v>
      </c>
      <c r="R2429" s="67">
        <v>-101.524925</v>
      </c>
    </row>
    <row r="2430" spans="1:18" x14ac:dyDescent="0.25">
      <c r="A2430" s="76" t="str">
        <f t="shared" si="111"/>
        <v>47001</v>
      </c>
      <c r="B2430" s="76" t="str">
        <f t="shared" si="112"/>
        <v>47001</v>
      </c>
      <c r="C2430" s="33">
        <v>47001</v>
      </c>
      <c r="D2430" s="33" t="s">
        <v>3967</v>
      </c>
      <c r="E2430" s="33" t="s">
        <v>1012</v>
      </c>
      <c r="F2430" s="33" t="s">
        <v>1011</v>
      </c>
      <c r="G2430" s="33" t="s">
        <v>3968</v>
      </c>
      <c r="H2430" s="5" t="s">
        <v>1855</v>
      </c>
      <c r="I2430" s="33">
        <v>2489</v>
      </c>
      <c r="K2430" s="9">
        <v>47</v>
      </c>
      <c r="O2430" s="33" t="s">
        <v>7173</v>
      </c>
      <c r="P2430" s="61" t="str">
        <f t="shared" si="113"/>
        <v>POINT(-84.180288 36.082029)</v>
      </c>
      <c r="Q2430" s="67">
        <v>36.082028999999999</v>
      </c>
      <c r="R2430" s="67">
        <v>-84.180288000000004</v>
      </c>
    </row>
    <row r="2431" spans="1:18" x14ac:dyDescent="0.25">
      <c r="A2431" s="76" t="str">
        <f t="shared" si="111"/>
        <v>47003</v>
      </c>
      <c r="B2431" s="76" t="str">
        <f t="shared" si="112"/>
        <v>47003</v>
      </c>
      <c r="C2431" s="33">
        <v>47003</v>
      </c>
      <c r="D2431" s="33" t="s">
        <v>6800</v>
      </c>
      <c r="E2431" s="33" t="s">
        <v>1012</v>
      </c>
      <c r="F2431" s="33" t="s">
        <v>1011</v>
      </c>
      <c r="G2431" s="33" t="s">
        <v>6801</v>
      </c>
      <c r="H2431" s="5" t="s">
        <v>1855</v>
      </c>
      <c r="I2431" s="33">
        <v>2490</v>
      </c>
      <c r="K2431" s="9">
        <v>47</v>
      </c>
      <c r="O2431" s="33" t="s">
        <v>7174</v>
      </c>
      <c r="P2431" s="61" t="str">
        <f t="shared" si="113"/>
        <v>POINT(-86.464741 35.51241)</v>
      </c>
      <c r="Q2431" s="67">
        <v>35.512410000000003</v>
      </c>
      <c r="R2431" s="67">
        <v>-86.464741000000004</v>
      </c>
    </row>
    <row r="2432" spans="1:18" x14ac:dyDescent="0.25">
      <c r="A2432" s="76" t="str">
        <f t="shared" si="111"/>
        <v>47005</v>
      </c>
      <c r="B2432" s="76" t="str">
        <f t="shared" si="112"/>
        <v>47005</v>
      </c>
      <c r="C2432" s="33">
        <v>47005</v>
      </c>
      <c r="D2432" s="33" t="s">
        <v>2176</v>
      </c>
      <c r="E2432" s="33" t="s">
        <v>1012</v>
      </c>
      <c r="F2432" s="33" t="s">
        <v>1011</v>
      </c>
      <c r="G2432" s="33" t="s">
        <v>2177</v>
      </c>
      <c r="H2432" s="5" t="s">
        <v>1855</v>
      </c>
      <c r="I2432" s="33">
        <v>2491</v>
      </c>
      <c r="K2432" s="9">
        <v>47</v>
      </c>
      <c r="O2432" s="33" t="s">
        <v>7175</v>
      </c>
      <c r="P2432" s="61" t="str">
        <f t="shared" si="113"/>
        <v>POINT(-88.09002 36.071513)</v>
      </c>
      <c r="Q2432" s="67">
        <v>36.071513000000003</v>
      </c>
      <c r="R2432" s="67">
        <v>-88.090019999999996</v>
      </c>
    </row>
    <row r="2433" spans="1:18" x14ac:dyDescent="0.25">
      <c r="A2433" s="76" t="str">
        <f t="shared" si="111"/>
        <v>47007</v>
      </c>
      <c r="B2433" s="76" t="str">
        <f t="shared" si="112"/>
        <v>47007</v>
      </c>
      <c r="C2433" s="33">
        <v>47007</v>
      </c>
      <c r="D2433" s="33" t="s">
        <v>7176</v>
      </c>
      <c r="E2433" s="33" t="s">
        <v>1012</v>
      </c>
      <c r="F2433" s="33" t="s">
        <v>1011</v>
      </c>
      <c r="G2433" s="33" t="s">
        <v>7177</v>
      </c>
      <c r="H2433" s="5" t="s">
        <v>1855</v>
      </c>
      <c r="I2433" s="33">
        <v>2492</v>
      </c>
      <c r="K2433" s="9">
        <v>47</v>
      </c>
      <c r="O2433" s="33" t="s">
        <v>7178</v>
      </c>
      <c r="P2433" s="61" t="str">
        <f t="shared" si="113"/>
        <v>POINT(-85.195883 35.612132)</v>
      </c>
      <c r="Q2433" s="67">
        <v>35.612132000000003</v>
      </c>
      <c r="R2433" s="67">
        <v>-85.195882999999995</v>
      </c>
    </row>
    <row r="2434" spans="1:18" x14ac:dyDescent="0.25">
      <c r="A2434" s="76" t="str">
        <f t="shared" si="111"/>
        <v>47009</v>
      </c>
      <c r="B2434" s="76" t="str">
        <f t="shared" si="112"/>
        <v>47009</v>
      </c>
      <c r="C2434" s="33">
        <v>47009</v>
      </c>
      <c r="D2434" s="33" t="s">
        <v>1866</v>
      </c>
      <c r="E2434" s="33" t="s">
        <v>1012</v>
      </c>
      <c r="F2434" s="33" t="s">
        <v>1011</v>
      </c>
      <c r="G2434" s="33" t="s">
        <v>1867</v>
      </c>
      <c r="H2434" s="5" t="s">
        <v>1855</v>
      </c>
      <c r="I2434" s="33">
        <v>2493</v>
      </c>
      <c r="K2434" s="9">
        <v>47</v>
      </c>
      <c r="O2434" s="33" t="s">
        <v>7179</v>
      </c>
      <c r="P2434" s="61" t="str">
        <f t="shared" si="113"/>
        <v>POINT(-83.973022 35.752926)</v>
      </c>
      <c r="Q2434" s="67">
        <v>35.752926000000002</v>
      </c>
      <c r="R2434" s="67">
        <v>-83.973022</v>
      </c>
    </row>
    <row r="2435" spans="1:18" x14ac:dyDescent="0.25">
      <c r="A2435" s="76" t="str">
        <f t="shared" ref="A2435:A2498" si="114">K2435&amp;RIGHT(C2435,3)</f>
        <v>47011</v>
      </c>
      <c r="B2435" s="76" t="str">
        <f t="shared" ref="B2435:B2498" si="115">TEXT(A2435,"00000")</f>
        <v>47011</v>
      </c>
      <c r="C2435" s="33">
        <v>47011</v>
      </c>
      <c r="D2435" s="33" t="s">
        <v>2182</v>
      </c>
      <c r="E2435" s="33" t="s">
        <v>1012</v>
      </c>
      <c r="F2435" s="33" t="s">
        <v>1011</v>
      </c>
      <c r="G2435" s="33" t="s">
        <v>2183</v>
      </c>
      <c r="H2435" s="5" t="s">
        <v>1855</v>
      </c>
      <c r="I2435" s="33">
        <v>2494</v>
      </c>
      <c r="K2435" s="9">
        <v>47</v>
      </c>
      <c r="O2435" s="33" t="s">
        <v>7180</v>
      </c>
      <c r="P2435" s="61" t="str">
        <f t="shared" ref="P2435:P2498" si="116">CONCATENATE("POINT","(",R2435," ",Q2435,")")</f>
        <v>POINT(-84.859341 35.166015)</v>
      </c>
      <c r="Q2435" s="67">
        <v>35.166015000000002</v>
      </c>
      <c r="R2435" s="67">
        <v>-84.859341000000001</v>
      </c>
    </row>
    <row r="2436" spans="1:18" x14ac:dyDescent="0.25">
      <c r="A2436" s="76" t="str">
        <f t="shared" si="114"/>
        <v>47013</v>
      </c>
      <c r="B2436" s="76" t="str">
        <f t="shared" si="115"/>
        <v>47013</v>
      </c>
      <c r="C2436" s="33">
        <v>47013</v>
      </c>
      <c r="D2436" s="33" t="s">
        <v>4247</v>
      </c>
      <c r="E2436" s="33" t="s">
        <v>1012</v>
      </c>
      <c r="F2436" s="33" t="s">
        <v>1011</v>
      </c>
      <c r="G2436" s="33" t="s">
        <v>4248</v>
      </c>
      <c r="H2436" s="5" t="s">
        <v>1855</v>
      </c>
      <c r="I2436" s="33">
        <v>2495</v>
      </c>
      <c r="K2436" s="9">
        <v>47</v>
      </c>
      <c r="O2436" s="33" t="s">
        <v>7181</v>
      </c>
      <c r="P2436" s="61" t="str">
        <f t="shared" si="116"/>
        <v>POINT(-84.125923 36.383124)</v>
      </c>
      <c r="Q2436" s="67">
        <v>36.383124000000002</v>
      </c>
      <c r="R2436" s="67">
        <v>-84.125923</v>
      </c>
    </row>
    <row r="2437" spans="1:18" x14ac:dyDescent="0.25">
      <c r="A2437" s="76" t="str">
        <f t="shared" si="114"/>
        <v>47015</v>
      </c>
      <c r="B2437" s="76" t="str">
        <f t="shared" si="115"/>
        <v>47015</v>
      </c>
      <c r="C2437" s="33">
        <v>47015</v>
      </c>
      <c r="D2437" s="33" t="s">
        <v>7182</v>
      </c>
      <c r="E2437" s="33" t="s">
        <v>1012</v>
      </c>
      <c r="F2437" s="33" t="s">
        <v>1011</v>
      </c>
      <c r="G2437" s="33" t="s">
        <v>7183</v>
      </c>
      <c r="H2437" s="5" t="s">
        <v>1855</v>
      </c>
      <c r="I2437" s="33">
        <v>2496</v>
      </c>
      <c r="K2437" s="9">
        <v>47</v>
      </c>
      <c r="O2437" s="33" t="s">
        <v>7184</v>
      </c>
      <c r="P2437" s="61" t="str">
        <f t="shared" si="116"/>
        <v>POINT(-86.06262 35.80032)</v>
      </c>
      <c r="Q2437" s="67">
        <v>35.800319999999999</v>
      </c>
      <c r="R2437" s="67">
        <v>-86.062619999999995</v>
      </c>
    </row>
    <row r="2438" spans="1:18" x14ac:dyDescent="0.25">
      <c r="A2438" s="76" t="str">
        <f t="shared" si="114"/>
        <v>47017</v>
      </c>
      <c r="B2438" s="76" t="str">
        <f t="shared" si="115"/>
        <v>47017</v>
      </c>
      <c r="C2438" s="33">
        <v>47017</v>
      </c>
      <c r="D2438" s="33" t="s">
        <v>2186</v>
      </c>
      <c r="E2438" s="33" t="s">
        <v>1012</v>
      </c>
      <c r="F2438" s="33" t="s">
        <v>1011</v>
      </c>
      <c r="G2438" s="33" t="s">
        <v>2187</v>
      </c>
      <c r="H2438" s="5" t="s">
        <v>1855</v>
      </c>
      <c r="I2438" s="33">
        <v>2497</v>
      </c>
      <c r="K2438" s="9">
        <v>47</v>
      </c>
      <c r="O2438" s="33" t="s">
        <v>7185</v>
      </c>
      <c r="P2438" s="61" t="str">
        <f t="shared" si="116"/>
        <v>POINT(-88.464475 36.018048)</v>
      </c>
      <c r="Q2438" s="67">
        <v>36.018048</v>
      </c>
      <c r="R2438" s="67">
        <v>-88.464474999999993</v>
      </c>
    </row>
    <row r="2439" spans="1:18" x14ac:dyDescent="0.25">
      <c r="A2439" s="76" t="str">
        <f t="shared" si="114"/>
        <v>47019</v>
      </c>
      <c r="B2439" s="76" t="str">
        <f t="shared" si="115"/>
        <v>47019</v>
      </c>
      <c r="C2439" s="33">
        <v>47019</v>
      </c>
      <c r="D2439" s="33" t="s">
        <v>4254</v>
      </c>
      <c r="E2439" s="33" t="s">
        <v>1012</v>
      </c>
      <c r="F2439" s="33" t="s">
        <v>1011</v>
      </c>
      <c r="G2439" s="33" t="s">
        <v>4255</v>
      </c>
      <c r="H2439" s="5" t="s">
        <v>1855</v>
      </c>
      <c r="I2439" s="33">
        <v>2498</v>
      </c>
      <c r="K2439" s="9">
        <v>47</v>
      </c>
      <c r="O2439" s="33" t="s">
        <v>7186</v>
      </c>
      <c r="P2439" s="61" t="str">
        <f t="shared" si="116"/>
        <v>POINT(-82.201421 36.318376)</v>
      </c>
      <c r="Q2439" s="67">
        <v>36.318376000000001</v>
      </c>
      <c r="R2439" s="67">
        <v>-82.201420999999996</v>
      </c>
    </row>
    <row r="2440" spans="1:18" x14ac:dyDescent="0.25">
      <c r="A2440" s="76" t="str">
        <f t="shared" si="114"/>
        <v>47021</v>
      </c>
      <c r="B2440" s="76" t="str">
        <f t="shared" si="115"/>
        <v>47021</v>
      </c>
      <c r="C2440" s="33">
        <v>47021</v>
      </c>
      <c r="D2440" s="33" t="s">
        <v>7187</v>
      </c>
      <c r="E2440" s="33" t="s">
        <v>1012</v>
      </c>
      <c r="F2440" s="33" t="s">
        <v>1011</v>
      </c>
      <c r="G2440" s="33" t="s">
        <v>7188</v>
      </c>
      <c r="H2440" s="5" t="s">
        <v>1855</v>
      </c>
      <c r="I2440" s="33">
        <v>2499</v>
      </c>
      <c r="K2440" s="9">
        <v>47</v>
      </c>
      <c r="O2440" s="33" t="s">
        <v>7189</v>
      </c>
      <c r="P2440" s="61" t="str">
        <f t="shared" si="116"/>
        <v>POINT(-87.063974 36.269635)</v>
      </c>
      <c r="Q2440" s="67">
        <v>36.269635000000001</v>
      </c>
      <c r="R2440" s="67">
        <v>-87.063974000000002</v>
      </c>
    </row>
    <row r="2441" spans="1:18" x14ac:dyDescent="0.25">
      <c r="A2441" s="76" t="str">
        <f t="shared" si="114"/>
        <v>47023</v>
      </c>
      <c r="B2441" s="76" t="str">
        <f t="shared" si="115"/>
        <v>47023</v>
      </c>
      <c r="C2441" s="33">
        <v>47023</v>
      </c>
      <c r="D2441" s="33" t="s">
        <v>6824</v>
      </c>
      <c r="E2441" s="33" t="s">
        <v>1012</v>
      </c>
      <c r="F2441" s="33" t="s">
        <v>1011</v>
      </c>
      <c r="G2441" s="33" t="s">
        <v>6825</v>
      </c>
      <c r="H2441" s="5" t="s">
        <v>1855</v>
      </c>
      <c r="I2441" s="33">
        <v>2500</v>
      </c>
      <c r="K2441" s="9">
        <v>47</v>
      </c>
      <c r="O2441" s="33" t="s">
        <v>7190</v>
      </c>
      <c r="P2441" s="61" t="str">
        <f t="shared" si="116"/>
        <v>POINT(-88.622571 35.436863)</v>
      </c>
      <c r="Q2441" s="67">
        <v>35.436863000000002</v>
      </c>
      <c r="R2441" s="67">
        <v>-88.622570999999994</v>
      </c>
    </row>
    <row r="2442" spans="1:18" x14ac:dyDescent="0.25">
      <c r="A2442" s="76" t="str">
        <f t="shared" si="114"/>
        <v>47025</v>
      </c>
      <c r="B2442" s="76" t="str">
        <f t="shared" si="115"/>
        <v>47025</v>
      </c>
      <c r="C2442" s="33">
        <v>47025</v>
      </c>
      <c r="D2442" s="33" t="s">
        <v>5124</v>
      </c>
      <c r="E2442" s="33" t="s">
        <v>1012</v>
      </c>
      <c r="F2442" s="33" t="s">
        <v>1011</v>
      </c>
      <c r="G2442" s="33" t="s">
        <v>5125</v>
      </c>
      <c r="H2442" s="5" t="s">
        <v>1855</v>
      </c>
      <c r="I2442" s="33">
        <v>2501</v>
      </c>
      <c r="K2442" s="9">
        <v>47</v>
      </c>
      <c r="O2442" s="33" t="s">
        <v>7191</v>
      </c>
      <c r="P2442" s="61" t="str">
        <f t="shared" si="116"/>
        <v>POINT(-83.64175 36.491598)</v>
      </c>
      <c r="Q2442" s="67">
        <v>36.491598000000003</v>
      </c>
      <c r="R2442" s="67">
        <v>-83.641750000000002</v>
      </c>
    </row>
    <row r="2443" spans="1:18" x14ac:dyDescent="0.25">
      <c r="A2443" s="76" t="str">
        <f t="shared" si="114"/>
        <v>47027</v>
      </c>
      <c r="B2443" s="76" t="str">
        <f t="shared" si="115"/>
        <v>47027</v>
      </c>
      <c r="C2443" s="33">
        <v>47027</v>
      </c>
      <c r="D2443" s="33" t="s">
        <v>1893</v>
      </c>
      <c r="E2443" s="33" t="s">
        <v>1012</v>
      </c>
      <c r="F2443" s="33" t="s">
        <v>1011</v>
      </c>
      <c r="G2443" s="33" t="s">
        <v>1894</v>
      </c>
      <c r="H2443" s="5" t="s">
        <v>1855</v>
      </c>
      <c r="I2443" s="33">
        <v>2502</v>
      </c>
      <c r="K2443" s="9">
        <v>47</v>
      </c>
      <c r="O2443" s="33" t="s">
        <v>7192</v>
      </c>
      <c r="P2443" s="61" t="str">
        <f t="shared" si="116"/>
        <v>POINT(-85.560947 36.553965)</v>
      </c>
      <c r="Q2443" s="67">
        <v>36.553964999999998</v>
      </c>
      <c r="R2443" s="67">
        <v>-85.560946999999999</v>
      </c>
    </row>
    <row r="2444" spans="1:18" x14ac:dyDescent="0.25">
      <c r="A2444" s="76" t="str">
        <f t="shared" si="114"/>
        <v>47029</v>
      </c>
      <c r="B2444" s="76" t="str">
        <f t="shared" si="115"/>
        <v>47029</v>
      </c>
      <c r="C2444" s="33">
        <v>47029</v>
      </c>
      <c r="D2444" s="33" t="s">
        <v>7193</v>
      </c>
      <c r="E2444" s="33" t="s">
        <v>1012</v>
      </c>
      <c r="F2444" s="33" t="s">
        <v>1011</v>
      </c>
      <c r="G2444" s="33" t="s">
        <v>7194</v>
      </c>
      <c r="H2444" s="5" t="s">
        <v>1855</v>
      </c>
      <c r="I2444" s="33">
        <v>2503</v>
      </c>
      <c r="K2444" s="9">
        <v>47</v>
      </c>
      <c r="O2444" s="33" t="s">
        <v>7195</v>
      </c>
      <c r="P2444" s="61" t="str">
        <f t="shared" si="116"/>
        <v>POINT(-83.174767 35.947227)</v>
      </c>
      <c r="Q2444" s="67">
        <v>35.947226999999998</v>
      </c>
      <c r="R2444" s="67">
        <v>-83.174767000000003</v>
      </c>
    </row>
    <row r="2445" spans="1:18" x14ac:dyDescent="0.25">
      <c r="A2445" s="76" t="str">
        <f t="shared" si="114"/>
        <v>47031</v>
      </c>
      <c r="B2445" s="76" t="str">
        <f t="shared" si="115"/>
        <v>47031</v>
      </c>
      <c r="C2445" s="33">
        <v>47031</v>
      </c>
      <c r="D2445" s="33" t="s">
        <v>1899</v>
      </c>
      <c r="E2445" s="33" t="s">
        <v>1012</v>
      </c>
      <c r="F2445" s="33" t="s">
        <v>1011</v>
      </c>
      <c r="G2445" s="33" t="s">
        <v>1900</v>
      </c>
      <c r="H2445" s="5" t="s">
        <v>1855</v>
      </c>
      <c r="I2445" s="33">
        <v>2504</v>
      </c>
      <c r="K2445" s="9">
        <v>47</v>
      </c>
      <c r="O2445" s="33" t="s">
        <v>7196</v>
      </c>
      <c r="P2445" s="61" t="str">
        <f t="shared" si="116"/>
        <v>POINT(-86.124954 35.454014)</v>
      </c>
      <c r="Q2445" s="67">
        <v>35.454014000000001</v>
      </c>
      <c r="R2445" s="67">
        <v>-86.124954000000002</v>
      </c>
    </row>
    <row r="2446" spans="1:18" x14ac:dyDescent="0.25">
      <c r="A2446" s="76" t="str">
        <f t="shared" si="114"/>
        <v>47033</v>
      </c>
      <c r="B2446" s="76" t="str">
        <f t="shared" si="115"/>
        <v>47033</v>
      </c>
      <c r="C2446" s="33">
        <v>47033</v>
      </c>
      <c r="D2446" s="33" t="s">
        <v>7197</v>
      </c>
      <c r="E2446" s="33" t="s">
        <v>1012</v>
      </c>
      <c r="F2446" s="33" t="s">
        <v>1011</v>
      </c>
      <c r="G2446" s="33" t="s">
        <v>7198</v>
      </c>
      <c r="H2446" s="5" t="s">
        <v>1855</v>
      </c>
      <c r="I2446" s="33">
        <v>2505</v>
      </c>
      <c r="K2446" s="9">
        <v>47</v>
      </c>
      <c r="O2446" s="33" t="s">
        <v>7199</v>
      </c>
      <c r="P2446" s="61" t="str">
        <f t="shared" si="116"/>
        <v>POINT(-89.122632 35.789488)</v>
      </c>
      <c r="Q2446" s="67">
        <v>35.789487999999999</v>
      </c>
      <c r="R2446" s="67">
        <v>-89.122631999999996</v>
      </c>
    </row>
    <row r="2447" spans="1:18" x14ac:dyDescent="0.25">
      <c r="A2447" s="76" t="str">
        <f t="shared" si="114"/>
        <v>47035</v>
      </c>
      <c r="B2447" s="76" t="str">
        <f t="shared" si="115"/>
        <v>47035</v>
      </c>
      <c r="C2447" s="33">
        <v>47035</v>
      </c>
      <c r="D2447" s="33" t="s">
        <v>3431</v>
      </c>
      <c r="E2447" s="33" t="s">
        <v>1012</v>
      </c>
      <c r="F2447" s="33" t="s">
        <v>1011</v>
      </c>
      <c r="G2447" s="33" t="s">
        <v>3432</v>
      </c>
      <c r="H2447" s="5" t="s">
        <v>1855</v>
      </c>
      <c r="I2447" s="33">
        <v>2506</v>
      </c>
      <c r="K2447" s="9">
        <v>47</v>
      </c>
      <c r="O2447" s="33" t="s">
        <v>7200</v>
      </c>
      <c r="P2447" s="61" t="str">
        <f t="shared" si="116"/>
        <v>POINT(-85.020109 35.954565)</v>
      </c>
      <c r="Q2447" s="67">
        <v>35.954565000000002</v>
      </c>
      <c r="R2447" s="67">
        <v>-85.020109000000005</v>
      </c>
    </row>
    <row r="2448" spans="1:18" x14ac:dyDescent="0.25">
      <c r="A2448" s="76" t="str">
        <f t="shared" si="114"/>
        <v>47037</v>
      </c>
      <c r="B2448" s="76" t="str">
        <f t="shared" si="115"/>
        <v>47037</v>
      </c>
      <c r="C2448" s="33">
        <v>47037</v>
      </c>
      <c r="D2448" s="33" t="s">
        <v>6129</v>
      </c>
      <c r="E2448" s="33" t="s">
        <v>1012</v>
      </c>
      <c r="F2448" s="33" t="s">
        <v>1011</v>
      </c>
      <c r="G2448" s="33" t="s">
        <v>6130</v>
      </c>
      <c r="H2448" s="5" t="s">
        <v>1855</v>
      </c>
      <c r="I2448" s="33">
        <v>2507</v>
      </c>
      <c r="K2448" s="9">
        <v>47</v>
      </c>
      <c r="O2448" s="33" t="s">
        <v>7201</v>
      </c>
      <c r="P2448" s="61" t="str">
        <f t="shared" si="116"/>
        <v>POINT(-86.74545 36.140596)</v>
      </c>
      <c r="Q2448" s="67">
        <v>36.140596000000002</v>
      </c>
      <c r="R2448" s="67">
        <v>-86.745450000000005</v>
      </c>
    </row>
    <row r="2449" spans="1:18" x14ac:dyDescent="0.25">
      <c r="A2449" s="76" t="str">
        <f t="shared" si="114"/>
        <v>47039</v>
      </c>
      <c r="B2449" s="76" t="str">
        <f t="shared" si="115"/>
        <v>47039</v>
      </c>
      <c r="C2449" s="33">
        <v>47039</v>
      </c>
      <c r="D2449" s="33" t="s">
        <v>3002</v>
      </c>
      <c r="E2449" s="33" t="s">
        <v>1012</v>
      </c>
      <c r="F2449" s="33" t="s">
        <v>1011</v>
      </c>
      <c r="G2449" s="33" t="s">
        <v>3003</v>
      </c>
      <c r="H2449" s="5" t="s">
        <v>1855</v>
      </c>
      <c r="I2449" s="33">
        <v>2508</v>
      </c>
      <c r="K2449" s="9">
        <v>47</v>
      </c>
      <c r="O2449" s="33" t="s">
        <v>7202</v>
      </c>
      <c r="P2449" s="61" t="str">
        <f t="shared" si="116"/>
        <v>POINT(-88.126566 35.610752)</v>
      </c>
      <c r="Q2449" s="67">
        <v>35.610751999999998</v>
      </c>
      <c r="R2449" s="67">
        <v>-88.126565999999997</v>
      </c>
    </row>
    <row r="2450" spans="1:18" x14ac:dyDescent="0.25">
      <c r="A2450" s="76" t="str">
        <f t="shared" si="114"/>
        <v>47041</v>
      </c>
      <c r="B2450" s="76" t="str">
        <f t="shared" si="115"/>
        <v>47041</v>
      </c>
      <c r="C2450" s="33">
        <v>47041</v>
      </c>
      <c r="D2450" s="33" t="s">
        <v>1926</v>
      </c>
      <c r="E2450" s="33" t="s">
        <v>1012</v>
      </c>
      <c r="F2450" s="33" t="s">
        <v>1011</v>
      </c>
      <c r="G2450" s="33" t="s">
        <v>1927</v>
      </c>
      <c r="H2450" s="5" t="s">
        <v>1855</v>
      </c>
      <c r="I2450" s="33">
        <v>2509</v>
      </c>
      <c r="K2450" s="9">
        <v>47</v>
      </c>
      <c r="O2450" s="33" t="s">
        <v>7203</v>
      </c>
      <c r="P2450" s="61" t="str">
        <f t="shared" si="116"/>
        <v>POINT(-85.838617 35.966234)</v>
      </c>
      <c r="Q2450" s="67">
        <v>35.966234</v>
      </c>
      <c r="R2450" s="67">
        <v>-85.838616999999999</v>
      </c>
    </row>
    <row r="2451" spans="1:18" x14ac:dyDescent="0.25">
      <c r="A2451" s="76" t="str">
        <f t="shared" si="114"/>
        <v>47043</v>
      </c>
      <c r="B2451" s="76" t="str">
        <f t="shared" si="115"/>
        <v>47043</v>
      </c>
      <c r="C2451" s="33">
        <v>47043</v>
      </c>
      <c r="D2451" s="33" t="s">
        <v>7204</v>
      </c>
      <c r="E2451" s="33" t="s">
        <v>1012</v>
      </c>
      <c r="F2451" s="33" t="s">
        <v>1011</v>
      </c>
      <c r="G2451" s="33" t="s">
        <v>7205</v>
      </c>
      <c r="H2451" s="5" t="s">
        <v>1855</v>
      </c>
      <c r="I2451" s="33">
        <v>2510</v>
      </c>
      <c r="K2451" s="9">
        <v>47</v>
      </c>
      <c r="O2451" s="33" t="s">
        <v>7206</v>
      </c>
      <c r="P2451" s="61" t="str">
        <f t="shared" si="116"/>
        <v>POINT(-87.345598 36.106096)</v>
      </c>
      <c r="Q2451" s="67">
        <v>36.106096000000001</v>
      </c>
      <c r="R2451" s="67">
        <v>-87.345597999999995</v>
      </c>
    </row>
    <row r="2452" spans="1:18" x14ac:dyDescent="0.25">
      <c r="A2452" s="76" t="str">
        <f t="shared" si="114"/>
        <v>47045</v>
      </c>
      <c r="B2452" s="76" t="str">
        <f t="shared" si="115"/>
        <v>47045</v>
      </c>
      <c r="C2452" s="33">
        <v>47045</v>
      </c>
      <c r="D2452" s="33" t="s">
        <v>7207</v>
      </c>
      <c r="E2452" s="33" t="s">
        <v>1012</v>
      </c>
      <c r="F2452" s="33" t="s">
        <v>1011</v>
      </c>
      <c r="G2452" s="33" t="s">
        <v>7208</v>
      </c>
      <c r="H2452" s="5" t="s">
        <v>1855</v>
      </c>
      <c r="I2452" s="33">
        <v>2511</v>
      </c>
      <c r="K2452" s="9">
        <v>47</v>
      </c>
      <c r="O2452" s="33" t="s">
        <v>7209</v>
      </c>
      <c r="P2452" s="61" t="str">
        <f t="shared" si="116"/>
        <v>POINT(-89.359385 36.058797)</v>
      </c>
      <c r="Q2452" s="67">
        <v>36.058796999999998</v>
      </c>
      <c r="R2452" s="67">
        <v>-89.359385000000003</v>
      </c>
    </row>
    <row r="2453" spans="1:18" x14ac:dyDescent="0.25">
      <c r="A2453" s="76" t="str">
        <f t="shared" si="114"/>
        <v>47047</v>
      </c>
      <c r="B2453" s="76" t="str">
        <f t="shared" si="115"/>
        <v>47047</v>
      </c>
      <c r="C2453" s="33">
        <v>47047</v>
      </c>
      <c r="D2453" s="33" t="s">
        <v>1938</v>
      </c>
      <c r="E2453" s="33" t="s">
        <v>1012</v>
      </c>
      <c r="F2453" s="33" t="s">
        <v>1011</v>
      </c>
      <c r="G2453" s="33" t="s">
        <v>1939</v>
      </c>
      <c r="H2453" s="5" t="s">
        <v>1855</v>
      </c>
      <c r="I2453" s="33">
        <v>2512</v>
      </c>
      <c r="K2453" s="9">
        <v>47</v>
      </c>
      <c r="O2453" s="33" t="s">
        <v>7210</v>
      </c>
      <c r="P2453" s="61" t="str">
        <f t="shared" si="116"/>
        <v>POINT(-89.470445 35.203083)</v>
      </c>
      <c r="Q2453" s="67">
        <v>35.203082999999999</v>
      </c>
      <c r="R2453" s="67">
        <v>-89.470444999999998</v>
      </c>
    </row>
    <row r="2454" spans="1:18" x14ac:dyDescent="0.25">
      <c r="A2454" s="76" t="str">
        <f t="shared" si="114"/>
        <v>47049</v>
      </c>
      <c r="B2454" s="76" t="str">
        <f t="shared" si="115"/>
        <v>47049</v>
      </c>
      <c r="C2454" s="33">
        <v>47049</v>
      </c>
      <c r="D2454" s="33" t="s">
        <v>7211</v>
      </c>
      <c r="E2454" s="33" t="s">
        <v>1012</v>
      </c>
      <c r="F2454" s="33" t="s">
        <v>1011</v>
      </c>
      <c r="G2454" s="33" t="s">
        <v>7212</v>
      </c>
      <c r="H2454" s="5" t="s">
        <v>1855</v>
      </c>
      <c r="I2454" s="33">
        <v>2513</v>
      </c>
      <c r="K2454" s="9">
        <v>47</v>
      </c>
      <c r="O2454" s="33" t="s">
        <v>7213</v>
      </c>
      <c r="P2454" s="61" t="str">
        <f t="shared" si="116"/>
        <v>POINT(-84.93663 36.365518)</v>
      </c>
      <c r="Q2454" s="67">
        <v>36.365518000000002</v>
      </c>
      <c r="R2454" s="67">
        <v>-84.936629999999994</v>
      </c>
    </row>
    <row r="2455" spans="1:18" x14ac:dyDescent="0.25">
      <c r="A2455" s="76" t="str">
        <f t="shared" si="114"/>
        <v>47051</v>
      </c>
      <c r="B2455" s="76" t="str">
        <f t="shared" si="115"/>
        <v>47051</v>
      </c>
      <c r="C2455" s="33">
        <v>47051</v>
      </c>
      <c r="D2455" s="33" t="s">
        <v>1941</v>
      </c>
      <c r="E2455" s="33" t="s">
        <v>1012</v>
      </c>
      <c r="F2455" s="33" t="s">
        <v>1011</v>
      </c>
      <c r="G2455" s="33" t="s">
        <v>1942</v>
      </c>
      <c r="H2455" s="5" t="s">
        <v>1855</v>
      </c>
      <c r="I2455" s="33">
        <v>2514</v>
      </c>
      <c r="K2455" s="9">
        <v>47</v>
      </c>
      <c r="O2455" s="33" t="s">
        <v>7214</v>
      </c>
      <c r="P2455" s="61" t="str">
        <f t="shared" si="116"/>
        <v>POINT(-86.116239 35.206924)</v>
      </c>
      <c r="Q2455" s="67">
        <v>35.206924000000001</v>
      </c>
      <c r="R2455" s="67">
        <v>-86.116238999999993</v>
      </c>
    </row>
    <row r="2456" spans="1:18" x14ac:dyDescent="0.25">
      <c r="A2456" s="76" t="str">
        <f t="shared" si="114"/>
        <v>47053</v>
      </c>
      <c r="B2456" s="76" t="str">
        <f t="shared" si="115"/>
        <v>47053</v>
      </c>
      <c r="C2456" s="33">
        <v>47053</v>
      </c>
      <c r="D2456" s="33" t="s">
        <v>3648</v>
      </c>
      <c r="E2456" s="33" t="s">
        <v>1012</v>
      </c>
      <c r="F2456" s="33" t="s">
        <v>1011</v>
      </c>
      <c r="G2456" s="33" t="s">
        <v>3649</v>
      </c>
      <c r="H2456" s="5" t="s">
        <v>1855</v>
      </c>
      <c r="I2456" s="33">
        <v>2515</v>
      </c>
      <c r="K2456" s="9">
        <v>47</v>
      </c>
      <c r="O2456" s="33" t="s">
        <v>7215</v>
      </c>
      <c r="P2456" s="61" t="str">
        <f t="shared" si="116"/>
        <v>POINT(-88.876406 35.938053)</v>
      </c>
      <c r="Q2456" s="67">
        <v>35.938052999999996</v>
      </c>
      <c r="R2456" s="67">
        <v>-88.876406000000003</v>
      </c>
    </row>
    <row r="2457" spans="1:18" x14ac:dyDescent="0.25">
      <c r="A2457" s="76" t="str">
        <f t="shared" si="114"/>
        <v>47055</v>
      </c>
      <c r="B2457" s="76" t="str">
        <f t="shared" si="115"/>
        <v>47055</v>
      </c>
      <c r="C2457" s="33">
        <v>47055</v>
      </c>
      <c r="D2457" s="33" t="s">
        <v>7216</v>
      </c>
      <c r="E2457" s="33" t="s">
        <v>1012</v>
      </c>
      <c r="F2457" s="33" t="s">
        <v>1011</v>
      </c>
      <c r="G2457" s="33" t="s">
        <v>7217</v>
      </c>
      <c r="H2457" s="5" t="s">
        <v>1855</v>
      </c>
      <c r="I2457" s="33">
        <v>2516</v>
      </c>
      <c r="K2457" s="9">
        <v>47</v>
      </c>
      <c r="O2457" s="33" t="s">
        <v>7218</v>
      </c>
      <c r="P2457" s="61" t="str">
        <f t="shared" si="116"/>
        <v>POINT(-87.031071 35.191241)</v>
      </c>
      <c r="Q2457" s="67">
        <v>35.191240999999998</v>
      </c>
      <c r="R2457" s="67">
        <v>-87.031070999999997</v>
      </c>
    </row>
    <row r="2458" spans="1:18" x14ac:dyDescent="0.25">
      <c r="A2458" s="76" t="str">
        <f t="shared" si="114"/>
        <v>47057</v>
      </c>
      <c r="B2458" s="76" t="str">
        <f t="shared" si="115"/>
        <v>47057</v>
      </c>
      <c r="C2458" s="33">
        <v>47057</v>
      </c>
      <c r="D2458" s="33" t="s">
        <v>7219</v>
      </c>
      <c r="E2458" s="33" t="s">
        <v>1012</v>
      </c>
      <c r="F2458" s="33" t="s">
        <v>1011</v>
      </c>
      <c r="G2458" s="33" t="s">
        <v>7220</v>
      </c>
      <c r="H2458" s="5" t="s">
        <v>1855</v>
      </c>
      <c r="I2458" s="33">
        <v>2517</v>
      </c>
      <c r="K2458" s="9">
        <v>47</v>
      </c>
      <c r="O2458" s="33" t="s">
        <v>7221</v>
      </c>
      <c r="P2458" s="61" t="str">
        <f t="shared" si="116"/>
        <v>POINT(-83.483361 36.269199)</v>
      </c>
      <c r="Q2458" s="67">
        <v>36.269199</v>
      </c>
      <c r="R2458" s="67">
        <v>-83.483361000000002</v>
      </c>
    </row>
    <row r="2459" spans="1:18" x14ac:dyDescent="0.25">
      <c r="A2459" s="76" t="str">
        <f t="shared" si="114"/>
        <v>47059</v>
      </c>
      <c r="B2459" s="76" t="str">
        <f t="shared" si="115"/>
        <v>47059</v>
      </c>
      <c r="C2459" s="33">
        <v>47059</v>
      </c>
      <c r="D2459" s="33" t="s">
        <v>1947</v>
      </c>
      <c r="E2459" s="33" t="s">
        <v>1012</v>
      </c>
      <c r="F2459" s="33" t="s">
        <v>1011</v>
      </c>
      <c r="G2459" s="33" t="s">
        <v>1948</v>
      </c>
      <c r="H2459" s="5" t="s">
        <v>1855</v>
      </c>
      <c r="I2459" s="33">
        <v>2518</v>
      </c>
      <c r="K2459" s="9">
        <v>47</v>
      </c>
      <c r="O2459" s="33" t="s">
        <v>7222</v>
      </c>
      <c r="P2459" s="61" t="str">
        <f t="shared" si="116"/>
        <v>POINT(-82.833456 36.177294)</v>
      </c>
      <c r="Q2459" s="67">
        <v>36.177294000000003</v>
      </c>
      <c r="R2459" s="67">
        <v>-82.833455999999998</v>
      </c>
    </row>
    <row r="2460" spans="1:18" x14ac:dyDescent="0.25">
      <c r="A2460" s="76" t="str">
        <f t="shared" si="114"/>
        <v>47061</v>
      </c>
      <c r="B2460" s="76" t="str">
        <f t="shared" si="115"/>
        <v>47061</v>
      </c>
      <c r="C2460" s="33">
        <v>47061</v>
      </c>
      <c r="D2460" s="33" t="s">
        <v>3459</v>
      </c>
      <c r="E2460" s="33" t="s">
        <v>1012</v>
      </c>
      <c r="F2460" s="33" t="s">
        <v>1011</v>
      </c>
      <c r="G2460" s="33" t="s">
        <v>3460</v>
      </c>
      <c r="H2460" s="5" t="s">
        <v>1855</v>
      </c>
      <c r="I2460" s="33">
        <v>2519</v>
      </c>
      <c r="K2460" s="9">
        <v>47</v>
      </c>
      <c r="O2460" s="33" t="s">
        <v>7223</v>
      </c>
      <c r="P2460" s="61" t="str">
        <f t="shared" si="116"/>
        <v>POINT(-85.720235 35.341946)</v>
      </c>
      <c r="Q2460" s="67">
        <v>35.341946</v>
      </c>
      <c r="R2460" s="67">
        <v>-85.720235000000002</v>
      </c>
    </row>
    <row r="2461" spans="1:18" x14ac:dyDescent="0.25">
      <c r="A2461" s="76" t="str">
        <f t="shared" si="114"/>
        <v>47063</v>
      </c>
      <c r="B2461" s="76" t="str">
        <f t="shared" si="115"/>
        <v>47063</v>
      </c>
      <c r="C2461" s="33">
        <v>47063</v>
      </c>
      <c r="D2461" s="33" t="s">
        <v>7224</v>
      </c>
      <c r="E2461" s="33" t="s">
        <v>1012</v>
      </c>
      <c r="F2461" s="33" t="s">
        <v>1011</v>
      </c>
      <c r="G2461" s="33" t="s">
        <v>7225</v>
      </c>
      <c r="H2461" s="5" t="s">
        <v>1855</v>
      </c>
      <c r="I2461" s="33">
        <v>2520</v>
      </c>
      <c r="K2461" s="9">
        <v>47</v>
      </c>
      <c r="O2461" s="33" t="s">
        <v>7226</v>
      </c>
      <c r="P2461" s="61" t="str">
        <f t="shared" si="116"/>
        <v>POINT(-83.296406 36.215973)</v>
      </c>
      <c r="Q2461" s="67">
        <v>36.215972999999998</v>
      </c>
      <c r="R2461" s="67">
        <v>-83.296406000000005</v>
      </c>
    </row>
    <row r="2462" spans="1:18" x14ac:dyDescent="0.25">
      <c r="A2462" s="76" t="str">
        <f t="shared" si="114"/>
        <v>47065</v>
      </c>
      <c r="B2462" s="76" t="str">
        <f t="shared" si="115"/>
        <v>47065</v>
      </c>
      <c r="C2462" s="33">
        <v>47065</v>
      </c>
      <c r="D2462" s="33" t="s">
        <v>2789</v>
      </c>
      <c r="E2462" s="33" t="s">
        <v>1012</v>
      </c>
      <c r="F2462" s="33" t="s">
        <v>1011</v>
      </c>
      <c r="G2462" s="33" t="s">
        <v>2790</v>
      </c>
      <c r="H2462" s="5" t="s">
        <v>1855</v>
      </c>
      <c r="I2462" s="33">
        <v>2521</v>
      </c>
      <c r="K2462" s="9">
        <v>47</v>
      </c>
      <c r="O2462" s="33" t="s">
        <v>7227</v>
      </c>
      <c r="P2462" s="61" t="str">
        <f t="shared" si="116"/>
        <v>POINT(-85.205177 35.093485)</v>
      </c>
      <c r="Q2462" s="67">
        <v>35.093485000000001</v>
      </c>
      <c r="R2462" s="67">
        <v>-85.205177000000006</v>
      </c>
    </row>
    <row r="2463" spans="1:18" x14ac:dyDescent="0.25">
      <c r="A2463" s="76" t="str">
        <f t="shared" si="114"/>
        <v>47067</v>
      </c>
      <c r="B2463" s="76" t="str">
        <f t="shared" si="115"/>
        <v>47067</v>
      </c>
      <c r="C2463" s="33">
        <v>47067</v>
      </c>
      <c r="D2463" s="33" t="s">
        <v>3069</v>
      </c>
      <c r="E2463" s="33" t="s">
        <v>1012</v>
      </c>
      <c r="F2463" s="33" t="s">
        <v>1011</v>
      </c>
      <c r="G2463" s="33" t="s">
        <v>3070</v>
      </c>
      <c r="H2463" s="5" t="s">
        <v>1855</v>
      </c>
      <c r="I2463" s="33">
        <v>2522</v>
      </c>
      <c r="K2463" s="9">
        <v>47</v>
      </c>
      <c r="O2463" s="33" t="s">
        <v>7228</v>
      </c>
      <c r="P2463" s="61" t="str">
        <f t="shared" si="116"/>
        <v>POINT(-83.23135 36.517795)</v>
      </c>
      <c r="Q2463" s="67">
        <v>36.517795</v>
      </c>
      <c r="R2463" s="67">
        <v>-83.231350000000006</v>
      </c>
    </row>
    <row r="2464" spans="1:18" x14ac:dyDescent="0.25">
      <c r="A2464" s="76" t="str">
        <f t="shared" si="114"/>
        <v>47069</v>
      </c>
      <c r="B2464" s="76" t="str">
        <f t="shared" si="115"/>
        <v>47069</v>
      </c>
      <c r="C2464" s="33">
        <v>47069</v>
      </c>
      <c r="D2464" s="33" t="s">
        <v>7229</v>
      </c>
      <c r="E2464" s="33" t="s">
        <v>1012</v>
      </c>
      <c r="F2464" s="33" t="s">
        <v>1011</v>
      </c>
      <c r="G2464" s="33" t="s">
        <v>7230</v>
      </c>
      <c r="H2464" s="5" t="s">
        <v>1855</v>
      </c>
      <c r="I2464" s="33">
        <v>2523</v>
      </c>
      <c r="K2464" s="9">
        <v>47</v>
      </c>
      <c r="O2464" s="33" t="s">
        <v>7231</v>
      </c>
      <c r="P2464" s="61" t="str">
        <f t="shared" si="116"/>
        <v>POINT(-89.017224 35.22229)</v>
      </c>
      <c r="Q2464" s="67">
        <v>35.222290000000001</v>
      </c>
      <c r="R2464" s="67">
        <v>-89.017223999999999</v>
      </c>
    </row>
    <row r="2465" spans="1:18" x14ac:dyDescent="0.25">
      <c r="A2465" s="76" t="str">
        <f t="shared" si="114"/>
        <v>47071</v>
      </c>
      <c r="B2465" s="76" t="str">
        <f t="shared" si="115"/>
        <v>47071</v>
      </c>
      <c r="C2465" s="33">
        <v>47071</v>
      </c>
      <c r="D2465" s="33" t="s">
        <v>3464</v>
      </c>
      <c r="E2465" s="33" t="s">
        <v>1012</v>
      </c>
      <c r="F2465" s="33" t="s">
        <v>1011</v>
      </c>
      <c r="G2465" s="33" t="s">
        <v>3465</v>
      </c>
      <c r="H2465" s="5" t="s">
        <v>1855</v>
      </c>
      <c r="I2465" s="33">
        <v>2524</v>
      </c>
      <c r="K2465" s="9">
        <v>47</v>
      </c>
      <c r="O2465" s="33" t="s">
        <v>7232</v>
      </c>
      <c r="P2465" s="61" t="str">
        <f t="shared" si="116"/>
        <v>POINT(-88.226837 35.199678)</v>
      </c>
      <c r="Q2465" s="67">
        <v>35.199677999999999</v>
      </c>
      <c r="R2465" s="67">
        <v>-88.226837000000003</v>
      </c>
    </row>
    <row r="2466" spans="1:18" x14ac:dyDescent="0.25">
      <c r="A2466" s="76" t="str">
        <f t="shared" si="114"/>
        <v>47073</v>
      </c>
      <c r="B2466" s="76" t="str">
        <f t="shared" si="115"/>
        <v>47073</v>
      </c>
      <c r="C2466" s="33">
        <v>47073</v>
      </c>
      <c r="D2466" s="33" t="s">
        <v>7233</v>
      </c>
      <c r="E2466" s="33" t="s">
        <v>1012</v>
      </c>
      <c r="F2466" s="33" t="s">
        <v>1011</v>
      </c>
      <c r="G2466" s="33" t="s">
        <v>7234</v>
      </c>
      <c r="H2466" s="5" t="s">
        <v>1855</v>
      </c>
      <c r="I2466" s="33">
        <v>2525</v>
      </c>
      <c r="K2466" s="9">
        <v>47</v>
      </c>
      <c r="O2466" s="33" t="s">
        <v>7235</v>
      </c>
      <c r="P2466" s="61" t="str">
        <f t="shared" si="116"/>
        <v>POINT(-82.873902 36.462944)</v>
      </c>
      <c r="Q2466" s="67">
        <v>36.462944</v>
      </c>
      <c r="R2466" s="67">
        <v>-82.873902000000001</v>
      </c>
    </row>
    <row r="2467" spans="1:18" x14ac:dyDescent="0.25">
      <c r="A2467" s="76" t="str">
        <f t="shared" si="114"/>
        <v>47075</v>
      </c>
      <c r="B2467" s="76" t="str">
        <f t="shared" si="115"/>
        <v>47075</v>
      </c>
      <c r="C2467" s="33">
        <v>47075</v>
      </c>
      <c r="D2467" s="33" t="s">
        <v>6166</v>
      </c>
      <c r="E2467" s="33" t="s">
        <v>1012</v>
      </c>
      <c r="F2467" s="33" t="s">
        <v>1011</v>
      </c>
      <c r="G2467" s="33" t="s">
        <v>6167</v>
      </c>
      <c r="H2467" s="5" t="s">
        <v>1855</v>
      </c>
      <c r="I2467" s="33">
        <v>2526</v>
      </c>
      <c r="K2467" s="9">
        <v>47</v>
      </c>
      <c r="O2467" s="33" t="s">
        <v>7236</v>
      </c>
      <c r="P2467" s="61" t="str">
        <f t="shared" si="116"/>
        <v>POINT(-89.267291 35.586187)</v>
      </c>
      <c r="Q2467" s="67">
        <v>35.586187000000002</v>
      </c>
      <c r="R2467" s="67">
        <v>-89.267291</v>
      </c>
    </row>
    <row r="2468" spans="1:18" x14ac:dyDescent="0.25">
      <c r="A2468" s="76" t="str">
        <f t="shared" si="114"/>
        <v>47077</v>
      </c>
      <c r="B2468" s="76" t="str">
        <f t="shared" si="115"/>
        <v>47077</v>
      </c>
      <c r="C2468" s="33">
        <v>47077</v>
      </c>
      <c r="D2468" s="33" t="s">
        <v>3467</v>
      </c>
      <c r="E2468" s="33" t="s">
        <v>1012</v>
      </c>
      <c r="F2468" s="33" t="s">
        <v>1011</v>
      </c>
      <c r="G2468" s="33" t="s">
        <v>3468</v>
      </c>
      <c r="H2468" s="5" t="s">
        <v>1855</v>
      </c>
      <c r="I2468" s="33">
        <v>2527</v>
      </c>
      <c r="K2468" s="9">
        <v>47</v>
      </c>
      <c r="O2468" s="33" t="s">
        <v>7237</v>
      </c>
      <c r="P2468" s="61" t="str">
        <f t="shared" si="116"/>
        <v>POINT(-88.402036 35.648436)</v>
      </c>
      <c r="Q2468" s="67">
        <v>35.648435999999997</v>
      </c>
      <c r="R2468" s="67">
        <v>-88.402035999999995</v>
      </c>
    </row>
    <row r="2469" spans="1:18" x14ac:dyDescent="0.25">
      <c r="A2469" s="76" t="str">
        <f t="shared" si="114"/>
        <v>47079</v>
      </c>
      <c r="B2469" s="76" t="str">
        <f t="shared" si="115"/>
        <v>47079</v>
      </c>
      <c r="C2469" s="33">
        <v>47079</v>
      </c>
      <c r="D2469" s="33" t="s">
        <v>1953</v>
      </c>
      <c r="E2469" s="33" t="s">
        <v>1012</v>
      </c>
      <c r="F2469" s="33" t="s">
        <v>1011</v>
      </c>
      <c r="G2469" s="33" t="s">
        <v>1954</v>
      </c>
      <c r="H2469" s="5" t="s">
        <v>1855</v>
      </c>
      <c r="I2469" s="33">
        <v>2528</v>
      </c>
      <c r="K2469" s="9">
        <v>47</v>
      </c>
      <c r="O2469" s="33" t="s">
        <v>7238</v>
      </c>
      <c r="P2469" s="61" t="str">
        <f t="shared" si="116"/>
        <v>POINT(-88.293739 36.319164)</v>
      </c>
      <c r="Q2469" s="67">
        <v>36.319164000000001</v>
      </c>
      <c r="R2469" s="67">
        <v>-88.293739000000002</v>
      </c>
    </row>
    <row r="2470" spans="1:18" x14ac:dyDescent="0.25">
      <c r="A2470" s="76" t="str">
        <f t="shared" si="114"/>
        <v>47081</v>
      </c>
      <c r="B2470" s="76" t="str">
        <f t="shared" si="115"/>
        <v>47081</v>
      </c>
      <c r="C2470" s="33">
        <v>47081</v>
      </c>
      <c r="D2470" s="33" t="s">
        <v>4309</v>
      </c>
      <c r="E2470" s="33" t="s">
        <v>1012</v>
      </c>
      <c r="F2470" s="33" t="s">
        <v>1011</v>
      </c>
      <c r="G2470" s="33" t="s">
        <v>4310</v>
      </c>
      <c r="H2470" s="5" t="s">
        <v>1855</v>
      </c>
      <c r="I2470" s="33">
        <v>2529</v>
      </c>
      <c r="K2470" s="9">
        <v>47</v>
      </c>
      <c r="O2470" s="33" t="s">
        <v>7239</v>
      </c>
      <c r="P2470" s="61" t="str">
        <f t="shared" si="116"/>
        <v>POINT(-87.403679 35.852522)</v>
      </c>
      <c r="Q2470" s="67">
        <v>35.852522</v>
      </c>
      <c r="R2470" s="67">
        <v>-87.403678999999997</v>
      </c>
    </row>
    <row r="2471" spans="1:18" x14ac:dyDescent="0.25">
      <c r="A2471" s="76" t="str">
        <f t="shared" si="114"/>
        <v>47083</v>
      </c>
      <c r="B2471" s="76" t="str">
        <f t="shared" si="115"/>
        <v>47083</v>
      </c>
      <c r="C2471" s="33">
        <v>47083</v>
      </c>
      <c r="D2471" s="33" t="s">
        <v>1956</v>
      </c>
      <c r="E2471" s="33" t="s">
        <v>1012</v>
      </c>
      <c r="F2471" s="33" t="s">
        <v>1011</v>
      </c>
      <c r="G2471" s="33" t="s">
        <v>1957</v>
      </c>
      <c r="H2471" s="5" t="s">
        <v>1855</v>
      </c>
      <c r="I2471" s="33">
        <v>2530</v>
      </c>
      <c r="K2471" s="9">
        <v>47</v>
      </c>
      <c r="O2471" s="33" t="s">
        <v>7240</v>
      </c>
      <c r="P2471" s="61" t="str">
        <f t="shared" si="116"/>
        <v>POINT(-87.70333 36.304687)</v>
      </c>
      <c r="Q2471" s="67">
        <v>36.304687000000001</v>
      </c>
      <c r="R2471" s="67">
        <v>-87.703329999999994</v>
      </c>
    </row>
    <row r="2472" spans="1:18" x14ac:dyDescent="0.25">
      <c r="A2472" s="76" t="str">
        <f t="shared" si="114"/>
        <v>47085</v>
      </c>
      <c r="B2472" s="76" t="str">
        <f t="shared" si="115"/>
        <v>47085</v>
      </c>
      <c r="C2472" s="33">
        <v>47085</v>
      </c>
      <c r="D2472" s="33" t="s">
        <v>5154</v>
      </c>
      <c r="E2472" s="33" t="s">
        <v>1012</v>
      </c>
      <c r="F2472" s="33" t="s">
        <v>1011</v>
      </c>
      <c r="G2472" s="33" t="s">
        <v>5155</v>
      </c>
      <c r="H2472" s="5" t="s">
        <v>1855</v>
      </c>
      <c r="I2472" s="33">
        <v>2531</v>
      </c>
      <c r="K2472" s="9">
        <v>47</v>
      </c>
      <c r="O2472" s="33" t="s">
        <v>7241</v>
      </c>
      <c r="P2472" s="61" t="str">
        <f t="shared" si="116"/>
        <v>POINT(-87.774505 36.072233)</v>
      </c>
      <c r="Q2472" s="67">
        <v>36.072232999999997</v>
      </c>
      <c r="R2472" s="67">
        <v>-87.774505000000005</v>
      </c>
    </row>
    <row r="2473" spans="1:18" x14ac:dyDescent="0.25">
      <c r="A2473" s="76" t="str">
        <f t="shared" si="114"/>
        <v>47087</v>
      </c>
      <c r="B2473" s="76" t="str">
        <f t="shared" si="115"/>
        <v>47087</v>
      </c>
      <c r="C2473" s="33">
        <v>47087</v>
      </c>
      <c r="D2473" s="33" t="s">
        <v>1959</v>
      </c>
      <c r="E2473" s="33" t="s">
        <v>1012</v>
      </c>
      <c r="F2473" s="33" t="s">
        <v>1011</v>
      </c>
      <c r="G2473" s="33" t="s">
        <v>1960</v>
      </c>
      <c r="H2473" s="5" t="s">
        <v>1855</v>
      </c>
      <c r="I2473" s="33">
        <v>2532</v>
      </c>
      <c r="K2473" s="9">
        <v>47</v>
      </c>
      <c r="O2473" s="33" t="s">
        <v>7242</v>
      </c>
      <c r="P2473" s="61" t="str">
        <f t="shared" si="116"/>
        <v>POINT(-85.628303 36.329916)</v>
      </c>
      <c r="Q2473" s="67">
        <v>36.329915999999997</v>
      </c>
      <c r="R2473" s="67">
        <v>-85.628303000000002</v>
      </c>
    </row>
    <row r="2474" spans="1:18" x14ac:dyDescent="0.25">
      <c r="A2474" s="76" t="str">
        <f t="shared" si="114"/>
        <v>47089</v>
      </c>
      <c r="B2474" s="76" t="str">
        <f t="shared" si="115"/>
        <v>47089</v>
      </c>
      <c r="C2474" s="33">
        <v>47089</v>
      </c>
      <c r="D2474" s="33" t="s">
        <v>1962</v>
      </c>
      <c r="E2474" s="33" t="s">
        <v>1012</v>
      </c>
      <c r="F2474" s="33" t="s">
        <v>1011</v>
      </c>
      <c r="G2474" s="33" t="s">
        <v>1963</v>
      </c>
      <c r="H2474" s="5" t="s">
        <v>1855</v>
      </c>
      <c r="I2474" s="33">
        <v>2533</v>
      </c>
      <c r="K2474" s="9">
        <v>47</v>
      </c>
      <c r="O2474" s="33" t="s">
        <v>7243</v>
      </c>
      <c r="P2474" s="61" t="str">
        <f t="shared" si="116"/>
        <v>POINT(-83.453522 36.067034)</v>
      </c>
      <c r="Q2474" s="67">
        <v>36.067034</v>
      </c>
      <c r="R2474" s="67">
        <v>-83.453522000000007</v>
      </c>
    </row>
    <row r="2475" spans="1:18" x14ac:dyDescent="0.25">
      <c r="A2475" s="76" t="str">
        <f t="shared" si="114"/>
        <v>47091</v>
      </c>
      <c r="B2475" s="76" t="str">
        <f t="shared" si="115"/>
        <v>47091</v>
      </c>
      <c r="C2475" s="33">
        <v>47091</v>
      </c>
      <c r="D2475" s="33" t="s">
        <v>2256</v>
      </c>
      <c r="E2475" s="33" t="s">
        <v>1012</v>
      </c>
      <c r="F2475" s="33" t="s">
        <v>1011</v>
      </c>
      <c r="G2475" s="33" t="s">
        <v>2257</v>
      </c>
      <c r="H2475" s="5" t="s">
        <v>1855</v>
      </c>
      <c r="I2475" s="33">
        <v>2534</v>
      </c>
      <c r="K2475" s="9">
        <v>47</v>
      </c>
      <c r="O2475" s="33" t="s">
        <v>7244</v>
      </c>
      <c r="P2475" s="61" t="str">
        <f t="shared" si="116"/>
        <v>POINT(-81.843103 36.450735)</v>
      </c>
      <c r="Q2475" s="67">
        <v>36.450735000000002</v>
      </c>
      <c r="R2475" s="67">
        <v>-81.843102999999999</v>
      </c>
    </row>
    <row r="2476" spans="1:18" x14ac:dyDescent="0.25">
      <c r="A2476" s="76" t="str">
        <f t="shared" si="114"/>
        <v>47093</v>
      </c>
      <c r="B2476" s="76" t="str">
        <f t="shared" si="115"/>
        <v>47093</v>
      </c>
      <c r="C2476" s="33">
        <v>47093</v>
      </c>
      <c r="D2476" s="33" t="s">
        <v>3493</v>
      </c>
      <c r="E2476" s="33" t="s">
        <v>1012</v>
      </c>
      <c r="F2476" s="33" t="s">
        <v>1011</v>
      </c>
      <c r="G2476" s="33" t="s">
        <v>3494</v>
      </c>
      <c r="H2476" s="5" t="s">
        <v>1855</v>
      </c>
      <c r="I2476" s="33">
        <v>2535</v>
      </c>
      <c r="K2476" s="9">
        <v>47</v>
      </c>
      <c r="O2476" s="33" t="s">
        <v>7245</v>
      </c>
      <c r="P2476" s="61" t="str">
        <f t="shared" si="116"/>
        <v>POINT(-83.985913 35.973839)</v>
      </c>
      <c r="Q2476" s="67">
        <v>35.973838999999998</v>
      </c>
      <c r="R2476" s="67">
        <v>-83.985912999999996</v>
      </c>
    </row>
    <row r="2477" spans="1:18" x14ac:dyDescent="0.25">
      <c r="A2477" s="76" t="str">
        <f t="shared" si="114"/>
        <v>47095</v>
      </c>
      <c r="B2477" s="76" t="str">
        <f t="shared" si="115"/>
        <v>47095</v>
      </c>
      <c r="C2477" s="33">
        <v>47095</v>
      </c>
      <c r="D2477" s="33" t="s">
        <v>2402</v>
      </c>
      <c r="E2477" s="33" t="s">
        <v>1012</v>
      </c>
      <c r="F2477" s="33" t="s">
        <v>1011</v>
      </c>
      <c r="G2477" s="33" t="s">
        <v>2403</v>
      </c>
      <c r="H2477" s="5" t="s">
        <v>1855</v>
      </c>
      <c r="I2477" s="33">
        <v>2536</v>
      </c>
      <c r="K2477" s="9">
        <v>47</v>
      </c>
      <c r="O2477" s="33" t="s">
        <v>7246</v>
      </c>
      <c r="P2477" s="61" t="str">
        <f t="shared" si="116"/>
        <v>POINT(-89.468133 36.357362)</v>
      </c>
      <c r="Q2477" s="67">
        <v>36.357362000000002</v>
      </c>
      <c r="R2477" s="67">
        <v>-89.468132999999995</v>
      </c>
    </row>
    <row r="2478" spans="1:18" x14ac:dyDescent="0.25">
      <c r="A2478" s="76" t="str">
        <f t="shared" si="114"/>
        <v>47097</v>
      </c>
      <c r="B2478" s="76" t="str">
        <f t="shared" si="115"/>
        <v>47097</v>
      </c>
      <c r="C2478" s="33">
        <v>47097</v>
      </c>
      <c r="D2478" s="33" t="s">
        <v>1968</v>
      </c>
      <c r="E2478" s="33" t="s">
        <v>1012</v>
      </c>
      <c r="F2478" s="33" t="s">
        <v>1011</v>
      </c>
      <c r="G2478" s="33" t="s">
        <v>1969</v>
      </c>
      <c r="H2478" s="5" t="s">
        <v>1855</v>
      </c>
      <c r="I2478" s="33">
        <v>2537</v>
      </c>
      <c r="K2478" s="9">
        <v>47</v>
      </c>
      <c r="O2478" s="33" t="s">
        <v>7247</v>
      </c>
      <c r="P2478" s="61" t="str">
        <f t="shared" si="116"/>
        <v>POINT(-89.54174 35.762745)</v>
      </c>
      <c r="Q2478" s="67">
        <v>35.762745000000002</v>
      </c>
      <c r="R2478" s="67">
        <v>-89.541740000000004</v>
      </c>
    </row>
    <row r="2479" spans="1:18" x14ac:dyDescent="0.25">
      <c r="A2479" s="76" t="str">
        <f t="shared" si="114"/>
        <v>47099</v>
      </c>
      <c r="B2479" s="76" t="str">
        <f t="shared" si="115"/>
        <v>47099</v>
      </c>
      <c r="C2479" s="33">
        <v>47099</v>
      </c>
      <c r="D2479" s="33" t="s">
        <v>1971</v>
      </c>
      <c r="E2479" s="33" t="s">
        <v>1012</v>
      </c>
      <c r="F2479" s="33" t="s">
        <v>1011</v>
      </c>
      <c r="G2479" s="33" t="s">
        <v>1972</v>
      </c>
      <c r="H2479" s="5" t="s">
        <v>1855</v>
      </c>
      <c r="I2479" s="33">
        <v>2538</v>
      </c>
      <c r="K2479" s="9">
        <v>47</v>
      </c>
      <c r="O2479" s="33" t="s">
        <v>7248</v>
      </c>
      <c r="P2479" s="61" t="str">
        <f t="shared" si="116"/>
        <v>POINT(-87.355853 35.2351)</v>
      </c>
      <c r="Q2479" s="67">
        <v>35.235100000000003</v>
      </c>
      <c r="R2479" s="67">
        <v>-87.355852999999996</v>
      </c>
    </row>
    <row r="2480" spans="1:18" x14ac:dyDescent="0.25">
      <c r="A2480" s="76" t="str">
        <f t="shared" si="114"/>
        <v>47101</v>
      </c>
      <c r="B2480" s="76" t="str">
        <f t="shared" si="115"/>
        <v>47101</v>
      </c>
      <c r="C2480" s="33">
        <v>47101</v>
      </c>
      <c r="D2480" s="33" t="s">
        <v>3360</v>
      </c>
      <c r="E2480" s="33" t="s">
        <v>1012</v>
      </c>
      <c r="F2480" s="33" t="s">
        <v>1011</v>
      </c>
      <c r="G2480" s="33" t="s">
        <v>3361</v>
      </c>
      <c r="H2480" s="5" t="s">
        <v>1855</v>
      </c>
      <c r="I2480" s="33">
        <v>2539</v>
      </c>
      <c r="K2480" s="9">
        <v>47</v>
      </c>
      <c r="O2480" s="33" t="s">
        <v>7249</v>
      </c>
      <c r="P2480" s="61" t="str">
        <f t="shared" si="116"/>
        <v>POINT(-87.523745 35.533806)</v>
      </c>
      <c r="Q2480" s="67">
        <v>35.533805999999998</v>
      </c>
      <c r="R2480" s="67">
        <v>-87.523745000000005</v>
      </c>
    </row>
    <row r="2481" spans="1:18" x14ac:dyDescent="0.25">
      <c r="A2481" s="76" t="str">
        <f t="shared" si="114"/>
        <v>47103</v>
      </c>
      <c r="B2481" s="76" t="str">
        <f t="shared" si="115"/>
        <v>47103</v>
      </c>
      <c r="C2481" s="33">
        <v>47103</v>
      </c>
      <c r="D2481" s="33" t="s">
        <v>2264</v>
      </c>
      <c r="E2481" s="33" t="s">
        <v>1012</v>
      </c>
      <c r="F2481" s="33" t="s">
        <v>1011</v>
      </c>
      <c r="G2481" s="33" t="s">
        <v>2265</v>
      </c>
      <c r="H2481" s="5" t="s">
        <v>1855</v>
      </c>
      <c r="I2481" s="33">
        <v>2540</v>
      </c>
      <c r="K2481" s="9">
        <v>47</v>
      </c>
      <c r="O2481" s="33" t="s">
        <v>7250</v>
      </c>
      <c r="P2481" s="61" t="str">
        <f t="shared" si="116"/>
        <v>POINT(-86.574658 35.107495)</v>
      </c>
      <c r="Q2481" s="67">
        <v>35.107495</v>
      </c>
      <c r="R2481" s="67">
        <v>-86.574657999999999</v>
      </c>
    </row>
    <row r="2482" spans="1:18" x14ac:dyDescent="0.25">
      <c r="A2482" s="76" t="str">
        <f t="shared" si="114"/>
        <v>47105</v>
      </c>
      <c r="B2482" s="76" t="str">
        <f t="shared" si="115"/>
        <v>47105</v>
      </c>
      <c r="C2482" s="33">
        <v>47105</v>
      </c>
      <c r="D2482" s="33" t="s">
        <v>7251</v>
      </c>
      <c r="E2482" s="33" t="s">
        <v>1012</v>
      </c>
      <c r="F2482" s="33" t="s">
        <v>1011</v>
      </c>
      <c r="G2482" s="33" t="s">
        <v>7252</v>
      </c>
      <c r="H2482" s="5" t="s">
        <v>1855</v>
      </c>
      <c r="I2482" s="33">
        <v>2541</v>
      </c>
      <c r="K2482" s="9">
        <v>47</v>
      </c>
      <c r="O2482" s="33" t="s">
        <v>7253</v>
      </c>
      <c r="P2482" s="61" t="str">
        <f t="shared" si="116"/>
        <v>POINT(-84.286322 35.759679)</v>
      </c>
      <c r="Q2482" s="67">
        <v>35.759678999999998</v>
      </c>
      <c r="R2482" s="67">
        <v>-84.286321999999998</v>
      </c>
    </row>
    <row r="2483" spans="1:18" x14ac:dyDescent="0.25">
      <c r="A2483" s="76" t="str">
        <f t="shared" si="114"/>
        <v>47107</v>
      </c>
      <c r="B2483" s="76" t="str">
        <f t="shared" si="115"/>
        <v>47107</v>
      </c>
      <c r="C2483" s="33">
        <v>47107</v>
      </c>
      <c r="D2483" s="33" t="s">
        <v>7254</v>
      </c>
      <c r="E2483" s="33" t="s">
        <v>1012</v>
      </c>
      <c r="F2483" s="33" t="s">
        <v>1011</v>
      </c>
      <c r="G2483" s="33" t="s">
        <v>7255</v>
      </c>
      <c r="H2483" s="5" t="s">
        <v>1855</v>
      </c>
      <c r="I2483" s="33">
        <v>2542</v>
      </c>
      <c r="K2483" s="9">
        <v>47</v>
      </c>
      <c r="O2483" s="33" t="s">
        <v>7256</v>
      </c>
      <c r="P2483" s="61" t="str">
        <f t="shared" si="116"/>
        <v>POINT(-84.598553 35.425632)</v>
      </c>
      <c r="Q2483" s="67">
        <v>35.425632</v>
      </c>
      <c r="R2483" s="67">
        <v>-84.598552999999995</v>
      </c>
    </row>
    <row r="2484" spans="1:18" x14ac:dyDescent="0.25">
      <c r="A2484" s="76" t="str">
        <f t="shared" si="114"/>
        <v>47109</v>
      </c>
      <c r="B2484" s="76" t="str">
        <f t="shared" si="115"/>
        <v>47109</v>
      </c>
      <c r="C2484" s="33">
        <v>47109</v>
      </c>
      <c r="D2484" s="33" t="s">
        <v>7257</v>
      </c>
      <c r="E2484" s="33" t="s">
        <v>1012</v>
      </c>
      <c r="F2484" s="33" t="s">
        <v>1011</v>
      </c>
      <c r="G2484" s="33" t="s">
        <v>7258</v>
      </c>
      <c r="H2484" s="5" t="s">
        <v>1855</v>
      </c>
      <c r="I2484" s="33">
        <v>2543</v>
      </c>
      <c r="K2484" s="9">
        <v>47</v>
      </c>
      <c r="O2484" s="33" t="s">
        <v>7259</v>
      </c>
      <c r="P2484" s="61" t="str">
        <f t="shared" si="116"/>
        <v>POINT(-88.542589 35.177181)</v>
      </c>
      <c r="Q2484" s="67">
        <v>35.177180999999997</v>
      </c>
      <c r="R2484" s="67">
        <v>-88.542589000000007</v>
      </c>
    </row>
    <row r="2485" spans="1:18" x14ac:dyDescent="0.25">
      <c r="A2485" s="76" t="str">
        <f t="shared" si="114"/>
        <v>47111</v>
      </c>
      <c r="B2485" s="76" t="str">
        <f t="shared" si="115"/>
        <v>47111</v>
      </c>
      <c r="C2485" s="33">
        <v>47111</v>
      </c>
      <c r="D2485" s="33" t="s">
        <v>1983</v>
      </c>
      <c r="E2485" s="33" t="s">
        <v>1012</v>
      </c>
      <c r="F2485" s="33" t="s">
        <v>1011</v>
      </c>
      <c r="G2485" s="33" t="s">
        <v>1984</v>
      </c>
      <c r="H2485" s="5" t="s">
        <v>1855</v>
      </c>
      <c r="I2485" s="33">
        <v>2544</v>
      </c>
      <c r="K2485" s="9">
        <v>47</v>
      </c>
      <c r="O2485" s="33" t="s">
        <v>7260</v>
      </c>
      <c r="P2485" s="61" t="str">
        <f t="shared" si="116"/>
        <v>POINT(-86.022066 36.535537)</v>
      </c>
      <c r="Q2485" s="67">
        <v>36.535536999999998</v>
      </c>
      <c r="R2485" s="67">
        <v>-86.022065999999995</v>
      </c>
    </row>
    <row r="2486" spans="1:18" x14ac:dyDescent="0.25">
      <c r="A2486" s="76" t="str">
        <f t="shared" si="114"/>
        <v>47113</v>
      </c>
      <c r="B2486" s="76" t="str">
        <f t="shared" si="115"/>
        <v>47113</v>
      </c>
      <c r="C2486" s="33">
        <v>47113</v>
      </c>
      <c r="D2486" s="33" t="s">
        <v>1986</v>
      </c>
      <c r="E2486" s="33" t="s">
        <v>1012</v>
      </c>
      <c r="F2486" s="33" t="s">
        <v>1011</v>
      </c>
      <c r="G2486" s="33" t="s">
        <v>1987</v>
      </c>
      <c r="H2486" s="5" t="s">
        <v>1855</v>
      </c>
      <c r="I2486" s="33">
        <v>2545</v>
      </c>
      <c r="K2486" s="9">
        <v>47</v>
      </c>
      <c r="O2486" s="33" t="s">
        <v>7261</v>
      </c>
      <c r="P2486" s="61" t="str">
        <f t="shared" si="116"/>
        <v>POINT(-88.822589 35.650005)</v>
      </c>
      <c r="Q2486" s="67">
        <v>35.650005</v>
      </c>
      <c r="R2486" s="67">
        <v>-88.822588999999994</v>
      </c>
    </row>
    <row r="2487" spans="1:18" x14ac:dyDescent="0.25">
      <c r="A2487" s="76" t="str">
        <f t="shared" si="114"/>
        <v>47115</v>
      </c>
      <c r="B2487" s="76" t="str">
        <f t="shared" si="115"/>
        <v>47115</v>
      </c>
      <c r="C2487" s="33">
        <v>47115</v>
      </c>
      <c r="D2487" s="33" t="s">
        <v>1992</v>
      </c>
      <c r="E2487" s="33" t="s">
        <v>1012</v>
      </c>
      <c r="F2487" s="33" t="s">
        <v>1011</v>
      </c>
      <c r="G2487" s="33" t="s">
        <v>1993</v>
      </c>
      <c r="H2487" s="5" t="s">
        <v>1855</v>
      </c>
      <c r="I2487" s="33">
        <v>2546</v>
      </c>
      <c r="K2487" s="9">
        <v>47</v>
      </c>
      <c r="O2487" s="33" t="s">
        <v>7262</v>
      </c>
      <c r="P2487" s="61" t="str">
        <f t="shared" si="116"/>
        <v>POINT(-85.604158 35.109364)</v>
      </c>
      <c r="Q2487" s="67">
        <v>35.109363999999999</v>
      </c>
      <c r="R2487" s="67">
        <v>-85.604157999999998</v>
      </c>
    </row>
    <row r="2488" spans="1:18" x14ac:dyDescent="0.25">
      <c r="A2488" s="76" t="str">
        <f t="shared" si="114"/>
        <v>47117</v>
      </c>
      <c r="B2488" s="76" t="str">
        <f t="shared" si="115"/>
        <v>47117</v>
      </c>
      <c r="C2488" s="33">
        <v>47117</v>
      </c>
      <c r="D2488" s="33" t="s">
        <v>1995</v>
      </c>
      <c r="E2488" s="33" t="s">
        <v>1012</v>
      </c>
      <c r="F2488" s="33" t="s">
        <v>1011</v>
      </c>
      <c r="G2488" s="33" t="s">
        <v>1996</v>
      </c>
      <c r="H2488" s="5" t="s">
        <v>1855</v>
      </c>
      <c r="I2488" s="33">
        <v>2547</v>
      </c>
      <c r="K2488" s="9">
        <v>47</v>
      </c>
      <c r="O2488" s="33" t="s">
        <v>7263</v>
      </c>
      <c r="P2488" s="61" t="str">
        <f t="shared" si="116"/>
        <v>POINT(-86.772777 35.488656)</v>
      </c>
      <c r="Q2488" s="67">
        <v>35.488655999999999</v>
      </c>
      <c r="R2488" s="67">
        <v>-86.772777000000005</v>
      </c>
    </row>
    <row r="2489" spans="1:18" x14ac:dyDescent="0.25">
      <c r="A2489" s="76" t="str">
        <f t="shared" si="114"/>
        <v>47119</v>
      </c>
      <c r="B2489" s="76" t="str">
        <f t="shared" si="115"/>
        <v>47119</v>
      </c>
      <c r="C2489" s="33">
        <v>47119</v>
      </c>
      <c r="D2489" s="33" t="s">
        <v>7264</v>
      </c>
      <c r="E2489" s="33" t="s">
        <v>1012</v>
      </c>
      <c r="F2489" s="33" t="s">
        <v>1011</v>
      </c>
      <c r="G2489" s="33" t="s">
        <v>7265</v>
      </c>
      <c r="H2489" s="5" t="s">
        <v>1855</v>
      </c>
      <c r="I2489" s="33">
        <v>2548</v>
      </c>
      <c r="K2489" s="9">
        <v>47</v>
      </c>
      <c r="O2489" s="33" t="s">
        <v>7266</v>
      </c>
      <c r="P2489" s="61" t="str">
        <f t="shared" si="116"/>
        <v>POINT(-87.045667 35.623)</v>
      </c>
      <c r="Q2489" s="67">
        <v>35.622999999999998</v>
      </c>
      <c r="R2489" s="67">
        <v>-87.045666999999995</v>
      </c>
    </row>
    <row r="2490" spans="1:18" x14ac:dyDescent="0.25">
      <c r="A2490" s="76" t="str">
        <f t="shared" si="114"/>
        <v>47121</v>
      </c>
      <c r="B2490" s="76" t="str">
        <f t="shared" si="115"/>
        <v>47121</v>
      </c>
      <c r="C2490" s="33">
        <v>47121</v>
      </c>
      <c r="D2490" s="33" t="s">
        <v>6498</v>
      </c>
      <c r="E2490" s="33" t="s">
        <v>1012</v>
      </c>
      <c r="F2490" s="33" t="s">
        <v>1011</v>
      </c>
      <c r="G2490" s="33" t="s">
        <v>6499</v>
      </c>
      <c r="H2490" s="5" t="s">
        <v>1855</v>
      </c>
      <c r="I2490" s="33">
        <v>2549</v>
      </c>
      <c r="K2490" s="9">
        <v>47</v>
      </c>
      <c r="O2490" s="33" t="s">
        <v>7267</v>
      </c>
      <c r="P2490" s="61" t="str">
        <f t="shared" si="116"/>
        <v>POINT(-84.815615 35.503802)</v>
      </c>
      <c r="Q2490" s="67">
        <v>35.503802</v>
      </c>
      <c r="R2490" s="67">
        <v>-84.815614999999994</v>
      </c>
    </row>
    <row r="2491" spans="1:18" x14ac:dyDescent="0.25">
      <c r="A2491" s="76" t="str">
        <f t="shared" si="114"/>
        <v>47123</v>
      </c>
      <c r="B2491" s="76" t="str">
        <f t="shared" si="115"/>
        <v>47123</v>
      </c>
      <c r="C2491" s="33">
        <v>47123</v>
      </c>
      <c r="D2491" s="33" t="s">
        <v>2001</v>
      </c>
      <c r="E2491" s="33" t="s">
        <v>1012</v>
      </c>
      <c r="F2491" s="33" t="s">
        <v>1011</v>
      </c>
      <c r="G2491" s="33" t="s">
        <v>2002</v>
      </c>
      <c r="H2491" s="5" t="s">
        <v>1855</v>
      </c>
      <c r="I2491" s="33">
        <v>2550</v>
      </c>
      <c r="K2491" s="9">
        <v>47</v>
      </c>
      <c r="O2491" s="33" t="s">
        <v>7268</v>
      </c>
      <c r="P2491" s="61" t="str">
        <f t="shared" si="116"/>
        <v>POINT(-84.353878 35.517149)</v>
      </c>
      <c r="Q2491" s="67">
        <v>35.517149000000003</v>
      </c>
      <c r="R2491" s="67">
        <v>-84.353877999999995</v>
      </c>
    </row>
    <row r="2492" spans="1:18" x14ac:dyDescent="0.25">
      <c r="A2492" s="76" t="str">
        <f t="shared" si="114"/>
        <v>47125</v>
      </c>
      <c r="B2492" s="76" t="str">
        <f t="shared" si="115"/>
        <v>47125</v>
      </c>
      <c r="C2492" s="33">
        <v>47125</v>
      </c>
      <c r="D2492" s="33" t="s">
        <v>2004</v>
      </c>
      <c r="E2492" s="33" t="s">
        <v>1012</v>
      </c>
      <c r="F2492" s="33" t="s">
        <v>1011</v>
      </c>
      <c r="G2492" s="33" t="s">
        <v>2005</v>
      </c>
      <c r="H2492" s="5" t="s">
        <v>1855</v>
      </c>
      <c r="I2492" s="33">
        <v>2551</v>
      </c>
      <c r="K2492" s="9">
        <v>47</v>
      </c>
      <c r="O2492" s="33" t="s">
        <v>7269</v>
      </c>
      <c r="P2492" s="61" t="str">
        <f t="shared" si="116"/>
        <v>POINT(-87.352951 36.551703)</v>
      </c>
      <c r="Q2492" s="67">
        <v>36.551703000000003</v>
      </c>
      <c r="R2492" s="67">
        <v>-87.352951000000004</v>
      </c>
    </row>
    <row r="2493" spans="1:18" x14ac:dyDescent="0.25">
      <c r="A2493" s="76" t="str">
        <f t="shared" si="114"/>
        <v>47127</v>
      </c>
      <c r="B2493" s="76" t="str">
        <f t="shared" si="115"/>
        <v>47127</v>
      </c>
      <c r="C2493" s="33">
        <v>47127</v>
      </c>
      <c r="D2493" s="33" t="s">
        <v>6203</v>
      </c>
      <c r="E2493" s="33" t="s">
        <v>1012</v>
      </c>
      <c r="F2493" s="33" t="s">
        <v>1011</v>
      </c>
      <c r="G2493" s="33" t="s">
        <v>6204</v>
      </c>
      <c r="H2493" s="5" t="s">
        <v>1855</v>
      </c>
      <c r="I2493" s="33">
        <v>2552</v>
      </c>
      <c r="K2493" s="9">
        <v>47</v>
      </c>
      <c r="O2493" s="33" t="s">
        <v>7270</v>
      </c>
      <c r="P2493" s="61" t="str">
        <f t="shared" si="116"/>
        <v>POINT(-86.341444 35.297553)</v>
      </c>
      <c r="Q2493" s="67">
        <v>35.297553000000001</v>
      </c>
      <c r="R2493" s="67">
        <v>-86.341443999999996</v>
      </c>
    </row>
    <row r="2494" spans="1:18" x14ac:dyDescent="0.25">
      <c r="A2494" s="76" t="str">
        <f t="shared" si="114"/>
        <v>47129</v>
      </c>
      <c r="B2494" s="76" t="str">
        <f t="shared" si="115"/>
        <v>47129</v>
      </c>
      <c r="C2494" s="33">
        <v>47129</v>
      </c>
      <c r="D2494" s="33" t="s">
        <v>2007</v>
      </c>
      <c r="E2494" s="33" t="s">
        <v>1012</v>
      </c>
      <c r="F2494" s="33" t="s">
        <v>1011</v>
      </c>
      <c r="G2494" s="33" t="s">
        <v>2008</v>
      </c>
      <c r="H2494" s="5" t="s">
        <v>1855</v>
      </c>
      <c r="I2494" s="33">
        <v>2553</v>
      </c>
      <c r="K2494" s="9">
        <v>47</v>
      </c>
      <c r="O2494" s="33" t="s">
        <v>7271</v>
      </c>
      <c r="P2494" s="61" t="str">
        <f t="shared" si="116"/>
        <v>POINT(-84.590381 36.098632)</v>
      </c>
      <c r="Q2494" s="67">
        <v>36.098632000000002</v>
      </c>
      <c r="R2494" s="67">
        <v>-84.590380999999994</v>
      </c>
    </row>
    <row r="2495" spans="1:18" x14ac:dyDescent="0.25">
      <c r="A2495" s="76" t="str">
        <f t="shared" si="114"/>
        <v>47131</v>
      </c>
      <c r="B2495" s="76" t="str">
        <f t="shared" si="115"/>
        <v>47131</v>
      </c>
      <c r="C2495" s="33">
        <v>47131</v>
      </c>
      <c r="D2495" s="33" t="s">
        <v>7272</v>
      </c>
      <c r="E2495" s="33" t="s">
        <v>1012</v>
      </c>
      <c r="F2495" s="33" t="s">
        <v>1011</v>
      </c>
      <c r="G2495" s="33" t="s">
        <v>7273</v>
      </c>
      <c r="H2495" s="5" t="s">
        <v>1855</v>
      </c>
      <c r="I2495" s="33">
        <v>2554</v>
      </c>
      <c r="K2495" s="9">
        <v>47</v>
      </c>
      <c r="O2495" s="33" t="s">
        <v>7274</v>
      </c>
      <c r="P2495" s="61" t="str">
        <f t="shared" si="116"/>
        <v>POINT(-89.080699 36.396173)</v>
      </c>
      <c r="Q2495" s="67">
        <v>36.396172999999997</v>
      </c>
      <c r="R2495" s="67">
        <v>-89.080698999999996</v>
      </c>
    </row>
    <row r="2496" spans="1:18" x14ac:dyDescent="0.25">
      <c r="A2496" s="76" t="str">
        <f t="shared" si="114"/>
        <v>47133</v>
      </c>
      <c r="B2496" s="76" t="str">
        <f t="shared" si="115"/>
        <v>47133</v>
      </c>
      <c r="C2496" s="33">
        <v>47133</v>
      </c>
      <c r="D2496" s="33" t="s">
        <v>7275</v>
      </c>
      <c r="E2496" s="33" t="s">
        <v>1012</v>
      </c>
      <c r="F2496" s="33" t="s">
        <v>1011</v>
      </c>
      <c r="G2496" s="33" t="s">
        <v>7276</v>
      </c>
      <c r="H2496" s="5" t="s">
        <v>1855</v>
      </c>
      <c r="I2496" s="33">
        <v>2555</v>
      </c>
      <c r="K2496" s="9">
        <v>47</v>
      </c>
      <c r="O2496" s="33" t="s">
        <v>7277</v>
      </c>
      <c r="P2496" s="61" t="str">
        <f t="shared" si="116"/>
        <v>POINT(-85.322853 36.348292)</v>
      </c>
      <c r="Q2496" s="67">
        <v>36.348292000000001</v>
      </c>
      <c r="R2496" s="67">
        <v>-85.322852999999995</v>
      </c>
    </row>
    <row r="2497" spans="1:18" x14ac:dyDescent="0.25">
      <c r="A2497" s="76" t="str">
        <f t="shared" si="114"/>
        <v>47135</v>
      </c>
      <c r="B2497" s="76" t="str">
        <f t="shared" si="115"/>
        <v>47135</v>
      </c>
      <c r="C2497" s="33">
        <v>47135</v>
      </c>
      <c r="D2497" s="33" t="s">
        <v>2010</v>
      </c>
      <c r="E2497" s="33" t="s">
        <v>1012</v>
      </c>
      <c r="F2497" s="33" t="s">
        <v>1011</v>
      </c>
      <c r="G2497" s="33" t="s">
        <v>2011</v>
      </c>
      <c r="H2497" s="5" t="s">
        <v>1855</v>
      </c>
      <c r="I2497" s="33">
        <v>2556</v>
      </c>
      <c r="K2497" s="9">
        <v>47</v>
      </c>
      <c r="O2497" s="33" t="s">
        <v>7278</v>
      </c>
      <c r="P2497" s="61" t="str">
        <f t="shared" si="116"/>
        <v>POINT(-87.858652 35.652569)</v>
      </c>
      <c r="Q2497" s="67">
        <v>35.652569</v>
      </c>
      <c r="R2497" s="67">
        <v>-87.858652000000006</v>
      </c>
    </row>
    <row r="2498" spans="1:18" x14ac:dyDescent="0.25">
      <c r="A2498" s="76" t="str">
        <f t="shared" si="114"/>
        <v>47137</v>
      </c>
      <c r="B2498" s="76" t="str">
        <f t="shared" si="115"/>
        <v>47137</v>
      </c>
      <c r="C2498" s="33">
        <v>47137</v>
      </c>
      <c r="D2498" s="33" t="s">
        <v>7279</v>
      </c>
      <c r="E2498" s="33" t="s">
        <v>1012</v>
      </c>
      <c r="F2498" s="33" t="s">
        <v>1011</v>
      </c>
      <c r="G2498" s="33" t="s">
        <v>7280</v>
      </c>
      <c r="H2498" s="5" t="s">
        <v>1855</v>
      </c>
      <c r="I2498" s="33">
        <v>2557</v>
      </c>
      <c r="K2498" s="9">
        <v>47</v>
      </c>
      <c r="O2498" s="33" t="s">
        <v>7281</v>
      </c>
      <c r="P2498" s="61" t="str">
        <f t="shared" si="116"/>
        <v>POINT(-85.141613 36.566056)</v>
      </c>
      <c r="Q2498" s="67">
        <v>36.566056000000003</v>
      </c>
      <c r="R2498" s="67">
        <v>-85.141613000000007</v>
      </c>
    </row>
    <row r="2499" spans="1:18" x14ac:dyDescent="0.25">
      <c r="A2499" s="76" t="str">
        <f t="shared" ref="A2499:A2562" si="117">K2499&amp;RIGHT(C2499,3)</f>
        <v>47139</v>
      </c>
      <c r="B2499" s="76" t="str">
        <f t="shared" ref="B2499:B2562" si="118">TEXT(A2499,"00000")</f>
        <v>47139</v>
      </c>
      <c r="C2499" s="33">
        <v>47139</v>
      </c>
      <c r="D2499" s="33" t="s">
        <v>2301</v>
      </c>
      <c r="E2499" s="33" t="s">
        <v>1012</v>
      </c>
      <c r="F2499" s="33" t="s">
        <v>1011</v>
      </c>
      <c r="G2499" s="33" t="s">
        <v>2302</v>
      </c>
      <c r="H2499" s="5" t="s">
        <v>1855</v>
      </c>
      <c r="I2499" s="33">
        <v>2558</v>
      </c>
      <c r="K2499" s="9">
        <v>47</v>
      </c>
      <c r="O2499" s="33" t="s">
        <v>7282</v>
      </c>
      <c r="P2499" s="61" t="str">
        <f t="shared" ref="P2499:P2562" si="119">CONCATENATE("POINT","(",R2499," ",Q2499,")")</f>
        <v>POINT(-84.565986 35.125651)</v>
      </c>
      <c r="Q2499" s="67">
        <v>35.125650999999998</v>
      </c>
      <c r="R2499" s="67">
        <v>-84.565985999999995</v>
      </c>
    </row>
    <row r="2500" spans="1:18" x14ac:dyDescent="0.25">
      <c r="A2500" s="76" t="str">
        <f t="shared" si="117"/>
        <v>47141</v>
      </c>
      <c r="B2500" s="76" t="str">
        <f t="shared" si="118"/>
        <v>47141</v>
      </c>
      <c r="C2500" s="33">
        <v>47141</v>
      </c>
      <c r="D2500" s="33" t="s">
        <v>2862</v>
      </c>
      <c r="E2500" s="33" t="s">
        <v>1012</v>
      </c>
      <c r="F2500" s="33" t="s">
        <v>1011</v>
      </c>
      <c r="G2500" s="33" t="s">
        <v>2863</v>
      </c>
      <c r="H2500" s="5" t="s">
        <v>1855</v>
      </c>
      <c r="I2500" s="33">
        <v>2559</v>
      </c>
      <c r="K2500" s="9">
        <v>47</v>
      </c>
      <c r="O2500" s="33" t="s">
        <v>7283</v>
      </c>
      <c r="P2500" s="61" t="str">
        <f t="shared" si="119"/>
        <v>POINT(-85.503295 36.163405)</v>
      </c>
      <c r="Q2500" s="67">
        <v>36.163404999999997</v>
      </c>
      <c r="R2500" s="67">
        <v>-85.503294999999994</v>
      </c>
    </row>
    <row r="2501" spans="1:18" x14ac:dyDescent="0.25">
      <c r="A2501" s="76" t="str">
        <f t="shared" si="117"/>
        <v>47143</v>
      </c>
      <c r="B2501" s="76" t="str">
        <f t="shared" si="118"/>
        <v>47143</v>
      </c>
      <c r="C2501" s="33">
        <v>47143</v>
      </c>
      <c r="D2501" s="33" t="s">
        <v>7284</v>
      </c>
      <c r="E2501" s="33" t="s">
        <v>1012</v>
      </c>
      <c r="F2501" s="33" t="s">
        <v>1011</v>
      </c>
      <c r="G2501" s="33" t="s">
        <v>7285</v>
      </c>
      <c r="H2501" s="5" t="s">
        <v>1855</v>
      </c>
      <c r="I2501" s="33">
        <v>2560</v>
      </c>
      <c r="K2501" s="9">
        <v>47</v>
      </c>
      <c r="O2501" s="33" t="s">
        <v>7286</v>
      </c>
      <c r="P2501" s="61" t="str">
        <f t="shared" si="119"/>
        <v>POINT(-84.955218 35.556242)</v>
      </c>
      <c r="Q2501" s="67">
        <v>35.556241999999997</v>
      </c>
      <c r="R2501" s="67">
        <v>-84.955218000000002</v>
      </c>
    </row>
    <row r="2502" spans="1:18" x14ac:dyDescent="0.25">
      <c r="A2502" s="76" t="str">
        <f t="shared" si="117"/>
        <v>47145</v>
      </c>
      <c r="B2502" s="76" t="str">
        <f t="shared" si="118"/>
        <v>47145</v>
      </c>
      <c r="C2502" s="33">
        <v>47145</v>
      </c>
      <c r="D2502" s="33" t="s">
        <v>7287</v>
      </c>
      <c r="E2502" s="33" t="s">
        <v>1012</v>
      </c>
      <c r="F2502" s="33" t="s">
        <v>1011</v>
      </c>
      <c r="G2502" s="33" t="s">
        <v>7288</v>
      </c>
      <c r="H2502" s="5" t="s">
        <v>1855</v>
      </c>
      <c r="I2502" s="33">
        <v>2561</v>
      </c>
      <c r="K2502" s="9">
        <v>47</v>
      </c>
      <c r="O2502" s="33" t="s">
        <v>7289</v>
      </c>
      <c r="P2502" s="61" t="str">
        <f t="shared" si="119"/>
        <v>POINT(-84.524136 35.882073)</v>
      </c>
      <c r="Q2502" s="67">
        <v>35.882072999999998</v>
      </c>
      <c r="R2502" s="67">
        <v>-84.524135999999999</v>
      </c>
    </row>
    <row r="2503" spans="1:18" x14ac:dyDescent="0.25">
      <c r="A2503" s="76" t="str">
        <f t="shared" si="117"/>
        <v>47147</v>
      </c>
      <c r="B2503" s="76" t="str">
        <f t="shared" si="118"/>
        <v>47147</v>
      </c>
      <c r="C2503" s="33">
        <v>47147</v>
      </c>
      <c r="D2503" s="33" t="s">
        <v>4399</v>
      </c>
      <c r="E2503" s="33" t="s">
        <v>1012</v>
      </c>
      <c r="F2503" s="33" t="s">
        <v>1011</v>
      </c>
      <c r="G2503" s="33" t="s">
        <v>4400</v>
      </c>
      <c r="H2503" s="5" t="s">
        <v>1855</v>
      </c>
      <c r="I2503" s="33">
        <v>2562</v>
      </c>
      <c r="K2503" s="9">
        <v>47</v>
      </c>
      <c r="O2503" s="33" t="s">
        <v>7290</v>
      </c>
      <c r="P2503" s="61" t="str">
        <f t="shared" si="119"/>
        <v>POINT(-86.832296 36.484933)</v>
      </c>
      <c r="Q2503" s="67">
        <v>36.484932999999998</v>
      </c>
      <c r="R2503" s="67">
        <v>-86.832295999999999</v>
      </c>
    </row>
    <row r="2504" spans="1:18" x14ac:dyDescent="0.25">
      <c r="A2504" s="76" t="str">
        <f t="shared" si="117"/>
        <v>47149</v>
      </c>
      <c r="B2504" s="76" t="str">
        <f t="shared" si="118"/>
        <v>47149</v>
      </c>
      <c r="C2504" s="33">
        <v>47149</v>
      </c>
      <c r="D2504" s="33" t="s">
        <v>6245</v>
      </c>
      <c r="E2504" s="33" t="s">
        <v>1012</v>
      </c>
      <c r="F2504" s="33" t="s">
        <v>1011</v>
      </c>
      <c r="G2504" s="33" t="s">
        <v>6246</v>
      </c>
      <c r="H2504" s="5" t="s">
        <v>1855</v>
      </c>
      <c r="I2504" s="33">
        <v>2563</v>
      </c>
      <c r="K2504" s="9">
        <v>47</v>
      </c>
      <c r="O2504" s="33" t="s">
        <v>7291</v>
      </c>
      <c r="P2504" s="61" t="str">
        <f t="shared" si="119"/>
        <v>POINT(-86.44798 35.892016)</v>
      </c>
      <c r="Q2504" s="67">
        <v>35.892015999999998</v>
      </c>
      <c r="R2504" s="67">
        <v>-86.447980000000001</v>
      </c>
    </row>
    <row r="2505" spans="1:18" x14ac:dyDescent="0.25">
      <c r="A2505" s="76" t="str">
        <f t="shared" si="117"/>
        <v>47151</v>
      </c>
      <c r="B2505" s="76" t="str">
        <f t="shared" si="118"/>
        <v>47151</v>
      </c>
      <c r="C2505" s="33">
        <v>47151</v>
      </c>
      <c r="D2505" s="33" t="s">
        <v>2320</v>
      </c>
      <c r="E2505" s="33" t="s">
        <v>1012</v>
      </c>
      <c r="F2505" s="33" t="s">
        <v>1011</v>
      </c>
      <c r="G2505" s="33" t="s">
        <v>2321</v>
      </c>
      <c r="H2505" s="5" t="s">
        <v>1855</v>
      </c>
      <c r="I2505" s="33">
        <v>2564</v>
      </c>
      <c r="K2505" s="9">
        <v>47</v>
      </c>
      <c r="O2505" s="33" t="s">
        <v>7292</v>
      </c>
      <c r="P2505" s="61" t="str">
        <f t="shared" si="119"/>
        <v>POINT(-84.506554 36.453953)</v>
      </c>
      <c r="Q2505" s="67">
        <v>36.453952999999998</v>
      </c>
      <c r="R2505" s="67">
        <v>-84.506553999999994</v>
      </c>
    </row>
    <row r="2506" spans="1:18" x14ac:dyDescent="0.25">
      <c r="A2506" s="76" t="str">
        <f t="shared" si="117"/>
        <v>47153</v>
      </c>
      <c r="B2506" s="76" t="str">
        <f t="shared" si="118"/>
        <v>47153</v>
      </c>
      <c r="C2506" s="33">
        <v>47153</v>
      </c>
      <c r="D2506" s="33" t="s">
        <v>7293</v>
      </c>
      <c r="E2506" s="33" t="s">
        <v>1012</v>
      </c>
      <c r="F2506" s="33" t="s">
        <v>1011</v>
      </c>
      <c r="G2506" s="33" t="s">
        <v>7294</v>
      </c>
      <c r="H2506" s="5" t="s">
        <v>1855</v>
      </c>
      <c r="I2506" s="33">
        <v>2565</v>
      </c>
      <c r="K2506" s="9">
        <v>47</v>
      </c>
      <c r="O2506" s="33" t="s">
        <v>7295</v>
      </c>
      <c r="P2506" s="61" t="str">
        <f t="shared" si="119"/>
        <v>POINT(-85.392052 35.354219)</v>
      </c>
      <c r="Q2506" s="67">
        <v>35.354219000000001</v>
      </c>
      <c r="R2506" s="67">
        <v>-85.392052000000007</v>
      </c>
    </row>
    <row r="2507" spans="1:18" x14ac:dyDescent="0.25">
      <c r="A2507" s="76" t="str">
        <f t="shared" si="117"/>
        <v>47155</v>
      </c>
      <c r="B2507" s="76" t="str">
        <f t="shared" si="118"/>
        <v>47155</v>
      </c>
      <c r="C2507" s="33">
        <v>47155</v>
      </c>
      <c r="D2507" s="33" t="s">
        <v>2329</v>
      </c>
      <c r="E2507" s="33" t="s">
        <v>1012</v>
      </c>
      <c r="F2507" s="33" t="s">
        <v>1011</v>
      </c>
      <c r="G2507" s="33" t="s">
        <v>2330</v>
      </c>
      <c r="H2507" s="5" t="s">
        <v>1855</v>
      </c>
      <c r="I2507" s="33">
        <v>2566</v>
      </c>
      <c r="K2507" s="9">
        <v>47</v>
      </c>
      <c r="O2507" s="33" t="s">
        <v>7296</v>
      </c>
      <c r="P2507" s="61" t="str">
        <f t="shared" si="119"/>
        <v>POINT(-83.580944 35.861562)</v>
      </c>
      <c r="Q2507" s="67">
        <v>35.861561999999999</v>
      </c>
      <c r="R2507" s="67">
        <v>-83.580944000000002</v>
      </c>
    </row>
    <row r="2508" spans="1:18" x14ac:dyDescent="0.25">
      <c r="A2508" s="76" t="str">
        <f t="shared" si="117"/>
        <v>47157</v>
      </c>
      <c r="B2508" s="76" t="str">
        <f t="shared" si="118"/>
        <v>47157</v>
      </c>
      <c r="C2508" s="33">
        <v>47157</v>
      </c>
      <c r="D2508" s="33" t="s">
        <v>2028</v>
      </c>
      <c r="E2508" s="33" t="s">
        <v>1012</v>
      </c>
      <c r="F2508" s="33" t="s">
        <v>1011</v>
      </c>
      <c r="G2508" s="33" t="s">
        <v>2029</v>
      </c>
      <c r="H2508" s="5" t="s">
        <v>1855</v>
      </c>
      <c r="I2508" s="33">
        <v>2567</v>
      </c>
      <c r="K2508" s="9">
        <v>47</v>
      </c>
      <c r="O2508" s="33" t="s">
        <v>7297</v>
      </c>
      <c r="P2508" s="61" t="str">
        <f t="shared" si="119"/>
        <v>POINT(-89.894188 35.131228)</v>
      </c>
      <c r="Q2508" s="67">
        <v>35.131228</v>
      </c>
      <c r="R2508" s="67">
        <v>-89.894188</v>
      </c>
    </row>
    <row r="2509" spans="1:18" x14ac:dyDescent="0.25">
      <c r="A2509" s="76" t="str">
        <f t="shared" si="117"/>
        <v>47159</v>
      </c>
      <c r="B2509" s="76" t="str">
        <f t="shared" si="118"/>
        <v>47159</v>
      </c>
      <c r="C2509" s="33">
        <v>47159</v>
      </c>
      <c r="D2509" s="33" t="s">
        <v>4167</v>
      </c>
      <c r="E2509" s="33" t="s">
        <v>1012</v>
      </c>
      <c r="F2509" s="33" t="s">
        <v>1011</v>
      </c>
      <c r="G2509" s="33" t="s">
        <v>4168</v>
      </c>
      <c r="H2509" s="5" t="s">
        <v>1855</v>
      </c>
      <c r="I2509" s="33">
        <v>2568</v>
      </c>
      <c r="K2509" s="9">
        <v>47</v>
      </c>
      <c r="O2509" s="33" t="s">
        <v>7298</v>
      </c>
      <c r="P2509" s="61" t="str">
        <f t="shared" si="119"/>
        <v>POINT(-85.968484 36.241092)</v>
      </c>
      <c r="Q2509" s="67">
        <v>36.241092000000002</v>
      </c>
      <c r="R2509" s="67">
        <v>-85.968484000000004</v>
      </c>
    </row>
    <row r="2510" spans="1:18" x14ac:dyDescent="0.25">
      <c r="A2510" s="76" t="str">
        <f t="shared" si="117"/>
        <v>47161</v>
      </c>
      <c r="B2510" s="76" t="str">
        <f t="shared" si="118"/>
        <v>47161</v>
      </c>
      <c r="C2510" s="33">
        <v>47161</v>
      </c>
      <c r="D2510" s="33" t="s">
        <v>3193</v>
      </c>
      <c r="E2510" s="33" t="s">
        <v>1012</v>
      </c>
      <c r="F2510" s="33" t="s">
        <v>1011</v>
      </c>
      <c r="G2510" s="33" t="s">
        <v>3194</v>
      </c>
      <c r="H2510" s="5" t="s">
        <v>1855</v>
      </c>
      <c r="I2510" s="33">
        <v>2569</v>
      </c>
      <c r="K2510" s="9">
        <v>47</v>
      </c>
      <c r="O2510" s="33" t="s">
        <v>7299</v>
      </c>
      <c r="P2510" s="61" t="str">
        <f t="shared" si="119"/>
        <v>POINT(-87.798679 36.493717)</v>
      </c>
      <c r="Q2510" s="67">
        <v>36.493716999999997</v>
      </c>
      <c r="R2510" s="67">
        <v>-87.798679000000007</v>
      </c>
    </row>
    <row r="2511" spans="1:18" x14ac:dyDescent="0.25">
      <c r="A2511" s="76" t="str">
        <f t="shared" si="117"/>
        <v>47163</v>
      </c>
      <c r="B2511" s="76" t="str">
        <f t="shared" si="118"/>
        <v>47163</v>
      </c>
      <c r="C2511" s="33">
        <v>47163</v>
      </c>
      <c r="D2511" s="33" t="s">
        <v>3742</v>
      </c>
      <c r="E2511" s="33" t="s">
        <v>1012</v>
      </c>
      <c r="F2511" s="33" t="s">
        <v>1011</v>
      </c>
      <c r="G2511" s="33" t="s">
        <v>3743</v>
      </c>
      <c r="H2511" s="5" t="s">
        <v>1855</v>
      </c>
      <c r="I2511" s="33">
        <v>2570</v>
      </c>
      <c r="K2511" s="9">
        <v>47</v>
      </c>
      <c r="O2511" s="33" t="s">
        <v>7300</v>
      </c>
      <c r="P2511" s="61" t="str">
        <f t="shared" si="119"/>
        <v>POINT(-82.394917 36.531452)</v>
      </c>
      <c r="Q2511" s="67">
        <v>36.531452000000002</v>
      </c>
      <c r="R2511" s="67">
        <v>-82.394917000000007</v>
      </c>
    </row>
    <row r="2512" spans="1:18" x14ac:dyDescent="0.25">
      <c r="A2512" s="76" t="str">
        <f t="shared" si="117"/>
        <v>47165</v>
      </c>
      <c r="B2512" s="76" t="str">
        <f t="shared" si="118"/>
        <v>47165</v>
      </c>
      <c r="C2512" s="33">
        <v>47165</v>
      </c>
      <c r="D2512" s="33" t="s">
        <v>4179</v>
      </c>
      <c r="E2512" s="33" t="s">
        <v>1012</v>
      </c>
      <c r="F2512" s="33" t="s">
        <v>1011</v>
      </c>
      <c r="G2512" s="33" t="s">
        <v>4180</v>
      </c>
      <c r="H2512" s="5" t="s">
        <v>1855</v>
      </c>
      <c r="I2512" s="33">
        <v>2571</v>
      </c>
      <c r="K2512" s="9">
        <v>47</v>
      </c>
      <c r="O2512" s="33" t="s">
        <v>7301</v>
      </c>
      <c r="P2512" s="61" t="str">
        <f t="shared" si="119"/>
        <v>POINT(-86.536931 36.398559)</v>
      </c>
      <c r="Q2512" s="67">
        <v>36.398558999999999</v>
      </c>
      <c r="R2512" s="67">
        <v>-86.536930999999996</v>
      </c>
    </row>
    <row r="2513" spans="1:18" x14ac:dyDescent="0.25">
      <c r="A2513" s="76" t="str">
        <f t="shared" si="117"/>
        <v>47167</v>
      </c>
      <c r="B2513" s="76" t="str">
        <f t="shared" si="118"/>
        <v>47167</v>
      </c>
      <c r="C2513" s="33">
        <v>47167</v>
      </c>
      <c r="D2513" s="33" t="s">
        <v>3751</v>
      </c>
      <c r="E2513" s="33" t="s">
        <v>1012</v>
      </c>
      <c r="F2513" s="33" t="s">
        <v>1011</v>
      </c>
      <c r="G2513" s="33" t="s">
        <v>3752</v>
      </c>
      <c r="H2513" s="5" t="s">
        <v>1855</v>
      </c>
      <c r="I2513" s="33">
        <v>2572</v>
      </c>
      <c r="K2513" s="9">
        <v>47</v>
      </c>
      <c r="O2513" s="33" t="s">
        <v>7302</v>
      </c>
      <c r="P2513" s="61" t="str">
        <f t="shared" si="119"/>
        <v>POINT(-89.748046 35.478427)</v>
      </c>
      <c r="Q2513" s="67">
        <v>35.478427000000003</v>
      </c>
      <c r="R2513" s="67">
        <v>-89.748046000000002</v>
      </c>
    </row>
    <row r="2514" spans="1:18" x14ac:dyDescent="0.25">
      <c r="A2514" s="76" t="str">
        <f t="shared" si="117"/>
        <v>47169</v>
      </c>
      <c r="B2514" s="76" t="str">
        <f t="shared" si="118"/>
        <v>47169</v>
      </c>
      <c r="C2514" s="33">
        <v>47169</v>
      </c>
      <c r="D2514" s="33" t="s">
        <v>7303</v>
      </c>
      <c r="E2514" s="33" t="s">
        <v>1012</v>
      </c>
      <c r="F2514" s="33" t="s">
        <v>1011</v>
      </c>
      <c r="G2514" s="33" t="s">
        <v>7304</v>
      </c>
      <c r="H2514" s="5" t="s">
        <v>1855</v>
      </c>
      <c r="I2514" s="33">
        <v>2573</v>
      </c>
      <c r="K2514" s="9">
        <v>47</v>
      </c>
      <c r="O2514" s="33" t="s">
        <v>7305</v>
      </c>
      <c r="P2514" s="61" t="str">
        <f t="shared" si="119"/>
        <v>POINT(-86.170445 36.393982)</v>
      </c>
      <c r="Q2514" s="67">
        <v>36.393982000000001</v>
      </c>
      <c r="R2514" s="67">
        <v>-86.170445000000001</v>
      </c>
    </row>
    <row r="2515" spans="1:18" x14ac:dyDescent="0.25">
      <c r="A2515" s="76" t="str">
        <f t="shared" si="117"/>
        <v>47171</v>
      </c>
      <c r="B2515" s="76" t="str">
        <f t="shared" si="118"/>
        <v>47171</v>
      </c>
      <c r="C2515" s="33">
        <v>47171</v>
      </c>
      <c r="D2515" s="33" t="s">
        <v>7306</v>
      </c>
      <c r="E2515" s="33" t="s">
        <v>1012</v>
      </c>
      <c r="F2515" s="33" t="s">
        <v>1011</v>
      </c>
      <c r="G2515" s="33" t="s">
        <v>7307</v>
      </c>
      <c r="H2515" s="5" t="s">
        <v>1855</v>
      </c>
      <c r="I2515" s="33">
        <v>2574</v>
      </c>
      <c r="K2515" s="9">
        <v>47</v>
      </c>
      <c r="O2515" s="33" t="s">
        <v>7308</v>
      </c>
      <c r="P2515" s="61" t="str">
        <f t="shared" si="119"/>
        <v>POINT(-82.396177 36.149453)</v>
      </c>
      <c r="Q2515" s="67">
        <v>36.149453000000001</v>
      </c>
      <c r="R2515" s="67">
        <v>-82.396176999999994</v>
      </c>
    </row>
    <row r="2516" spans="1:18" x14ac:dyDescent="0.25">
      <c r="A2516" s="76" t="str">
        <f t="shared" si="117"/>
        <v>47173</v>
      </c>
      <c r="B2516" s="76" t="str">
        <f t="shared" si="118"/>
        <v>47173</v>
      </c>
      <c r="C2516" s="33">
        <v>47173</v>
      </c>
      <c r="D2516" s="33" t="s">
        <v>2338</v>
      </c>
      <c r="E2516" s="33" t="s">
        <v>1012</v>
      </c>
      <c r="F2516" s="33" t="s">
        <v>1011</v>
      </c>
      <c r="G2516" s="33" t="s">
        <v>2339</v>
      </c>
      <c r="H2516" s="5" t="s">
        <v>1855</v>
      </c>
      <c r="I2516" s="33">
        <v>2575</v>
      </c>
      <c r="K2516" s="9">
        <v>47</v>
      </c>
      <c r="O2516" s="33" t="s">
        <v>7309</v>
      </c>
      <c r="P2516" s="61" t="str">
        <f t="shared" si="119"/>
        <v>POINT(-83.816526 36.243267)</v>
      </c>
      <c r="Q2516" s="67">
        <v>36.243267000000003</v>
      </c>
      <c r="R2516" s="67">
        <v>-83.816525999999996</v>
      </c>
    </row>
    <row r="2517" spans="1:18" x14ac:dyDescent="0.25">
      <c r="A2517" s="76" t="str">
        <f t="shared" si="117"/>
        <v>47175</v>
      </c>
      <c r="B2517" s="76" t="str">
        <f t="shared" si="118"/>
        <v>47175</v>
      </c>
      <c r="C2517" s="33">
        <v>47175</v>
      </c>
      <c r="D2517" s="33" t="s">
        <v>2341</v>
      </c>
      <c r="E2517" s="33" t="s">
        <v>1012</v>
      </c>
      <c r="F2517" s="33" t="s">
        <v>1011</v>
      </c>
      <c r="G2517" s="33" t="s">
        <v>2342</v>
      </c>
      <c r="H2517" s="5" t="s">
        <v>1855</v>
      </c>
      <c r="I2517" s="33">
        <v>2576</v>
      </c>
      <c r="K2517" s="9">
        <v>47</v>
      </c>
      <c r="O2517" s="33" t="s">
        <v>7310</v>
      </c>
      <c r="P2517" s="61" t="str">
        <f t="shared" si="119"/>
        <v>POINT(-85.45447 35.723509)</v>
      </c>
      <c r="Q2517" s="67">
        <v>35.723509</v>
      </c>
      <c r="R2517" s="67">
        <v>-85.454470000000001</v>
      </c>
    </row>
    <row r="2518" spans="1:18" x14ac:dyDescent="0.25">
      <c r="A2518" s="76" t="str">
        <f t="shared" si="117"/>
        <v>47177</v>
      </c>
      <c r="B2518" s="76" t="str">
        <f t="shared" si="118"/>
        <v>47177</v>
      </c>
      <c r="C2518" s="33">
        <v>47177</v>
      </c>
      <c r="D2518" s="33" t="s">
        <v>3246</v>
      </c>
      <c r="E2518" s="33" t="s">
        <v>1012</v>
      </c>
      <c r="F2518" s="33" t="s">
        <v>1011</v>
      </c>
      <c r="G2518" s="33" t="s">
        <v>3247</v>
      </c>
      <c r="H2518" s="5" t="s">
        <v>1855</v>
      </c>
      <c r="I2518" s="33">
        <v>2577</v>
      </c>
      <c r="K2518" s="9">
        <v>47</v>
      </c>
      <c r="O2518" s="33" t="s">
        <v>7311</v>
      </c>
      <c r="P2518" s="61" t="str">
        <f t="shared" si="119"/>
        <v>POINT(-85.792646 35.695537)</v>
      </c>
      <c r="Q2518" s="67">
        <v>35.695537000000002</v>
      </c>
      <c r="R2518" s="67">
        <v>-85.792646000000005</v>
      </c>
    </row>
    <row r="2519" spans="1:18" x14ac:dyDescent="0.25">
      <c r="A2519" s="76" t="str">
        <f t="shared" si="117"/>
        <v>47179</v>
      </c>
      <c r="B2519" s="76" t="str">
        <f t="shared" si="118"/>
        <v>47179</v>
      </c>
      <c r="C2519" s="33">
        <v>47179</v>
      </c>
      <c r="D2519" s="33" t="s">
        <v>2046</v>
      </c>
      <c r="E2519" s="33" t="s">
        <v>1012</v>
      </c>
      <c r="F2519" s="33" t="s">
        <v>1011</v>
      </c>
      <c r="G2519" s="33" t="s">
        <v>1026</v>
      </c>
      <c r="H2519" s="5" t="s">
        <v>1855</v>
      </c>
      <c r="I2519" s="33">
        <v>2578</v>
      </c>
      <c r="K2519" s="9">
        <v>47</v>
      </c>
      <c r="O2519" s="33" t="s">
        <v>7312</v>
      </c>
      <c r="P2519" s="61" t="str">
        <f t="shared" si="119"/>
        <v>POINT(-82.434713 36.324631)</v>
      </c>
      <c r="Q2519" s="67">
        <v>36.324630999999997</v>
      </c>
      <c r="R2519" s="67">
        <v>-82.434713000000002</v>
      </c>
    </row>
    <row r="2520" spans="1:18" x14ac:dyDescent="0.25">
      <c r="A2520" s="76" t="str">
        <f t="shared" si="117"/>
        <v>47181</v>
      </c>
      <c r="B2520" s="76" t="str">
        <f t="shared" si="118"/>
        <v>47181</v>
      </c>
      <c r="C2520" s="33">
        <v>47181</v>
      </c>
      <c r="D2520" s="33" t="s">
        <v>3250</v>
      </c>
      <c r="E2520" s="33" t="s">
        <v>1012</v>
      </c>
      <c r="F2520" s="33" t="s">
        <v>1011</v>
      </c>
      <c r="G2520" s="33" t="s">
        <v>3251</v>
      </c>
      <c r="H2520" s="5" t="s">
        <v>1855</v>
      </c>
      <c r="I2520" s="33">
        <v>2579</v>
      </c>
      <c r="K2520" s="9">
        <v>47</v>
      </c>
      <c r="O2520" s="33" t="s">
        <v>7313</v>
      </c>
      <c r="P2520" s="61" t="str">
        <f t="shared" si="119"/>
        <v>POINT(-87.789817 35.257711)</v>
      </c>
      <c r="Q2520" s="67">
        <v>35.257711</v>
      </c>
      <c r="R2520" s="67">
        <v>-87.789816999999999</v>
      </c>
    </row>
    <row r="2521" spans="1:18" x14ac:dyDescent="0.25">
      <c r="A2521" s="76" t="str">
        <f t="shared" si="117"/>
        <v>47183</v>
      </c>
      <c r="B2521" s="76" t="str">
        <f t="shared" si="118"/>
        <v>47183</v>
      </c>
      <c r="C2521" s="33">
        <v>47183</v>
      </c>
      <c r="D2521" s="33" t="s">
        <v>7314</v>
      </c>
      <c r="E2521" s="33" t="s">
        <v>1012</v>
      </c>
      <c r="F2521" s="33" t="s">
        <v>1011</v>
      </c>
      <c r="G2521" s="33" t="s">
        <v>7315</v>
      </c>
      <c r="H2521" s="5" t="s">
        <v>1855</v>
      </c>
      <c r="I2521" s="33">
        <v>2580</v>
      </c>
      <c r="K2521" s="9">
        <v>47</v>
      </c>
      <c r="O2521" s="33" t="s">
        <v>7316</v>
      </c>
      <c r="P2521" s="61" t="str">
        <f t="shared" si="119"/>
        <v>POINT(-88.773558 36.292721)</v>
      </c>
      <c r="Q2521" s="67">
        <v>36.292721</v>
      </c>
      <c r="R2521" s="67">
        <v>-88.773557999999994</v>
      </c>
    </row>
    <row r="2522" spans="1:18" x14ac:dyDescent="0.25">
      <c r="A2522" s="76" t="str">
        <f t="shared" si="117"/>
        <v>47185</v>
      </c>
      <c r="B2522" s="76" t="str">
        <f t="shared" si="118"/>
        <v>47185</v>
      </c>
      <c r="C2522" s="33">
        <v>47185</v>
      </c>
      <c r="D2522" s="33" t="s">
        <v>2345</v>
      </c>
      <c r="E2522" s="33" t="s">
        <v>1012</v>
      </c>
      <c r="F2522" s="33" t="s">
        <v>1011</v>
      </c>
      <c r="G2522" s="33" t="s">
        <v>2346</v>
      </c>
      <c r="H2522" s="5" t="s">
        <v>1855</v>
      </c>
      <c r="I2522" s="33">
        <v>2581</v>
      </c>
      <c r="K2522" s="9">
        <v>47</v>
      </c>
      <c r="O2522" s="33" t="s">
        <v>7317</v>
      </c>
      <c r="P2522" s="61" t="str">
        <f t="shared" si="119"/>
        <v>POINT(-85.487471 35.939892)</v>
      </c>
      <c r="Q2522" s="67">
        <v>35.939892</v>
      </c>
      <c r="R2522" s="67">
        <v>-85.487470999999999</v>
      </c>
    </row>
    <row r="2523" spans="1:18" x14ac:dyDescent="0.25">
      <c r="A2523" s="76" t="str">
        <f t="shared" si="117"/>
        <v>47187</v>
      </c>
      <c r="B2523" s="76" t="str">
        <f t="shared" si="118"/>
        <v>47187</v>
      </c>
      <c r="C2523" s="33">
        <v>47187</v>
      </c>
      <c r="D2523" s="33" t="s">
        <v>3597</v>
      </c>
      <c r="E2523" s="33" t="s">
        <v>1012</v>
      </c>
      <c r="F2523" s="33" t="s">
        <v>1011</v>
      </c>
      <c r="G2523" s="33" t="s">
        <v>3598</v>
      </c>
      <c r="H2523" s="5" t="s">
        <v>1855</v>
      </c>
      <c r="I2523" s="33">
        <v>2582</v>
      </c>
      <c r="K2523" s="9">
        <v>47</v>
      </c>
      <c r="O2523" s="33" t="s">
        <v>7318</v>
      </c>
      <c r="P2523" s="61" t="str">
        <f t="shared" si="119"/>
        <v>POINT(-86.85552 35.920355)</v>
      </c>
      <c r="Q2523" s="67">
        <v>35.920355000000001</v>
      </c>
      <c r="R2523" s="67">
        <v>-86.855519999999999</v>
      </c>
    </row>
    <row r="2524" spans="1:18" x14ac:dyDescent="0.25">
      <c r="A2524" s="76" t="str">
        <f t="shared" si="117"/>
        <v>47189</v>
      </c>
      <c r="B2524" s="76" t="str">
        <f t="shared" si="118"/>
        <v>47189</v>
      </c>
      <c r="C2524" s="33">
        <v>47189</v>
      </c>
      <c r="D2524" s="33" t="s">
        <v>4196</v>
      </c>
      <c r="E2524" s="33" t="s">
        <v>1012</v>
      </c>
      <c r="F2524" s="33" t="s">
        <v>1011</v>
      </c>
      <c r="G2524" s="33" t="s">
        <v>4197</v>
      </c>
      <c r="H2524" s="5" t="s">
        <v>1855</v>
      </c>
      <c r="I2524" s="33">
        <v>2583</v>
      </c>
      <c r="K2524" s="9">
        <v>47</v>
      </c>
      <c r="O2524" s="33" t="s">
        <v>7319</v>
      </c>
      <c r="P2524" s="61" t="str">
        <f t="shared" si="119"/>
        <v>POINT(-86.404093 36.201286)</v>
      </c>
      <c r="Q2524" s="67">
        <v>36.201286000000003</v>
      </c>
      <c r="R2524" s="67">
        <v>-86.404093000000003</v>
      </c>
    </row>
    <row r="2525" spans="1:18" x14ac:dyDescent="0.25">
      <c r="A2525" s="76" t="str">
        <f t="shared" si="117"/>
        <v>48001</v>
      </c>
      <c r="B2525" s="76" t="str">
        <f t="shared" si="118"/>
        <v>48001</v>
      </c>
      <c r="C2525" s="33">
        <v>48001</v>
      </c>
      <c r="D2525" s="33" t="s">
        <v>3967</v>
      </c>
      <c r="E2525" s="33" t="s">
        <v>1015</v>
      </c>
      <c r="F2525" s="33" t="s">
        <v>1014</v>
      </c>
      <c r="G2525" s="33" t="s">
        <v>3968</v>
      </c>
      <c r="H2525" s="5" t="s">
        <v>1855</v>
      </c>
      <c r="I2525" s="33">
        <v>2584</v>
      </c>
      <c r="K2525" s="9">
        <v>48</v>
      </c>
      <c r="O2525" s="33" t="s">
        <v>7320</v>
      </c>
      <c r="P2525" s="61" t="str">
        <f t="shared" si="119"/>
        <v>POINT(-95.687072 31.776143)</v>
      </c>
      <c r="Q2525" s="67">
        <v>31.776143000000001</v>
      </c>
      <c r="R2525" s="67">
        <v>-95.687072000000001</v>
      </c>
    </row>
    <row r="2526" spans="1:18" x14ac:dyDescent="0.25">
      <c r="A2526" s="76" t="str">
        <f t="shared" si="117"/>
        <v>48003</v>
      </c>
      <c r="B2526" s="76" t="str">
        <f t="shared" si="118"/>
        <v>48003</v>
      </c>
      <c r="C2526" s="33">
        <v>48003</v>
      </c>
      <c r="D2526" s="33" t="s">
        <v>7321</v>
      </c>
      <c r="E2526" s="33" t="s">
        <v>1015</v>
      </c>
      <c r="F2526" s="33" t="s">
        <v>1014</v>
      </c>
      <c r="G2526" s="33" t="s">
        <v>7322</v>
      </c>
      <c r="H2526" s="5" t="s">
        <v>1855</v>
      </c>
      <c r="I2526" s="33">
        <v>2585</v>
      </c>
      <c r="K2526" s="9">
        <v>48</v>
      </c>
      <c r="O2526" s="33" t="s">
        <v>7323</v>
      </c>
      <c r="P2526" s="61" t="str">
        <f t="shared" si="119"/>
        <v>POINT(-102.542123 32.32166)</v>
      </c>
      <c r="Q2526" s="67">
        <v>32.321660000000001</v>
      </c>
      <c r="R2526" s="67">
        <v>-102.542123</v>
      </c>
    </row>
    <row r="2527" spans="1:18" x14ac:dyDescent="0.25">
      <c r="A2527" s="76" t="str">
        <f t="shared" si="117"/>
        <v>48005</v>
      </c>
      <c r="B2527" s="76" t="str">
        <f t="shared" si="118"/>
        <v>48005</v>
      </c>
      <c r="C2527" s="33">
        <v>48005</v>
      </c>
      <c r="D2527" s="33" t="s">
        <v>7324</v>
      </c>
      <c r="E2527" s="33" t="s">
        <v>1015</v>
      </c>
      <c r="F2527" s="33" t="s">
        <v>1014</v>
      </c>
      <c r="G2527" s="33" t="s">
        <v>7325</v>
      </c>
      <c r="H2527" s="5" t="s">
        <v>1855</v>
      </c>
      <c r="I2527" s="33">
        <v>2586</v>
      </c>
      <c r="K2527" s="9">
        <v>48</v>
      </c>
      <c r="O2527" s="33" t="s">
        <v>7326</v>
      </c>
      <c r="P2527" s="61" t="str">
        <f t="shared" si="119"/>
        <v>POINT(-94.714115 31.312605)</v>
      </c>
      <c r="Q2527" s="67">
        <v>31.312605000000001</v>
      </c>
      <c r="R2527" s="67">
        <v>-94.714115000000007</v>
      </c>
    </row>
    <row r="2528" spans="1:18" x14ac:dyDescent="0.25">
      <c r="A2528" s="76" t="str">
        <f t="shared" si="117"/>
        <v>48007</v>
      </c>
      <c r="B2528" s="76" t="str">
        <f t="shared" si="118"/>
        <v>48007</v>
      </c>
      <c r="C2528" s="33">
        <v>48007</v>
      </c>
      <c r="D2528" s="33" t="s">
        <v>7327</v>
      </c>
      <c r="E2528" s="33" t="s">
        <v>1015</v>
      </c>
      <c r="F2528" s="33" t="s">
        <v>1014</v>
      </c>
      <c r="G2528" s="33" t="s">
        <v>7328</v>
      </c>
      <c r="H2528" s="5" t="s">
        <v>1855</v>
      </c>
      <c r="I2528" s="33">
        <v>2587</v>
      </c>
      <c r="K2528" s="9">
        <v>48</v>
      </c>
      <c r="O2528" s="33" t="s">
        <v>7329</v>
      </c>
      <c r="P2528" s="61" t="str">
        <f t="shared" si="119"/>
        <v>POINT(-97.071875 28.030072)</v>
      </c>
      <c r="Q2528" s="67">
        <v>28.030072000000001</v>
      </c>
      <c r="R2528" s="67">
        <v>-97.071875000000006</v>
      </c>
    </row>
    <row r="2529" spans="1:18" x14ac:dyDescent="0.25">
      <c r="A2529" s="76" t="str">
        <f t="shared" si="117"/>
        <v>48009</v>
      </c>
      <c r="B2529" s="76" t="str">
        <f t="shared" si="118"/>
        <v>48009</v>
      </c>
      <c r="C2529" s="33">
        <v>48009</v>
      </c>
      <c r="D2529" s="33" t="s">
        <v>7330</v>
      </c>
      <c r="E2529" s="33" t="s">
        <v>1015</v>
      </c>
      <c r="F2529" s="33" t="s">
        <v>1014</v>
      </c>
      <c r="G2529" s="33" t="s">
        <v>7331</v>
      </c>
      <c r="H2529" s="5" t="s">
        <v>1855</v>
      </c>
      <c r="I2529" s="33">
        <v>2588</v>
      </c>
      <c r="K2529" s="9">
        <v>48</v>
      </c>
      <c r="O2529" s="33" t="s">
        <v>7332</v>
      </c>
      <c r="P2529" s="61" t="str">
        <f t="shared" si="119"/>
        <v>POINT(-98.610345 33.70449)</v>
      </c>
      <c r="Q2529" s="67">
        <v>33.70449</v>
      </c>
      <c r="R2529" s="67">
        <v>-98.610344999999995</v>
      </c>
    </row>
    <row r="2530" spans="1:18" x14ac:dyDescent="0.25">
      <c r="A2530" s="76" t="str">
        <f t="shared" si="117"/>
        <v>48011</v>
      </c>
      <c r="B2530" s="76" t="str">
        <f t="shared" si="118"/>
        <v>48011</v>
      </c>
      <c r="C2530" s="33">
        <v>48011</v>
      </c>
      <c r="D2530" s="33" t="s">
        <v>6796</v>
      </c>
      <c r="E2530" s="33" t="s">
        <v>1015</v>
      </c>
      <c r="F2530" s="33" t="s">
        <v>1014</v>
      </c>
      <c r="G2530" s="33" t="s">
        <v>6797</v>
      </c>
      <c r="H2530" s="5" t="s">
        <v>1855</v>
      </c>
      <c r="I2530" s="33">
        <v>2589</v>
      </c>
      <c r="K2530" s="9">
        <v>48</v>
      </c>
      <c r="O2530" s="33" t="s">
        <v>7333</v>
      </c>
      <c r="P2530" s="61" t="str">
        <f t="shared" si="119"/>
        <v>POINT(-101.392092 35.085722)</v>
      </c>
      <c r="Q2530" s="67">
        <v>35.085721999999997</v>
      </c>
      <c r="R2530" s="67">
        <v>-101.39209200000001</v>
      </c>
    </row>
    <row r="2531" spans="1:18" x14ac:dyDescent="0.25">
      <c r="A2531" s="76" t="str">
        <f t="shared" si="117"/>
        <v>48013</v>
      </c>
      <c r="B2531" s="76" t="str">
        <f t="shared" si="118"/>
        <v>48013</v>
      </c>
      <c r="C2531" s="33">
        <v>48013</v>
      </c>
      <c r="D2531" s="33" t="s">
        <v>7334</v>
      </c>
      <c r="E2531" s="33" t="s">
        <v>1015</v>
      </c>
      <c r="F2531" s="33" t="s">
        <v>1014</v>
      </c>
      <c r="G2531" s="33" t="s">
        <v>7335</v>
      </c>
      <c r="H2531" s="5" t="s">
        <v>1855</v>
      </c>
      <c r="I2531" s="33">
        <v>2590</v>
      </c>
      <c r="K2531" s="9">
        <v>48</v>
      </c>
      <c r="O2531" s="33" t="s">
        <v>7336</v>
      </c>
      <c r="P2531" s="61" t="str">
        <f t="shared" si="119"/>
        <v>POINT(-98.576202 29.034632)</v>
      </c>
      <c r="Q2531" s="67">
        <v>29.034631999999998</v>
      </c>
      <c r="R2531" s="67">
        <v>-98.576201999999995</v>
      </c>
    </row>
    <row r="2532" spans="1:18" x14ac:dyDescent="0.25">
      <c r="A2532" s="76" t="str">
        <f t="shared" si="117"/>
        <v>48015</v>
      </c>
      <c r="B2532" s="76" t="str">
        <f t="shared" si="118"/>
        <v>48015</v>
      </c>
      <c r="C2532" s="33">
        <v>48015</v>
      </c>
      <c r="D2532" s="33" t="s">
        <v>7337</v>
      </c>
      <c r="E2532" s="33" t="s">
        <v>1015</v>
      </c>
      <c r="F2532" s="33" t="s">
        <v>1014</v>
      </c>
      <c r="G2532" s="33" t="s">
        <v>7338</v>
      </c>
      <c r="H2532" s="5" t="s">
        <v>1855</v>
      </c>
      <c r="I2532" s="33">
        <v>2591</v>
      </c>
      <c r="K2532" s="9">
        <v>48</v>
      </c>
      <c r="O2532" s="33" t="s">
        <v>7339</v>
      </c>
      <c r="P2532" s="61" t="str">
        <f t="shared" si="119"/>
        <v>POINT(-96.221858 29.853256)</v>
      </c>
      <c r="Q2532" s="67">
        <v>29.853255999999998</v>
      </c>
      <c r="R2532" s="67">
        <v>-96.221857999999997</v>
      </c>
    </row>
    <row r="2533" spans="1:18" x14ac:dyDescent="0.25">
      <c r="A2533" s="76" t="str">
        <f t="shared" si="117"/>
        <v>48017</v>
      </c>
      <c r="B2533" s="76" t="str">
        <f t="shared" si="118"/>
        <v>48017</v>
      </c>
      <c r="C2533" s="33">
        <v>48017</v>
      </c>
      <c r="D2533" s="33" t="s">
        <v>7340</v>
      </c>
      <c r="E2533" s="33" t="s">
        <v>1015</v>
      </c>
      <c r="F2533" s="33" t="s">
        <v>1014</v>
      </c>
      <c r="G2533" s="33" t="s">
        <v>7341</v>
      </c>
      <c r="H2533" s="5" t="s">
        <v>1855</v>
      </c>
      <c r="I2533" s="33">
        <v>2592</v>
      </c>
      <c r="K2533" s="9">
        <v>48</v>
      </c>
      <c r="O2533" s="33" t="s">
        <v>7342</v>
      </c>
      <c r="P2533" s="61" t="str">
        <f t="shared" si="119"/>
        <v>POINT(-102.745529 34.216557)</v>
      </c>
      <c r="Q2533" s="67">
        <v>34.216557000000002</v>
      </c>
      <c r="R2533" s="67">
        <v>-102.745529</v>
      </c>
    </row>
    <row r="2534" spans="1:18" x14ac:dyDescent="0.25">
      <c r="A2534" s="76" t="str">
        <f t="shared" si="117"/>
        <v>48019</v>
      </c>
      <c r="B2534" s="76" t="str">
        <f t="shared" si="118"/>
        <v>48019</v>
      </c>
      <c r="C2534" s="33">
        <v>48019</v>
      </c>
      <c r="D2534" s="33" t="s">
        <v>7343</v>
      </c>
      <c r="E2534" s="33" t="s">
        <v>1015</v>
      </c>
      <c r="F2534" s="33" t="s">
        <v>1014</v>
      </c>
      <c r="G2534" s="33" t="s">
        <v>7344</v>
      </c>
      <c r="H2534" s="5" t="s">
        <v>1855</v>
      </c>
      <c r="I2534" s="33">
        <v>2593</v>
      </c>
      <c r="K2534" s="9">
        <v>48</v>
      </c>
      <c r="O2534" s="33" t="s">
        <v>7345</v>
      </c>
      <c r="P2534" s="61" t="str">
        <f t="shared" si="119"/>
        <v>POINT(-99.036031 29.703543)</v>
      </c>
      <c r="Q2534" s="67">
        <v>29.703543</v>
      </c>
      <c r="R2534" s="67">
        <v>-99.036030999999994</v>
      </c>
    </row>
    <row r="2535" spans="1:18" x14ac:dyDescent="0.25">
      <c r="A2535" s="76" t="str">
        <f t="shared" si="117"/>
        <v>48021</v>
      </c>
      <c r="B2535" s="76" t="str">
        <f t="shared" si="118"/>
        <v>48021</v>
      </c>
      <c r="C2535" s="33">
        <v>48021</v>
      </c>
      <c r="D2535" s="33" t="s">
        <v>7346</v>
      </c>
      <c r="E2535" s="33" t="s">
        <v>1015</v>
      </c>
      <c r="F2535" s="33" t="s">
        <v>1014</v>
      </c>
      <c r="G2535" s="33" t="s">
        <v>7347</v>
      </c>
      <c r="H2535" s="5" t="s">
        <v>1855</v>
      </c>
      <c r="I2535" s="33">
        <v>2594</v>
      </c>
      <c r="K2535" s="9">
        <v>48</v>
      </c>
      <c r="O2535" s="33" t="s">
        <v>7348</v>
      </c>
      <c r="P2535" s="61" t="str">
        <f t="shared" si="119"/>
        <v>POINT(-97.358916 30.144282)</v>
      </c>
      <c r="Q2535" s="67">
        <v>30.144282</v>
      </c>
      <c r="R2535" s="67">
        <v>-97.358915999999994</v>
      </c>
    </row>
    <row r="2536" spans="1:18" x14ac:dyDescent="0.25">
      <c r="A2536" s="76" t="str">
        <f t="shared" si="117"/>
        <v>48023</v>
      </c>
      <c r="B2536" s="76" t="str">
        <f t="shared" si="118"/>
        <v>48023</v>
      </c>
      <c r="C2536" s="33">
        <v>48023</v>
      </c>
      <c r="D2536" s="33" t="s">
        <v>7349</v>
      </c>
      <c r="E2536" s="33" t="s">
        <v>1015</v>
      </c>
      <c r="F2536" s="33" t="s">
        <v>1014</v>
      </c>
      <c r="G2536" s="33" t="s">
        <v>7350</v>
      </c>
      <c r="H2536" s="5" t="s">
        <v>1855</v>
      </c>
      <c r="I2536" s="33">
        <v>2595</v>
      </c>
      <c r="K2536" s="9">
        <v>48</v>
      </c>
      <c r="O2536" s="33" t="s">
        <v>7351</v>
      </c>
      <c r="P2536" s="61" t="str">
        <f t="shared" si="119"/>
        <v>POINT(-99.26133 33.596338)</v>
      </c>
      <c r="Q2536" s="67">
        <v>33.596338000000003</v>
      </c>
      <c r="R2536" s="67">
        <v>-99.261330000000001</v>
      </c>
    </row>
    <row r="2537" spans="1:18" x14ac:dyDescent="0.25">
      <c r="A2537" s="76" t="str">
        <f t="shared" si="117"/>
        <v>48025</v>
      </c>
      <c r="B2537" s="76" t="str">
        <f t="shared" si="118"/>
        <v>48025</v>
      </c>
      <c r="C2537" s="33">
        <v>48025</v>
      </c>
      <c r="D2537" s="33" t="s">
        <v>7352</v>
      </c>
      <c r="E2537" s="33" t="s">
        <v>1015</v>
      </c>
      <c r="F2537" s="33" t="s">
        <v>1014</v>
      </c>
      <c r="G2537" s="33" t="s">
        <v>7353</v>
      </c>
      <c r="H2537" s="5" t="s">
        <v>1855</v>
      </c>
      <c r="I2537" s="33">
        <v>2596</v>
      </c>
      <c r="K2537" s="9">
        <v>48</v>
      </c>
      <c r="O2537" s="33" t="s">
        <v>7354</v>
      </c>
      <c r="P2537" s="61" t="str">
        <f t="shared" si="119"/>
        <v>POINT(-97.736901 28.396655)</v>
      </c>
      <c r="Q2537" s="67">
        <v>28.396654999999999</v>
      </c>
      <c r="R2537" s="67">
        <v>-97.736901000000003</v>
      </c>
    </row>
    <row r="2538" spans="1:18" x14ac:dyDescent="0.25">
      <c r="A2538" s="76" t="str">
        <f t="shared" si="117"/>
        <v>48027</v>
      </c>
      <c r="B2538" s="76" t="str">
        <f t="shared" si="118"/>
        <v>48027</v>
      </c>
      <c r="C2538" s="33">
        <v>48027</v>
      </c>
      <c r="D2538" s="33" t="s">
        <v>4217</v>
      </c>
      <c r="E2538" s="33" t="s">
        <v>1015</v>
      </c>
      <c r="F2538" s="33" t="s">
        <v>1014</v>
      </c>
      <c r="G2538" s="33" t="s">
        <v>4218</v>
      </c>
      <c r="H2538" s="5" t="s">
        <v>1855</v>
      </c>
      <c r="I2538" s="33">
        <v>2597</v>
      </c>
      <c r="K2538" s="9">
        <v>48</v>
      </c>
      <c r="O2538" s="33" t="s">
        <v>7355</v>
      </c>
      <c r="P2538" s="61" t="str">
        <f t="shared" si="119"/>
        <v>POINT(-97.592082 31.084262)</v>
      </c>
      <c r="Q2538" s="67">
        <v>31.084261999999999</v>
      </c>
      <c r="R2538" s="67">
        <v>-97.592082000000005</v>
      </c>
    </row>
    <row r="2539" spans="1:18" x14ac:dyDescent="0.25">
      <c r="A2539" s="76" t="str">
        <f t="shared" si="117"/>
        <v>48029</v>
      </c>
      <c r="B2539" s="76" t="str">
        <f t="shared" si="118"/>
        <v>48029</v>
      </c>
      <c r="C2539" s="33">
        <v>48029</v>
      </c>
      <c r="D2539" s="33" t="s">
        <v>7356</v>
      </c>
      <c r="E2539" s="33" t="s">
        <v>1015</v>
      </c>
      <c r="F2539" s="33" t="s">
        <v>1014</v>
      </c>
      <c r="G2539" s="33" t="s">
        <v>7357</v>
      </c>
      <c r="H2539" s="5" t="s">
        <v>1855</v>
      </c>
      <c r="I2539" s="33">
        <v>2598</v>
      </c>
      <c r="K2539" s="9">
        <v>48</v>
      </c>
      <c r="O2539" s="33" t="s">
        <v>7358</v>
      </c>
      <c r="P2539" s="61" t="str">
        <f t="shared" si="119"/>
        <v>POINT(-98.525238 29.479255)</v>
      </c>
      <c r="Q2539" s="67">
        <v>29.479254999999998</v>
      </c>
      <c r="R2539" s="67">
        <v>-98.525238000000002</v>
      </c>
    </row>
    <row r="2540" spans="1:18" x14ac:dyDescent="0.25">
      <c r="A2540" s="76" t="str">
        <f t="shared" si="117"/>
        <v>48031</v>
      </c>
      <c r="B2540" s="76" t="str">
        <f t="shared" si="118"/>
        <v>48031</v>
      </c>
      <c r="C2540" s="33">
        <v>48031</v>
      </c>
      <c r="D2540" s="33" t="s">
        <v>7359</v>
      </c>
      <c r="E2540" s="33" t="s">
        <v>1015</v>
      </c>
      <c r="F2540" s="33" t="s">
        <v>1014</v>
      </c>
      <c r="G2540" s="33" t="s">
        <v>7360</v>
      </c>
      <c r="H2540" s="5" t="s">
        <v>1855</v>
      </c>
      <c r="I2540" s="33">
        <v>2599</v>
      </c>
      <c r="K2540" s="9">
        <v>48</v>
      </c>
      <c r="O2540" s="33" t="s">
        <v>7361</v>
      </c>
      <c r="P2540" s="61" t="str">
        <f t="shared" si="119"/>
        <v>POINT(-98.393265 30.185496)</v>
      </c>
      <c r="Q2540" s="67">
        <v>30.185496000000001</v>
      </c>
      <c r="R2540" s="67">
        <v>-98.393265</v>
      </c>
    </row>
    <row r="2541" spans="1:18" x14ac:dyDescent="0.25">
      <c r="A2541" s="76" t="str">
        <f t="shared" si="117"/>
        <v>48033</v>
      </c>
      <c r="B2541" s="76" t="str">
        <f t="shared" si="118"/>
        <v>48033</v>
      </c>
      <c r="C2541" s="33">
        <v>48033</v>
      </c>
      <c r="D2541" s="33" t="s">
        <v>7362</v>
      </c>
      <c r="E2541" s="33" t="s">
        <v>1015</v>
      </c>
      <c r="F2541" s="33" t="s">
        <v>1014</v>
      </c>
      <c r="G2541" s="33" t="s">
        <v>7363</v>
      </c>
      <c r="H2541" s="5" t="s">
        <v>1855</v>
      </c>
      <c r="I2541" s="33">
        <v>2600</v>
      </c>
      <c r="K2541" s="9">
        <v>48</v>
      </c>
      <c r="O2541" s="33" t="s">
        <v>7364</v>
      </c>
      <c r="P2541" s="61" t="str">
        <f t="shared" si="119"/>
        <v>POINT(-101.426185 32.746089)</v>
      </c>
      <c r="Q2541" s="67">
        <v>32.746088999999998</v>
      </c>
      <c r="R2541" s="67">
        <v>-101.426185</v>
      </c>
    </row>
    <row r="2542" spans="1:18" x14ac:dyDescent="0.25">
      <c r="A2542" s="76" t="str">
        <f t="shared" si="117"/>
        <v>48035</v>
      </c>
      <c r="B2542" s="76" t="str">
        <f t="shared" si="118"/>
        <v>48035</v>
      </c>
      <c r="C2542" s="33">
        <v>48035</v>
      </c>
      <c r="D2542" s="33" t="s">
        <v>7365</v>
      </c>
      <c r="E2542" s="33" t="s">
        <v>1015</v>
      </c>
      <c r="F2542" s="33" t="s">
        <v>1014</v>
      </c>
      <c r="G2542" s="33" t="s">
        <v>7366</v>
      </c>
      <c r="H2542" s="5" t="s">
        <v>1855</v>
      </c>
      <c r="I2542" s="33">
        <v>2601</v>
      </c>
      <c r="K2542" s="9">
        <v>48</v>
      </c>
      <c r="O2542" s="33" t="s">
        <v>7367</v>
      </c>
      <c r="P2542" s="61" t="str">
        <f t="shared" si="119"/>
        <v>POINT(-97.576972 31.86216)</v>
      </c>
      <c r="Q2542" s="67">
        <v>31.862159999999999</v>
      </c>
      <c r="R2542" s="67">
        <v>-97.576971999999998</v>
      </c>
    </row>
    <row r="2543" spans="1:18" x14ac:dyDescent="0.25">
      <c r="A2543" s="76" t="str">
        <f t="shared" si="117"/>
        <v>48037</v>
      </c>
      <c r="B2543" s="76" t="str">
        <f t="shared" si="118"/>
        <v>48037</v>
      </c>
      <c r="C2543" s="33">
        <v>48037</v>
      </c>
      <c r="D2543" s="33" t="s">
        <v>7368</v>
      </c>
      <c r="E2543" s="33" t="s">
        <v>1015</v>
      </c>
      <c r="F2543" s="33" t="s">
        <v>1014</v>
      </c>
      <c r="G2543" s="33" t="s">
        <v>7369</v>
      </c>
      <c r="H2543" s="5" t="s">
        <v>1855</v>
      </c>
      <c r="I2543" s="33">
        <v>2602</v>
      </c>
      <c r="K2543" s="9">
        <v>48</v>
      </c>
      <c r="O2543" s="33" t="s">
        <v>7370</v>
      </c>
      <c r="P2543" s="61" t="str">
        <f t="shared" si="119"/>
        <v>POINT(-94.203466 33.436159)</v>
      </c>
      <c r="Q2543" s="67">
        <v>33.436159000000004</v>
      </c>
      <c r="R2543" s="67">
        <v>-94.203466000000006</v>
      </c>
    </row>
    <row r="2544" spans="1:18" x14ac:dyDescent="0.25">
      <c r="A2544" s="76" t="str">
        <f t="shared" si="117"/>
        <v>48039</v>
      </c>
      <c r="B2544" s="76" t="str">
        <f t="shared" si="118"/>
        <v>48039</v>
      </c>
      <c r="C2544" s="33">
        <v>48039</v>
      </c>
      <c r="D2544" s="33" t="s">
        <v>7371</v>
      </c>
      <c r="E2544" s="33" t="s">
        <v>1015</v>
      </c>
      <c r="F2544" s="33" t="s">
        <v>1014</v>
      </c>
      <c r="G2544" s="33" t="s">
        <v>7372</v>
      </c>
      <c r="H2544" s="5" t="s">
        <v>1855</v>
      </c>
      <c r="I2544" s="33">
        <v>2603</v>
      </c>
      <c r="K2544" s="9">
        <v>48</v>
      </c>
      <c r="O2544" s="33" t="s">
        <v>7373</v>
      </c>
      <c r="P2544" s="61" t="str">
        <f t="shared" si="119"/>
        <v>POINT(-95.385415 29.329215)</v>
      </c>
      <c r="Q2544" s="67">
        <v>29.329215000000001</v>
      </c>
      <c r="R2544" s="67">
        <v>-95.385414999999995</v>
      </c>
    </row>
    <row r="2545" spans="1:18" x14ac:dyDescent="0.25">
      <c r="A2545" s="76" t="str">
        <f t="shared" si="117"/>
        <v>48041</v>
      </c>
      <c r="B2545" s="76" t="str">
        <f t="shared" si="118"/>
        <v>48041</v>
      </c>
      <c r="C2545" s="33">
        <v>48041</v>
      </c>
      <c r="D2545" s="33" t="s">
        <v>7374</v>
      </c>
      <c r="E2545" s="33" t="s">
        <v>1015</v>
      </c>
      <c r="F2545" s="33" t="s">
        <v>1014</v>
      </c>
      <c r="G2545" s="33" t="s">
        <v>7375</v>
      </c>
      <c r="H2545" s="5" t="s">
        <v>1855</v>
      </c>
      <c r="I2545" s="33">
        <v>2604</v>
      </c>
      <c r="K2545" s="9">
        <v>48</v>
      </c>
      <c r="O2545" s="33" t="s">
        <v>7376</v>
      </c>
      <c r="P2545" s="61" t="str">
        <f t="shared" si="119"/>
        <v>POINT(-96.33059 30.628865)</v>
      </c>
      <c r="Q2545" s="67">
        <v>30.628865000000001</v>
      </c>
      <c r="R2545" s="67">
        <v>-96.330590000000001</v>
      </c>
    </row>
    <row r="2546" spans="1:18" x14ac:dyDescent="0.25">
      <c r="A2546" s="76" t="str">
        <f t="shared" si="117"/>
        <v>48043</v>
      </c>
      <c r="B2546" s="76" t="str">
        <f t="shared" si="118"/>
        <v>48043</v>
      </c>
      <c r="C2546" s="33">
        <v>48043</v>
      </c>
      <c r="D2546" s="33" t="s">
        <v>7377</v>
      </c>
      <c r="E2546" s="33" t="s">
        <v>1015</v>
      </c>
      <c r="F2546" s="33" t="s">
        <v>1014</v>
      </c>
      <c r="G2546" s="33" t="s">
        <v>7378</v>
      </c>
      <c r="H2546" s="5" t="s">
        <v>1855</v>
      </c>
      <c r="I2546" s="33">
        <v>2605</v>
      </c>
      <c r="K2546" s="9">
        <v>48</v>
      </c>
      <c r="O2546" s="33" t="s">
        <v>7379</v>
      </c>
      <c r="P2546" s="61" t="str">
        <f t="shared" si="119"/>
        <v>POINT(-103.617388 30.217438)</v>
      </c>
      <c r="Q2546" s="67">
        <v>30.217438000000001</v>
      </c>
      <c r="R2546" s="67">
        <v>-103.61738800000001</v>
      </c>
    </row>
    <row r="2547" spans="1:18" x14ac:dyDescent="0.25">
      <c r="A2547" s="76" t="str">
        <f t="shared" si="117"/>
        <v>48045</v>
      </c>
      <c r="B2547" s="76" t="str">
        <f t="shared" si="118"/>
        <v>48045</v>
      </c>
      <c r="C2547" s="33">
        <v>48045</v>
      </c>
      <c r="D2547" s="33" t="s">
        <v>7380</v>
      </c>
      <c r="E2547" s="33" t="s">
        <v>1015</v>
      </c>
      <c r="F2547" s="33" t="s">
        <v>1014</v>
      </c>
      <c r="G2547" s="33" t="s">
        <v>7381</v>
      </c>
      <c r="H2547" s="5" t="s">
        <v>1855</v>
      </c>
      <c r="I2547" s="33">
        <v>2606</v>
      </c>
      <c r="K2547" s="9">
        <v>48</v>
      </c>
      <c r="O2547" s="33" t="s">
        <v>7382</v>
      </c>
      <c r="P2547" s="61" t="str">
        <f t="shared" si="119"/>
        <v>POINT(-101.232801 34.440834)</v>
      </c>
      <c r="Q2547" s="67">
        <v>34.440834000000002</v>
      </c>
      <c r="R2547" s="67">
        <v>-101.23280099999999</v>
      </c>
    </row>
    <row r="2548" spans="1:18" x14ac:dyDescent="0.25">
      <c r="A2548" s="76" t="str">
        <f t="shared" si="117"/>
        <v>48047</v>
      </c>
      <c r="B2548" s="76" t="str">
        <f t="shared" si="118"/>
        <v>48047</v>
      </c>
      <c r="C2548" s="33">
        <v>48047</v>
      </c>
      <c r="D2548" s="33" t="s">
        <v>2931</v>
      </c>
      <c r="E2548" s="33" t="s">
        <v>1015</v>
      </c>
      <c r="F2548" s="33" t="s">
        <v>1014</v>
      </c>
      <c r="G2548" s="33" t="s">
        <v>2932</v>
      </c>
      <c r="H2548" s="5" t="s">
        <v>1855</v>
      </c>
      <c r="I2548" s="33">
        <v>2607</v>
      </c>
      <c r="K2548" s="9">
        <v>48</v>
      </c>
      <c r="O2548" s="33" t="s">
        <v>7383</v>
      </c>
      <c r="P2548" s="61" t="str">
        <f t="shared" si="119"/>
        <v>POINT(-98.144221 27.204776)</v>
      </c>
      <c r="Q2548" s="67">
        <v>27.204775999999999</v>
      </c>
      <c r="R2548" s="67">
        <v>-98.144221000000002</v>
      </c>
    </row>
    <row r="2549" spans="1:18" x14ac:dyDescent="0.25">
      <c r="A2549" s="76" t="str">
        <f t="shared" si="117"/>
        <v>48049</v>
      </c>
      <c r="B2549" s="76" t="str">
        <f t="shared" si="118"/>
        <v>48049</v>
      </c>
      <c r="C2549" s="33">
        <v>48049</v>
      </c>
      <c r="D2549" s="33" t="s">
        <v>3404</v>
      </c>
      <c r="E2549" s="33" t="s">
        <v>1015</v>
      </c>
      <c r="F2549" s="33" t="s">
        <v>1014</v>
      </c>
      <c r="G2549" s="33" t="s">
        <v>3405</v>
      </c>
      <c r="H2549" s="5" t="s">
        <v>1855</v>
      </c>
      <c r="I2549" s="33">
        <v>2608</v>
      </c>
      <c r="K2549" s="9">
        <v>48</v>
      </c>
      <c r="O2549" s="33" t="s">
        <v>7384</v>
      </c>
      <c r="P2549" s="61" t="str">
        <f t="shared" si="119"/>
        <v>POINT(-98.989458 31.731622)</v>
      </c>
      <c r="Q2549" s="67">
        <v>31.731622000000002</v>
      </c>
      <c r="R2549" s="67">
        <v>-98.989457999999999</v>
      </c>
    </row>
    <row r="2550" spans="1:18" x14ac:dyDescent="0.25">
      <c r="A2550" s="76" t="str">
        <f t="shared" si="117"/>
        <v>48051</v>
      </c>
      <c r="B2550" s="76" t="str">
        <f t="shared" si="118"/>
        <v>48051</v>
      </c>
      <c r="C2550" s="33">
        <v>48051</v>
      </c>
      <c r="D2550" s="33" t="s">
        <v>7385</v>
      </c>
      <c r="E2550" s="33" t="s">
        <v>1015</v>
      </c>
      <c r="F2550" s="33" t="s">
        <v>1014</v>
      </c>
      <c r="G2550" s="33" t="s">
        <v>7386</v>
      </c>
      <c r="H2550" s="5" t="s">
        <v>1855</v>
      </c>
      <c r="I2550" s="33">
        <v>2609</v>
      </c>
      <c r="K2550" s="9">
        <v>48</v>
      </c>
      <c r="O2550" s="33" t="s">
        <v>7387</v>
      </c>
      <c r="P2550" s="61" t="str">
        <f t="shared" si="119"/>
        <v>POINT(-96.646318 30.479774)</v>
      </c>
      <c r="Q2550" s="67">
        <v>30.479773999999999</v>
      </c>
      <c r="R2550" s="67">
        <v>-96.646317999999994</v>
      </c>
    </row>
    <row r="2551" spans="1:18" x14ac:dyDescent="0.25">
      <c r="A2551" s="76" t="str">
        <f t="shared" si="117"/>
        <v>48053</v>
      </c>
      <c r="B2551" s="76" t="str">
        <f t="shared" si="118"/>
        <v>48053</v>
      </c>
      <c r="C2551" s="33">
        <v>48053</v>
      </c>
      <c r="D2551" s="33" t="s">
        <v>7388</v>
      </c>
      <c r="E2551" s="33" t="s">
        <v>1015</v>
      </c>
      <c r="F2551" s="33" t="s">
        <v>1014</v>
      </c>
      <c r="G2551" s="33" t="s">
        <v>7389</v>
      </c>
      <c r="H2551" s="5" t="s">
        <v>1855</v>
      </c>
      <c r="I2551" s="33">
        <v>2610</v>
      </c>
      <c r="K2551" s="9">
        <v>48</v>
      </c>
      <c r="O2551" s="33" t="s">
        <v>7390</v>
      </c>
      <c r="P2551" s="61" t="str">
        <f t="shared" si="119"/>
        <v>POINT(-98.244836 30.671778)</v>
      </c>
      <c r="Q2551" s="67">
        <v>30.671778</v>
      </c>
      <c r="R2551" s="67">
        <v>-98.244836000000006</v>
      </c>
    </row>
    <row r="2552" spans="1:18" x14ac:dyDescent="0.25">
      <c r="A2552" s="76" t="str">
        <f t="shared" si="117"/>
        <v>48055</v>
      </c>
      <c r="B2552" s="76" t="str">
        <f t="shared" si="118"/>
        <v>48055</v>
      </c>
      <c r="C2552" s="33">
        <v>48055</v>
      </c>
      <c r="D2552" s="33" t="s">
        <v>4241</v>
      </c>
      <c r="E2552" s="33" t="s">
        <v>1015</v>
      </c>
      <c r="F2552" s="33" t="s">
        <v>1014</v>
      </c>
      <c r="G2552" s="33" t="s">
        <v>4242</v>
      </c>
      <c r="H2552" s="5" t="s">
        <v>1855</v>
      </c>
      <c r="I2552" s="33">
        <v>2611</v>
      </c>
      <c r="K2552" s="9">
        <v>48</v>
      </c>
      <c r="O2552" s="33" t="s">
        <v>7391</v>
      </c>
      <c r="P2552" s="61" t="str">
        <f t="shared" si="119"/>
        <v>POINT(-97.686629 29.852388)</v>
      </c>
      <c r="Q2552" s="67">
        <v>29.852388000000001</v>
      </c>
      <c r="R2552" s="67">
        <v>-97.686628999999996</v>
      </c>
    </row>
    <row r="2553" spans="1:18" x14ac:dyDescent="0.25">
      <c r="A2553" s="76" t="str">
        <f t="shared" si="117"/>
        <v>48057</v>
      </c>
      <c r="B2553" s="76" t="str">
        <f t="shared" si="118"/>
        <v>48057</v>
      </c>
      <c r="C2553" s="33">
        <v>48057</v>
      </c>
      <c r="D2553" s="33" t="s">
        <v>1875</v>
      </c>
      <c r="E2553" s="33" t="s">
        <v>1015</v>
      </c>
      <c r="F2553" s="33" t="s">
        <v>1014</v>
      </c>
      <c r="G2553" s="33" t="s">
        <v>1876</v>
      </c>
      <c r="H2553" s="5" t="s">
        <v>1855</v>
      </c>
      <c r="I2553" s="33">
        <v>2612</v>
      </c>
      <c r="K2553" s="9">
        <v>48</v>
      </c>
      <c r="O2553" s="33" t="s">
        <v>7392</v>
      </c>
      <c r="P2553" s="61" t="str">
        <f t="shared" si="119"/>
        <v>POINT(-96.625056 28.586063)</v>
      </c>
      <c r="Q2553" s="67">
        <v>28.586062999999999</v>
      </c>
      <c r="R2553" s="67">
        <v>-96.625056000000001</v>
      </c>
    </row>
    <row r="2554" spans="1:18" x14ac:dyDescent="0.25">
      <c r="A2554" s="76" t="str">
        <f t="shared" si="117"/>
        <v>48059</v>
      </c>
      <c r="B2554" s="76" t="str">
        <f t="shared" si="118"/>
        <v>48059</v>
      </c>
      <c r="C2554" s="33">
        <v>48059</v>
      </c>
      <c r="D2554" s="33" t="s">
        <v>7393</v>
      </c>
      <c r="E2554" s="33" t="s">
        <v>1015</v>
      </c>
      <c r="F2554" s="33" t="s">
        <v>1014</v>
      </c>
      <c r="G2554" s="33" t="s">
        <v>7394</v>
      </c>
      <c r="H2554" s="5" t="s">
        <v>1855</v>
      </c>
      <c r="I2554" s="33">
        <v>2613</v>
      </c>
      <c r="K2554" s="9">
        <v>48</v>
      </c>
      <c r="O2554" s="33" t="s">
        <v>7395</v>
      </c>
      <c r="P2554" s="61" t="str">
        <f t="shared" si="119"/>
        <v>POINT(-99.448422 32.346951)</v>
      </c>
      <c r="Q2554" s="67">
        <v>32.346950999999997</v>
      </c>
      <c r="R2554" s="67">
        <v>-99.448421999999994</v>
      </c>
    </row>
    <row r="2555" spans="1:18" x14ac:dyDescent="0.25">
      <c r="A2555" s="76" t="str">
        <f t="shared" si="117"/>
        <v>48061</v>
      </c>
      <c r="B2555" s="76" t="str">
        <f t="shared" si="118"/>
        <v>48061</v>
      </c>
      <c r="C2555" s="33">
        <v>48061</v>
      </c>
      <c r="D2555" s="33" t="s">
        <v>6817</v>
      </c>
      <c r="E2555" s="33" t="s">
        <v>1015</v>
      </c>
      <c r="F2555" s="33" t="s">
        <v>1014</v>
      </c>
      <c r="G2555" s="33" t="s">
        <v>6818</v>
      </c>
      <c r="H2555" s="5" t="s">
        <v>1855</v>
      </c>
      <c r="I2555" s="33">
        <v>2614</v>
      </c>
      <c r="K2555" s="9">
        <v>48</v>
      </c>
      <c r="O2555" s="33" t="s">
        <v>7396</v>
      </c>
      <c r="P2555" s="61" t="str">
        <f t="shared" si="119"/>
        <v>POINT(-97.556998 26.045736)</v>
      </c>
      <c r="Q2555" s="67">
        <v>26.045736000000002</v>
      </c>
      <c r="R2555" s="67">
        <v>-97.556997999999993</v>
      </c>
    </row>
    <row r="2556" spans="1:18" x14ac:dyDescent="0.25">
      <c r="A2556" s="76" t="str">
        <f t="shared" si="117"/>
        <v>48063</v>
      </c>
      <c r="B2556" s="76" t="str">
        <f t="shared" si="118"/>
        <v>48063</v>
      </c>
      <c r="C2556" s="33">
        <v>48063</v>
      </c>
      <c r="D2556" s="33" t="s">
        <v>7397</v>
      </c>
      <c r="E2556" s="33" t="s">
        <v>1015</v>
      </c>
      <c r="F2556" s="33" t="s">
        <v>1014</v>
      </c>
      <c r="G2556" s="33" t="s">
        <v>7398</v>
      </c>
      <c r="H2556" s="5" t="s">
        <v>1855</v>
      </c>
      <c r="I2556" s="33">
        <v>2615</v>
      </c>
      <c r="K2556" s="9">
        <v>48</v>
      </c>
      <c r="O2556" s="33" t="s">
        <v>7399</v>
      </c>
      <c r="P2556" s="61" t="str">
        <f t="shared" si="119"/>
        <v>POINT(-94.98408 32.990653)</v>
      </c>
      <c r="Q2556" s="67">
        <v>32.990653000000002</v>
      </c>
      <c r="R2556" s="67">
        <v>-94.984080000000006</v>
      </c>
    </row>
    <row r="2557" spans="1:18" x14ac:dyDescent="0.25">
      <c r="A2557" s="76" t="str">
        <f t="shared" si="117"/>
        <v>48065</v>
      </c>
      <c r="B2557" s="76" t="str">
        <f t="shared" si="118"/>
        <v>48065</v>
      </c>
      <c r="C2557" s="33">
        <v>48065</v>
      </c>
      <c r="D2557" s="33" t="s">
        <v>7400</v>
      </c>
      <c r="E2557" s="33" t="s">
        <v>1015</v>
      </c>
      <c r="F2557" s="33" t="s">
        <v>1014</v>
      </c>
      <c r="G2557" s="33" t="s">
        <v>7401</v>
      </c>
      <c r="H2557" s="5" t="s">
        <v>1855</v>
      </c>
      <c r="I2557" s="33">
        <v>2616</v>
      </c>
      <c r="K2557" s="9">
        <v>48</v>
      </c>
      <c r="O2557" s="33" t="s">
        <v>7402</v>
      </c>
      <c r="P2557" s="61" t="str">
        <f t="shared" si="119"/>
        <v>POINT(-101.329281 35.384076)</v>
      </c>
      <c r="Q2557" s="67">
        <v>35.384076</v>
      </c>
      <c r="R2557" s="67">
        <v>-101.32928099999999</v>
      </c>
    </row>
    <row r="2558" spans="1:18" x14ac:dyDescent="0.25">
      <c r="A2558" s="76" t="str">
        <f t="shared" si="117"/>
        <v>48067</v>
      </c>
      <c r="B2558" s="76" t="str">
        <f t="shared" si="118"/>
        <v>48067</v>
      </c>
      <c r="C2558" s="33">
        <v>48067</v>
      </c>
      <c r="D2558" s="33" t="s">
        <v>3412</v>
      </c>
      <c r="E2558" s="33" t="s">
        <v>1015</v>
      </c>
      <c r="F2558" s="33" t="s">
        <v>1014</v>
      </c>
      <c r="G2558" s="33" t="s">
        <v>3413</v>
      </c>
      <c r="H2558" s="5" t="s">
        <v>1855</v>
      </c>
      <c r="I2558" s="33">
        <v>2617</v>
      </c>
      <c r="K2558" s="9">
        <v>48</v>
      </c>
      <c r="O2558" s="33" t="s">
        <v>7403</v>
      </c>
      <c r="P2558" s="61" t="str">
        <f t="shared" si="119"/>
        <v>POINT(-94.299328 33.079821)</v>
      </c>
      <c r="Q2558" s="67">
        <v>33.079821000000003</v>
      </c>
      <c r="R2558" s="67">
        <v>-94.299328000000003</v>
      </c>
    </row>
    <row r="2559" spans="1:18" x14ac:dyDescent="0.25">
      <c r="A2559" s="76" t="str">
        <f t="shared" si="117"/>
        <v>48069</v>
      </c>
      <c r="B2559" s="76" t="str">
        <f t="shared" si="118"/>
        <v>48069</v>
      </c>
      <c r="C2559" s="33">
        <v>48069</v>
      </c>
      <c r="D2559" s="33" t="s">
        <v>7404</v>
      </c>
      <c r="E2559" s="33" t="s">
        <v>1015</v>
      </c>
      <c r="F2559" s="33" t="s">
        <v>1014</v>
      </c>
      <c r="G2559" s="33" t="s">
        <v>7405</v>
      </c>
      <c r="H2559" s="5" t="s">
        <v>1855</v>
      </c>
      <c r="I2559" s="33">
        <v>2618</v>
      </c>
      <c r="K2559" s="9">
        <v>48</v>
      </c>
      <c r="O2559" s="33" t="s">
        <v>7406</v>
      </c>
      <c r="P2559" s="61" t="str">
        <f t="shared" si="119"/>
        <v>POINT(-102.26892 34.521244)</v>
      </c>
      <c r="Q2559" s="67">
        <v>34.521244000000003</v>
      </c>
      <c r="R2559" s="67">
        <v>-102.26891999999999</v>
      </c>
    </row>
    <row r="2560" spans="1:18" x14ac:dyDescent="0.25">
      <c r="A2560" s="76" t="str">
        <f t="shared" si="117"/>
        <v>48071</v>
      </c>
      <c r="B2560" s="76" t="str">
        <f t="shared" si="118"/>
        <v>48071</v>
      </c>
      <c r="C2560" s="33">
        <v>48071</v>
      </c>
      <c r="D2560" s="33" t="s">
        <v>1878</v>
      </c>
      <c r="E2560" s="33" t="s">
        <v>1015</v>
      </c>
      <c r="F2560" s="33" t="s">
        <v>1014</v>
      </c>
      <c r="G2560" s="33" t="s">
        <v>1879</v>
      </c>
      <c r="H2560" s="5" t="s">
        <v>1855</v>
      </c>
      <c r="I2560" s="33">
        <v>2619</v>
      </c>
      <c r="K2560" s="9">
        <v>48</v>
      </c>
      <c r="O2560" s="33" t="s">
        <v>7407</v>
      </c>
      <c r="P2560" s="61" t="str">
        <f t="shared" si="119"/>
        <v>POINT(-94.741728 29.801262)</v>
      </c>
      <c r="Q2560" s="67">
        <v>29.801262000000001</v>
      </c>
      <c r="R2560" s="67">
        <v>-94.741727999999995</v>
      </c>
    </row>
    <row r="2561" spans="1:18" x14ac:dyDescent="0.25">
      <c r="A2561" s="76" t="str">
        <f t="shared" si="117"/>
        <v>48073</v>
      </c>
      <c r="B2561" s="76" t="str">
        <f t="shared" si="118"/>
        <v>48073</v>
      </c>
      <c r="C2561" s="33">
        <v>48073</v>
      </c>
      <c r="D2561" s="33" t="s">
        <v>1881</v>
      </c>
      <c r="E2561" s="33" t="s">
        <v>1015</v>
      </c>
      <c r="F2561" s="33" t="s">
        <v>1014</v>
      </c>
      <c r="G2561" s="33" t="s">
        <v>1882</v>
      </c>
      <c r="H2561" s="5" t="s">
        <v>1855</v>
      </c>
      <c r="I2561" s="33">
        <v>2620</v>
      </c>
      <c r="K2561" s="9">
        <v>48</v>
      </c>
      <c r="O2561" s="33" t="s">
        <v>7408</v>
      </c>
      <c r="P2561" s="61" t="str">
        <f t="shared" si="119"/>
        <v>POINT(-95.211216 31.904972)</v>
      </c>
      <c r="Q2561" s="67">
        <v>31.904972000000001</v>
      </c>
      <c r="R2561" s="67">
        <v>-95.211215999999993</v>
      </c>
    </row>
    <row r="2562" spans="1:18" x14ac:dyDescent="0.25">
      <c r="A2562" s="76" t="str">
        <f t="shared" si="117"/>
        <v>48075</v>
      </c>
      <c r="B2562" s="76" t="str">
        <f t="shared" si="118"/>
        <v>48075</v>
      </c>
      <c r="C2562" s="33">
        <v>48075</v>
      </c>
      <c r="D2562" s="33" t="s">
        <v>7409</v>
      </c>
      <c r="E2562" s="33" t="s">
        <v>1015</v>
      </c>
      <c r="F2562" s="33" t="s">
        <v>1014</v>
      </c>
      <c r="G2562" s="33" t="s">
        <v>7410</v>
      </c>
      <c r="H2562" s="5" t="s">
        <v>1855</v>
      </c>
      <c r="I2562" s="33">
        <v>2621</v>
      </c>
      <c r="K2562" s="9">
        <v>48</v>
      </c>
      <c r="O2562" s="33" t="s">
        <v>7411</v>
      </c>
      <c r="P2562" s="61" t="str">
        <f t="shared" si="119"/>
        <v>POINT(-100.225433 34.428815)</v>
      </c>
      <c r="Q2562" s="67">
        <v>34.428815</v>
      </c>
      <c r="R2562" s="67">
        <v>-100.225433</v>
      </c>
    </row>
    <row r="2563" spans="1:18" x14ac:dyDescent="0.25">
      <c r="A2563" s="76" t="str">
        <f t="shared" ref="A2563:A2626" si="120">K2563&amp;RIGHT(C2563,3)</f>
        <v>48077</v>
      </c>
      <c r="B2563" s="76" t="str">
        <f t="shared" ref="B2563:B2626" si="121">TEXT(A2563,"00000")</f>
        <v>48077</v>
      </c>
      <c r="C2563" s="33">
        <v>48077</v>
      </c>
      <c r="D2563" s="33" t="s">
        <v>1893</v>
      </c>
      <c r="E2563" s="33" t="s">
        <v>1015</v>
      </c>
      <c r="F2563" s="33" t="s">
        <v>1014</v>
      </c>
      <c r="G2563" s="33" t="s">
        <v>1894</v>
      </c>
      <c r="H2563" s="5" t="s">
        <v>1855</v>
      </c>
      <c r="I2563" s="33">
        <v>2622</v>
      </c>
      <c r="K2563" s="9">
        <v>48</v>
      </c>
      <c r="O2563" s="33" t="s">
        <v>7412</v>
      </c>
      <c r="P2563" s="61" t="str">
        <f t="shared" ref="P2563:P2626" si="122">CONCATENATE("POINT","(",R2563," ",Q2563,")")</f>
        <v>POINT(-98.245004 33.828051)</v>
      </c>
      <c r="Q2563" s="67">
        <v>33.828051000000002</v>
      </c>
      <c r="R2563" s="67">
        <v>-98.245003999999994</v>
      </c>
    </row>
    <row r="2564" spans="1:18" x14ac:dyDescent="0.25">
      <c r="A2564" s="76" t="str">
        <f t="shared" si="120"/>
        <v>48079</v>
      </c>
      <c r="B2564" s="76" t="str">
        <f t="shared" si="121"/>
        <v>48079</v>
      </c>
      <c r="C2564" s="33">
        <v>48079</v>
      </c>
      <c r="D2564" s="33" t="s">
        <v>7413</v>
      </c>
      <c r="E2564" s="33" t="s">
        <v>1015</v>
      </c>
      <c r="F2564" s="33" t="s">
        <v>1014</v>
      </c>
      <c r="G2564" s="33" t="s">
        <v>7414</v>
      </c>
      <c r="H2564" s="5" t="s">
        <v>1855</v>
      </c>
      <c r="I2564" s="33">
        <v>2623</v>
      </c>
      <c r="K2564" s="9">
        <v>48</v>
      </c>
      <c r="O2564" s="33" t="s">
        <v>7415</v>
      </c>
      <c r="P2564" s="61" t="str">
        <f t="shared" si="122"/>
        <v>POINT(-102.737454 33.687756)</v>
      </c>
      <c r="Q2564" s="67">
        <v>33.687756</v>
      </c>
      <c r="R2564" s="67">
        <v>-102.737454</v>
      </c>
    </row>
    <row r="2565" spans="1:18" x14ac:dyDescent="0.25">
      <c r="A2565" s="76" t="str">
        <f t="shared" si="120"/>
        <v>48081</v>
      </c>
      <c r="B2565" s="76" t="str">
        <f t="shared" si="121"/>
        <v>48081</v>
      </c>
      <c r="C2565" s="33">
        <v>48081</v>
      </c>
      <c r="D2565" s="33" t="s">
        <v>7416</v>
      </c>
      <c r="E2565" s="33" t="s">
        <v>1015</v>
      </c>
      <c r="F2565" s="33" t="s">
        <v>1014</v>
      </c>
      <c r="G2565" s="33" t="s">
        <v>7417</v>
      </c>
      <c r="H2565" s="5" t="s">
        <v>1855</v>
      </c>
      <c r="I2565" s="33">
        <v>2624</v>
      </c>
      <c r="K2565" s="9">
        <v>48</v>
      </c>
      <c r="O2565" s="33" t="s">
        <v>7418</v>
      </c>
      <c r="P2565" s="61" t="str">
        <f t="shared" si="122"/>
        <v>POINT(-100.405638 31.904324)</v>
      </c>
      <c r="Q2565" s="67">
        <v>31.904323999999999</v>
      </c>
      <c r="R2565" s="67">
        <v>-100.405638</v>
      </c>
    </row>
    <row r="2566" spans="1:18" x14ac:dyDescent="0.25">
      <c r="A2566" s="76" t="str">
        <f t="shared" si="120"/>
        <v>48083</v>
      </c>
      <c r="B2566" s="76" t="str">
        <f t="shared" si="121"/>
        <v>48083</v>
      </c>
      <c r="C2566" s="33">
        <v>48083</v>
      </c>
      <c r="D2566" s="33" t="s">
        <v>7419</v>
      </c>
      <c r="E2566" s="33" t="s">
        <v>1015</v>
      </c>
      <c r="F2566" s="33" t="s">
        <v>1014</v>
      </c>
      <c r="G2566" s="33" t="s">
        <v>7420</v>
      </c>
      <c r="H2566" s="5" t="s">
        <v>1855</v>
      </c>
      <c r="I2566" s="33">
        <v>2625</v>
      </c>
      <c r="K2566" s="9">
        <v>48</v>
      </c>
      <c r="O2566" s="33" t="s">
        <v>7421</v>
      </c>
      <c r="P2566" s="61" t="str">
        <f t="shared" si="122"/>
        <v>POINT(-99.423304 31.808605)</v>
      </c>
      <c r="Q2566" s="67">
        <v>31.808605</v>
      </c>
      <c r="R2566" s="67">
        <v>-99.423304000000002</v>
      </c>
    </row>
    <row r="2567" spans="1:18" x14ac:dyDescent="0.25">
      <c r="A2567" s="76" t="str">
        <f t="shared" si="120"/>
        <v>48085</v>
      </c>
      <c r="B2567" s="76" t="str">
        <f t="shared" si="121"/>
        <v>48085</v>
      </c>
      <c r="C2567" s="33">
        <v>48085</v>
      </c>
      <c r="D2567" s="33" t="s">
        <v>7422</v>
      </c>
      <c r="E2567" s="33" t="s">
        <v>1015</v>
      </c>
      <c r="F2567" s="33" t="s">
        <v>1014</v>
      </c>
      <c r="G2567" s="33" t="s">
        <v>7423</v>
      </c>
      <c r="H2567" s="5" t="s">
        <v>1855</v>
      </c>
      <c r="I2567" s="33">
        <v>2626</v>
      </c>
      <c r="K2567" s="9">
        <v>48</v>
      </c>
      <c r="O2567" s="33" t="s">
        <v>7424</v>
      </c>
      <c r="P2567" s="61" t="str">
        <f t="shared" si="122"/>
        <v>POINT(-96.693057 33.099357)</v>
      </c>
      <c r="Q2567" s="67">
        <v>33.099356999999998</v>
      </c>
      <c r="R2567" s="67">
        <v>-96.693056999999996</v>
      </c>
    </row>
    <row r="2568" spans="1:18" x14ac:dyDescent="0.25">
      <c r="A2568" s="76" t="str">
        <f t="shared" si="120"/>
        <v>48087</v>
      </c>
      <c r="B2568" s="76" t="str">
        <f t="shared" si="121"/>
        <v>48087</v>
      </c>
      <c r="C2568" s="33">
        <v>48087</v>
      </c>
      <c r="D2568" s="33" t="s">
        <v>7425</v>
      </c>
      <c r="E2568" s="33" t="s">
        <v>1015</v>
      </c>
      <c r="F2568" s="33" t="s">
        <v>1014</v>
      </c>
      <c r="G2568" s="33" t="s">
        <v>7426</v>
      </c>
      <c r="H2568" s="5" t="s">
        <v>1855</v>
      </c>
      <c r="I2568" s="33">
        <v>2627</v>
      </c>
      <c r="K2568" s="9">
        <v>48</v>
      </c>
      <c r="O2568" s="33" t="s">
        <v>7427</v>
      </c>
      <c r="P2568" s="61" t="str">
        <f t="shared" si="122"/>
        <v>POINT(-100.216872 34.863545)</v>
      </c>
      <c r="Q2568" s="67">
        <v>34.863545000000002</v>
      </c>
      <c r="R2568" s="67">
        <v>-100.216872</v>
      </c>
    </row>
    <row r="2569" spans="1:18" x14ac:dyDescent="0.25">
      <c r="A2569" s="76" t="str">
        <f t="shared" si="120"/>
        <v>48089</v>
      </c>
      <c r="B2569" s="76" t="str">
        <f t="shared" si="121"/>
        <v>48089</v>
      </c>
      <c r="C2569" s="33">
        <v>48089</v>
      </c>
      <c r="D2569" s="33" t="s">
        <v>7428</v>
      </c>
      <c r="E2569" s="33" t="s">
        <v>1015</v>
      </c>
      <c r="F2569" s="33" t="s">
        <v>1014</v>
      </c>
      <c r="G2569" s="33" t="s">
        <v>900</v>
      </c>
      <c r="H2569" s="5" t="s">
        <v>1855</v>
      </c>
      <c r="I2569" s="33">
        <v>2628</v>
      </c>
      <c r="K2569" s="9">
        <v>48</v>
      </c>
      <c r="O2569" s="33" t="s">
        <v>7429</v>
      </c>
      <c r="P2569" s="61" t="str">
        <f t="shared" si="122"/>
        <v>POINT(-96.536638 29.661294)</v>
      </c>
      <c r="Q2569" s="67">
        <v>29.661294000000002</v>
      </c>
      <c r="R2569" s="67">
        <v>-96.536637999999996</v>
      </c>
    </row>
    <row r="2570" spans="1:18" x14ac:dyDescent="0.25">
      <c r="A2570" s="76" t="str">
        <f t="shared" si="120"/>
        <v>48091</v>
      </c>
      <c r="B2570" s="76" t="str">
        <f t="shared" si="121"/>
        <v>48091</v>
      </c>
      <c r="C2570" s="33">
        <v>48091</v>
      </c>
      <c r="D2570" s="33" t="s">
        <v>7430</v>
      </c>
      <c r="E2570" s="33" t="s">
        <v>1015</v>
      </c>
      <c r="F2570" s="33" t="s">
        <v>1014</v>
      </c>
      <c r="G2570" s="33" t="s">
        <v>7431</v>
      </c>
      <c r="H2570" s="5" t="s">
        <v>1855</v>
      </c>
      <c r="I2570" s="33">
        <v>2629</v>
      </c>
      <c r="K2570" s="9">
        <v>48</v>
      </c>
      <c r="O2570" s="33" t="s">
        <v>7432</v>
      </c>
      <c r="P2570" s="61" t="str">
        <f t="shared" si="122"/>
        <v>POINT(-98.221819 29.764495)</v>
      </c>
      <c r="Q2570" s="67">
        <v>29.764495</v>
      </c>
      <c r="R2570" s="67">
        <v>-98.221818999999996</v>
      </c>
    </row>
    <row r="2571" spans="1:18" x14ac:dyDescent="0.25">
      <c r="A2571" s="76" t="str">
        <f t="shared" si="120"/>
        <v>48093</v>
      </c>
      <c r="B2571" s="76" t="str">
        <f t="shared" si="121"/>
        <v>48093</v>
      </c>
      <c r="C2571" s="33">
        <v>48093</v>
      </c>
      <c r="D2571" s="33" t="s">
        <v>4000</v>
      </c>
      <c r="E2571" s="33" t="s">
        <v>1015</v>
      </c>
      <c r="F2571" s="33" t="s">
        <v>1014</v>
      </c>
      <c r="G2571" s="33" t="s">
        <v>4001</v>
      </c>
      <c r="H2571" s="5" t="s">
        <v>1855</v>
      </c>
      <c r="I2571" s="33">
        <v>2630</v>
      </c>
      <c r="K2571" s="9">
        <v>48</v>
      </c>
      <c r="O2571" s="33" t="s">
        <v>7433</v>
      </c>
      <c r="P2571" s="61" t="str">
        <f t="shared" si="122"/>
        <v>POINT(-98.557373 31.969672)</v>
      </c>
      <c r="Q2571" s="67">
        <v>31.969671999999999</v>
      </c>
      <c r="R2571" s="67">
        <v>-98.557372999999998</v>
      </c>
    </row>
    <row r="2572" spans="1:18" x14ac:dyDescent="0.25">
      <c r="A2572" s="76" t="str">
        <f t="shared" si="120"/>
        <v>48095</v>
      </c>
      <c r="B2572" s="76" t="str">
        <f t="shared" si="121"/>
        <v>48095</v>
      </c>
      <c r="C2572" s="33">
        <v>48095</v>
      </c>
      <c r="D2572" s="33" t="s">
        <v>7434</v>
      </c>
      <c r="E2572" s="33" t="s">
        <v>1015</v>
      </c>
      <c r="F2572" s="33" t="s">
        <v>1014</v>
      </c>
      <c r="G2572" s="33" t="s">
        <v>7435</v>
      </c>
      <c r="H2572" s="5" t="s">
        <v>1855</v>
      </c>
      <c r="I2572" s="33">
        <v>2631</v>
      </c>
      <c r="K2572" s="9">
        <v>48</v>
      </c>
      <c r="O2572" s="33" t="s">
        <v>7436</v>
      </c>
      <c r="P2572" s="61" t="str">
        <f t="shared" si="122"/>
        <v>POINT(-99.859636 31.280122)</v>
      </c>
      <c r="Q2572" s="67">
        <v>31.280121999999999</v>
      </c>
      <c r="R2572" s="67">
        <v>-99.859635999999995</v>
      </c>
    </row>
    <row r="2573" spans="1:18" x14ac:dyDescent="0.25">
      <c r="A2573" s="76" t="str">
        <f t="shared" si="120"/>
        <v>48097</v>
      </c>
      <c r="B2573" s="76" t="str">
        <f t="shared" si="121"/>
        <v>48097</v>
      </c>
      <c r="C2573" s="33">
        <v>48097</v>
      </c>
      <c r="D2573" s="33" t="s">
        <v>7437</v>
      </c>
      <c r="E2573" s="33" t="s">
        <v>1015</v>
      </c>
      <c r="F2573" s="33" t="s">
        <v>1014</v>
      </c>
      <c r="G2573" s="33" t="s">
        <v>7438</v>
      </c>
      <c r="H2573" s="5" t="s">
        <v>1855</v>
      </c>
      <c r="I2573" s="33">
        <v>2632</v>
      </c>
      <c r="K2573" s="9">
        <v>48</v>
      </c>
      <c r="O2573" s="33" t="s">
        <v>7439</v>
      </c>
      <c r="P2573" s="61" t="str">
        <f t="shared" si="122"/>
        <v>POINT(-97.137065 33.610424)</v>
      </c>
      <c r="Q2573" s="67">
        <v>33.610424000000002</v>
      </c>
      <c r="R2573" s="67">
        <v>-97.137065000000007</v>
      </c>
    </row>
    <row r="2574" spans="1:18" x14ac:dyDescent="0.25">
      <c r="A2574" s="76" t="str">
        <f t="shared" si="120"/>
        <v>48099</v>
      </c>
      <c r="B2574" s="76" t="str">
        <f t="shared" si="121"/>
        <v>48099</v>
      </c>
      <c r="C2574" s="33">
        <v>48099</v>
      </c>
      <c r="D2574" s="33" t="s">
        <v>7440</v>
      </c>
      <c r="E2574" s="33" t="s">
        <v>1015</v>
      </c>
      <c r="F2574" s="33" t="s">
        <v>1014</v>
      </c>
      <c r="G2574" s="33" t="s">
        <v>7441</v>
      </c>
      <c r="H2574" s="5" t="s">
        <v>1855</v>
      </c>
      <c r="I2574" s="33">
        <v>2633</v>
      </c>
      <c r="K2574" s="9">
        <v>48</v>
      </c>
      <c r="O2574" s="33" t="s">
        <v>7442</v>
      </c>
      <c r="P2574" s="61" t="str">
        <f t="shared" si="122"/>
        <v>POINT(-97.828854 31.239826)</v>
      </c>
      <c r="Q2574" s="67">
        <v>31.239826000000001</v>
      </c>
      <c r="R2574" s="67">
        <v>-97.828854000000007</v>
      </c>
    </row>
    <row r="2575" spans="1:18" x14ac:dyDescent="0.25">
      <c r="A2575" s="76" t="str">
        <f t="shared" si="120"/>
        <v>48101</v>
      </c>
      <c r="B2575" s="76" t="str">
        <f t="shared" si="121"/>
        <v>48101</v>
      </c>
      <c r="C2575" s="33">
        <v>48101</v>
      </c>
      <c r="D2575" s="33" t="s">
        <v>7443</v>
      </c>
      <c r="E2575" s="33" t="s">
        <v>1015</v>
      </c>
      <c r="F2575" s="33" t="s">
        <v>1014</v>
      </c>
      <c r="G2575" s="33" t="s">
        <v>7444</v>
      </c>
      <c r="H2575" s="5" t="s">
        <v>1855</v>
      </c>
      <c r="I2575" s="33">
        <v>2634</v>
      </c>
      <c r="K2575" s="9">
        <v>48</v>
      </c>
      <c r="O2575" s="33" t="s">
        <v>7445</v>
      </c>
      <c r="P2575" s="61" t="str">
        <f t="shared" si="122"/>
        <v>POINT(-100.300376 34.019044)</v>
      </c>
      <c r="Q2575" s="67">
        <v>34.019044000000001</v>
      </c>
      <c r="R2575" s="67">
        <v>-100.300376</v>
      </c>
    </row>
    <row r="2576" spans="1:18" x14ac:dyDescent="0.25">
      <c r="A2576" s="76" t="str">
        <f t="shared" si="120"/>
        <v>48103</v>
      </c>
      <c r="B2576" s="76" t="str">
        <f t="shared" si="121"/>
        <v>48103</v>
      </c>
      <c r="C2576" s="33">
        <v>48103</v>
      </c>
      <c r="D2576" s="33" t="s">
        <v>7446</v>
      </c>
      <c r="E2576" s="33" t="s">
        <v>1015</v>
      </c>
      <c r="F2576" s="33" t="s">
        <v>1014</v>
      </c>
      <c r="G2576" s="33" t="s">
        <v>7447</v>
      </c>
      <c r="H2576" s="5" t="s">
        <v>1855</v>
      </c>
      <c r="I2576" s="33">
        <v>2635</v>
      </c>
      <c r="K2576" s="9">
        <v>48</v>
      </c>
      <c r="O2576" s="33" t="s">
        <v>7448</v>
      </c>
      <c r="P2576" s="61" t="str">
        <f t="shared" si="122"/>
        <v>POINT(-102.352002 31.400898)</v>
      </c>
      <c r="Q2576" s="67">
        <v>31.400898000000002</v>
      </c>
      <c r="R2576" s="67">
        <v>-102.352002</v>
      </c>
    </row>
    <row r="2577" spans="1:18" x14ac:dyDescent="0.25">
      <c r="A2577" s="76" t="str">
        <f t="shared" si="120"/>
        <v>48105</v>
      </c>
      <c r="B2577" s="76" t="str">
        <f t="shared" si="121"/>
        <v>48105</v>
      </c>
      <c r="C2577" s="33">
        <v>48105</v>
      </c>
      <c r="D2577" s="33" t="s">
        <v>7197</v>
      </c>
      <c r="E2577" s="33" t="s">
        <v>1015</v>
      </c>
      <c r="F2577" s="33" t="s">
        <v>1014</v>
      </c>
      <c r="G2577" s="33" t="s">
        <v>7198</v>
      </c>
      <c r="H2577" s="5" t="s">
        <v>1855</v>
      </c>
      <c r="I2577" s="33">
        <v>2636</v>
      </c>
      <c r="K2577" s="9">
        <v>48</v>
      </c>
      <c r="O2577" s="33" t="s">
        <v>7449</v>
      </c>
      <c r="P2577" s="61" t="str">
        <f t="shared" si="122"/>
        <v>POINT(-101.220153 30.707106)</v>
      </c>
      <c r="Q2577" s="67">
        <v>30.707106</v>
      </c>
      <c r="R2577" s="67">
        <v>-101.220153</v>
      </c>
    </row>
    <row r="2578" spans="1:18" x14ac:dyDescent="0.25">
      <c r="A2578" s="76" t="str">
        <f t="shared" si="120"/>
        <v>48107</v>
      </c>
      <c r="B2578" s="76" t="str">
        <f t="shared" si="121"/>
        <v>48107</v>
      </c>
      <c r="C2578" s="33">
        <v>48107</v>
      </c>
      <c r="D2578" s="33" t="s">
        <v>7450</v>
      </c>
      <c r="E2578" s="33" t="s">
        <v>1015</v>
      </c>
      <c r="F2578" s="33" t="s">
        <v>1014</v>
      </c>
      <c r="G2578" s="33" t="s">
        <v>7451</v>
      </c>
      <c r="H2578" s="5" t="s">
        <v>1855</v>
      </c>
      <c r="I2578" s="33">
        <v>2637</v>
      </c>
      <c r="K2578" s="9">
        <v>48</v>
      </c>
      <c r="O2578" s="33" t="s">
        <v>7452</v>
      </c>
      <c r="P2578" s="61" t="str">
        <f t="shared" si="122"/>
        <v>POINT(-101.361212 33.664489)</v>
      </c>
      <c r="Q2578" s="67">
        <v>33.664489000000003</v>
      </c>
      <c r="R2578" s="67">
        <v>-101.36121199999999</v>
      </c>
    </row>
    <row r="2579" spans="1:18" x14ac:dyDescent="0.25">
      <c r="A2579" s="76" t="str">
        <f t="shared" si="120"/>
        <v>48109</v>
      </c>
      <c r="B2579" s="76" t="str">
        <f t="shared" si="121"/>
        <v>48109</v>
      </c>
      <c r="C2579" s="33">
        <v>48109</v>
      </c>
      <c r="D2579" s="33" t="s">
        <v>7453</v>
      </c>
      <c r="E2579" s="33" t="s">
        <v>1015</v>
      </c>
      <c r="F2579" s="33" t="s">
        <v>1014</v>
      </c>
      <c r="G2579" s="33" t="s">
        <v>7454</v>
      </c>
      <c r="H2579" s="5" t="s">
        <v>1855</v>
      </c>
      <c r="I2579" s="33">
        <v>2638</v>
      </c>
      <c r="K2579" s="9">
        <v>48</v>
      </c>
      <c r="O2579" s="33" t="s">
        <v>7455</v>
      </c>
      <c r="P2579" s="61" t="str">
        <f t="shared" si="122"/>
        <v>POINT(-104.821069 31.071834)</v>
      </c>
      <c r="Q2579" s="67">
        <v>31.071833999999999</v>
      </c>
      <c r="R2579" s="67">
        <v>-104.82106899999999</v>
      </c>
    </row>
    <row r="2580" spans="1:18" x14ac:dyDescent="0.25">
      <c r="A2580" s="76" t="str">
        <f t="shared" si="120"/>
        <v>48111</v>
      </c>
      <c r="B2580" s="76" t="str">
        <f t="shared" si="121"/>
        <v>48111</v>
      </c>
      <c r="C2580" s="33">
        <v>48111</v>
      </c>
      <c r="D2580" s="33" t="s">
        <v>7456</v>
      </c>
      <c r="E2580" s="33" t="s">
        <v>1015</v>
      </c>
      <c r="F2580" s="33" t="s">
        <v>1014</v>
      </c>
      <c r="G2580" s="33" t="s">
        <v>7457</v>
      </c>
      <c r="H2580" s="5" t="s">
        <v>1855</v>
      </c>
      <c r="I2580" s="33">
        <v>2639</v>
      </c>
      <c r="K2580" s="9">
        <v>48</v>
      </c>
      <c r="O2580" s="33" t="s">
        <v>7458</v>
      </c>
      <c r="P2580" s="61" t="str">
        <f t="shared" si="122"/>
        <v>POINT(-102.577929 36.110008)</v>
      </c>
      <c r="Q2580" s="67">
        <v>36.110008000000001</v>
      </c>
      <c r="R2580" s="67">
        <v>-102.577929</v>
      </c>
    </row>
    <row r="2581" spans="1:18" x14ac:dyDescent="0.25">
      <c r="A2581" s="76" t="str">
        <f t="shared" si="120"/>
        <v>48113</v>
      </c>
      <c r="B2581" s="76" t="str">
        <f t="shared" si="121"/>
        <v>48113</v>
      </c>
      <c r="C2581" s="33">
        <v>48113</v>
      </c>
      <c r="D2581" s="33" t="s">
        <v>1923</v>
      </c>
      <c r="E2581" s="33" t="s">
        <v>1015</v>
      </c>
      <c r="F2581" s="33" t="s">
        <v>1014</v>
      </c>
      <c r="G2581" s="33" t="s">
        <v>1924</v>
      </c>
      <c r="H2581" s="5" t="s">
        <v>1855</v>
      </c>
      <c r="I2581" s="33">
        <v>2640</v>
      </c>
      <c r="K2581" s="9">
        <v>48</v>
      </c>
      <c r="O2581" s="33" t="s">
        <v>7459</v>
      </c>
      <c r="P2581" s="61" t="str">
        <f t="shared" si="122"/>
        <v>POINT(-96.788197 32.808956)</v>
      </c>
      <c r="Q2581" s="67">
        <v>32.808956000000002</v>
      </c>
      <c r="R2581" s="67">
        <v>-96.788196999999997</v>
      </c>
    </row>
    <row r="2582" spans="1:18" x14ac:dyDescent="0.25">
      <c r="A2582" s="76" t="str">
        <f t="shared" si="120"/>
        <v>48115</v>
      </c>
      <c r="B2582" s="76" t="str">
        <f t="shared" si="121"/>
        <v>48115</v>
      </c>
      <c r="C2582" s="33">
        <v>48115</v>
      </c>
      <c r="D2582" s="33" t="s">
        <v>2999</v>
      </c>
      <c r="E2582" s="33" t="s">
        <v>1015</v>
      </c>
      <c r="F2582" s="33" t="s">
        <v>1014</v>
      </c>
      <c r="G2582" s="33" t="s">
        <v>3000</v>
      </c>
      <c r="H2582" s="5" t="s">
        <v>1855</v>
      </c>
      <c r="I2582" s="33">
        <v>2641</v>
      </c>
      <c r="K2582" s="9">
        <v>48</v>
      </c>
      <c r="O2582" s="33" t="s">
        <v>7460</v>
      </c>
      <c r="P2582" s="61" t="str">
        <f t="shared" si="122"/>
        <v>POINT(-101.949316 32.73465)</v>
      </c>
      <c r="Q2582" s="67">
        <v>32.734650000000002</v>
      </c>
      <c r="R2582" s="67">
        <v>-101.949316</v>
      </c>
    </row>
    <row r="2583" spans="1:18" x14ac:dyDescent="0.25">
      <c r="A2583" s="76" t="str">
        <f t="shared" si="120"/>
        <v>48117</v>
      </c>
      <c r="B2583" s="76" t="str">
        <f t="shared" si="121"/>
        <v>48117</v>
      </c>
      <c r="C2583" s="33">
        <v>48117</v>
      </c>
      <c r="D2583" s="33" t="s">
        <v>7461</v>
      </c>
      <c r="E2583" s="33" t="s">
        <v>1015</v>
      </c>
      <c r="F2583" s="33" t="s">
        <v>1014</v>
      </c>
      <c r="G2583" s="33" t="s">
        <v>7462</v>
      </c>
      <c r="H2583" s="5" t="s">
        <v>1855</v>
      </c>
      <c r="I2583" s="33">
        <v>2642</v>
      </c>
      <c r="K2583" s="9">
        <v>48</v>
      </c>
      <c r="O2583" s="33" t="s">
        <v>7463</v>
      </c>
      <c r="P2583" s="61" t="str">
        <f t="shared" si="122"/>
        <v>POINT(-102.402042 34.835104)</v>
      </c>
      <c r="Q2583" s="67">
        <v>34.835104000000001</v>
      </c>
      <c r="R2583" s="67">
        <v>-102.40204199999999</v>
      </c>
    </row>
    <row r="2584" spans="1:18" x14ac:dyDescent="0.25">
      <c r="A2584" s="76" t="str">
        <f t="shared" si="120"/>
        <v>48119</v>
      </c>
      <c r="B2584" s="76" t="str">
        <f t="shared" si="121"/>
        <v>48119</v>
      </c>
      <c r="C2584" s="33">
        <v>48119</v>
      </c>
      <c r="D2584" s="33" t="s">
        <v>2569</v>
      </c>
      <c r="E2584" s="33" t="s">
        <v>1015</v>
      </c>
      <c r="F2584" s="33" t="s">
        <v>1014</v>
      </c>
      <c r="G2584" s="33" t="s">
        <v>2570</v>
      </c>
      <c r="H2584" s="5" t="s">
        <v>1855</v>
      </c>
      <c r="I2584" s="33">
        <v>2643</v>
      </c>
      <c r="K2584" s="9">
        <v>48</v>
      </c>
      <c r="O2584" s="33" t="s">
        <v>7464</v>
      </c>
      <c r="P2584" s="61" t="str">
        <f t="shared" si="122"/>
        <v>POINT(-95.704605 33.37458)</v>
      </c>
      <c r="Q2584" s="67">
        <v>33.374580000000002</v>
      </c>
      <c r="R2584" s="67">
        <v>-95.704605000000001</v>
      </c>
    </row>
    <row r="2585" spans="1:18" x14ac:dyDescent="0.25">
      <c r="A2585" s="76" t="str">
        <f t="shared" si="120"/>
        <v>48121</v>
      </c>
      <c r="B2585" s="76" t="str">
        <f t="shared" si="121"/>
        <v>48121</v>
      </c>
      <c r="C2585" s="33">
        <v>48121</v>
      </c>
      <c r="D2585" s="33" t="s">
        <v>7465</v>
      </c>
      <c r="E2585" s="33" t="s">
        <v>1015</v>
      </c>
      <c r="F2585" s="33" t="s">
        <v>1014</v>
      </c>
      <c r="G2585" s="33" t="s">
        <v>7466</v>
      </c>
      <c r="H2585" s="5" t="s">
        <v>1855</v>
      </c>
      <c r="I2585" s="33">
        <v>2644</v>
      </c>
      <c r="K2585" s="9">
        <v>48</v>
      </c>
      <c r="O2585" s="33" t="s">
        <v>7467</v>
      </c>
      <c r="P2585" s="61" t="str">
        <f t="shared" si="122"/>
        <v>POINT(-97.019684 33.109148)</v>
      </c>
      <c r="Q2585" s="67">
        <v>33.109147999999998</v>
      </c>
      <c r="R2585" s="67">
        <v>-97.019683999999998</v>
      </c>
    </row>
    <row r="2586" spans="1:18" x14ac:dyDescent="0.25">
      <c r="A2586" s="76" t="str">
        <f t="shared" si="120"/>
        <v>48123</v>
      </c>
      <c r="B2586" s="76" t="str">
        <f t="shared" si="121"/>
        <v>48123</v>
      </c>
      <c r="C2586" s="33">
        <v>48123</v>
      </c>
      <c r="D2586" s="33" t="s">
        <v>7468</v>
      </c>
      <c r="E2586" s="33" t="s">
        <v>1015</v>
      </c>
      <c r="F2586" s="33" t="s">
        <v>1014</v>
      </c>
      <c r="G2586" s="33" t="s">
        <v>7469</v>
      </c>
      <c r="H2586" s="5" t="s">
        <v>1855</v>
      </c>
      <c r="I2586" s="33">
        <v>2645</v>
      </c>
      <c r="K2586" s="9">
        <v>48</v>
      </c>
      <c r="O2586" s="33" t="s">
        <v>7470</v>
      </c>
      <c r="P2586" s="61" t="str">
        <f t="shared" si="122"/>
        <v>POINT(-97.313585 29.101571)</v>
      </c>
      <c r="Q2586" s="67">
        <v>29.101571</v>
      </c>
      <c r="R2586" s="67">
        <v>-97.313585000000003</v>
      </c>
    </row>
    <row r="2587" spans="1:18" x14ac:dyDescent="0.25">
      <c r="A2587" s="76" t="str">
        <f t="shared" si="120"/>
        <v>48125</v>
      </c>
      <c r="B2587" s="76" t="str">
        <f t="shared" si="121"/>
        <v>48125</v>
      </c>
      <c r="C2587" s="33">
        <v>48125</v>
      </c>
      <c r="D2587" s="33" t="s">
        <v>7471</v>
      </c>
      <c r="E2587" s="33" t="s">
        <v>1015</v>
      </c>
      <c r="F2587" s="33" t="s">
        <v>1014</v>
      </c>
      <c r="G2587" s="33" t="s">
        <v>7472</v>
      </c>
      <c r="H2587" s="5" t="s">
        <v>1855</v>
      </c>
      <c r="I2587" s="33">
        <v>2646</v>
      </c>
      <c r="K2587" s="9">
        <v>48</v>
      </c>
      <c r="O2587" s="33" t="s">
        <v>7473</v>
      </c>
      <c r="P2587" s="61" t="str">
        <f t="shared" si="122"/>
        <v>POINT(-100.852578 33.534982)</v>
      </c>
      <c r="Q2587" s="67">
        <v>33.534981999999999</v>
      </c>
      <c r="R2587" s="67">
        <v>-100.85257799999999</v>
      </c>
    </row>
    <row r="2588" spans="1:18" x14ac:dyDescent="0.25">
      <c r="A2588" s="76" t="str">
        <f t="shared" si="120"/>
        <v>48127</v>
      </c>
      <c r="B2588" s="76" t="str">
        <f t="shared" si="121"/>
        <v>48127</v>
      </c>
      <c r="C2588" s="33">
        <v>48127</v>
      </c>
      <c r="D2588" s="33" t="s">
        <v>7474</v>
      </c>
      <c r="E2588" s="33" t="s">
        <v>1015</v>
      </c>
      <c r="F2588" s="33" t="s">
        <v>1014</v>
      </c>
      <c r="G2588" s="33" t="s">
        <v>7475</v>
      </c>
      <c r="H2588" s="5" t="s">
        <v>1855</v>
      </c>
      <c r="I2588" s="33">
        <v>2647</v>
      </c>
      <c r="K2588" s="9">
        <v>48</v>
      </c>
      <c r="O2588" s="33" t="s">
        <v>7476</v>
      </c>
      <c r="P2588" s="61" t="str">
        <f t="shared" si="122"/>
        <v>POINT(-99.817579 28.519099)</v>
      </c>
      <c r="Q2588" s="67">
        <v>28.519099000000001</v>
      </c>
      <c r="R2588" s="67">
        <v>-99.817578999999995</v>
      </c>
    </row>
    <row r="2589" spans="1:18" x14ac:dyDescent="0.25">
      <c r="A2589" s="76" t="str">
        <f t="shared" si="120"/>
        <v>48129</v>
      </c>
      <c r="B2589" s="76" t="str">
        <f t="shared" si="121"/>
        <v>48129</v>
      </c>
      <c r="C2589" s="33">
        <v>48129</v>
      </c>
      <c r="D2589" s="33" t="s">
        <v>7477</v>
      </c>
      <c r="E2589" s="33" t="s">
        <v>1015</v>
      </c>
      <c r="F2589" s="33" t="s">
        <v>1014</v>
      </c>
      <c r="G2589" s="33" t="s">
        <v>7478</v>
      </c>
      <c r="H2589" s="5" t="s">
        <v>1855</v>
      </c>
      <c r="I2589" s="33">
        <v>2648</v>
      </c>
      <c r="K2589" s="9">
        <v>48</v>
      </c>
      <c r="O2589" s="33" t="s">
        <v>7479</v>
      </c>
      <c r="P2589" s="61" t="str">
        <f t="shared" si="122"/>
        <v>POINT(-100.85405 34.94207)</v>
      </c>
      <c r="Q2589" s="67">
        <v>34.942070000000001</v>
      </c>
      <c r="R2589" s="67">
        <v>-100.85405</v>
      </c>
    </row>
    <row r="2590" spans="1:18" x14ac:dyDescent="0.25">
      <c r="A2590" s="76" t="str">
        <f t="shared" si="120"/>
        <v>48131</v>
      </c>
      <c r="B2590" s="76" t="str">
        <f t="shared" si="121"/>
        <v>48131</v>
      </c>
      <c r="C2590" s="33">
        <v>48131</v>
      </c>
      <c r="D2590" s="33" t="s">
        <v>2769</v>
      </c>
      <c r="E2590" s="33" t="s">
        <v>1015</v>
      </c>
      <c r="F2590" s="33" t="s">
        <v>1014</v>
      </c>
      <c r="G2590" s="33" t="s">
        <v>2770</v>
      </c>
      <c r="H2590" s="5" t="s">
        <v>1855</v>
      </c>
      <c r="I2590" s="33">
        <v>2649</v>
      </c>
      <c r="K2590" s="9">
        <v>48</v>
      </c>
      <c r="O2590" s="33" t="s">
        <v>7480</v>
      </c>
      <c r="P2590" s="61" t="str">
        <f t="shared" si="122"/>
        <v>POINT(-98.389589 27.729918)</v>
      </c>
      <c r="Q2590" s="67">
        <v>27.729918000000001</v>
      </c>
      <c r="R2590" s="67">
        <v>-98.389589000000001</v>
      </c>
    </row>
    <row r="2591" spans="1:18" x14ac:dyDescent="0.25">
      <c r="A2591" s="76" t="str">
        <f t="shared" si="120"/>
        <v>48133</v>
      </c>
      <c r="B2591" s="76" t="str">
        <f t="shared" si="121"/>
        <v>48133</v>
      </c>
      <c r="C2591" s="33">
        <v>48133</v>
      </c>
      <c r="D2591" s="33" t="s">
        <v>7481</v>
      </c>
      <c r="E2591" s="33" t="s">
        <v>1015</v>
      </c>
      <c r="F2591" s="33" t="s">
        <v>1014</v>
      </c>
      <c r="G2591" s="33" t="s">
        <v>7482</v>
      </c>
      <c r="H2591" s="5" t="s">
        <v>1855</v>
      </c>
      <c r="I2591" s="33">
        <v>2650</v>
      </c>
      <c r="K2591" s="9">
        <v>48</v>
      </c>
      <c r="O2591" s="33" t="s">
        <v>7483</v>
      </c>
      <c r="P2591" s="61" t="str">
        <f t="shared" si="122"/>
        <v>POINT(-98.840622 32.356034)</v>
      </c>
      <c r="Q2591" s="67">
        <v>32.356034000000001</v>
      </c>
      <c r="R2591" s="67">
        <v>-98.840621999999996</v>
      </c>
    </row>
    <row r="2592" spans="1:18" x14ac:dyDescent="0.25">
      <c r="A2592" s="76" t="str">
        <f t="shared" si="120"/>
        <v>48135</v>
      </c>
      <c r="B2592" s="76" t="str">
        <f t="shared" si="121"/>
        <v>48135</v>
      </c>
      <c r="C2592" s="33">
        <v>48135</v>
      </c>
      <c r="D2592" s="33" t="s">
        <v>7484</v>
      </c>
      <c r="E2592" s="33" t="s">
        <v>1015</v>
      </c>
      <c r="F2592" s="33" t="s">
        <v>1014</v>
      </c>
      <c r="G2592" s="33" t="s">
        <v>7485</v>
      </c>
      <c r="H2592" s="5" t="s">
        <v>1855</v>
      </c>
      <c r="I2592" s="33">
        <v>2651</v>
      </c>
      <c r="K2592" s="9">
        <v>48</v>
      </c>
      <c r="O2592" s="33" t="s">
        <v>7486</v>
      </c>
      <c r="P2592" s="61" t="str">
        <f t="shared" si="122"/>
        <v>POINT(-102.3858 31.864941)</v>
      </c>
      <c r="Q2592" s="67">
        <v>31.864941000000002</v>
      </c>
      <c r="R2592" s="67">
        <v>-102.3858</v>
      </c>
    </row>
    <row r="2593" spans="1:18" x14ac:dyDescent="0.25">
      <c r="A2593" s="76" t="str">
        <f t="shared" si="120"/>
        <v>48137</v>
      </c>
      <c r="B2593" s="76" t="str">
        <f t="shared" si="121"/>
        <v>48137</v>
      </c>
      <c r="C2593" s="33">
        <v>48137</v>
      </c>
      <c r="D2593" s="33" t="s">
        <v>3445</v>
      </c>
      <c r="E2593" s="33" t="s">
        <v>1015</v>
      </c>
      <c r="F2593" s="33" t="s">
        <v>1014</v>
      </c>
      <c r="G2593" s="33" t="s">
        <v>3446</v>
      </c>
      <c r="H2593" s="5" t="s">
        <v>1855</v>
      </c>
      <c r="I2593" s="33">
        <v>2652</v>
      </c>
      <c r="K2593" s="9">
        <v>48</v>
      </c>
      <c r="O2593" s="33" t="s">
        <v>7487</v>
      </c>
      <c r="P2593" s="61" t="str">
        <f t="shared" si="122"/>
        <v>POINT(-100.19957 29.977801)</v>
      </c>
      <c r="Q2593" s="67">
        <v>29.977800999999999</v>
      </c>
      <c r="R2593" s="67">
        <v>-100.19956999999999</v>
      </c>
    </row>
    <row r="2594" spans="1:18" x14ac:dyDescent="0.25">
      <c r="A2594" s="76" t="str">
        <f t="shared" si="120"/>
        <v>48139</v>
      </c>
      <c r="B2594" s="76" t="str">
        <f t="shared" si="121"/>
        <v>48139</v>
      </c>
      <c r="C2594" s="33">
        <v>48139</v>
      </c>
      <c r="D2594" s="33" t="s">
        <v>4017</v>
      </c>
      <c r="E2594" s="33" t="s">
        <v>1015</v>
      </c>
      <c r="F2594" s="33" t="s">
        <v>1014</v>
      </c>
      <c r="G2594" s="33" t="s">
        <v>4018</v>
      </c>
      <c r="H2594" s="5" t="s">
        <v>1855</v>
      </c>
      <c r="I2594" s="33">
        <v>2653</v>
      </c>
      <c r="K2594" s="9">
        <v>48</v>
      </c>
      <c r="O2594" s="33" t="s">
        <v>7488</v>
      </c>
      <c r="P2594" s="61" t="str">
        <f t="shared" si="122"/>
        <v>POINT(-96.815886 32.423916)</v>
      </c>
      <c r="Q2594" s="67">
        <v>32.423915999999998</v>
      </c>
      <c r="R2594" s="67">
        <v>-96.815886000000006</v>
      </c>
    </row>
    <row r="2595" spans="1:18" x14ac:dyDescent="0.25">
      <c r="A2595" s="76" t="str">
        <f t="shared" si="120"/>
        <v>48141</v>
      </c>
      <c r="B2595" s="76" t="str">
        <f t="shared" si="121"/>
        <v>48141</v>
      </c>
      <c r="C2595" s="33">
        <v>48141</v>
      </c>
      <c r="D2595" s="33" t="s">
        <v>2587</v>
      </c>
      <c r="E2595" s="33" t="s">
        <v>1015</v>
      </c>
      <c r="F2595" s="33" t="s">
        <v>1014</v>
      </c>
      <c r="G2595" s="33" t="s">
        <v>2588</v>
      </c>
      <c r="H2595" s="5" t="s">
        <v>1855</v>
      </c>
      <c r="I2595" s="33">
        <v>2654</v>
      </c>
      <c r="K2595" s="9">
        <v>48</v>
      </c>
      <c r="O2595" s="33" t="s">
        <v>7489</v>
      </c>
      <c r="P2595" s="61" t="str">
        <f t="shared" si="122"/>
        <v>POINT(-106.375936 31.782045)</v>
      </c>
      <c r="Q2595" s="67">
        <v>31.782045</v>
      </c>
      <c r="R2595" s="67">
        <v>-106.375936</v>
      </c>
    </row>
    <row r="2596" spans="1:18" x14ac:dyDescent="0.25">
      <c r="A2596" s="76" t="str">
        <f t="shared" si="120"/>
        <v>48143</v>
      </c>
      <c r="B2596" s="76" t="str">
        <f t="shared" si="121"/>
        <v>48143</v>
      </c>
      <c r="C2596" s="33">
        <v>48143</v>
      </c>
      <c r="D2596" s="33" t="s">
        <v>7490</v>
      </c>
      <c r="E2596" s="33" t="s">
        <v>1015</v>
      </c>
      <c r="F2596" s="33" t="s">
        <v>1014</v>
      </c>
      <c r="G2596" s="33" t="s">
        <v>7491</v>
      </c>
      <c r="H2596" s="5" t="s">
        <v>1855</v>
      </c>
      <c r="I2596" s="33">
        <v>2655</v>
      </c>
      <c r="K2596" s="9">
        <v>48</v>
      </c>
      <c r="O2596" s="33" t="s">
        <v>7492</v>
      </c>
      <c r="P2596" s="61" t="str">
        <f t="shared" si="122"/>
        <v>POINT(-98.228806 32.206569)</v>
      </c>
      <c r="Q2596" s="67">
        <v>32.206569000000002</v>
      </c>
      <c r="R2596" s="67">
        <v>-98.228806000000006</v>
      </c>
    </row>
    <row r="2597" spans="1:18" x14ac:dyDescent="0.25">
      <c r="A2597" s="76" t="str">
        <f t="shared" si="120"/>
        <v>48145</v>
      </c>
      <c r="B2597" s="76" t="str">
        <f t="shared" si="121"/>
        <v>48145</v>
      </c>
      <c r="C2597" s="33">
        <v>48145</v>
      </c>
      <c r="D2597" s="33" t="s">
        <v>7493</v>
      </c>
      <c r="E2597" s="33" t="s">
        <v>1015</v>
      </c>
      <c r="F2597" s="33" t="s">
        <v>1014</v>
      </c>
      <c r="G2597" s="33" t="s">
        <v>7494</v>
      </c>
      <c r="H2597" s="5" t="s">
        <v>1855</v>
      </c>
      <c r="I2597" s="33">
        <v>2656</v>
      </c>
      <c r="K2597" s="9">
        <v>48</v>
      </c>
      <c r="O2597" s="33" t="s">
        <v>7495</v>
      </c>
      <c r="P2597" s="61" t="str">
        <f t="shared" si="122"/>
        <v>POINT(-96.950734 31.260968)</v>
      </c>
      <c r="Q2597" s="67">
        <v>31.260967999999998</v>
      </c>
      <c r="R2597" s="67">
        <v>-96.950733999999997</v>
      </c>
    </row>
    <row r="2598" spans="1:18" x14ac:dyDescent="0.25">
      <c r="A2598" s="76" t="str">
        <f t="shared" si="120"/>
        <v>48147</v>
      </c>
      <c r="B2598" s="76" t="str">
        <f t="shared" si="121"/>
        <v>48147</v>
      </c>
      <c r="C2598" s="33">
        <v>48147</v>
      </c>
      <c r="D2598" s="33" t="s">
        <v>3032</v>
      </c>
      <c r="E2598" s="33" t="s">
        <v>1015</v>
      </c>
      <c r="F2598" s="33" t="s">
        <v>1014</v>
      </c>
      <c r="G2598" s="33" t="s">
        <v>3033</v>
      </c>
      <c r="H2598" s="5" t="s">
        <v>1855</v>
      </c>
      <c r="I2598" s="33">
        <v>2657</v>
      </c>
      <c r="K2598" s="9">
        <v>48</v>
      </c>
      <c r="O2598" s="33" t="s">
        <v>7496</v>
      </c>
      <c r="P2598" s="61" t="str">
        <f t="shared" si="122"/>
        <v>POINT(-96.175947 33.561545)</v>
      </c>
      <c r="Q2598" s="67">
        <v>33.561545000000002</v>
      </c>
      <c r="R2598" s="67">
        <v>-96.175946999999994</v>
      </c>
    </row>
    <row r="2599" spans="1:18" x14ac:dyDescent="0.25">
      <c r="A2599" s="76" t="str">
        <f t="shared" si="120"/>
        <v>48149</v>
      </c>
      <c r="B2599" s="76" t="str">
        <f t="shared" si="121"/>
        <v>48149</v>
      </c>
      <c r="C2599" s="33">
        <v>48149</v>
      </c>
      <c r="D2599" s="33" t="s">
        <v>1938</v>
      </c>
      <c r="E2599" s="33" t="s">
        <v>1015</v>
      </c>
      <c r="F2599" s="33" t="s">
        <v>1014</v>
      </c>
      <c r="G2599" s="33" t="s">
        <v>1939</v>
      </c>
      <c r="H2599" s="5" t="s">
        <v>1855</v>
      </c>
      <c r="I2599" s="33">
        <v>2658</v>
      </c>
      <c r="K2599" s="9">
        <v>48</v>
      </c>
      <c r="O2599" s="33" t="s">
        <v>7497</v>
      </c>
      <c r="P2599" s="61" t="str">
        <f t="shared" si="122"/>
        <v>POINT(-96.897998 29.8524)</v>
      </c>
      <c r="Q2599" s="67">
        <v>29.852399999999999</v>
      </c>
      <c r="R2599" s="67">
        <v>-96.897998000000001</v>
      </c>
    </row>
    <row r="2600" spans="1:18" x14ac:dyDescent="0.25">
      <c r="A2600" s="76" t="str">
        <f t="shared" si="120"/>
        <v>48151</v>
      </c>
      <c r="B2600" s="76" t="str">
        <f t="shared" si="121"/>
        <v>48151</v>
      </c>
      <c r="C2600" s="33">
        <v>48151</v>
      </c>
      <c r="D2600" s="33" t="s">
        <v>7498</v>
      </c>
      <c r="E2600" s="33" t="s">
        <v>1015</v>
      </c>
      <c r="F2600" s="33" t="s">
        <v>1014</v>
      </c>
      <c r="G2600" s="33" t="s">
        <v>7499</v>
      </c>
      <c r="H2600" s="5" t="s">
        <v>1855</v>
      </c>
      <c r="I2600" s="33">
        <v>2659</v>
      </c>
      <c r="K2600" s="9">
        <v>48</v>
      </c>
      <c r="O2600" s="33" t="s">
        <v>7500</v>
      </c>
      <c r="P2600" s="61" t="str">
        <f t="shared" si="122"/>
        <v>POINT(-100.413883 32.77399)</v>
      </c>
      <c r="Q2600" s="67">
        <v>32.773989999999998</v>
      </c>
      <c r="R2600" s="67">
        <v>-100.413883</v>
      </c>
    </row>
    <row r="2601" spans="1:18" x14ac:dyDescent="0.25">
      <c r="A2601" s="76" t="str">
        <f t="shared" si="120"/>
        <v>48153</v>
      </c>
      <c r="B2601" s="76" t="str">
        <f t="shared" si="121"/>
        <v>48153</v>
      </c>
      <c r="C2601" s="33">
        <v>48153</v>
      </c>
      <c r="D2601" s="33" t="s">
        <v>3036</v>
      </c>
      <c r="E2601" s="33" t="s">
        <v>1015</v>
      </c>
      <c r="F2601" s="33" t="s">
        <v>1014</v>
      </c>
      <c r="G2601" s="33" t="s">
        <v>3037</v>
      </c>
      <c r="H2601" s="5" t="s">
        <v>1855</v>
      </c>
      <c r="I2601" s="33">
        <v>2660</v>
      </c>
      <c r="K2601" s="9">
        <v>48</v>
      </c>
      <c r="O2601" s="33" t="s">
        <v>7501</v>
      </c>
      <c r="P2601" s="61" t="str">
        <f t="shared" si="122"/>
        <v>POINT(-101.376103 34.042836)</v>
      </c>
      <c r="Q2601" s="67">
        <v>34.042836000000001</v>
      </c>
      <c r="R2601" s="67">
        <v>-101.376103</v>
      </c>
    </row>
    <row r="2602" spans="1:18" x14ac:dyDescent="0.25">
      <c r="A2602" s="76" t="str">
        <f t="shared" si="120"/>
        <v>48155</v>
      </c>
      <c r="B2602" s="76" t="str">
        <f t="shared" si="121"/>
        <v>48155</v>
      </c>
      <c r="C2602" s="33">
        <v>48155</v>
      </c>
      <c r="D2602" s="33" t="s">
        <v>7502</v>
      </c>
      <c r="E2602" s="33" t="s">
        <v>1015</v>
      </c>
      <c r="F2602" s="33" t="s">
        <v>1014</v>
      </c>
      <c r="G2602" s="33" t="s">
        <v>7503</v>
      </c>
      <c r="H2602" s="5" t="s">
        <v>1855</v>
      </c>
      <c r="I2602" s="33">
        <v>2661</v>
      </c>
      <c r="K2602" s="9">
        <v>48</v>
      </c>
      <c r="O2602" s="33" t="s">
        <v>7504</v>
      </c>
      <c r="P2602" s="61" t="str">
        <f t="shared" si="122"/>
        <v>POINT(-99.701195 33.991937)</v>
      </c>
      <c r="Q2602" s="67">
        <v>33.991937</v>
      </c>
      <c r="R2602" s="67">
        <v>-99.701194999999998</v>
      </c>
    </row>
    <row r="2603" spans="1:18" x14ac:dyDescent="0.25">
      <c r="A2603" s="76" t="str">
        <f t="shared" si="120"/>
        <v>48157</v>
      </c>
      <c r="B2603" s="76" t="str">
        <f t="shared" si="121"/>
        <v>48157</v>
      </c>
      <c r="C2603" s="33">
        <v>48157</v>
      </c>
      <c r="D2603" s="33" t="s">
        <v>7505</v>
      </c>
      <c r="E2603" s="33" t="s">
        <v>1015</v>
      </c>
      <c r="F2603" s="33" t="s">
        <v>1014</v>
      </c>
      <c r="G2603" s="33" t="s">
        <v>7506</v>
      </c>
      <c r="H2603" s="5" t="s">
        <v>1855</v>
      </c>
      <c r="I2603" s="33">
        <v>2662</v>
      </c>
      <c r="K2603" s="9">
        <v>48</v>
      </c>
      <c r="O2603" s="33" t="s">
        <v>7507</v>
      </c>
      <c r="P2603" s="61" t="str">
        <f t="shared" si="122"/>
        <v>POINT(-95.663045 29.613217)</v>
      </c>
      <c r="Q2603" s="67">
        <v>29.613216999999999</v>
      </c>
      <c r="R2603" s="67">
        <v>-95.663044999999997</v>
      </c>
    </row>
    <row r="2604" spans="1:18" x14ac:dyDescent="0.25">
      <c r="A2604" s="76" t="str">
        <f t="shared" si="120"/>
        <v>48159</v>
      </c>
      <c r="B2604" s="76" t="str">
        <f t="shared" si="121"/>
        <v>48159</v>
      </c>
      <c r="C2604" s="33">
        <v>48159</v>
      </c>
      <c r="D2604" s="33" t="s">
        <v>1941</v>
      </c>
      <c r="E2604" s="33" t="s">
        <v>1015</v>
      </c>
      <c r="F2604" s="33" t="s">
        <v>1014</v>
      </c>
      <c r="G2604" s="33" t="s">
        <v>1942</v>
      </c>
      <c r="H2604" s="5" t="s">
        <v>1855</v>
      </c>
      <c r="I2604" s="33">
        <v>2663</v>
      </c>
      <c r="K2604" s="9">
        <v>48</v>
      </c>
      <c r="O2604" s="33" t="s">
        <v>7508</v>
      </c>
      <c r="P2604" s="61" t="str">
        <f t="shared" si="122"/>
        <v>POINT(-95.223453 33.126081)</v>
      </c>
      <c r="Q2604" s="67">
        <v>33.126080999999999</v>
      </c>
      <c r="R2604" s="67">
        <v>-95.223453000000006</v>
      </c>
    </row>
    <row r="2605" spans="1:18" x14ac:dyDescent="0.25">
      <c r="A2605" s="76" t="str">
        <f t="shared" si="120"/>
        <v>48161</v>
      </c>
      <c r="B2605" s="76" t="str">
        <f t="shared" si="121"/>
        <v>48161</v>
      </c>
      <c r="C2605" s="33">
        <v>48161</v>
      </c>
      <c r="D2605" s="33" t="s">
        <v>7509</v>
      </c>
      <c r="E2605" s="33" t="s">
        <v>1015</v>
      </c>
      <c r="F2605" s="33" t="s">
        <v>1014</v>
      </c>
      <c r="G2605" s="33" t="s">
        <v>7510</v>
      </c>
      <c r="H2605" s="5" t="s">
        <v>1855</v>
      </c>
      <c r="I2605" s="33">
        <v>2664</v>
      </c>
      <c r="K2605" s="9">
        <v>48</v>
      </c>
      <c r="O2605" s="33" t="s">
        <v>7511</v>
      </c>
      <c r="P2605" s="61" t="str">
        <f t="shared" si="122"/>
        <v>POINT(-96.209634 31.696374)</v>
      </c>
      <c r="Q2605" s="67">
        <v>31.696373999999999</v>
      </c>
      <c r="R2605" s="67">
        <v>-96.209633999999994</v>
      </c>
    </row>
    <row r="2606" spans="1:18" x14ac:dyDescent="0.25">
      <c r="A2606" s="76" t="str">
        <f t="shared" si="120"/>
        <v>48163</v>
      </c>
      <c r="B2606" s="76" t="str">
        <f t="shared" si="121"/>
        <v>48163</v>
      </c>
      <c r="C2606" s="33">
        <v>48163</v>
      </c>
      <c r="D2606" s="33" t="s">
        <v>7512</v>
      </c>
      <c r="E2606" s="33" t="s">
        <v>1015</v>
      </c>
      <c r="F2606" s="33" t="s">
        <v>1014</v>
      </c>
      <c r="G2606" s="33" t="s">
        <v>7513</v>
      </c>
      <c r="H2606" s="5" t="s">
        <v>1855</v>
      </c>
      <c r="I2606" s="33">
        <v>2665</v>
      </c>
      <c r="K2606" s="9">
        <v>48</v>
      </c>
      <c r="O2606" s="33" t="s">
        <v>7514</v>
      </c>
      <c r="P2606" s="61" t="str">
        <f t="shared" si="122"/>
        <v>POINT(-99.107465 28.845787)</v>
      </c>
      <c r="Q2606" s="67">
        <v>28.845787000000001</v>
      </c>
      <c r="R2606" s="67">
        <v>-99.107465000000005</v>
      </c>
    </row>
    <row r="2607" spans="1:18" x14ac:dyDescent="0.25">
      <c r="A2607" s="76" t="str">
        <f t="shared" si="120"/>
        <v>48165</v>
      </c>
      <c r="B2607" s="76" t="str">
        <f t="shared" si="121"/>
        <v>48165</v>
      </c>
      <c r="C2607" s="33">
        <v>48165</v>
      </c>
      <c r="D2607" s="33" t="s">
        <v>7515</v>
      </c>
      <c r="E2607" s="33" t="s">
        <v>1015</v>
      </c>
      <c r="F2607" s="33" t="s">
        <v>1014</v>
      </c>
      <c r="G2607" s="33" t="s">
        <v>7516</v>
      </c>
      <c r="H2607" s="5" t="s">
        <v>1855</v>
      </c>
      <c r="I2607" s="33">
        <v>2666</v>
      </c>
      <c r="K2607" s="9">
        <v>48</v>
      </c>
      <c r="O2607" s="33" t="s">
        <v>7517</v>
      </c>
      <c r="P2607" s="61" t="str">
        <f t="shared" si="122"/>
        <v>POINT(-102.658431 32.760539)</v>
      </c>
      <c r="Q2607" s="67">
        <v>32.760539000000001</v>
      </c>
      <c r="R2607" s="67">
        <v>-102.65843099999999</v>
      </c>
    </row>
    <row r="2608" spans="1:18" x14ac:dyDescent="0.25">
      <c r="A2608" s="76" t="str">
        <f t="shared" si="120"/>
        <v>48167</v>
      </c>
      <c r="B2608" s="76" t="str">
        <f t="shared" si="121"/>
        <v>48167</v>
      </c>
      <c r="C2608" s="33">
        <v>48167</v>
      </c>
      <c r="D2608" s="33" t="s">
        <v>7518</v>
      </c>
      <c r="E2608" s="33" t="s">
        <v>1015</v>
      </c>
      <c r="F2608" s="33" t="s">
        <v>1014</v>
      </c>
      <c r="G2608" s="33" t="s">
        <v>7519</v>
      </c>
      <c r="H2608" s="5" t="s">
        <v>1855</v>
      </c>
      <c r="I2608" s="33">
        <v>2667</v>
      </c>
      <c r="K2608" s="9">
        <v>48</v>
      </c>
      <c r="O2608" s="33" t="s">
        <v>7520</v>
      </c>
      <c r="P2608" s="61" t="str">
        <f t="shared" si="122"/>
        <v>POINT(-95.013496 29.424115)</v>
      </c>
      <c r="Q2608" s="67">
        <v>29.424115</v>
      </c>
      <c r="R2608" s="67">
        <v>-95.013496000000004</v>
      </c>
    </row>
    <row r="2609" spans="1:18" x14ac:dyDescent="0.25">
      <c r="A2609" s="76" t="str">
        <f t="shared" si="120"/>
        <v>48169</v>
      </c>
      <c r="B2609" s="76" t="str">
        <f t="shared" si="121"/>
        <v>48169</v>
      </c>
      <c r="C2609" s="33">
        <v>48169</v>
      </c>
      <c r="D2609" s="33" t="s">
        <v>7521</v>
      </c>
      <c r="E2609" s="33" t="s">
        <v>1015</v>
      </c>
      <c r="F2609" s="33" t="s">
        <v>1014</v>
      </c>
      <c r="G2609" s="33" t="s">
        <v>7522</v>
      </c>
      <c r="H2609" s="5" t="s">
        <v>1855</v>
      </c>
      <c r="I2609" s="33">
        <v>2668</v>
      </c>
      <c r="K2609" s="9">
        <v>48</v>
      </c>
      <c r="O2609" s="33" t="s">
        <v>7523</v>
      </c>
      <c r="P2609" s="61" t="str">
        <f t="shared" si="122"/>
        <v>POINT(-101.385674 33.198856)</v>
      </c>
      <c r="Q2609" s="67">
        <v>33.198855999999999</v>
      </c>
      <c r="R2609" s="67">
        <v>-101.38567399999999</v>
      </c>
    </row>
    <row r="2610" spans="1:18" x14ac:dyDescent="0.25">
      <c r="A2610" s="76" t="str">
        <f t="shared" si="120"/>
        <v>48171</v>
      </c>
      <c r="B2610" s="76" t="str">
        <f t="shared" si="121"/>
        <v>48171</v>
      </c>
      <c r="C2610" s="33">
        <v>48171</v>
      </c>
      <c r="D2610" s="33" t="s">
        <v>7524</v>
      </c>
      <c r="E2610" s="33" t="s">
        <v>1015</v>
      </c>
      <c r="F2610" s="33" t="s">
        <v>1014</v>
      </c>
      <c r="G2610" s="33" t="s">
        <v>7525</v>
      </c>
      <c r="H2610" s="5" t="s">
        <v>1855</v>
      </c>
      <c r="I2610" s="33">
        <v>2669</v>
      </c>
      <c r="K2610" s="9">
        <v>48</v>
      </c>
      <c r="O2610" s="33" t="s">
        <v>7526</v>
      </c>
      <c r="P2610" s="61" t="str">
        <f t="shared" si="122"/>
        <v>POINT(-98.905778 30.272524)</v>
      </c>
      <c r="Q2610" s="67">
        <v>30.272524000000001</v>
      </c>
      <c r="R2610" s="67">
        <v>-98.905777999999998</v>
      </c>
    </row>
    <row r="2611" spans="1:18" x14ac:dyDescent="0.25">
      <c r="A2611" s="76" t="str">
        <f t="shared" si="120"/>
        <v>48173</v>
      </c>
      <c r="B2611" s="76" t="str">
        <f t="shared" si="121"/>
        <v>48173</v>
      </c>
      <c r="C2611" s="33">
        <v>48173</v>
      </c>
      <c r="D2611" s="33" t="s">
        <v>7527</v>
      </c>
      <c r="E2611" s="33" t="s">
        <v>1015</v>
      </c>
      <c r="F2611" s="33" t="s">
        <v>1014</v>
      </c>
      <c r="G2611" s="33" t="s">
        <v>7528</v>
      </c>
      <c r="H2611" s="5" t="s">
        <v>1855</v>
      </c>
      <c r="I2611" s="33">
        <v>2670</v>
      </c>
      <c r="K2611" s="9">
        <v>48</v>
      </c>
      <c r="O2611" s="33" t="s">
        <v>7529</v>
      </c>
      <c r="P2611" s="61" t="str">
        <f t="shared" si="122"/>
        <v>POINT(-101.514268 31.851318)</v>
      </c>
      <c r="Q2611" s="67">
        <v>31.851317999999999</v>
      </c>
      <c r="R2611" s="67">
        <v>-101.514268</v>
      </c>
    </row>
    <row r="2612" spans="1:18" x14ac:dyDescent="0.25">
      <c r="A2612" s="76" t="str">
        <f t="shared" si="120"/>
        <v>48175</v>
      </c>
      <c r="B2612" s="76" t="str">
        <f t="shared" si="121"/>
        <v>48175</v>
      </c>
      <c r="C2612" s="33">
        <v>48175</v>
      </c>
      <c r="D2612" s="33" t="s">
        <v>7530</v>
      </c>
      <c r="E2612" s="33" t="s">
        <v>1015</v>
      </c>
      <c r="F2612" s="33" t="s">
        <v>1014</v>
      </c>
      <c r="G2612" s="33" t="s">
        <v>7531</v>
      </c>
      <c r="H2612" s="5" t="s">
        <v>1855</v>
      </c>
      <c r="I2612" s="33">
        <v>2671</v>
      </c>
      <c r="K2612" s="9">
        <v>48</v>
      </c>
      <c r="O2612" s="33" t="s">
        <v>7532</v>
      </c>
      <c r="P2612" s="61" t="str">
        <f t="shared" si="122"/>
        <v>POINT(-97.370374 28.704105)</v>
      </c>
      <c r="Q2612" s="67">
        <v>28.704104999999998</v>
      </c>
      <c r="R2612" s="67">
        <v>-97.370373999999998</v>
      </c>
    </row>
    <row r="2613" spans="1:18" x14ac:dyDescent="0.25">
      <c r="A2613" s="76" t="str">
        <f t="shared" si="120"/>
        <v>48177</v>
      </c>
      <c r="B2613" s="76" t="str">
        <f t="shared" si="121"/>
        <v>48177</v>
      </c>
      <c r="C2613" s="33">
        <v>48177</v>
      </c>
      <c r="D2613" s="33" t="s">
        <v>7533</v>
      </c>
      <c r="E2613" s="33" t="s">
        <v>1015</v>
      </c>
      <c r="F2613" s="33" t="s">
        <v>1014</v>
      </c>
      <c r="G2613" s="33" t="s">
        <v>7534</v>
      </c>
      <c r="H2613" s="5" t="s">
        <v>1855</v>
      </c>
      <c r="I2613" s="33">
        <v>2672</v>
      </c>
      <c r="K2613" s="9">
        <v>48</v>
      </c>
      <c r="O2613" s="33" t="s">
        <v>7535</v>
      </c>
      <c r="P2613" s="61" t="str">
        <f t="shared" si="122"/>
        <v>POINT(-97.50357 29.476703)</v>
      </c>
      <c r="Q2613" s="67">
        <v>29.476703000000001</v>
      </c>
      <c r="R2613" s="67">
        <v>-97.503569999999996</v>
      </c>
    </row>
    <row r="2614" spans="1:18" x14ac:dyDescent="0.25">
      <c r="A2614" s="76" t="str">
        <f t="shared" si="120"/>
        <v>48179</v>
      </c>
      <c r="B2614" s="76" t="str">
        <f t="shared" si="121"/>
        <v>48179</v>
      </c>
      <c r="C2614" s="33">
        <v>48179</v>
      </c>
      <c r="D2614" s="33" t="s">
        <v>4036</v>
      </c>
      <c r="E2614" s="33" t="s">
        <v>1015</v>
      </c>
      <c r="F2614" s="33" t="s">
        <v>1014</v>
      </c>
      <c r="G2614" s="33" t="s">
        <v>4037</v>
      </c>
      <c r="H2614" s="5" t="s">
        <v>1855</v>
      </c>
      <c r="I2614" s="33">
        <v>2673</v>
      </c>
      <c r="K2614" s="9">
        <v>48</v>
      </c>
      <c r="O2614" s="33" t="s">
        <v>7536</v>
      </c>
      <c r="P2614" s="61" t="str">
        <f t="shared" si="122"/>
        <v>POINT(-100.938403 35.527957)</v>
      </c>
      <c r="Q2614" s="67">
        <v>35.527957000000001</v>
      </c>
      <c r="R2614" s="67">
        <v>-100.93840299999999</v>
      </c>
    </row>
    <row r="2615" spans="1:18" x14ac:dyDescent="0.25">
      <c r="A2615" s="76" t="str">
        <f t="shared" si="120"/>
        <v>48181</v>
      </c>
      <c r="B2615" s="76" t="str">
        <f t="shared" si="121"/>
        <v>48181</v>
      </c>
      <c r="C2615" s="33">
        <v>48181</v>
      </c>
      <c r="D2615" s="33" t="s">
        <v>4291</v>
      </c>
      <c r="E2615" s="33" t="s">
        <v>1015</v>
      </c>
      <c r="F2615" s="33" t="s">
        <v>1014</v>
      </c>
      <c r="G2615" s="33" t="s">
        <v>4292</v>
      </c>
      <c r="H2615" s="5" t="s">
        <v>1855</v>
      </c>
      <c r="I2615" s="33">
        <v>2674</v>
      </c>
      <c r="K2615" s="9">
        <v>48</v>
      </c>
      <c r="O2615" s="33" t="s">
        <v>7537</v>
      </c>
      <c r="P2615" s="61" t="str">
        <f t="shared" si="122"/>
        <v>POINT(-96.624643 33.649485)</v>
      </c>
      <c r="Q2615" s="67">
        <v>33.649484999999999</v>
      </c>
      <c r="R2615" s="67">
        <v>-96.624643000000006</v>
      </c>
    </row>
    <row r="2616" spans="1:18" x14ac:dyDescent="0.25">
      <c r="A2616" s="76" t="str">
        <f t="shared" si="120"/>
        <v>48183</v>
      </c>
      <c r="B2616" s="76" t="str">
        <f t="shared" si="121"/>
        <v>48183</v>
      </c>
      <c r="C2616" s="33">
        <v>48183</v>
      </c>
      <c r="D2616" s="33" t="s">
        <v>7538</v>
      </c>
      <c r="E2616" s="33" t="s">
        <v>1015</v>
      </c>
      <c r="F2616" s="33" t="s">
        <v>1014</v>
      </c>
      <c r="G2616" s="33" t="s">
        <v>7539</v>
      </c>
      <c r="H2616" s="5" t="s">
        <v>1855</v>
      </c>
      <c r="I2616" s="33">
        <v>2675</v>
      </c>
      <c r="K2616" s="9">
        <v>48</v>
      </c>
      <c r="O2616" s="33" t="s">
        <v>7540</v>
      </c>
      <c r="P2616" s="61" t="str">
        <f t="shared" si="122"/>
        <v>POINT(-94.79133 32.49808)</v>
      </c>
      <c r="Q2616" s="67">
        <v>32.498080000000002</v>
      </c>
      <c r="R2616" s="67">
        <v>-94.791330000000002</v>
      </c>
    </row>
    <row r="2617" spans="1:18" x14ac:dyDescent="0.25">
      <c r="A2617" s="76" t="str">
        <f t="shared" si="120"/>
        <v>48185</v>
      </c>
      <c r="B2617" s="76" t="str">
        <f t="shared" si="121"/>
        <v>48185</v>
      </c>
      <c r="C2617" s="33">
        <v>48185</v>
      </c>
      <c r="D2617" s="33" t="s">
        <v>7541</v>
      </c>
      <c r="E2617" s="33" t="s">
        <v>1015</v>
      </c>
      <c r="F2617" s="33" t="s">
        <v>1014</v>
      </c>
      <c r="G2617" s="33" t="s">
        <v>7542</v>
      </c>
      <c r="H2617" s="5" t="s">
        <v>1855</v>
      </c>
      <c r="I2617" s="33">
        <v>2676</v>
      </c>
      <c r="K2617" s="9">
        <v>48</v>
      </c>
      <c r="O2617" s="33" t="s">
        <v>7543</v>
      </c>
      <c r="P2617" s="61" t="str">
        <f t="shared" si="122"/>
        <v>POINT(-96.009259 30.447103)</v>
      </c>
      <c r="Q2617" s="67">
        <v>30.447102999999998</v>
      </c>
      <c r="R2617" s="67">
        <v>-96.009259</v>
      </c>
    </row>
    <row r="2618" spans="1:18" x14ac:dyDescent="0.25">
      <c r="A2618" s="76" t="str">
        <f t="shared" si="120"/>
        <v>48187</v>
      </c>
      <c r="B2618" s="76" t="str">
        <f t="shared" si="121"/>
        <v>48187</v>
      </c>
      <c r="C2618" s="33">
        <v>48187</v>
      </c>
      <c r="D2618" s="33" t="s">
        <v>5886</v>
      </c>
      <c r="E2618" s="33" t="s">
        <v>1015</v>
      </c>
      <c r="F2618" s="33" t="s">
        <v>1014</v>
      </c>
      <c r="G2618" s="33" t="s">
        <v>5887</v>
      </c>
      <c r="H2618" s="5" t="s">
        <v>1855</v>
      </c>
      <c r="I2618" s="33">
        <v>2677</v>
      </c>
      <c r="K2618" s="9">
        <v>48</v>
      </c>
      <c r="O2618" s="33" t="s">
        <v>7544</v>
      </c>
      <c r="P2618" s="61" t="str">
        <f t="shared" si="122"/>
        <v>POINT(-98.097778 29.598985)</v>
      </c>
      <c r="Q2618" s="67">
        <v>29.598984999999999</v>
      </c>
      <c r="R2618" s="67">
        <v>-98.097778000000005</v>
      </c>
    </row>
    <row r="2619" spans="1:18" x14ac:dyDescent="0.25">
      <c r="A2619" s="76" t="str">
        <f t="shared" si="120"/>
        <v>48189</v>
      </c>
      <c r="B2619" s="76" t="str">
        <f t="shared" si="121"/>
        <v>48189</v>
      </c>
      <c r="C2619" s="33">
        <v>48189</v>
      </c>
      <c r="D2619" s="33" t="s">
        <v>1950</v>
      </c>
      <c r="E2619" s="33" t="s">
        <v>1015</v>
      </c>
      <c r="F2619" s="33" t="s">
        <v>1014</v>
      </c>
      <c r="G2619" s="33" t="s">
        <v>1951</v>
      </c>
      <c r="H2619" s="5" t="s">
        <v>1855</v>
      </c>
      <c r="I2619" s="33">
        <v>2678</v>
      </c>
      <c r="K2619" s="9">
        <v>48</v>
      </c>
      <c r="O2619" s="33" t="s">
        <v>7545</v>
      </c>
      <c r="P2619" s="61" t="str">
        <f t="shared" si="122"/>
        <v>POINT(-101.739801 34.145755)</v>
      </c>
      <c r="Q2619" s="67">
        <v>34.145755000000001</v>
      </c>
      <c r="R2619" s="67">
        <v>-101.739801</v>
      </c>
    </row>
    <row r="2620" spans="1:18" x14ac:dyDescent="0.25">
      <c r="A2620" s="76" t="str">
        <f t="shared" si="120"/>
        <v>48191</v>
      </c>
      <c r="B2620" s="76" t="str">
        <f t="shared" si="121"/>
        <v>48191</v>
      </c>
      <c r="C2620" s="33">
        <v>48191</v>
      </c>
      <c r="D2620" s="33" t="s">
        <v>3066</v>
      </c>
      <c r="E2620" s="33" t="s">
        <v>1015</v>
      </c>
      <c r="F2620" s="33" t="s">
        <v>1014</v>
      </c>
      <c r="G2620" s="33" t="s">
        <v>3067</v>
      </c>
      <c r="H2620" s="5" t="s">
        <v>1855</v>
      </c>
      <c r="I2620" s="33">
        <v>2679</v>
      </c>
      <c r="K2620" s="9">
        <v>48</v>
      </c>
      <c r="O2620" s="33" t="s">
        <v>7546</v>
      </c>
      <c r="P2620" s="61" t="str">
        <f t="shared" si="122"/>
        <v>POINT(-100.604341 34.658133)</v>
      </c>
      <c r="Q2620" s="67">
        <v>34.658132999999999</v>
      </c>
      <c r="R2620" s="67">
        <v>-100.60434100000001</v>
      </c>
    </row>
    <row r="2621" spans="1:18" x14ac:dyDescent="0.25">
      <c r="A2621" s="76" t="str">
        <f t="shared" si="120"/>
        <v>48193</v>
      </c>
      <c r="B2621" s="76" t="str">
        <f t="shared" si="121"/>
        <v>48193</v>
      </c>
      <c r="C2621" s="33">
        <v>48193</v>
      </c>
      <c r="D2621" s="33" t="s">
        <v>2789</v>
      </c>
      <c r="E2621" s="33" t="s">
        <v>1015</v>
      </c>
      <c r="F2621" s="33" t="s">
        <v>1014</v>
      </c>
      <c r="G2621" s="33" t="s">
        <v>2790</v>
      </c>
      <c r="H2621" s="5" t="s">
        <v>1855</v>
      </c>
      <c r="I2621" s="33">
        <v>2680</v>
      </c>
      <c r="K2621" s="9">
        <v>48</v>
      </c>
      <c r="O2621" s="33" t="s">
        <v>7547</v>
      </c>
      <c r="P2621" s="61" t="str">
        <f t="shared" si="122"/>
        <v>POINT(-98.099032 31.761315)</v>
      </c>
      <c r="Q2621" s="67">
        <v>31.761315</v>
      </c>
      <c r="R2621" s="67">
        <v>-98.099031999999994</v>
      </c>
    </row>
    <row r="2622" spans="1:18" x14ac:dyDescent="0.25">
      <c r="A2622" s="76" t="str">
        <f t="shared" si="120"/>
        <v>48195</v>
      </c>
      <c r="B2622" s="76" t="str">
        <f t="shared" si="121"/>
        <v>48195</v>
      </c>
      <c r="C2622" s="33">
        <v>48195</v>
      </c>
      <c r="D2622" s="33" t="s">
        <v>7548</v>
      </c>
      <c r="E2622" s="33" t="s">
        <v>1015</v>
      </c>
      <c r="F2622" s="33" t="s">
        <v>1014</v>
      </c>
      <c r="G2622" s="33" t="s">
        <v>7549</v>
      </c>
      <c r="H2622" s="5" t="s">
        <v>1855</v>
      </c>
      <c r="I2622" s="33">
        <v>2681</v>
      </c>
      <c r="K2622" s="9">
        <v>48</v>
      </c>
      <c r="O2622" s="33" t="s">
        <v>7550</v>
      </c>
      <c r="P2622" s="61" t="str">
        <f t="shared" si="122"/>
        <v>POINT(-101.273482 36.213931)</v>
      </c>
      <c r="Q2622" s="67">
        <v>36.213931000000002</v>
      </c>
      <c r="R2622" s="67">
        <v>-101.273482</v>
      </c>
    </row>
    <row r="2623" spans="1:18" x14ac:dyDescent="0.25">
      <c r="A2623" s="76" t="str">
        <f t="shared" si="120"/>
        <v>48197</v>
      </c>
      <c r="B2623" s="76" t="str">
        <f t="shared" si="121"/>
        <v>48197</v>
      </c>
      <c r="C2623" s="33">
        <v>48197</v>
      </c>
      <c r="D2623" s="33" t="s">
        <v>7229</v>
      </c>
      <c r="E2623" s="33" t="s">
        <v>1015</v>
      </c>
      <c r="F2623" s="33" t="s">
        <v>1014</v>
      </c>
      <c r="G2623" s="33" t="s">
        <v>7230</v>
      </c>
      <c r="H2623" s="5" t="s">
        <v>1855</v>
      </c>
      <c r="I2623" s="33">
        <v>2682</v>
      </c>
      <c r="K2623" s="9">
        <v>48</v>
      </c>
      <c r="O2623" s="33" t="s">
        <v>7551</v>
      </c>
      <c r="P2623" s="61" t="str">
        <f t="shared" si="122"/>
        <v>POINT(-99.694647 34.283002)</v>
      </c>
      <c r="Q2623" s="67">
        <v>34.283002000000003</v>
      </c>
      <c r="R2623" s="67">
        <v>-99.694647000000003</v>
      </c>
    </row>
    <row r="2624" spans="1:18" x14ac:dyDescent="0.25">
      <c r="A2624" s="76" t="str">
        <f t="shared" si="120"/>
        <v>48199</v>
      </c>
      <c r="B2624" s="76" t="str">
        <f t="shared" si="121"/>
        <v>48199</v>
      </c>
      <c r="C2624" s="33">
        <v>48199</v>
      </c>
      <c r="D2624" s="33" t="s">
        <v>3464</v>
      </c>
      <c r="E2624" s="33" t="s">
        <v>1015</v>
      </c>
      <c r="F2624" s="33" t="s">
        <v>1014</v>
      </c>
      <c r="G2624" s="33" t="s">
        <v>3465</v>
      </c>
      <c r="H2624" s="5" t="s">
        <v>1855</v>
      </c>
      <c r="I2624" s="33">
        <v>2683</v>
      </c>
      <c r="K2624" s="9">
        <v>48</v>
      </c>
      <c r="O2624" s="33" t="s">
        <v>7552</v>
      </c>
      <c r="P2624" s="61" t="str">
        <f t="shared" si="122"/>
        <v>POINT(-94.262169 30.303364)</v>
      </c>
      <c r="Q2624" s="67">
        <v>30.303363999999998</v>
      </c>
      <c r="R2624" s="67">
        <v>-94.262169</v>
      </c>
    </row>
    <row r="2625" spans="1:18" x14ac:dyDescent="0.25">
      <c r="A2625" s="76" t="str">
        <f t="shared" si="120"/>
        <v>48201</v>
      </c>
      <c r="B2625" s="76" t="str">
        <f t="shared" si="121"/>
        <v>48201</v>
      </c>
      <c r="C2625" s="33">
        <v>48201</v>
      </c>
      <c r="D2625" s="33" t="s">
        <v>3075</v>
      </c>
      <c r="E2625" s="33" t="s">
        <v>1015</v>
      </c>
      <c r="F2625" s="33" t="s">
        <v>1014</v>
      </c>
      <c r="G2625" s="33" t="s">
        <v>3076</v>
      </c>
      <c r="H2625" s="5" t="s">
        <v>1855</v>
      </c>
      <c r="I2625" s="33">
        <v>2684</v>
      </c>
      <c r="K2625" s="9">
        <v>48</v>
      </c>
      <c r="O2625" s="33" t="s">
        <v>7553</v>
      </c>
      <c r="P2625" s="61" t="str">
        <f t="shared" si="122"/>
        <v>POINT(-95.417454 29.807479)</v>
      </c>
      <c r="Q2625" s="67">
        <v>29.807479000000001</v>
      </c>
      <c r="R2625" s="67">
        <v>-95.417454000000006</v>
      </c>
    </row>
    <row r="2626" spans="1:18" x14ac:dyDescent="0.25">
      <c r="A2626" s="76" t="str">
        <f t="shared" si="120"/>
        <v>48203</v>
      </c>
      <c r="B2626" s="76" t="str">
        <f t="shared" si="121"/>
        <v>48203</v>
      </c>
      <c r="C2626" s="33">
        <v>48203</v>
      </c>
      <c r="D2626" s="33" t="s">
        <v>3655</v>
      </c>
      <c r="E2626" s="33" t="s">
        <v>1015</v>
      </c>
      <c r="F2626" s="33" t="s">
        <v>1014</v>
      </c>
      <c r="G2626" s="33" t="s">
        <v>3656</v>
      </c>
      <c r="H2626" s="5" t="s">
        <v>1855</v>
      </c>
      <c r="I2626" s="33">
        <v>2685</v>
      </c>
      <c r="K2626" s="9">
        <v>48</v>
      </c>
      <c r="O2626" s="33" t="s">
        <v>7554</v>
      </c>
      <c r="P2626" s="61" t="str">
        <f t="shared" si="122"/>
        <v>POINT(-94.412978 32.534967)</v>
      </c>
      <c r="Q2626" s="67">
        <v>32.534967000000002</v>
      </c>
      <c r="R2626" s="67">
        <v>-94.412977999999995</v>
      </c>
    </row>
    <row r="2627" spans="1:18" x14ac:dyDescent="0.25">
      <c r="A2627" s="76" t="str">
        <f t="shared" ref="A2627:A2690" si="123">K2627&amp;RIGHT(C2627,3)</f>
        <v>48205</v>
      </c>
      <c r="B2627" s="76" t="str">
        <f t="shared" ref="B2627:B2690" si="124">TEXT(A2627,"00000")</f>
        <v>48205</v>
      </c>
      <c r="C2627" s="33">
        <v>48205</v>
      </c>
      <c r="D2627" s="33" t="s">
        <v>7555</v>
      </c>
      <c r="E2627" s="33" t="s">
        <v>1015</v>
      </c>
      <c r="F2627" s="33" t="s">
        <v>1014</v>
      </c>
      <c r="G2627" s="33" t="s">
        <v>7556</v>
      </c>
      <c r="H2627" s="5" t="s">
        <v>1855</v>
      </c>
      <c r="I2627" s="33">
        <v>2686</v>
      </c>
      <c r="K2627" s="9">
        <v>48</v>
      </c>
      <c r="O2627" s="33" t="s">
        <v>7557</v>
      </c>
      <c r="P2627" s="61" t="str">
        <f t="shared" ref="P2627:P2690" si="125">CONCATENATE("POINT","(",R2627," ",Q2627,")")</f>
        <v>POINT(-102.488764 35.984331)</v>
      </c>
      <c r="Q2627" s="67">
        <v>35.984330999999997</v>
      </c>
      <c r="R2627" s="67">
        <v>-102.488764</v>
      </c>
    </row>
    <row r="2628" spans="1:18" x14ac:dyDescent="0.25">
      <c r="A2628" s="76" t="str">
        <f t="shared" si="123"/>
        <v>48207</v>
      </c>
      <c r="B2628" s="76" t="str">
        <f t="shared" si="124"/>
        <v>48207</v>
      </c>
      <c r="C2628" s="33">
        <v>48207</v>
      </c>
      <c r="D2628" s="33" t="s">
        <v>4052</v>
      </c>
      <c r="E2628" s="33" t="s">
        <v>1015</v>
      </c>
      <c r="F2628" s="33" t="s">
        <v>1014</v>
      </c>
      <c r="G2628" s="33" t="s">
        <v>4053</v>
      </c>
      <c r="H2628" s="5" t="s">
        <v>1855</v>
      </c>
      <c r="I2628" s="33">
        <v>2687</v>
      </c>
      <c r="K2628" s="9">
        <v>48</v>
      </c>
      <c r="O2628" s="33" t="s">
        <v>7558</v>
      </c>
      <c r="P2628" s="61" t="str">
        <f t="shared" si="125"/>
        <v>POINT(-99.767465 33.178592)</v>
      </c>
      <c r="Q2628" s="67">
        <v>33.178592000000002</v>
      </c>
      <c r="R2628" s="67">
        <v>-99.767465000000001</v>
      </c>
    </row>
    <row r="2629" spans="1:18" x14ac:dyDescent="0.25">
      <c r="A2629" s="76" t="str">
        <f t="shared" si="123"/>
        <v>48209</v>
      </c>
      <c r="B2629" s="76" t="str">
        <f t="shared" si="124"/>
        <v>48209</v>
      </c>
      <c r="C2629" s="33">
        <v>48209</v>
      </c>
      <c r="D2629" s="33" t="s">
        <v>7559</v>
      </c>
      <c r="E2629" s="33" t="s">
        <v>1015</v>
      </c>
      <c r="F2629" s="33" t="s">
        <v>1014</v>
      </c>
      <c r="G2629" s="33" t="s">
        <v>7560</v>
      </c>
      <c r="H2629" s="5" t="s">
        <v>1855</v>
      </c>
      <c r="I2629" s="33">
        <v>2688</v>
      </c>
      <c r="K2629" s="9">
        <v>48</v>
      </c>
      <c r="O2629" s="33" t="s">
        <v>7561</v>
      </c>
      <c r="P2629" s="61" t="str">
        <f t="shared" si="125"/>
        <v>POINT(-97.935889 30.00246)</v>
      </c>
      <c r="Q2629" s="67">
        <v>30.002459999999999</v>
      </c>
      <c r="R2629" s="67">
        <v>-97.935889000000003</v>
      </c>
    </row>
    <row r="2630" spans="1:18" x14ac:dyDescent="0.25">
      <c r="A2630" s="76" t="str">
        <f t="shared" si="123"/>
        <v>48211</v>
      </c>
      <c r="B2630" s="76" t="str">
        <f t="shared" si="124"/>
        <v>48211</v>
      </c>
      <c r="C2630" s="33">
        <v>48211</v>
      </c>
      <c r="D2630" s="33" t="s">
        <v>7562</v>
      </c>
      <c r="E2630" s="33" t="s">
        <v>1015</v>
      </c>
      <c r="F2630" s="33" t="s">
        <v>1014</v>
      </c>
      <c r="G2630" s="33" t="s">
        <v>7563</v>
      </c>
      <c r="H2630" s="5" t="s">
        <v>1855</v>
      </c>
      <c r="I2630" s="33">
        <v>2689</v>
      </c>
      <c r="K2630" s="9">
        <v>48</v>
      </c>
      <c r="O2630" s="33" t="s">
        <v>7564</v>
      </c>
      <c r="P2630" s="61" t="str">
        <f t="shared" si="125"/>
        <v>POINT(-100.364036 35.893959)</v>
      </c>
      <c r="Q2630" s="67">
        <v>35.893959000000002</v>
      </c>
      <c r="R2630" s="67">
        <v>-100.364036</v>
      </c>
    </row>
    <row r="2631" spans="1:18" x14ac:dyDescent="0.25">
      <c r="A2631" s="76" t="str">
        <f t="shared" si="123"/>
        <v>48213</v>
      </c>
      <c r="B2631" s="76" t="str">
        <f t="shared" si="124"/>
        <v>48213</v>
      </c>
      <c r="C2631" s="33">
        <v>48213</v>
      </c>
      <c r="D2631" s="33" t="s">
        <v>3467</v>
      </c>
      <c r="E2631" s="33" t="s">
        <v>1015</v>
      </c>
      <c r="F2631" s="33" t="s">
        <v>1014</v>
      </c>
      <c r="G2631" s="33" t="s">
        <v>3468</v>
      </c>
      <c r="H2631" s="5" t="s">
        <v>1855</v>
      </c>
      <c r="I2631" s="33">
        <v>2690</v>
      </c>
      <c r="K2631" s="9">
        <v>48</v>
      </c>
      <c r="O2631" s="33" t="s">
        <v>7565</v>
      </c>
      <c r="P2631" s="61" t="str">
        <f t="shared" si="125"/>
        <v>POINT(-95.889717 32.237902)</v>
      </c>
      <c r="Q2631" s="67">
        <v>32.237901999999998</v>
      </c>
      <c r="R2631" s="67">
        <v>-95.889717000000005</v>
      </c>
    </row>
    <row r="2632" spans="1:18" x14ac:dyDescent="0.25">
      <c r="A2632" s="76" t="str">
        <f t="shared" si="123"/>
        <v>48215</v>
      </c>
      <c r="B2632" s="76" t="str">
        <f t="shared" si="124"/>
        <v>48215</v>
      </c>
      <c r="C2632" s="33">
        <v>48215</v>
      </c>
      <c r="D2632" s="33" t="s">
        <v>5892</v>
      </c>
      <c r="E2632" s="33" t="s">
        <v>1015</v>
      </c>
      <c r="F2632" s="33" t="s">
        <v>1014</v>
      </c>
      <c r="G2632" s="33" t="s">
        <v>5893</v>
      </c>
      <c r="H2632" s="5" t="s">
        <v>1855</v>
      </c>
      <c r="I2632" s="33">
        <v>2691</v>
      </c>
      <c r="K2632" s="9">
        <v>48</v>
      </c>
      <c r="O2632" s="33" t="s">
        <v>7566</v>
      </c>
      <c r="P2632" s="61" t="str">
        <f t="shared" si="125"/>
        <v>POINT(-98.184054 26.232452)</v>
      </c>
      <c r="Q2632" s="67">
        <v>26.232451999999999</v>
      </c>
      <c r="R2632" s="67">
        <v>-98.184054000000003</v>
      </c>
    </row>
    <row r="2633" spans="1:18" x14ac:dyDescent="0.25">
      <c r="A2633" s="76" t="str">
        <f t="shared" si="123"/>
        <v>48217</v>
      </c>
      <c r="B2633" s="76" t="str">
        <f t="shared" si="124"/>
        <v>48217</v>
      </c>
      <c r="C2633" s="33">
        <v>48217</v>
      </c>
      <c r="D2633" s="33" t="s">
        <v>5502</v>
      </c>
      <c r="E2633" s="33" t="s">
        <v>1015</v>
      </c>
      <c r="F2633" s="33" t="s">
        <v>1014</v>
      </c>
      <c r="G2633" s="33" t="s">
        <v>5503</v>
      </c>
      <c r="H2633" s="5" t="s">
        <v>1855</v>
      </c>
      <c r="I2633" s="33">
        <v>2692</v>
      </c>
      <c r="K2633" s="9">
        <v>48</v>
      </c>
      <c r="O2633" s="33" t="s">
        <v>7567</v>
      </c>
      <c r="P2633" s="61" t="str">
        <f t="shared" si="125"/>
        <v>POINT(-97.174067 31.998096)</v>
      </c>
      <c r="Q2633" s="67">
        <v>31.998096</v>
      </c>
      <c r="R2633" s="67">
        <v>-97.174066999999994</v>
      </c>
    </row>
    <row r="2634" spans="1:18" x14ac:dyDescent="0.25">
      <c r="A2634" s="76" t="str">
        <f t="shared" si="123"/>
        <v>48219</v>
      </c>
      <c r="B2634" s="76" t="str">
        <f t="shared" si="124"/>
        <v>48219</v>
      </c>
      <c r="C2634" s="33">
        <v>48219</v>
      </c>
      <c r="D2634" s="33" t="s">
        <v>7568</v>
      </c>
      <c r="E2634" s="33" t="s">
        <v>1015</v>
      </c>
      <c r="F2634" s="33" t="s">
        <v>1014</v>
      </c>
      <c r="G2634" s="33" t="s">
        <v>7569</v>
      </c>
      <c r="H2634" s="5" t="s">
        <v>1855</v>
      </c>
      <c r="I2634" s="33">
        <v>2693</v>
      </c>
      <c r="K2634" s="9">
        <v>48</v>
      </c>
      <c r="O2634" s="33" t="s">
        <v>7570</v>
      </c>
      <c r="P2634" s="61" t="str">
        <f t="shared" si="125"/>
        <v>POINT(-102.33483 33.586415)</v>
      </c>
      <c r="Q2634" s="67">
        <v>33.586415000000002</v>
      </c>
      <c r="R2634" s="67">
        <v>-102.33483</v>
      </c>
    </row>
    <row r="2635" spans="1:18" x14ac:dyDescent="0.25">
      <c r="A2635" s="76" t="str">
        <f t="shared" si="123"/>
        <v>48221</v>
      </c>
      <c r="B2635" s="76" t="str">
        <f t="shared" si="124"/>
        <v>48221</v>
      </c>
      <c r="C2635" s="33">
        <v>48221</v>
      </c>
      <c r="D2635" s="33" t="s">
        <v>7571</v>
      </c>
      <c r="E2635" s="33" t="s">
        <v>1015</v>
      </c>
      <c r="F2635" s="33" t="s">
        <v>1014</v>
      </c>
      <c r="G2635" s="33" t="s">
        <v>7572</v>
      </c>
      <c r="H2635" s="5" t="s">
        <v>1855</v>
      </c>
      <c r="I2635" s="33">
        <v>2694</v>
      </c>
      <c r="K2635" s="9">
        <v>48</v>
      </c>
      <c r="O2635" s="33" t="s">
        <v>7573</v>
      </c>
      <c r="P2635" s="61" t="str">
        <f t="shared" si="125"/>
        <v>POINT(-97.765687 32.432951)</v>
      </c>
      <c r="Q2635" s="67">
        <v>32.432951000000003</v>
      </c>
      <c r="R2635" s="67">
        <v>-97.765687</v>
      </c>
    </row>
    <row r="2636" spans="1:18" x14ac:dyDescent="0.25">
      <c r="A2636" s="76" t="str">
        <f t="shared" si="123"/>
        <v>48223</v>
      </c>
      <c r="B2636" s="76" t="str">
        <f t="shared" si="124"/>
        <v>48223</v>
      </c>
      <c r="C2636" s="33">
        <v>48223</v>
      </c>
      <c r="D2636" s="33" t="s">
        <v>4312</v>
      </c>
      <c r="E2636" s="33" t="s">
        <v>1015</v>
      </c>
      <c r="F2636" s="33" t="s">
        <v>1014</v>
      </c>
      <c r="G2636" s="33" t="s">
        <v>4313</v>
      </c>
      <c r="H2636" s="5" t="s">
        <v>1855</v>
      </c>
      <c r="I2636" s="33">
        <v>2695</v>
      </c>
      <c r="K2636" s="9">
        <v>48</v>
      </c>
      <c r="O2636" s="33" t="s">
        <v>7574</v>
      </c>
      <c r="P2636" s="61" t="str">
        <f t="shared" si="125"/>
        <v>POINT(-95.586932 33.124117)</v>
      </c>
      <c r="Q2636" s="67">
        <v>33.124116999999998</v>
      </c>
      <c r="R2636" s="67">
        <v>-95.586932000000004</v>
      </c>
    </row>
    <row r="2637" spans="1:18" x14ac:dyDescent="0.25">
      <c r="A2637" s="76" t="str">
        <f t="shared" si="123"/>
        <v>48225</v>
      </c>
      <c r="B2637" s="76" t="str">
        <f t="shared" si="124"/>
        <v>48225</v>
      </c>
      <c r="C2637" s="33">
        <v>48225</v>
      </c>
      <c r="D2637" s="33" t="s">
        <v>1956</v>
      </c>
      <c r="E2637" s="33" t="s">
        <v>1015</v>
      </c>
      <c r="F2637" s="33" t="s">
        <v>1014</v>
      </c>
      <c r="G2637" s="33" t="s">
        <v>1957</v>
      </c>
      <c r="H2637" s="5" t="s">
        <v>1855</v>
      </c>
      <c r="I2637" s="33">
        <v>2696</v>
      </c>
      <c r="K2637" s="9">
        <v>48</v>
      </c>
      <c r="O2637" s="33" t="s">
        <v>7575</v>
      </c>
      <c r="P2637" s="61" t="str">
        <f t="shared" si="125"/>
        <v>POINT(-95.46482 31.298935)</v>
      </c>
      <c r="Q2637" s="67">
        <v>31.298935</v>
      </c>
      <c r="R2637" s="67">
        <v>-95.464820000000003</v>
      </c>
    </row>
    <row r="2638" spans="1:18" x14ac:dyDescent="0.25">
      <c r="A2638" s="76" t="str">
        <f t="shared" si="123"/>
        <v>48227</v>
      </c>
      <c r="B2638" s="76" t="str">
        <f t="shared" si="124"/>
        <v>48227</v>
      </c>
      <c r="C2638" s="33">
        <v>48227</v>
      </c>
      <c r="D2638" s="33" t="s">
        <v>2245</v>
      </c>
      <c r="E2638" s="33" t="s">
        <v>1015</v>
      </c>
      <c r="F2638" s="33" t="s">
        <v>1014</v>
      </c>
      <c r="G2638" s="33" t="s">
        <v>2246</v>
      </c>
      <c r="H2638" s="5" t="s">
        <v>1855</v>
      </c>
      <c r="I2638" s="33">
        <v>2697</v>
      </c>
      <c r="K2638" s="9">
        <v>48</v>
      </c>
      <c r="O2638" s="33" t="s">
        <v>7576</v>
      </c>
      <c r="P2638" s="61" t="str">
        <f t="shared" si="125"/>
        <v>POINT(-101.464986 32.242066)</v>
      </c>
      <c r="Q2638" s="67">
        <v>32.242066000000001</v>
      </c>
      <c r="R2638" s="67">
        <v>-101.464986</v>
      </c>
    </row>
    <row r="2639" spans="1:18" x14ac:dyDescent="0.25">
      <c r="A2639" s="76" t="str">
        <f t="shared" si="123"/>
        <v>48229</v>
      </c>
      <c r="B2639" s="76" t="str">
        <f t="shared" si="124"/>
        <v>48229</v>
      </c>
      <c r="C2639" s="33">
        <v>48229</v>
      </c>
      <c r="D2639" s="33" t="s">
        <v>7577</v>
      </c>
      <c r="E2639" s="33" t="s">
        <v>1015</v>
      </c>
      <c r="F2639" s="33" t="s">
        <v>1014</v>
      </c>
      <c r="G2639" s="33" t="s">
        <v>7578</v>
      </c>
      <c r="H2639" s="5" t="s">
        <v>1855</v>
      </c>
      <c r="I2639" s="33">
        <v>2698</v>
      </c>
      <c r="K2639" s="9">
        <v>48</v>
      </c>
      <c r="O2639" s="33" t="s">
        <v>7579</v>
      </c>
      <c r="P2639" s="61" t="str">
        <f t="shared" si="125"/>
        <v>POINT(-105.641319 31.420986)</v>
      </c>
      <c r="Q2639" s="67">
        <v>31.420985999999999</v>
      </c>
      <c r="R2639" s="67">
        <v>-105.641319</v>
      </c>
    </row>
    <row r="2640" spans="1:18" x14ac:dyDescent="0.25">
      <c r="A2640" s="76" t="str">
        <f t="shared" si="123"/>
        <v>48231</v>
      </c>
      <c r="B2640" s="76" t="str">
        <f t="shared" si="124"/>
        <v>48231</v>
      </c>
      <c r="C2640" s="33">
        <v>48231</v>
      </c>
      <c r="D2640" s="33" t="s">
        <v>7580</v>
      </c>
      <c r="E2640" s="33" t="s">
        <v>1015</v>
      </c>
      <c r="F2640" s="33" t="s">
        <v>1014</v>
      </c>
      <c r="G2640" s="33" t="s">
        <v>7581</v>
      </c>
      <c r="H2640" s="5" t="s">
        <v>1855</v>
      </c>
      <c r="I2640" s="33">
        <v>2699</v>
      </c>
      <c r="K2640" s="9">
        <v>48</v>
      </c>
      <c r="O2640" s="33" t="s">
        <v>7582</v>
      </c>
      <c r="P2640" s="61" t="str">
        <f t="shared" si="125"/>
        <v>POINT(-96.095018 33.085785)</v>
      </c>
      <c r="Q2640" s="67">
        <v>33.085785000000001</v>
      </c>
      <c r="R2640" s="67">
        <v>-96.095017999999996</v>
      </c>
    </row>
    <row r="2641" spans="1:18" x14ac:dyDescent="0.25">
      <c r="A2641" s="76" t="str">
        <f t="shared" si="123"/>
        <v>48233</v>
      </c>
      <c r="B2641" s="76" t="str">
        <f t="shared" si="124"/>
        <v>48233</v>
      </c>
      <c r="C2641" s="33">
        <v>48233</v>
      </c>
      <c r="D2641" s="33" t="s">
        <v>7103</v>
      </c>
      <c r="E2641" s="33" t="s">
        <v>1015</v>
      </c>
      <c r="F2641" s="33" t="s">
        <v>1014</v>
      </c>
      <c r="G2641" s="33" t="s">
        <v>7104</v>
      </c>
      <c r="H2641" s="5" t="s">
        <v>1855</v>
      </c>
      <c r="I2641" s="33">
        <v>2700</v>
      </c>
      <c r="K2641" s="9">
        <v>48</v>
      </c>
      <c r="O2641" s="33" t="s">
        <v>7583</v>
      </c>
      <c r="P2641" s="61" t="str">
        <f t="shared" si="125"/>
        <v>POINT(-101.448842 35.6807)</v>
      </c>
      <c r="Q2641" s="67">
        <v>35.680700000000002</v>
      </c>
      <c r="R2641" s="67">
        <v>-101.448842</v>
      </c>
    </row>
    <row r="2642" spans="1:18" x14ac:dyDescent="0.25">
      <c r="A2642" s="76" t="str">
        <f t="shared" si="123"/>
        <v>48235</v>
      </c>
      <c r="B2642" s="76" t="str">
        <f t="shared" si="124"/>
        <v>48235</v>
      </c>
      <c r="C2642" s="33">
        <v>48235</v>
      </c>
      <c r="D2642" s="33" t="s">
        <v>7584</v>
      </c>
      <c r="E2642" s="33" t="s">
        <v>1015</v>
      </c>
      <c r="F2642" s="33" t="s">
        <v>1014</v>
      </c>
      <c r="G2642" s="33" t="s">
        <v>7585</v>
      </c>
      <c r="H2642" s="5" t="s">
        <v>1855</v>
      </c>
      <c r="I2642" s="33">
        <v>2701</v>
      </c>
      <c r="K2642" s="9">
        <v>48</v>
      </c>
      <c r="O2642" s="33" t="s">
        <v>7586</v>
      </c>
      <c r="P2642" s="61" t="str">
        <f t="shared" si="125"/>
        <v>POINT(-100.844201 31.266676)</v>
      </c>
      <c r="Q2642" s="67">
        <v>31.266676</v>
      </c>
      <c r="R2642" s="67">
        <v>-100.844201</v>
      </c>
    </row>
    <row r="2643" spans="1:18" x14ac:dyDescent="0.25">
      <c r="A2643" s="76" t="str">
        <f t="shared" si="123"/>
        <v>48237</v>
      </c>
      <c r="B2643" s="76" t="str">
        <f t="shared" si="124"/>
        <v>48237</v>
      </c>
      <c r="C2643" s="33">
        <v>48237</v>
      </c>
      <c r="D2643" s="33" t="s">
        <v>7587</v>
      </c>
      <c r="E2643" s="33" t="s">
        <v>1015</v>
      </c>
      <c r="F2643" s="33" t="s">
        <v>1014</v>
      </c>
      <c r="G2643" s="33" t="s">
        <v>7588</v>
      </c>
      <c r="H2643" s="5" t="s">
        <v>1855</v>
      </c>
      <c r="I2643" s="33">
        <v>2702</v>
      </c>
      <c r="K2643" s="9">
        <v>48</v>
      </c>
      <c r="O2643" s="33" t="s">
        <v>7589</v>
      </c>
      <c r="P2643" s="61" t="str">
        <f t="shared" si="125"/>
        <v>POINT(-98.168776 33.198497)</v>
      </c>
      <c r="Q2643" s="67">
        <v>33.198497000000003</v>
      </c>
      <c r="R2643" s="67">
        <v>-98.168775999999994</v>
      </c>
    </row>
    <row r="2644" spans="1:18" x14ac:dyDescent="0.25">
      <c r="A2644" s="76" t="str">
        <f t="shared" si="123"/>
        <v>48239</v>
      </c>
      <c r="B2644" s="76" t="str">
        <f t="shared" si="124"/>
        <v>48239</v>
      </c>
      <c r="C2644" s="33">
        <v>48239</v>
      </c>
      <c r="D2644" s="33" t="s">
        <v>1959</v>
      </c>
      <c r="E2644" s="33" t="s">
        <v>1015</v>
      </c>
      <c r="F2644" s="33" t="s">
        <v>1014</v>
      </c>
      <c r="G2644" s="33" t="s">
        <v>1960</v>
      </c>
      <c r="H2644" s="5" t="s">
        <v>1855</v>
      </c>
      <c r="I2644" s="33">
        <v>2703</v>
      </c>
      <c r="K2644" s="9">
        <v>48</v>
      </c>
      <c r="O2644" s="33" t="s">
        <v>7590</v>
      </c>
      <c r="P2644" s="61" t="str">
        <f t="shared" si="125"/>
        <v>POINT(-96.594951 28.961331)</v>
      </c>
      <c r="Q2644" s="67">
        <v>28.961331000000001</v>
      </c>
      <c r="R2644" s="67">
        <v>-96.594950999999995</v>
      </c>
    </row>
    <row r="2645" spans="1:18" x14ac:dyDescent="0.25">
      <c r="A2645" s="76" t="str">
        <f t="shared" si="123"/>
        <v>48241</v>
      </c>
      <c r="B2645" s="76" t="str">
        <f t="shared" si="124"/>
        <v>48241</v>
      </c>
      <c r="C2645" s="33">
        <v>48241</v>
      </c>
      <c r="D2645" s="33" t="s">
        <v>3090</v>
      </c>
      <c r="E2645" s="33" t="s">
        <v>1015</v>
      </c>
      <c r="F2645" s="33" t="s">
        <v>1014</v>
      </c>
      <c r="G2645" s="33" t="s">
        <v>3091</v>
      </c>
      <c r="H2645" s="5" t="s">
        <v>1855</v>
      </c>
      <c r="I2645" s="33">
        <v>2704</v>
      </c>
      <c r="K2645" s="9">
        <v>48</v>
      </c>
      <c r="O2645" s="33" t="s">
        <v>7591</v>
      </c>
      <c r="P2645" s="61" t="str">
        <f t="shared" si="125"/>
        <v>POINT(-93.994075 30.736464)</v>
      </c>
      <c r="Q2645" s="67">
        <v>30.736464000000002</v>
      </c>
      <c r="R2645" s="67">
        <v>-93.994074999999995</v>
      </c>
    </row>
    <row r="2646" spans="1:18" x14ac:dyDescent="0.25">
      <c r="A2646" s="76" t="str">
        <f t="shared" si="123"/>
        <v>48243</v>
      </c>
      <c r="B2646" s="76" t="str">
        <f t="shared" si="124"/>
        <v>48243</v>
      </c>
      <c r="C2646" s="33">
        <v>48243</v>
      </c>
      <c r="D2646" s="33" t="s">
        <v>3093</v>
      </c>
      <c r="E2646" s="33" t="s">
        <v>1015</v>
      </c>
      <c r="F2646" s="33" t="s">
        <v>1014</v>
      </c>
      <c r="G2646" s="33" t="s">
        <v>3094</v>
      </c>
      <c r="H2646" s="5" t="s">
        <v>1855</v>
      </c>
      <c r="I2646" s="33">
        <v>2705</v>
      </c>
      <c r="K2646" s="9">
        <v>48</v>
      </c>
      <c r="O2646" s="33" t="s">
        <v>7592</v>
      </c>
      <c r="P2646" s="61" t="str">
        <f t="shared" si="125"/>
        <v>POINT(-103.990284 30.603582)</v>
      </c>
      <c r="Q2646" s="67">
        <v>30.603581999999999</v>
      </c>
      <c r="R2646" s="67">
        <v>-103.990284</v>
      </c>
    </row>
    <row r="2647" spans="1:18" x14ac:dyDescent="0.25">
      <c r="A2647" s="76" t="str">
        <f t="shared" si="123"/>
        <v>48245</v>
      </c>
      <c r="B2647" s="76" t="str">
        <f t="shared" si="124"/>
        <v>48245</v>
      </c>
      <c r="C2647" s="33">
        <v>48245</v>
      </c>
      <c r="D2647" s="33" t="s">
        <v>1962</v>
      </c>
      <c r="E2647" s="33" t="s">
        <v>1015</v>
      </c>
      <c r="F2647" s="33" t="s">
        <v>1014</v>
      </c>
      <c r="G2647" s="33" t="s">
        <v>1963</v>
      </c>
      <c r="H2647" s="5" t="s">
        <v>1855</v>
      </c>
      <c r="I2647" s="33">
        <v>2706</v>
      </c>
      <c r="K2647" s="9">
        <v>48</v>
      </c>
      <c r="O2647" s="33" t="s">
        <v>7593</v>
      </c>
      <c r="P2647" s="61" t="str">
        <f t="shared" si="125"/>
        <v>POINT(-94.067554 30.01233)</v>
      </c>
      <c r="Q2647" s="67">
        <v>30.012329999999999</v>
      </c>
      <c r="R2647" s="67">
        <v>-94.067554000000001</v>
      </c>
    </row>
    <row r="2648" spans="1:18" x14ac:dyDescent="0.25">
      <c r="A2648" s="76" t="str">
        <f t="shared" si="123"/>
        <v>48247</v>
      </c>
      <c r="B2648" s="76" t="str">
        <f t="shared" si="124"/>
        <v>48247</v>
      </c>
      <c r="C2648" s="33">
        <v>48247</v>
      </c>
      <c r="D2648" s="33" t="s">
        <v>7594</v>
      </c>
      <c r="E2648" s="33" t="s">
        <v>1015</v>
      </c>
      <c r="F2648" s="33" t="s">
        <v>1014</v>
      </c>
      <c r="G2648" s="33" t="s">
        <v>7595</v>
      </c>
      <c r="H2648" s="5" t="s">
        <v>1855</v>
      </c>
      <c r="I2648" s="33">
        <v>2707</v>
      </c>
      <c r="K2648" s="9">
        <v>48</v>
      </c>
      <c r="O2648" s="33" t="s">
        <v>7596</v>
      </c>
      <c r="P2648" s="61" t="str">
        <f t="shared" si="125"/>
        <v>POINT(-98.68362 27.304609)</v>
      </c>
      <c r="Q2648" s="67">
        <v>27.304608999999999</v>
      </c>
      <c r="R2648" s="67">
        <v>-98.683620000000005</v>
      </c>
    </row>
    <row r="2649" spans="1:18" x14ac:dyDescent="0.25">
      <c r="A2649" s="76" t="str">
        <f t="shared" si="123"/>
        <v>48249</v>
      </c>
      <c r="B2649" s="76" t="str">
        <f t="shared" si="124"/>
        <v>48249</v>
      </c>
      <c r="C2649" s="33">
        <v>48249</v>
      </c>
      <c r="D2649" s="33" t="s">
        <v>7597</v>
      </c>
      <c r="E2649" s="33" t="s">
        <v>1015</v>
      </c>
      <c r="F2649" s="33" t="s">
        <v>1014</v>
      </c>
      <c r="G2649" s="33" t="s">
        <v>7598</v>
      </c>
      <c r="H2649" s="5" t="s">
        <v>1855</v>
      </c>
      <c r="I2649" s="33">
        <v>2708</v>
      </c>
      <c r="K2649" s="9">
        <v>48</v>
      </c>
      <c r="O2649" s="33" t="s">
        <v>7599</v>
      </c>
      <c r="P2649" s="61" t="str">
        <f t="shared" si="125"/>
        <v>POINT(-98.064602 27.751904)</v>
      </c>
      <c r="Q2649" s="67">
        <v>27.751904</v>
      </c>
      <c r="R2649" s="67">
        <v>-98.064601999999994</v>
      </c>
    </row>
    <row r="2650" spans="1:18" x14ac:dyDescent="0.25">
      <c r="A2650" s="76" t="str">
        <f t="shared" si="123"/>
        <v>48251</v>
      </c>
      <c r="B2650" s="76" t="str">
        <f t="shared" si="124"/>
        <v>48251</v>
      </c>
      <c r="C2650" s="33">
        <v>48251</v>
      </c>
      <c r="D2650" s="33" t="s">
        <v>2256</v>
      </c>
      <c r="E2650" s="33" t="s">
        <v>1015</v>
      </c>
      <c r="F2650" s="33" t="s">
        <v>1014</v>
      </c>
      <c r="G2650" s="33" t="s">
        <v>2257</v>
      </c>
      <c r="H2650" s="5" t="s">
        <v>1855</v>
      </c>
      <c r="I2650" s="33">
        <v>2709</v>
      </c>
      <c r="K2650" s="9">
        <v>48</v>
      </c>
      <c r="O2650" s="33" t="s">
        <v>7600</v>
      </c>
      <c r="P2650" s="61" t="str">
        <f t="shared" si="125"/>
        <v>POINT(-97.325793 32.435783)</v>
      </c>
      <c r="Q2650" s="67">
        <v>32.435783000000001</v>
      </c>
      <c r="R2650" s="67">
        <v>-97.325793000000004</v>
      </c>
    </row>
    <row r="2651" spans="1:18" x14ac:dyDescent="0.25">
      <c r="A2651" s="76" t="str">
        <f t="shared" si="123"/>
        <v>48253</v>
      </c>
      <c r="B2651" s="76" t="str">
        <f t="shared" si="124"/>
        <v>48253</v>
      </c>
      <c r="C2651" s="33">
        <v>48253</v>
      </c>
      <c r="D2651" s="33" t="s">
        <v>3101</v>
      </c>
      <c r="E2651" s="33" t="s">
        <v>1015</v>
      </c>
      <c r="F2651" s="33" t="s">
        <v>1014</v>
      </c>
      <c r="G2651" s="33" t="s">
        <v>3102</v>
      </c>
      <c r="H2651" s="5" t="s">
        <v>1855</v>
      </c>
      <c r="I2651" s="33">
        <v>2710</v>
      </c>
      <c r="K2651" s="9">
        <v>48</v>
      </c>
      <c r="O2651" s="33" t="s">
        <v>7601</v>
      </c>
      <c r="P2651" s="61" t="str">
        <f t="shared" si="125"/>
        <v>POINT(-99.808917 32.711236)</v>
      </c>
      <c r="Q2651" s="67">
        <v>32.711236</v>
      </c>
      <c r="R2651" s="67">
        <v>-99.808916999999994</v>
      </c>
    </row>
    <row r="2652" spans="1:18" x14ac:dyDescent="0.25">
      <c r="A2652" s="76" t="str">
        <f t="shared" si="123"/>
        <v>48255</v>
      </c>
      <c r="B2652" s="76" t="str">
        <f t="shared" si="124"/>
        <v>48255</v>
      </c>
      <c r="C2652" s="33">
        <v>48255</v>
      </c>
      <c r="D2652" s="33" t="s">
        <v>7602</v>
      </c>
      <c r="E2652" s="33" t="s">
        <v>1015</v>
      </c>
      <c r="F2652" s="33" t="s">
        <v>1014</v>
      </c>
      <c r="G2652" s="33" t="s">
        <v>7603</v>
      </c>
      <c r="H2652" s="5" t="s">
        <v>1855</v>
      </c>
      <c r="I2652" s="33">
        <v>2711</v>
      </c>
      <c r="K2652" s="9">
        <v>48</v>
      </c>
      <c r="O2652" s="33" t="s">
        <v>7604</v>
      </c>
      <c r="P2652" s="61" t="str">
        <f t="shared" si="125"/>
        <v>POINT(-97.864151 28.856195)</v>
      </c>
      <c r="Q2652" s="67">
        <v>28.856195</v>
      </c>
      <c r="R2652" s="67">
        <v>-97.864151000000007</v>
      </c>
    </row>
    <row r="2653" spans="1:18" x14ac:dyDescent="0.25">
      <c r="A2653" s="76" t="str">
        <f t="shared" si="123"/>
        <v>48257</v>
      </c>
      <c r="B2653" s="76" t="str">
        <f t="shared" si="124"/>
        <v>48257</v>
      </c>
      <c r="C2653" s="33">
        <v>48257</v>
      </c>
      <c r="D2653" s="33" t="s">
        <v>7605</v>
      </c>
      <c r="E2653" s="33" t="s">
        <v>1015</v>
      </c>
      <c r="F2653" s="33" t="s">
        <v>1014</v>
      </c>
      <c r="G2653" s="33" t="s">
        <v>7606</v>
      </c>
      <c r="H2653" s="5" t="s">
        <v>1855</v>
      </c>
      <c r="I2653" s="33">
        <v>2712</v>
      </c>
      <c r="K2653" s="9">
        <v>48</v>
      </c>
      <c r="O2653" s="33" t="s">
        <v>7607</v>
      </c>
      <c r="P2653" s="61" t="str">
        <f t="shared" si="125"/>
        <v>POINT(-96.338534 32.656168)</v>
      </c>
      <c r="Q2653" s="67">
        <v>32.656168000000001</v>
      </c>
      <c r="R2653" s="67">
        <v>-96.338533999999996</v>
      </c>
    </row>
    <row r="2654" spans="1:18" x14ac:dyDescent="0.25">
      <c r="A2654" s="76" t="str">
        <f t="shared" si="123"/>
        <v>48259</v>
      </c>
      <c r="B2654" s="76" t="str">
        <f t="shared" si="124"/>
        <v>48259</v>
      </c>
      <c r="C2654" s="33">
        <v>48259</v>
      </c>
      <c r="D2654" s="33" t="s">
        <v>3490</v>
      </c>
      <c r="E2654" s="33" t="s">
        <v>1015</v>
      </c>
      <c r="F2654" s="33" t="s">
        <v>1014</v>
      </c>
      <c r="G2654" s="33" t="s">
        <v>3491</v>
      </c>
      <c r="H2654" s="5" t="s">
        <v>1855</v>
      </c>
      <c r="I2654" s="33">
        <v>2713</v>
      </c>
      <c r="K2654" s="9">
        <v>48</v>
      </c>
      <c r="O2654" s="33" t="s">
        <v>7608</v>
      </c>
      <c r="P2654" s="61" t="str">
        <f t="shared" si="125"/>
        <v>POINT(-98.725533 29.841299)</v>
      </c>
      <c r="Q2654" s="67">
        <v>29.841298999999999</v>
      </c>
      <c r="R2654" s="67">
        <v>-98.725532999999999</v>
      </c>
    </row>
    <row r="2655" spans="1:18" x14ac:dyDescent="0.25">
      <c r="A2655" s="76" t="str">
        <f t="shared" si="123"/>
        <v>48261</v>
      </c>
      <c r="B2655" s="76" t="str">
        <f t="shared" si="124"/>
        <v>48261</v>
      </c>
      <c r="C2655" s="33">
        <v>48261</v>
      </c>
      <c r="D2655" s="33" t="s">
        <v>7609</v>
      </c>
      <c r="E2655" s="33" t="s">
        <v>1015</v>
      </c>
      <c r="F2655" s="33" t="s">
        <v>1014</v>
      </c>
      <c r="G2655" s="33" t="s">
        <v>7610</v>
      </c>
      <c r="H2655" s="5" t="s">
        <v>1855</v>
      </c>
      <c r="I2655" s="33">
        <v>2714</v>
      </c>
      <c r="K2655" s="9">
        <v>48</v>
      </c>
      <c r="O2655" s="33" t="s">
        <v>7611</v>
      </c>
      <c r="P2655" s="61" t="str">
        <f t="shared" si="125"/>
        <v>POINT(-97.773573 27.065647)</v>
      </c>
      <c r="Q2655" s="67">
        <v>27.065646999999998</v>
      </c>
      <c r="R2655" s="67">
        <v>-97.773572999999999</v>
      </c>
    </row>
    <row r="2656" spans="1:18" x14ac:dyDescent="0.25">
      <c r="A2656" s="76" t="str">
        <f t="shared" si="123"/>
        <v>48263</v>
      </c>
      <c r="B2656" s="76" t="str">
        <f t="shared" si="124"/>
        <v>48263</v>
      </c>
      <c r="C2656" s="33">
        <v>48263</v>
      </c>
      <c r="D2656" s="33" t="s">
        <v>2722</v>
      </c>
      <c r="E2656" s="33" t="s">
        <v>1015</v>
      </c>
      <c r="F2656" s="33" t="s">
        <v>1014</v>
      </c>
      <c r="G2656" s="33" t="s">
        <v>2723</v>
      </c>
      <c r="H2656" s="5" t="s">
        <v>1855</v>
      </c>
      <c r="I2656" s="33">
        <v>2715</v>
      </c>
      <c r="K2656" s="9">
        <v>48</v>
      </c>
      <c r="O2656" s="33" t="s">
        <v>7612</v>
      </c>
      <c r="P2656" s="61" t="str">
        <f t="shared" si="125"/>
        <v>POINT(-100.629728 33.247856)</v>
      </c>
      <c r="Q2656" s="67">
        <v>33.247855999999999</v>
      </c>
      <c r="R2656" s="67">
        <v>-100.629728</v>
      </c>
    </row>
    <row r="2657" spans="1:18" x14ac:dyDescent="0.25">
      <c r="A2657" s="76" t="str">
        <f t="shared" si="123"/>
        <v>48265</v>
      </c>
      <c r="B2657" s="76" t="str">
        <f t="shared" si="124"/>
        <v>48265</v>
      </c>
      <c r="C2657" s="33">
        <v>48265</v>
      </c>
      <c r="D2657" s="33" t="s">
        <v>7613</v>
      </c>
      <c r="E2657" s="33" t="s">
        <v>1015</v>
      </c>
      <c r="F2657" s="33" t="s">
        <v>1014</v>
      </c>
      <c r="G2657" s="33" t="s">
        <v>7614</v>
      </c>
      <c r="H2657" s="5" t="s">
        <v>1855</v>
      </c>
      <c r="I2657" s="33">
        <v>2716</v>
      </c>
      <c r="K2657" s="9">
        <v>48</v>
      </c>
      <c r="O2657" s="33" t="s">
        <v>7615</v>
      </c>
      <c r="P2657" s="61" t="str">
        <f t="shared" si="125"/>
        <v>POINT(-99.159771 30.039931)</v>
      </c>
      <c r="Q2657" s="67">
        <v>30.039930999999999</v>
      </c>
      <c r="R2657" s="67">
        <v>-99.159771000000006</v>
      </c>
    </row>
    <row r="2658" spans="1:18" x14ac:dyDescent="0.25">
      <c r="A2658" s="76" t="str">
        <f t="shared" si="123"/>
        <v>48267</v>
      </c>
      <c r="B2658" s="76" t="str">
        <f t="shared" si="124"/>
        <v>48267</v>
      </c>
      <c r="C2658" s="33">
        <v>48267</v>
      </c>
      <c r="D2658" s="33" t="s">
        <v>7616</v>
      </c>
      <c r="E2658" s="33" t="s">
        <v>1015</v>
      </c>
      <c r="F2658" s="33" t="s">
        <v>1014</v>
      </c>
      <c r="G2658" s="33" t="s">
        <v>7617</v>
      </c>
      <c r="H2658" s="5" t="s">
        <v>1855</v>
      </c>
      <c r="I2658" s="33">
        <v>2717</v>
      </c>
      <c r="K2658" s="9">
        <v>48</v>
      </c>
      <c r="O2658" s="33" t="s">
        <v>7618</v>
      </c>
      <c r="P2658" s="61" t="str">
        <f t="shared" si="125"/>
        <v>POINT(-99.732497 30.490095)</v>
      </c>
      <c r="Q2658" s="67">
        <v>30.490095</v>
      </c>
      <c r="R2658" s="67">
        <v>-99.732496999999995</v>
      </c>
    </row>
    <row r="2659" spans="1:18" x14ac:dyDescent="0.25">
      <c r="A2659" s="76" t="str">
        <f t="shared" si="123"/>
        <v>48269</v>
      </c>
      <c r="B2659" s="76" t="str">
        <f t="shared" si="124"/>
        <v>48269</v>
      </c>
      <c r="C2659" s="33">
        <v>48269</v>
      </c>
      <c r="D2659" s="33" t="s">
        <v>7619</v>
      </c>
      <c r="E2659" s="33" t="s">
        <v>1015</v>
      </c>
      <c r="F2659" s="33" t="s">
        <v>1014</v>
      </c>
      <c r="G2659" s="33" t="s">
        <v>7620</v>
      </c>
      <c r="H2659" s="5" t="s">
        <v>1855</v>
      </c>
      <c r="I2659" s="33">
        <v>2718</v>
      </c>
      <c r="K2659" s="9">
        <v>48</v>
      </c>
      <c r="O2659" s="33" t="s">
        <v>7621</v>
      </c>
      <c r="P2659" s="61" t="str">
        <f t="shared" si="125"/>
        <v>POINT(-100.314415 33.653281)</v>
      </c>
      <c r="Q2659" s="67">
        <v>33.653281</v>
      </c>
      <c r="R2659" s="67">
        <v>-100.314415</v>
      </c>
    </row>
    <row r="2660" spans="1:18" x14ac:dyDescent="0.25">
      <c r="A2660" s="76" t="str">
        <f t="shared" si="123"/>
        <v>48271</v>
      </c>
      <c r="B2660" s="76" t="str">
        <f t="shared" si="124"/>
        <v>48271</v>
      </c>
      <c r="C2660" s="33">
        <v>48271</v>
      </c>
      <c r="D2660" s="33" t="s">
        <v>7622</v>
      </c>
      <c r="E2660" s="33" t="s">
        <v>1015</v>
      </c>
      <c r="F2660" s="33" t="s">
        <v>1014</v>
      </c>
      <c r="G2660" s="33" t="s">
        <v>7623</v>
      </c>
      <c r="H2660" s="5" t="s">
        <v>1855</v>
      </c>
      <c r="I2660" s="33">
        <v>2719</v>
      </c>
      <c r="K2660" s="9">
        <v>48</v>
      </c>
      <c r="O2660" s="33" t="s">
        <v>7624</v>
      </c>
      <c r="P2660" s="61" t="str">
        <f t="shared" si="125"/>
        <v>POINT(-100.418801 29.304886)</v>
      </c>
      <c r="Q2660" s="67">
        <v>29.304886</v>
      </c>
      <c r="R2660" s="67">
        <v>-100.418801</v>
      </c>
    </row>
    <row r="2661" spans="1:18" x14ac:dyDescent="0.25">
      <c r="A2661" s="76" t="str">
        <f t="shared" si="123"/>
        <v>48273</v>
      </c>
      <c r="B2661" s="76" t="str">
        <f t="shared" si="124"/>
        <v>48273</v>
      </c>
      <c r="C2661" s="33">
        <v>48273</v>
      </c>
      <c r="D2661" s="33" t="s">
        <v>7625</v>
      </c>
      <c r="E2661" s="33" t="s">
        <v>1015</v>
      </c>
      <c r="F2661" s="33" t="s">
        <v>1014</v>
      </c>
      <c r="G2661" s="33" t="s">
        <v>7626</v>
      </c>
      <c r="H2661" s="5" t="s">
        <v>1855</v>
      </c>
      <c r="I2661" s="33">
        <v>2720</v>
      </c>
      <c r="K2661" s="9">
        <v>48</v>
      </c>
      <c r="O2661" s="33" t="s">
        <v>7627</v>
      </c>
      <c r="P2661" s="61" t="str">
        <f t="shared" si="125"/>
        <v>POINT(-97.857766 27.492495)</v>
      </c>
      <c r="Q2661" s="67">
        <v>27.492495000000002</v>
      </c>
      <c r="R2661" s="67">
        <v>-97.857765999999998</v>
      </c>
    </row>
    <row r="2662" spans="1:18" x14ac:dyDescent="0.25">
      <c r="A2662" s="76" t="str">
        <f t="shared" si="123"/>
        <v>48275</v>
      </c>
      <c r="B2662" s="76" t="str">
        <f t="shared" si="124"/>
        <v>48275</v>
      </c>
      <c r="C2662" s="33">
        <v>48275</v>
      </c>
      <c r="D2662" s="33" t="s">
        <v>3493</v>
      </c>
      <c r="E2662" s="33" t="s">
        <v>1015</v>
      </c>
      <c r="F2662" s="33" t="s">
        <v>1014</v>
      </c>
      <c r="G2662" s="33" t="s">
        <v>3494</v>
      </c>
      <c r="H2662" s="5" t="s">
        <v>1855</v>
      </c>
      <c r="I2662" s="33">
        <v>2721</v>
      </c>
      <c r="K2662" s="9">
        <v>48</v>
      </c>
      <c r="O2662" s="33" t="s">
        <v>7628</v>
      </c>
      <c r="P2662" s="61" t="str">
        <f t="shared" si="125"/>
        <v>POINT(-99.705702 33.464244)</v>
      </c>
      <c r="Q2662" s="67">
        <v>33.464244000000001</v>
      </c>
      <c r="R2662" s="67">
        <v>-99.705702000000002</v>
      </c>
    </row>
    <row r="2663" spans="1:18" x14ac:dyDescent="0.25">
      <c r="A2663" s="76" t="str">
        <f t="shared" si="123"/>
        <v>48277</v>
      </c>
      <c r="B2663" s="76" t="str">
        <f t="shared" si="124"/>
        <v>48277</v>
      </c>
      <c r="C2663" s="33">
        <v>48277</v>
      </c>
      <c r="D2663" s="33" t="s">
        <v>1965</v>
      </c>
      <c r="E2663" s="33" t="s">
        <v>1015</v>
      </c>
      <c r="F2663" s="33" t="s">
        <v>1014</v>
      </c>
      <c r="G2663" s="33" t="s">
        <v>1966</v>
      </c>
      <c r="H2663" s="5" t="s">
        <v>1855</v>
      </c>
      <c r="I2663" s="33">
        <v>2722</v>
      </c>
      <c r="K2663" s="9">
        <v>48</v>
      </c>
      <c r="O2663" s="33" t="s">
        <v>7629</v>
      </c>
      <c r="P2663" s="61" t="str">
        <f t="shared" si="125"/>
        <v>POINT(-95.53564 33.674176)</v>
      </c>
      <c r="Q2663" s="67">
        <v>33.674176000000003</v>
      </c>
      <c r="R2663" s="67">
        <v>-95.535640000000001</v>
      </c>
    </row>
    <row r="2664" spans="1:18" x14ac:dyDescent="0.25">
      <c r="A2664" s="76" t="str">
        <f t="shared" si="123"/>
        <v>48279</v>
      </c>
      <c r="B2664" s="76" t="str">
        <f t="shared" si="124"/>
        <v>48279</v>
      </c>
      <c r="C2664" s="33">
        <v>48279</v>
      </c>
      <c r="D2664" s="33" t="s">
        <v>7630</v>
      </c>
      <c r="E2664" s="33" t="s">
        <v>1015</v>
      </c>
      <c r="F2664" s="33" t="s">
        <v>1014</v>
      </c>
      <c r="G2664" s="33" t="s">
        <v>7631</v>
      </c>
      <c r="H2664" s="5" t="s">
        <v>1855</v>
      </c>
      <c r="I2664" s="33">
        <v>2723</v>
      </c>
      <c r="K2664" s="9">
        <v>48</v>
      </c>
      <c r="O2664" s="33" t="s">
        <v>7632</v>
      </c>
      <c r="P2664" s="61" t="str">
        <f t="shared" si="125"/>
        <v>POINT(-102.324158 34.028478)</v>
      </c>
      <c r="Q2664" s="67">
        <v>34.028478</v>
      </c>
      <c r="R2664" s="67">
        <v>-102.324158</v>
      </c>
    </row>
    <row r="2665" spans="1:18" x14ac:dyDescent="0.25">
      <c r="A2665" s="76" t="str">
        <f t="shared" si="123"/>
        <v>48281</v>
      </c>
      <c r="B2665" s="76" t="str">
        <f t="shared" si="124"/>
        <v>48281</v>
      </c>
      <c r="C2665" s="33">
        <v>48281</v>
      </c>
      <c r="D2665" s="33" t="s">
        <v>7633</v>
      </c>
      <c r="E2665" s="33" t="s">
        <v>1015</v>
      </c>
      <c r="F2665" s="33" t="s">
        <v>1014</v>
      </c>
      <c r="G2665" s="33" t="s">
        <v>7634</v>
      </c>
      <c r="H2665" s="5" t="s">
        <v>1855</v>
      </c>
      <c r="I2665" s="33">
        <v>2724</v>
      </c>
      <c r="K2665" s="9">
        <v>48</v>
      </c>
      <c r="O2665" s="33" t="s">
        <v>7635</v>
      </c>
      <c r="P2665" s="61" t="str">
        <f t="shared" si="125"/>
        <v>POINT(-98.116277 31.09588)</v>
      </c>
      <c r="Q2665" s="67">
        <v>31.095880000000001</v>
      </c>
      <c r="R2665" s="67">
        <v>-98.116276999999997</v>
      </c>
    </row>
    <row r="2666" spans="1:18" x14ac:dyDescent="0.25">
      <c r="A2666" s="76" t="str">
        <f t="shared" si="123"/>
        <v>48283</v>
      </c>
      <c r="B2666" s="76" t="str">
        <f t="shared" si="124"/>
        <v>48283</v>
      </c>
      <c r="C2666" s="33">
        <v>48283</v>
      </c>
      <c r="D2666" s="33" t="s">
        <v>7636</v>
      </c>
      <c r="E2666" s="33" t="s">
        <v>1015</v>
      </c>
      <c r="F2666" s="33" t="s">
        <v>1014</v>
      </c>
      <c r="G2666" s="33" t="s">
        <v>7637</v>
      </c>
      <c r="H2666" s="5" t="s">
        <v>1855</v>
      </c>
      <c r="I2666" s="33">
        <v>2725</v>
      </c>
      <c r="K2666" s="9">
        <v>48</v>
      </c>
      <c r="O2666" s="33" t="s">
        <v>7638</v>
      </c>
      <c r="P2666" s="61" t="str">
        <f t="shared" si="125"/>
        <v>POINT(-99.249834 28.336046)</v>
      </c>
      <c r="Q2666" s="67">
        <v>28.336046</v>
      </c>
      <c r="R2666" s="67">
        <v>-99.249834000000007</v>
      </c>
    </row>
    <row r="2667" spans="1:18" x14ac:dyDescent="0.25">
      <c r="A2667" s="76" t="str">
        <f t="shared" si="123"/>
        <v>48285</v>
      </c>
      <c r="B2667" s="76" t="str">
        <f t="shared" si="124"/>
        <v>48285</v>
      </c>
      <c r="C2667" s="33">
        <v>48285</v>
      </c>
      <c r="D2667" s="33" t="s">
        <v>7639</v>
      </c>
      <c r="E2667" s="33" t="s">
        <v>1015</v>
      </c>
      <c r="F2667" s="33" t="s">
        <v>1014</v>
      </c>
      <c r="G2667" s="33" t="s">
        <v>7640</v>
      </c>
      <c r="H2667" s="5" t="s">
        <v>1855</v>
      </c>
      <c r="I2667" s="33">
        <v>2726</v>
      </c>
      <c r="K2667" s="9">
        <v>48</v>
      </c>
      <c r="O2667" s="33" t="s">
        <v>7641</v>
      </c>
      <c r="P2667" s="61" t="str">
        <f t="shared" si="125"/>
        <v>POINT(-97.047964 29.409258)</v>
      </c>
      <c r="Q2667" s="67">
        <v>29.409258000000001</v>
      </c>
      <c r="R2667" s="67">
        <v>-97.047963999999993</v>
      </c>
    </row>
    <row r="2668" spans="1:18" x14ac:dyDescent="0.25">
      <c r="A2668" s="76" t="str">
        <f t="shared" si="123"/>
        <v>48287</v>
      </c>
      <c r="B2668" s="76" t="str">
        <f t="shared" si="124"/>
        <v>48287</v>
      </c>
      <c r="C2668" s="33">
        <v>48287</v>
      </c>
      <c r="D2668" s="33" t="s">
        <v>1974</v>
      </c>
      <c r="E2668" s="33" t="s">
        <v>1015</v>
      </c>
      <c r="F2668" s="33" t="s">
        <v>1014</v>
      </c>
      <c r="G2668" s="33" t="s">
        <v>1975</v>
      </c>
      <c r="H2668" s="5" t="s">
        <v>1855</v>
      </c>
      <c r="I2668" s="33">
        <v>2727</v>
      </c>
      <c r="K2668" s="9">
        <v>48</v>
      </c>
      <c r="O2668" s="33" t="s">
        <v>7642</v>
      </c>
      <c r="P2668" s="61" t="str">
        <f t="shared" si="125"/>
        <v>POINT(-96.967301 30.270012)</v>
      </c>
      <c r="Q2668" s="67">
        <v>30.270012000000001</v>
      </c>
      <c r="R2668" s="67">
        <v>-96.967301000000006</v>
      </c>
    </row>
    <row r="2669" spans="1:18" x14ac:dyDescent="0.25">
      <c r="A2669" s="76" t="str">
        <f t="shared" si="123"/>
        <v>48289</v>
      </c>
      <c r="B2669" s="76" t="str">
        <f t="shared" si="124"/>
        <v>48289</v>
      </c>
      <c r="C2669" s="33">
        <v>48289</v>
      </c>
      <c r="D2669" s="33" t="s">
        <v>2818</v>
      </c>
      <c r="E2669" s="33" t="s">
        <v>1015</v>
      </c>
      <c r="F2669" s="33" t="s">
        <v>1014</v>
      </c>
      <c r="G2669" s="33" t="s">
        <v>2819</v>
      </c>
      <c r="H2669" s="5" t="s">
        <v>1855</v>
      </c>
      <c r="I2669" s="33">
        <v>2728</v>
      </c>
      <c r="K2669" s="9">
        <v>48</v>
      </c>
      <c r="O2669" s="33" t="s">
        <v>7643</v>
      </c>
      <c r="P2669" s="61" t="str">
        <f t="shared" si="125"/>
        <v>POINT(-96.046864 31.29928)</v>
      </c>
      <c r="Q2669" s="67">
        <v>31.29928</v>
      </c>
      <c r="R2669" s="67">
        <v>-96.046863999999999</v>
      </c>
    </row>
    <row r="2670" spans="1:18" x14ac:dyDescent="0.25">
      <c r="A2670" s="76" t="str">
        <f t="shared" si="123"/>
        <v>48291</v>
      </c>
      <c r="B2670" s="76" t="str">
        <f t="shared" si="124"/>
        <v>48291</v>
      </c>
      <c r="C2670" s="33">
        <v>48291</v>
      </c>
      <c r="D2670" s="33" t="s">
        <v>2824</v>
      </c>
      <c r="E2670" s="33" t="s">
        <v>1015</v>
      </c>
      <c r="F2670" s="33" t="s">
        <v>1014</v>
      </c>
      <c r="G2670" s="33" t="s">
        <v>2825</v>
      </c>
      <c r="H2670" s="5" t="s">
        <v>1855</v>
      </c>
      <c r="I2670" s="33">
        <v>2729</v>
      </c>
      <c r="K2670" s="9">
        <v>48</v>
      </c>
      <c r="O2670" s="33" t="s">
        <v>7644</v>
      </c>
      <c r="P2670" s="61" t="str">
        <f t="shared" si="125"/>
        <v>POINT(-94.901747 30.155392)</v>
      </c>
      <c r="Q2670" s="67">
        <v>30.155391999999999</v>
      </c>
      <c r="R2670" s="67">
        <v>-94.901747</v>
      </c>
    </row>
    <row r="2671" spans="1:18" x14ac:dyDescent="0.25">
      <c r="A2671" s="76" t="str">
        <f t="shared" si="123"/>
        <v>48293</v>
      </c>
      <c r="B2671" s="76" t="str">
        <f t="shared" si="124"/>
        <v>48293</v>
      </c>
      <c r="C2671" s="33">
        <v>48293</v>
      </c>
      <c r="D2671" s="33" t="s">
        <v>1977</v>
      </c>
      <c r="E2671" s="33" t="s">
        <v>1015</v>
      </c>
      <c r="F2671" s="33" t="s">
        <v>1014</v>
      </c>
      <c r="G2671" s="33" t="s">
        <v>1978</v>
      </c>
      <c r="H2671" s="5" t="s">
        <v>1855</v>
      </c>
      <c r="I2671" s="33">
        <v>2730</v>
      </c>
      <c r="K2671" s="9">
        <v>48</v>
      </c>
      <c r="O2671" s="33" t="s">
        <v>7645</v>
      </c>
      <c r="P2671" s="61" t="str">
        <f t="shared" si="125"/>
        <v>POINT(-96.520288 31.592033)</v>
      </c>
      <c r="Q2671" s="67">
        <v>31.592033000000001</v>
      </c>
      <c r="R2671" s="67">
        <v>-96.520287999999994</v>
      </c>
    </row>
    <row r="2672" spans="1:18" x14ac:dyDescent="0.25">
      <c r="A2672" s="76" t="str">
        <f t="shared" si="123"/>
        <v>48295</v>
      </c>
      <c r="B2672" s="76" t="str">
        <f t="shared" si="124"/>
        <v>48295</v>
      </c>
      <c r="C2672" s="33">
        <v>48295</v>
      </c>
      <c r="D2672" s="33" t="s">
        <v>7646</v>
      </c>
      <c r="E2672" s="33" t="s">
        <v>1015</v>
      </c>
      <c r="F2672" s="33" t="s">
        <v>1014</v>
      </c>
      <c r="G2672" s="33" t="s">
        <v>7647</v>
      </c>
      <c r="H2672" s="5" t="s">
        <v>1855</v>
      </c>
      <c r="I2672" s="33">
        <v>2731</v>
      </c>
      <c r="K2672" s="9">
        <v>48</v>
      </c>
      <c r="O2672" s="33" t="s">
        <v>7648</v>
      </c>
      <c r="P2672" s="61" t="str">
        <f t="shared" si="125"/>
        <v>POINT(-100.354171 36.387589)</v>
      </c>
      <c r="Q2672" s="67">
        <v>36.387588999999998</v>
      </c>
      <c r="R2672" s="67">
        <v>-100.35417099999999</v>
      </c>
    </row>
    <row r="2673" spans="1:18" x14ac:dyDescent="0.25">
      <c r="A2673" s="76" t="str">
        <f t="shared" si="123"/>
        <v>48297</v>
      </c>
      <c r="B2673" s="76" t="str">
        <f t="shared" si="124"/>
        <v>48297</v>
      </c>
      <c r="C2673" s="33">
        <v>48297</v>
      </c>
      <c r="D2673" s="33" t="s">
        <v>7649</v>
      </c>
      <c r="E2673" s="33" t="s">
        <v>1015</v>
      </c>
      <c r="F2673" s="33" t="s">
        <v>1014</v>
      </c>
      <c r="G2673" s="33" t="s">
        <v>7650</v>
      </c>
      <c r="H2673" s="5" t="s">
        <v>1855</v>
      </c>
      <c r="I2673" s="33">
        <v>2732</v>
      </c>
      <c r="K2673" s="9">
        <v>48</v>
      </c>
      <c r="O2673" s="33" t="s">
        <v>7651</v>
      </c>
      <c r="P2673" s="61" t="str">
        <f t="shared" si="125"/>
        <v>POINT(-98.105736 28.341838)</v>
      </c>
      <c r="Q2673" s="67">
        <v>28.341837999999999</v>
      </c>
      <c r="R2673" s="67">
        <v>-98.105735999999993</v>
      </c>
    </row>
    <row r="2674" spans="1:18" x14ac:dyDescent="0.25">
      <c r="A2674" s="76" t="str">
        <f t="shared" si="123"/>
        <v>48299</v>
      </c>
      <c r="B2674" s="76" t="str">
        <f t="shared" si="124"/>
        <v>48299</v>
      </c>
      <c r="C2674" s="33">
        <v>48299</v>
      </c>
      <c r="D2674" s="33" t="s">
        <v>7652</v>
      </c>
      <c r="E2674" s="33" t="s">
        <v>1015</v>
      </c>
      <c r="F2674" s="33" t="s">
        <v>1014</v>
      </c>
      <c r="G2674" s="33" t="s">
        <v>7653</v>
      </c>
      <c r="H2674" s="5" t="s">
        <v>1855</v>
      </c>
      <c r="I2674" s="33">
        <v>2733</v>
      </c>
      <c r="K2674" s="9">
        <v>48</v>
      </c>
      <c r="O2674" s="33" t="s">
        <v>7654</v>
      </c>
      <c r="P2674" s="61" t="str">
        <f t="shared" si="125"/>
        <v>POINT(-98.511609 30.684899)</v>
      </c>
      <c r="Q2674" s="67">
        <v>30.684899000000001</v>
      </c>
      <c r="R2674" s="67">
        <v>-98.511609000000007</v>
      </c>
    </row>
    <row r="2675" spans="1:18" x14ac:dyDescent="0.25">
      <c r="A2675" s="76" t="str">
        <f t="shared" si="123"/>
        <v>48301</v>
      </c>
      <c r="B2675" s="76" t="str">
        <f t="shared" si="124"/>
        <v>48301</v>
      </c>
      <c r="C2675" s="33">
        <v>48301</v>
      </c>
      <c r="D2675" s="33" t="s">
        <v>7655</v>
      </c>
      <c r="E2675" s="33" t="s">
        <v>1015</v>
      </c>
      <c r="F2675" s="33" t="s">
        <v>1014</v>
      </c>
      <c r="G2675" s="33" t="s">
        <v>7656</v>
      </c>
      <c r="H2675" s="5" t="s">
        <v>1855</v>
      </c>
      <c r="I2675" s="33">
        <v>2734</v>
      </c>
      <c r="K2675" s="9">
        <v>48</v>
      </c>
      <c r="O2675" s="33" t="s">
        <v>7657</v>
      </c>
      <c r="P2675" s="61" t="str">
        <f t="shared" si="125"/>
        <v>POINT(-103.602226 31.745821)</v>
      </c>
      <c r="Q2675" s="67">
        <v>31.745820999999999</v>
      </c>
      <c r="R2675" s="67">
        <v>-103.602226</v>
      </c>
    </row>
    <row r="2676" spans="1:18" x14ac:dyDescent="0.25">
      <c r="A2676" s="76" t="str">
        <f t="shared" si="123"/>
        <v>48303</v>
      </c>
      <c r="B2676" s="76" t="str">
        <f t="shared" si="124"/>
        <v>48303</v>
      </c>
      <c r="C2676" s="33">
        <v>48303</v>
      </c>
      <c r="D2676" s="33" t="s">
        <v>7658</v>
      </c>
      <c r="E2676" s="33" t="s">
        <v>1015</v>
      </c>
      <c r="F2676" s="33" t="s">
        <v>1014</v>
      </c>
      <c r="G2676" s="33" t="s">
        <v>7659</v>
      </c>
      <c r="H2676" s="5" t="s">
        <v>1855</v>
      </c>
      <c r="I2676" s="33">
        <v>2735</v>
      </c>
      <c r="K2676" s="9">
        <v>48</v>
      </c>
      <c r="O2676" s="33" t="s">
        <v>7660</v>
      </c>
      <c r="P2676" s="61" t="str">
        <f t="shared" si="125"/>
        <v>POINT(-101.887742 33.556622)</v>
      </c>
      <c r="Q2676" s="67">
        <v>33.556621999999997</v>
      </c>
      <c r="R2676" s="67">
        <v>-101.887742</v>
      </c>
    </row>
    <row r="2677" spans="1:18" x14ac:dyDescent="0.25">
      <c r="A2677" s="76" t="str">
        <f t="shared" si="123"/>
        <v>48305</v>
      </c>
      <c r="B2677" s="76" t="str">
        <f t="shared" si="124"/>
        <v>48305</v>
      </c>
      <c r="C2677" s="33">
        <v>48305</v>
      </c>
      <c r="D2677" s="33" t="s">
        <v>7661</v>
      </c>
      <c r="E2677" s="33" t="s">
        <v>1015</v>
      </c>
      <c r="F2677" s="33" t="s">
        <v>1014</v>
      </c>
      <c r="G2677" s="33" t="s">
        <v>7662</v>
      </c>
      <c r="H2677" s="5" t="s">
        <v>1855</v>
      </c>
      <c r="I2677" s="33">
        <v>2736</v>
      </c>
      <c r="K2677" s="9">
        <v>48</v>
      </c>
      <c r="O2677" s="33" t="s">
        <v>7663</v>
      </c>
      <c r="P2677" s="61" t="str">
        <f t="shared" si="125"/>
        <v>POINT(-101.807743 33.181411)</v>
      </c>
      <c r="Q2677" s="67">
        <v>33.181410999999997</v>
      </c>
      <c r="R2677" s="67">
        <v>-101.807743</v>
      </c>
    </row>
    <row r="2678" spans="1:18" x14ac:dyDescent="0.25">
      <c r="A2678" s="76" t="str">
        <f t="shared" si="123"/>
        <v>48307</v>
      </c>
      <c r="B2678" s="76" t="str">
        <f t="shared" si="124"/>
        <v>48307</v>
      </c>
      <c r="C2678" s="33">
        <v>48307</v>
      </c>
      <c r="D2678" s="33" t="s">
        <v>7664</v>
      </c>
      <c r="E2678" s="33" t="s">
        <v>1015</v>
      </c>
      <c r="F2678" s="33" t="s">
        <v>1014</v>
      </c>
      <c r="G2678" s="33" t="s">
        <v>7665</v>
      </c>
      <c r="H2678" s="5" t="s">
        <v>1855</v>
      </c>
      <c r="I2678" s="33">
        <v>2737</v>
      </c>
      <c r="K2678" s="9">
        <v>48</v>
      </c>
      <c r="O2678" s="33" t="s">
        <v>7666</v>
      </c>
      <c r="P2678" s="61" t="str">
        <f t="shared" si="125"/>
        <v>POINT(-99.337039 31.150738)</v>
      </c>
      <c r="Q2678" s="67">
        <v>31.150738</v>
      </c>
      <c r="R2678" s="67">
        <v>-99.337039000000004</v>
      </c>
    </row>
    <row r="2679" spans="1:18" x14ac:dyDescent="0.25">
      <c r="A2679" s="76" t="str">
        <f t="shared" si="123"/>
        <v>48309</v>
      </c>
      <c r="B2679" s="76" t="str">
        <f t="shared" si="124"/>
        <v>48309</v>
      </c>
      <c r="C2679" s="33">
        <v>48309</v>
      </c>
      <c r="D2679" s="33" t="s">
        <v>7667</v>
      </c>
      <c r="E2679" s="33" t="s">
        <v>1015</v>
      </c>
      <c r="F2679" s="33" t="s">
        <v>1014</v>
      </c>
      <c r="G2679" s="33" t="s">
        <v>7668</v>
      </c>
      <c r="H2679" s="5" t="s">
        <v>1855</v>
      </c>
      <c r="I2679" s="33">
        <v>2738</v>
      </c>
      <c r="K2679" s="9">
        <v>48</v>
      </c>
      <c r="O2679" s="33" t="s">
        <v>7669</v>
      </c>
      <c r="P2679" s="61" t="str">
        <f t="shared" si="125"/>
        <v>POINT(-97.171313 31.541318)</v>
      </c>
      <c r="Q2679" s="67">
        <v>31.541318</v>
      </c>
      <c r="R2679" s="67">
        <v>-97.171312999999998</v>
      </c>
    </row>
    <row r="2680" spans="1:18" x14ac:dyDescent="0.25">
      <c r="A2680" s="76" t="str">
        <f t="shared" si="123"/>
        <v>48311</v>
      </c>
      <c r="B2680" s="76" t="str">
        <f t="shared" si="124"/>
        <v>48311</v>
      </c>
      <c r="C2680" s="33">
        <v>48311</v>
      </c>
      <c r="D2680" s="33" t="s">
        <v>7670</v>
      </c>
      <c r="E2680" s="33" t="s">
        <v>1015</v>
      </c>
      <c r="F2680" s="33" t="s">
        <v>1014</v>
      </c>
      <c r="G2680" s="33" t="s">
        <v>7671</v>
      </c>
      <c r="H2680" s="5" t="s">
        <v>1855</v>
      </c>
      <c r="I2680" s="33">
        <v>2739</v>
      </c>
      <c r="K2680" s="9">
        <v>48</v>
      </c>
      <c r="O2680" s="33" t="s">
        <v>7672</v>
      </c>
      <c r="P2680" s="61" t="str">
        <f t="shared" si="125"/>
        <v>POINT(-98.51005 28.449157)</v>
      </c>
      <c r="Q2680" s="67">
        <v>28.449157</v>
      </c>
      <c r="R2680" s="67">
        <v>-98.510050000000007</v>
      </c>
    </row>
    <row r="2681" spans="1:18" x14ac:dyDescent="0.25">
      <c r="A2681" s="76" t="str">
        <f t="shared" si="123"/>
        <v>48313</v>
      </c>
      <c r="B2681" s="76" t="str">
        <f t="shared" si="124"/>
        <v>48313</v>
      </c>
      <c r="C2681" s="33">
        <v>48313</v>
      </c>
      <c r="D2681" s="33" t="s">
        <v>1986</v>
      </c>
      <c r="E2681" s="33" t="s">
        <v>1015</v>
      </c>
      <c r="F2681" s="33" t="s">
        <v>1014</v>
      </c>
      <c r="G2681" s="33" t="s">
        <v>1987</v>
      </c>
      <c r="H2681" s="5" t="s">
        <v>1855</v>
      </c>
      <c r="I2681" s="33">
        <v>2740</v>
      </c>
      <c r="K2681" s="9">
        <v>48</v>
      </c>
      <c r="O2681" s="33" t="s">
        <v>7673</v>
      </c>
      <c r="P2681" s="61" t="str">
        <f t="shared" si="125"/>
        <v>POINT(-95.897089 30.955599)</v>
      </c>
      <c r="Q2681" s="67">
        <v>30.955598999999999</v>
      </c>
      <c r="R2681" s="67">
        <v>-95.897088999999994</v>
      </c>
    </row>
    <row r="2682" spans="1:18" x14ac:dyDescent="0.25">
      <c r="A2682" s="76" t="str">
        <f t="shared" si="123"/>
        <v>48315</v>
      </c>
      <c r="B2682" s="76" t="str">
        <f t="shared" si="124"/>
        <v>48315</v>
      </c>
      <c r="C2682" s="33">
        <v>48315</v>
      </c>
      <c r="D2682" s="33" t="s">
        <v>1992</v>
      </c>
      <c r="E2682" s="33" t="s">
        <v>1015</v>
      </c>
      <c r="F2682" s="33" t="s">
        <v>1014</v>
      </c>
      <c r="G2682" s="33" t="s">
        <v>1993</v>
      </c>
      <c r="H2682" s="5" t="s">
        <v>1855</v>
      </c>
      <c r="I2682" s="33">
        <v>2741</v>
      </c>
      <c r="K2682" s="9">
        <v>48</v>
      </c>
      <c r="O2682" s="33" t="s">
        <v>7674</v>
      </c>
      <c r="P2682" s="61" t="str">
        <f t="shared" si="125"/>
        <v>POINT(-94.423837 32.78969)</v>
      </c>
      <c r="Q2682" s="67">
        <v>32.78969</v>
      </c>
      <c r="R2682" s="67">
        <v>-94.423837000000006</v>
      </c>
    </row>
    <row r="2683" spans="1:18" x14ac:dyDescent="0.25">
      <c r="A2683" s="76" t="str">
        <f t="shared" si="123"/>
        <v>48317</v>
      </c>
      <c r="B2683" s="76" t="str">
        <f t="shared" si="124"/>
        <v>48317</v>
      </c>
      <c r="C2683" s="33">
        <v>48317</v>
      </c>
      <c r="D2683" s="33" t="s">
        <v>2832</v>
      </c>
      <c r="E2683" s="33" t="s">
        <v>1015</v>
      </c>
      <c r="F2683" s="33" t="s">
        <v>1014</v>
      </c>
      <c r="G2683" s="33" t="s">
        <v>2833</v>
      </c>
      <c r="H2683" s="5" t="s">
        <v>1855</v>
      </c>
      <c r="I2683" s="33">
        <v>2742</v>
      </c>
      <c r="K2683" s="9">
        <v>48</v>
      </c>
      <c r="O2683" s="33" t="s">
        <v>7675</v>
      </c>
      <c r="P2683" s="61" t="str">
        <f t="shared" si="125"/>
        <v>POINT(-101.825151 32.184223)</v>
      </c>
      <c r="Q2683" s="67">
        <v>32.184223000000003</v>
      </c>
      <c r="R2683" s="67">
        <v>-101.82515100000001</v>
      </c>
    </row>
    <row r="2684" spans="1:18" x14ac:dyDescent="0.25">
      <c r="A2684" s="76" t="str">
        <f t="shared" si="123"/>
        <v>48319</v>
      </c>
      <c r="B2684" s="76" t="str">
        <f t="shared" si="124"/>
        <v>48319</v>
      </c>
      <c r="C2684" s="33">
        <v>48319</v>
      </c>
      <c r="D2684" s="33" t="s">
        <v>3522</v>
      </c>
      <c r="E2684" s="33" t="s">
        <v>1015</v>
      </c>
      <c r="F2684" s="33" t="s">
        <v>1014</v>
      </c>
      <c r="G2684" s="33" t="s">
        <v>3523</v>
      </c>
      <c r="H2684" s="5" t="s">
        <v>1855</v>
      </c>
      <c r="I2684" s="33">
        <v>2743</v>
      </c>
      <c r="K2684" s="9">
        <v>48</v>
      </c>
      <c r="O2684" s="33" t="s">
        <v>7676</v>
      </c>
      <c r="P2684" s="61" t="str">
        <f t="shared" si="125"/>
        <v>POINT(-99.216248 30.75329)</v>
      </c>
      <c r="Q2684" s="67">
        <v>30.75329</v>
      </c>
      <c r="R2684" s="67">
        <v>-99.216247999999993</v>
      </c>
    </row>
    <row r="2685" spans="1:18" x14ac:dyDescent="0.25">
      <c r="A2685" s="76" t="str">
        <f t="shared" si="123"/>
        <v>48321</v>
      </c>
      <c r="B2685" s="76" t="str">
        <f t="shared" si="124"/>
        <v>48321</v>
      </c>
      <c r="C2685" s="33">
        <v>48321</v>
      </c>
      <c r="D2685" s="33" t="s">
        <v>7677</v>
      </c>
      <c r="E2685" s="33" t="s">
        <v>1015</v>
      </c>
      <c r="F2685" s="33" t="s">
        <v>1014</v>
      </c>
      <c r="G2685" s="33" t="s">
        <v>7678</v>
      </c>
      <c r="H2685" s="5" t="s">
        <v>1855</v>
      </c>
      <c r="I2685" s="33">
        <v>2744</v>
      </c>
      <c r="K2685" s="9">
        <v>48</v>
      </c>
      <c r="O2685" s="33" t="s">
        <v>7679</v>
      </c>
      <c r="P2685" s="61" t="str">
        <f t="shared" si="125"/>
        <v>POINT(-96.002899 28.915316)</v>
      </c>
      <c r="Q2685" s="67">
        <v>28.915316000000001</v>
      </c>
      <c r="R2685" s="67">
        <v>-96.002898999999999</v>
      </c>
    </row>
    <row r="2686" spans="1:18" x14ac:dyDescent="0.25">
      <c r="A2686" s="76" t="str">
        <f t="shared" si="123"/>
        <v>48323</v>
      </c>
      <c r="B2686" s="76" t="str">
        <f t="shared" si="124"/>
        <v>48323</v>
      </c>
      <c r="C2686" s="33">
        <v>48323</v>
      </c>
      <c r="D2686" s="33" t="s">
        <v>7680</v>
      </c>
      <c r="E2686" s="33" t="s">
        <v>1015</v>
      </c>
      <c r="F2686" s="33" t="s">
        <v>1014</v>
      </c>
      <c r="G2686" s="33" t="s">
        <v>7681</v>
      </c>
      <c r="H2686" s="5" t="s">
        <v>1855</v>
      </c>
      <c r="I2686" s="33">
        <v>2745</v>
      </c>
      <c r="K2686" s="9">
        <v>48</v>
      </c>
      <c r="O2686" s="33" t="s">
        <v>7682</v>
      </c>
      <c r="P2686" s="61" t="str">
        <f t="shared" si="125"/>
        <v>POINT(-100.481002 28.70947)</v>
      </c>
      <c r="Q2686" s="67">
        <v>28.70947</v>
      </c>
      <c r="R2686" s="67">
        <v>-100.481002</v>
      </c>
    </row>
    <row r="2687" spans="1:18" x14ac:dyDescent="0.25">
      <c r="A2687" s="76" t="str">
        <f t="shared" si="123"/>
        <v>48325</v>
      </c>
      <c r="B2687" s="76" t="str">
        <f t="shared" si="124"/>
        <v>48325</v>
      </c>
      <c r="C2687" s="33">
        <v>48325</v>
      </c>
      <c r="D2687" s="33" t="s">
        <v>6495</v>
      </c>
      <c r="E2687" s="33" t="s">
        <v>1015</v>
      </c>
      <c r="F2687" s="33" t="s">
        <v>1014</v>
      </c>
      <c r="G2687" s="33" t="s">
        <v>6496</v>
      </c>
      <c r="H2687" s="5" t="s">
        <v>1855</v>
      </c>
      <c r="I2687" s="33">
        <v>2746</v>
      </c>
      <c r="K2687" s="9">
        <v>48</v>
      </c>
      <c r="O2687" s="33" t="s">
        <v>7683</v>
      </c>
      <c r="P2687" s="61" t="str">
        <f t="shared" si="125"/>
        <v>POINT(-98.968309 29.305418)</v>
      </c>
      <c r="Q2687" s="67">
        <v>29.305418</v>
      </c>
      <c r="R2687" s="67">
        <v>-98.968309000000005</v>
      </c>
    </row>
    <row r="2688" spans="1:18" x14ac:dyDescent="0.25">
      <c r="A2688" s="76" t="str">
        <f t="shared" si="123"/>
        <v>48327</v>
      </c>
      <c r="B2688" s="76" t="str">
        <f t="shared" si="124"/>
        <v>48327</v>
      </c>
      <c r="C2688" s="33">
        <v>48327</v>
      </c>
      <c r="D2688" s="33" t="s">
        <v>3528</v>
      </c>
      <c r="E2688" s="33" t="s">
        <v>1015</v>
      </c>
      <c r="F2688" s="33" t="s">
        <v>1014</v>
      </c>
      <c r="G2688" s="33" t="s">
        <v>3529</v>
      </c>
      <c r="H2688" s="5" t="s">
        <v>1855</v>
      </c>
      <c r="I2688" s="33">
        <v>2747</v>
      </c>
      <c r="K2688" s="9">
        <v>48</v>
      </c>
      <c r="O2688" s="33" t="s">
        <v>7684</v>
      </c>
      <c r="P2688" s="61" t="str">
        <f t="shared" si="125"/>
        <v>POINT(-99.772013 30.899442)</v>
      </c>
      <c r="Q2688" s="67">
        <v>30.899442000000001</v>
      </c>
      <c r="R2688" s="67">
        <v>-99.772013000000001</v>
      </c>
    </row>
    <row r="2689" spans="1:18" x14ac:dyDescent="0.25">
      <c r="A2689" s="76" t="str">
        <f t="shared" si="123"/>
        <v>48329</v>
      </c>
      <c r="B2689" s="76" t="str">
        <f t="shared" si="124"/>
        <v>48329</v>
      </c>
      <c r="C2689" s="33">
        <v>48329</v>
      </c>
      <c r="D2689" s="33" t="s">
        <v>4827</v>
      </c>
      <c r="E2689" s="33" t="s">
        <v>1015</v>
      </c>
      <c r="F2689" s="33" t="s">
        <v>1014</v>
      </c>
      <c r="G2689" s="33" t="s">
        <v>4828</v>
      </c>
      <c r="H2689" s="5" t="s">
        <v>1855</v>
      </c>
      <c r="I2689" s="33">
        <v>2748</v>
      </c>
      <c r="K2689" s="9">
        <v>48</v>
      </c>
      <c r="O2689" s="33" t="s">
        <v>7685</v>
      </c>
      <c r="P2689" s="61" t="str">
        <f t="shared" si="125"/>
        <v>POINT(-102.106662 32.002748)</v>
      </c>
      <c r="Q2689" s="67">
        <v>32.002747999999997</v>
      </c>
      <c r="R2689" s="67">
        <v>-102.106662</v>
      </c>
    </row>
    <row r="2690" spans="1:18" x14ac:dyDescent="0.25">
      <c r="A2690" s="76" t="str">
        <f t="shared" si="123"/>
        <v>48331</v>
      </c>
      <c r="B2690" s="76" t="str">
        <f t="shared" si="124"/>
        <v>48331</v>
      </c>
      <c r="C2690" s="33">
        <v>48331</v>
      </c>
      <c r="D2690" s="33" t="s">
        <v>7686</v>
      </c>
      <c r="E2690" s="33" t="s">
        <v>1015</v>
      </c>
      <c r="F2690" s="33" t="s">
        <v>1014</v>
      </c>
      <c r="G2690" s="33" t="s">
        <v>7687</v>
      </c>
      <c r="H2690" s="5" t="s">
        <v>1855</v>
      </c>
      <c r="I2690" s="33">
        <v>2749</v>
      </c>
      <c r="K2690" s="9">
        <v>48</v>
      </c>
      <c r="O2690" s="33" t="s">
        <v>7688</v>
      </c>
      <c r="P2690" s="61" t="str">
        <f t="shared" si="125"/>
        <v>POINT(-97.01043 30.747373)</v>
      </c>
      <c r="Q2690" s="67">
        <v>30.747373</v>
      </c>
      <c r="R2690" s="67">
        <v>-97.010429999999999</v>
      </c>
    </row>
    <row r="2691" spans="1:18" x14ac:dyDescent="0.25">
      <c r="A2691" s="76" t="str">
        <f t="shared" ref="A2691:A2754" si="126">K2691&amp;RIGHT(C2691,3)</f>
        <v>48333</v>
      </c>
      <c r="B2691" s="76" t="str">
        <f t="shared" ref="B2691:B2754" si="127">TEXT(A2691,"00000")</f>
        <v>48333</v>
      </c>
      <c r="C2691" s="33">
        <v>48333</v>
      </c>
      <c r="D2691" s="33" t="s">
        <v>3893</v>
      </c>
      <c r="E2691" s="33" t="s">
        <v>1015</v>
      </c>
      <c r="F2691" s="33" t="s">
        <v>1014</v>
      </c>
      <c r="G2691" s="33" t="s">
        <v>3894</v>
      </c>
      <c r="H2691" s="5" t="s">
        <v>1855</v>
      </c>
      <c r="I2691" s="33">
        <v>2750</v>
      </c>
      <c r="K2691" s="9">
        <v>48</v>
      </c>
      <c r="O2691" s="33" t="s">
        <v>7689</v>
      </c>
      <c r="P2691" s="61" t="str">
        <f t="shared" ref="P2691:P2754" si="128">CONCATENATE("POINT","(",R2691," ",Q2691,")")</f>
        <v>POINT(-98.578116 31.486443)</v>
      </c>
      <c r="Q2691" s="67">
        <v>31.486443000000001</v>
      </c>
      <c r="R2691" s="67">
        <v>-98.578115999999994</v>
      </c>
    </row>
    <row r="2692" spans="1:18" x14ac:dyDescent="0.25">
      <c r="A2692" s="76" t="str">
        <f t="shared" si="126"/>
        <v>48335</v>
      </c>
      <c r="B2692" s="76" t="str">
        <f t="shared" si="127"/>
        <v>48335</v>
      </c>
      <c r="C2692" s="33">
        <v>48335</v>
      </c>
      <c r="D2692" s="33" t="s">
        <v>3134</v>
      </c>
      <c r="E2692" s="33" t="s">
        <v>1015</v>
      </c>
      <c r="F2692" s="33" t="s">
        <v>1014</v>
      </c>
      <c r="G2692" s="33" t="s">
        <v>3135</v>
      </c>
      <c r="H2692" s="5" t="s">
        <v>1855</v>
      </c>
      <c r="I2692" s="33">
        <v>2751</v>
      </c>
      <c r="K2692" s="9">
        <v>48</v>
      </c>
      <c r="O2692" s="33" t="s">
        <v>7690</v>
      </c>
      <c r="P2692" s="61" t="str">
        <f t="shared" si="128"/>
        <v>POINT(-100.863291 32.392977)</v>
      </c>
      <c r="Q2692" s="67">
        <v>32.392977000000002</v>
      </c>
      <c r="R2692" s="67">
        <v>-100.863291</v>
      </c>
    </row>
    <row r="2693" spans="1:18" x14ac:dyDescent="0.25">
      <c r="A2693" s="76" t="str">
        <f t="shared" si="126"/>
        <v>48337</v>
      </c>
      <c r="B2693" s="76" t="str">
        <f t="shared" si="127"/>
        <v>48337</v>
      </c>
      <c r="C2693" s="33">
        <v>48337</v>
      </c>
      <c r="D2693" s="33" t="s">
        <v>7691</v>
      </c>
      <c r="E2693" s="33" t="s">
        <v>1015</v>
      </c>
      <c r="F2693" s="33" t="s">
        <v>1014</v>
      </c>
      <c r="G2693" s="33" t="s">
        <v>7692</v>
      </c>
      <c r="H2693" s="5" t="s">
        <v>1855</v>
      </c>
      <c r="I2693" s="33">
        <v>2752</v>
      </c>
      <c r="K2693" s="9">
        <v>48</v>
      </c>
      <c r="O2693" s="33" t="s">
        <v>7693</v>
      </c>
      <c r="P2693" s="61" t="str">
        <f t="shared" si="128"/>
        <v>POINT(-97.756255 33.63828)</v>
      </c>
      <c r="Q2693" s="67">
        <v>33.638280000000002</v>
      </c>
      <c r="R2693" s="67">
        <v>-97.756254999999996</v>
      </c>
    </row>
    <row r="2694" spans="1:18" x14ac:dyDescent="0.25">
      <c r="A2694" s="76" t="str">
        <f t="shared" si="126"/>
        <v>48339</v>
      </c>
      <c r="B2694" s="76" t="str">
        <f t="shared" si="127"/>
        <v>48339</v>
      </c>
      <c r="C2694" s="33">
        <v>48339</v>
      </c>
      <c r="D2694" s="33" t="s">
        <v>2004</v>
      </c>
      <c r="E2694" s="33" t="s">
        <v>1015</v>
      </c>
      <c r="F2694" s="33" t="s">
        <v>1014</v>
      </c>
      <c r="G2694" s="33" t="s">
        <v>2005</v>
      </c>
      <c r="H2694" s="5" t="s">
        <v>1855</v>
      </c>
      <c r="I2694" s="33">
        <v>2753</v>
      </c>
      <c r="K2694" s="9">
        <v>48</v>
      </c>
      <c r="O2694" s="33" t="s">
        <v>7694</v>
      </c>
      <c r="P2694" s="61" t="str">
        <f t="shared" si="128"/>
        <v>POINT(-95.468727 30.232068)</v>
      </c>
      <c r="Q2694" s="67">
        <v>30.232068000000002</v>
      </c>
      <c r="R2694" s="67">
        <v>-95.468727000000001</v>
      </c>
    </row>
    <row r="2695" spans="1:18" x14ac:dyDescent="0.25">
      <c r="A2695" s="76" t="str">
        <f t="shared" si="126"/>
        <v>48341</v>
      </c>
      <c r="B2695" s="76" t="str">
        <f t="shared" si="127"/>
        <v>48341</v>
      </c>
      <c r="C2695" s="33">
        <v>48341</v>
      </c>
      <c r="D2695" s="33" t="s">
        <v>6203</v>
      </c>
      <c r="E2695" s="33" t="s">
        <v>1015</v>
      </c>
      <c r="F2695" s="33" t="s">
        <v>1014</v>
      </c>
      <c r="G2695" s="33" t="s">
        <v>6204</v>
      </c>
      <c r="H2695" s="5" t="s">
        <v>1855</v>
      </c>
      <c r="I2695" s="33">
        <v>2754</v>
      </c>
      <c r="K2695" s="9">
        <v>48</v>
      </c>
      <c r="O2695" s="33" t="s">
        <v>7695</v>
      </c>
      <c r="P2695" s="61" t="str">
        <f t="shared" si="128"/>
        <v>POINT(-101.956199 35.904748)</v>
      </c>
      <c r="Q2695" s="67">
        <v>35.904747999999998</v>
      </c>
      <c r="R2695" s="67">
        <v>-101.956199</v>
      </c>
    </row>
    <row r="2696" spans="1:18" x14ac:dyDescent="0.25">
      <c r="A2696" s="76" t="str">
        <f t="shared" si="126"/>
        <v>48343</v>
      </c>
      <c r="B2696" s="76" t="str">
        <f t="shared" si="127"/>
        <v>48343</v>
      </c>
      <c r="C2696" s="33">
        <v>48343</v>
      </c>
      <c r="D2696" s="33" t="s">
        <v>4095</v>
      </c>
      <c r="E2696" s="33" t="s">
        <v>1015</v>
      </c>
      <c r="F2696" s="33" t="s">
        <v>1014</v>
      </c>
      <c r="G2696" s="33" t="s">
        <v>4096</v>
      </c>
      <c r="H2696" s="5" t="s">
        <v>1855</v>
      </c>
      <c r="I2696" s="33">
        <v>2755</v>
      </c>
      <c r="K2696" s="9">
        <v>48</v>
      </c>
      <c r="O2696" s="33" t="s">
        <v>7696</v>
      </c>
      <c r="P2696" s="61" t="str">
        <f t="shared" si="128"/>
        <v>POINT(-94.72461 33.071717)</v>
      </c>
      <c r="Q2696" s="67">
        <v>33.071717</v>
      </c>
      <c r="R2696" s="67">
        <v>-94.724609999999998</v>
      </c>
    </row>
    <row r="2697" spans="1:18" x14ac:dyDescent="0.25">
      <c r="A2697" s="76" t="str">
        <f t="shared" si="126"/>
        <v>48345</v>
      </c>
      <c r="B2697" s="76" t="str">
        <f t="shared" si="127"/>
        <v>48345</v>
      </c>
      <c r="C2697" s="33">
        <v>48345</v>
      </c>
      <c r="D2697" s="33" t="s">
        <v>7697</v>
      </c>
      <c r="E2697" s="33" t="s">
        <v>1015</v>
      </c>
      <c r="F2697" s="33" t="s">
        <v>1014</v>
      </c>
      <c r="G2697" s="33" t="s">
        <v>7698</v>
      </c>
      <c r="H2697" s="5" t="s">
        <v>1855</v>
      </c>
      <c r="I2697" s="33">
        <v>2756</v>
      </c>
      <c r="K2697" s="9">
        <v>48</v>
      </c>
      <c r="O2697" s="33" t="s">
        <v>7699</v>
      </c>
      <c r="P2697" s="61" t="str">
        <f t="shared" si="128"/>
        <v>POINT(-100.844887 34.012828)</v>
      </c>
      <c r="Q2697" s="67">
        <v>34.012827999999999</v>
      </c>
      <c r="R2697" s="67">
        <v>-100.844887</v>
      </c>
    </row>
    <row r="2698" spans="1:18" x14ac:dyDescent="0.25">
      <c r="A2698" s="76" t="str">
        <f t="shared" si="126"/>
        <v>48347</v>
      </c>
      <c r="B2698" s="76" t="str">
        <f t="shared" si="127"/>
        <v>48347</v>
      </c>
      <c r="C2698" s="33">
        <v>48347</v>
      </c>
      <c r="D2698" s="33" t="s">
        <v>7700</v>
      </c>
      <c r="E2698" s="33" t="s">
        <v>1015</v>
      </c>
      <c r="F2698" s="33" t="s">
        <v>1014</v>
      </c>
      <c r="G2698" s="33" t="s">
        <v>7701</v>
      </c>
      <c r="H2698" s="5" t="s">
        <v>1855</v>
      </c>
      <c r="I2698" s="33">
        <v>2757</v>
      </c>
      <c r="K2698" s="9">
        <v>48</v>
      </c>
      <c r="O2698" s="33" t="s">
        <v>7702</v>
      </c>
      <c r="P2698" s="61" t="str">
        <f t="shared" si="128"/>
        <v>POINT(-94.642764 31.623266)</v>
      </c>
      <c r="Q2698" s="67">
        <v>31.623266000000001</v>
      </c>
      <c r="R2698" s="67">
        <v>-94.642764</v>
      </c>
    </row>
    <row r="2699" spans="1:18" x14ac:dyDescent="0.25">
      <c r="A2699" s="76" t="str">
        <f t="shared" si="126"/>
        <v>48349</v>
      </c>
      <c r="B2699" s="76" t="str">
        <f t="shared" si="127"/>
        <v>48349</v>
      </c>
      <c r="C2699" s="33">
        <v>48349</v>
      </c>
      <c r="D2699" s="33" t="s">
        <v>7703</v>
      </c>
      <c r="E2699" s="33" t="s">
        <v>1015</v>
      </c>
      <c r="F2699" s="33" t="s">
        <v>1014</v>
      </c>
      <c r="G2699" s="33" t="s">
        <v>7704</v>
      </c>
      <c r="H2699" s="5" t="s">
        <v>1855</v>
      </c>
      <c r="I2699" s="33">
        <v>2758</v>
      </c>
      <c r="K2699" s="9">
        <v>48</v>
      </c>
      <c r="O2699" s="33" t="s">
        <v>7705</v>
      </c>
      <c r="P2699" s="61" t="str">
        <f t="shared" si="128"/>
        <v>POINT(-96.488644 32.079812)</v>
      </c>
      <c r="Q2699" s="67">
        <v>32.079811999999997</v>
      </c>
      <c r="R2699" s="67">
        <v>-96.488643999999994</v>
      </c>
    </row>
    <row r="2700" spans="1:18" x14ac:dyDescent="0.25">
      <c r="A2700" s="76" t="str">
        <f t="shared" si="126"/>
        <v>48351</v>
      </c>
      <c r="B2700" s="76" t="str">
        <f t="shared" si="127"/>
        <v>48351</v>
      </c>
      <c r="C2700" s="33">
        <v>48351</v>
      </c>
      <c r="D2700" s="33" t="s">
        <v>2287</v>
      </c>
      <c r="E2700" s="33" t="s">
        <v>1015</v>
      </c>
      <c r="F2700" s="33" t="s">
        <v>1014</v>
      </c>
      <c r="G2700" s="33" t="s">
        <v>2288</v>
      </c>
      <c r="H2700" s="5" t="s">
        <v>1855</v>
      </c>
      <c r="I2700" s="33">
        <v>2759</v>
      </c>
      <c r="K2700" s="9">
        <v>48</v>
      </c>
      <c r="O2700" s="33" t="s">
        <v>7706</v>
      </c>
      <c r="P2700" s="61" t="str">
        <f t="shared" si="128"/>
        <v>POINT(-93.751989 30.687746)</v>
      </c>
      <c r="Q2700" s="67">
        <v>30.687746000000001</v>
      </c>
      <c r="R2700" s="67">
        <v>-93.751988999999995</v>
      </c>
    </row>
    <row r="2701" spans="1:18" x14ac:dyDescent="0.25">
      <c r="A2701" s="76" t="str">
        <f t="shared" si="126"/>
        <v>48353</v>
      </c>
      <c r="B2701" s="76" t="str">
        <f t="shared" si="127"/>
        <v>48353</v>
      </c>
      <c r="C2701" s="33">
        <v>48353</v>
      </c>
      <c r="D2701" s="33" t="s">
        <v>7707</v>
      </c>
      <c r="E2701" s="33" t="s">
        <v>1015</v>
      </c>
      <c r="F2701" s="33" t="s">
        <v>1014</v>
      </c>
      <c r="G2701" s="33" t="s">
        <v>7708</v>
      </c>
      <c r="H2701" s="5" t="s">
        <v>1855</v>
      </c>
      <c r="I2701" s="33">
        <v>2760</v>
      </c>
      <c r="K2701" s="9">
        <v>48</v>
      </c>
      <c r="O2701" s="33" t="s">
        <v>7709</v>
      </c>
      <c r="P2701" s="61" t="str">
        <f t="shared" si="128"/>
        <v>POINT(-100.411684 32.449322)</v>
      </c>
      <c r="Q2701" s="67">
        <v>32.449322000000002</v>
      </c>
      <c r="R2701" s="67">
        <v>-100.41168399999999</v>
      </c>
    </row>
    <row r="2702" spans="1:18" x14ac:dyDescent="0.25">
      <c r="A2702" s="76" t="str">
        <f t="shared" si="126"/>
        <v>48355</v>
      </c>
      <c r="B2702" s="76" t="str">
        <f t="shared" si="127"/>
        <v>48355</v>
      </c>
      <c r="C2702" s="33">
        <v>48355</v>
      </c>
      <c r="D2702" s="33" t="s">
        <v>7710</v>
      </c>
      <c r="E2702" s="33" t="s">
        <v>1015</v>
      </c>
      <c r="F2702" s="33" t="s">
        <v>1014</v>
      </c>
      <c r="G2702" s="33" t="s">
        <v>7711</v>
      </c>
      <c r="H2702" s="5" t="s">
        <v>1855</v>
      </c>
      <c r="I2702" s="33">
        <v>2761</v>
      </c>
      <c r="K2702" s="9">
        <v>48</v>
      </c>
      <c r="O2702" s="33" t="s">
        <v>7712</v>
      </c>
      <c r="P2702" s="61" t="str">
        <f t="shared" si="128"/>
        <v>POINT(-97.430035 27.733674)</v>
      </c>
      <c r="Q2702" s="67">
        <v>27.733674000000001</v>
      </c>
      <c r="R2702" s="67">
        <v>-97.430035000000004</v>
      </c>
    </row>
    <row r="2703" spans="1:18" x14ac:dyDescent="0.25">
      <c r="A2703" s="76" t="str">
        <f t="shared" si="126"/>
        <v>48357</v>
      </c>
      <c r="B2703" s="76" t="str">
        <f t="shared" si="127"/>
        <v>48357</v>
      </c>
      <c r="C2703" s="33">
        <v>48357</v>
      </c>
      <c r="D2703" s="33" t="s">
        <v>7713</v>
      </c>
      <c r="E2703" s="33" t="s">
        <v>1015</v>
      </c>
      <c r="F2703" s="33" t="s">
        <v>1014</v>
      </c>
      <c r="G2703" s="33" t="s">
        <v>7714</v>
      </c>
      <c r="H2703" s="5" t="s">
        <v>1855</v>
      </c>
      <c r="I2703" s="33">
        <v>2762</v>
      </c>
      <c r="K2703" s="9">
        <v>48</v>
      </c>
      <c r="O2703" s="33" t="s">
        <v>7715</v>
      </c>
      <c r="P2703" s="61" t="str">
        <f t="shared" si="128"/>
        <v>POINT(-100.810965 36.381028)</v>
      </c>
      <c r="Q2703" s="67">
        <v>36.381028000000001</v>
      </c>
      <c r="R2703" s="67">
        <v>-100.810965</v>
      </c>
    </row>
    <row r="2704" spans="1:18" x14ac:dyDescent="0.25">
      <c r="A2704" s="76" t="str">
        <f t="shared" si="126"/>
        <v>48359</v>
      </c>
      <c r="B2704" s="76" t="str">
        <f t="shared" si="127"/>
        <v>48359</v>
      </c>
      <c r="C2704" s="33">
        <v>48359</v>
      </c>
      <c r="D2704" s="33" t="s">
        <v>4383</v>
      </c>
      <c r="E2704" s="33" t="s">
        <v>1015</v>
      </c>
      <c r="F2704" s="33" t="s">
        <v>1014</v>
      </c>
      <c r="G2704" s="33" t="s">
        <v>4384</v>
      </c>
      <c r="H2704" s="5" t="s">
        <v>1855</v>
      </c>
      <c r="I2704" s="33">
        <v>2763</v>
      </c>
      <c r="K2704" s="9">
        <v>48</v>
      </c>
      <c r="O2704" s="33" t="s">
        <v>7716</v>
      </c>
      <c r="P2704" s="61" t="str">
        <f t="shared" si="128"/>
        <v>POINT(-102.390158 35.324274)</v>
      </c>
      <c r="Q2704" s="67">
        <v>35.324274000000003</v>
      </c>
      <c r="R2704" s="67">
        <v>-102.390158</v>
      </c>
    </row>
    <row r="2705" spans="1:18" x14ac:dyDescent="0.25">
      <c r="A2705" s="76" t="str">
        <f t="shared" si="126"/>
        <v>48361</v>
      </c>
      <c r="B2705" s="76" t="str">
        <f t="shared" si="127"/>
        <v>48361</v>
      </c>
      <c r="C2705" s="33">
        <v>48361</v>
      </c>
      <c r="D2705" s="33" t="s">
        <v>2439</v>
      </c>
      <c r="E2705" s="33" t="s">
        <v>1015</v>
      </c>
      <c r="F2705" s="33" t="s">
        <v>1014</v>
      </c>
      <c r="G2705" s="33" t="s">
        <v>2440</v>
      </c>
      <c r="H2705" s="5" t="s">
        <v>1855</v>
      </c>
      <c r="I2705" s="33">
        <v>2764</v>
      </c>
      <c r="K2705" s="9">
        <v>48</v>
      </c>
      <c r="O2705" s="33" t="s">
        <v>7717</v>
      </c>
      <c r="P2705" s="61" t="str">
        <f t="shared" si="128"/>
        <v>POINT(-93.870235 30.124169)</v>
      </c>
      <c r="Q2705" s="67">
        <v>30.124168999999998</v>
      </c>
      <c r="R2705" s="67">
        <v>-93.870234999999994</v>
      </c>
    </row>
    <row r="2706" spans="1:18" x14ac:dyDescent="0.25">
      <c r="A2706" s="76" t="str">
        <f t="shared" si="126"/>
        <v>48363</v>
      </c>
      <c r="B2706" s="76" t="str">
        <f t="shared" si="127"/>
        <v>48363</v>
      </c>
      <c r="C2706" s="33">
        <v>48363</v>
      </c>
      <c r="D2706" s="33" t="s">
        <v>7718</v>
      </c>
      <c r="E2706" s="33" t="s">
        <v>1015</v>
      </c>
      <c r="F2706" s="33" t="s">
        <v>1014</v>
      </c>
      <c r="G2706" s="33" t="s">
        <v>7719</v>
      </c>
      <c r="H2706" s="5" t="s">
        <v>1855</v>
      </c>
      <c r="I2706" s="33">
        <v>2765</v>
      </c>
      <c r="K2706" s="9">
        <v>48</v>
      </c>
      <c r="O2706" s="33" t="s">
        <v>7720</v>
      </c>
      <c r="P2706" s="61" t="str">
        <f t="shared" si="128"/>
        <v>POINT(-98.167593 32.778005)</v>
      </c>
      <c r="Q2706" s="67">
        <v>32.778005</v>
      </c>
      <c r="R2706" s="67">
        <v>-98.167592999999997</v>
      </c>
    </row>
    <row r="2707" spans="1:18" x14ac:dyDescent="0.25">
      <c r="A2707" s="76" t="str">
        <f t="shared" si="126"/>
        <v>48365</v>
      </c>
      <c r="B2707" s="76" t="str">
        <f t="shared" si="127"/>
        <v>48365</v>
      </c>
      <c r="C2707" s="33">
        <v>48365</v>
      </c>
      <c r="D2707" s="33" t="s">
        <v>5201</v>
      </c>
      <c r="E2707" s="33" t="s">
        <v>1015</v>
      </c>
      <c r="F2707" s="33" t="s">
        <v>1014</v>
      </c>
      <c r="G2707" s="33" t="s">
        <v>5202</v>
      </c>
      <c r="H2707" s="5" t="s">
        <v>1855</v>
      </c>
      <c r="I2707" s="33">
        <v>2766</v>
      </c>
      <c r="K2707" s="9">
        <v>48</v>
      </c>
      <c r="O2707" s="33" t="s">
        <v>7721</v>
      </c>
      <c r="P2707" s="61" t="str">
        <f t="shared" si="128"/>
        <v>POINT(-94.331166 32.167392)</v>
      </c>
      <c r="Q2707" s="67">
        <v>32.167392</v>
      </c>
      <c r="R2707" s="67">
        <v>-94.331165999999996</v>
      </c>
    </row>
    <row r="2708" spans="1:18" x14ac:dyDescent="0.25">
      <c r="A2708" s="76" t="str">
        <f t="shared" si="126"/>
        <v>48367</v>
      </c>
      <c r="B2708" s="76" t="str">
        <f t="shared" si="127"/>
        <v>48367</v>
      </c>
      <c r="C2708" s="33">
        <v>48367</v>
      </c>
      <c r="D2708" s="33" t="s">
        <v>7722</v>
      </c>
      <c r="E2708" s="33" t="s">
        <v>1015</v>
      </c>
      <c r="F2708" s="33" t="s">
        <v>1014</v>
      </c>
      <c r="G2708" s="33" t="s">
        <v>7723</v>
      </c>
      <c r="H2708" s="5" t="s">
        <v>1855</v>
      </c>
      <c r="I2708" s="33">
        <v>2767</v>
      </c>
      <c r="K2708" s="9">
        <v>48</v>
      </c>
      <c r="O2708" s="33" t="s">
        <v>7724</v>
      </c>
      <c r="P2708" s="61" t="str">
        <f t="shared" si="128"/>
        <v>POINT(-97.736777 32.794168)</v>
      </c>
      <c r="Q2708" s="67">
        <v>32.794167999999999</v>
      </c>
      <c r="R2708" s="67">
        <v>-97.736777000000004</v>
      </c>
    </row>
    <row r="2709" spans="1:18" x14ac:dyDescent="0.25">
      <c r="A2709" s="76" t="str">
        <f t="shared" si="126"/>
        <v>48369</v>
      </c>
      <c r="B2709" s="76" t="str">
        <f t="shared" si="127"/>
        <v>48369</v>
      </c>
      <c r="C2709" s="33">
        <v>48369</v>
      </c>
      <c r="D2709" s="33" t="s">
        <v>7725</v>
      </c>
      <c r="E2709" s="33" t="s">
        <v>1015</v>
      </c>
      <c r="F2709" s="33" t="s">
        <v>1014</v>
      </c>
      <c r="G2709" s="33" t="s">
        <v>7726</v>
      </c>
      <c r="H2709" s="5" t="s">
        <v>1855</v>
      </c>
      <c r="I2709" s="33">
        <v>2768</v>
      </c>
      <c r="K2709" s="9">
        <v>48</v>
      </c>
      <c r="O2709" s="33" t="s">
        <v>7727</v>
      </c>
      <c r="P2709" s="61" t="str">
        <f t="shared" si="128"/>
        <v>POINT(-102.815812 34.538847)</v>
      </c>
      <c r="Q2709" s="67">
        <v>34.538846999999997</v>
      </c>
      <c r="R2709" s="67">
        <v>-102.81581199999999</v>
      </c>
    </row>
    <row r="2710" spans="1:18" x14ac:dyDescent="0.25">
      <c r="A2710" s="76" t="str">
        <f t="shared" si="126"/>
        <v>48371</v>
      </c>
      <c r="B2710" s="76" t="str">
        <f t="shared" si="127"/>
        <v>48371</v>
      </c>
      <c r="C2710" s="33">
        <v>48371</v>
      </c>
      <c r="D2710" s="33" t="s">
        <v>7728</v>
      </c>
      <c r="E2710" s="33" t="s">
        <v>1015</v>
      </c>
      <c r="F2710" s="33" t="s">
        <v>1014</v>
      </c>
      <c r="G2710" s="33" t="s">
        <v>7729</v>
      </c>
      <c r="H2710" s="5" t="s">
        <v>1855</v>
      </c>
      <c r="I2710" s="33">
        <v>2769</v>
      </c>
      <c r="K2710" s="9">
        <v>48</v>
      </c>
      <c r="O2710" s="33" t="s">
        <v>7730</v>
      </c>
      <c r="P2710" s="61" t="str">
        <f t="shared" si="128"/>
        <v>POINT(-102.790862 30.898458)</v>
      </c>
      <c r="Q2710" s="67">
        <v>30.898458000000002</v>
      </c>
      <c r="R2710" s="67">
        <v>-102.790862</v>
      </c>
    </row>
    <row r="2711" spans="1:18" x14ac:dyDescent="0.25">
      <c r="A2711" s="76" t="str">
        <f t="shared" si="126"/>
        <v>48373</v>
      </c>
      <c r="B2711" s="76" t="str">
        <f t="shared" si="127"/>
        <v>48373</v>
      </c>
      <c r="C2711" s="33">
        <v>48373</v>
      </c>
      <c r="D2711" s="33" t="s">
        <v>2301</v>
      </c>
      <c r="E2711" s="33" t="s">
        <v>1015</v>
      </c>
      <c r="F2711" s="33" t="s">
        <v>1014</v>
      </c>
      <c r="G2711" s="33" t="s">
        <v>2302</v>
      </c>
      <c r="H2711" s="5" t="s">
        <v>1855</v>
      </c>
      <c r="I2711" s="33">
        <v>2770</v>
      </c>
      <c r="K2711" s="9">
        <v>48</v>
      </c>
      <c r="O2711" s="33" t="s">
        <v>7731</v>
      </c>
      <c r="P2711" s="61" t="str">
        <f t="shared" si="128"/>
        <v>POINT(-94.940487 30.743717)</v>
      </c>
      <c r="Q2711" s="67">
        <v>30.743717</v>
      </c>
      <c r="R2711" s="67">
        <v>-94.940487000000005</v>
      </c>
    </row>
    <row r="2712" spans="1:18" x14ac:dyDescent="0.25">
      <c r="A2712" s="76" t="str">
        <f t="shared" si="126"/>
        <v>48375</v>
      </c>
      <c r="B2712" s="76" t="str">
        <f t="shared" si="127"/>
        <v>48375</v>
      </c>
      <c r="C2712" s="33">
        <v>48375</v>
      </c>
      <c r="D2712" s="33" t="s">
        <v>6897</v>
      </c>
      <c r="E2712" s="33" t="s">
        <v>1015</v>
      </c>
      <c r="F2712" s="33" t="s">
        <v>1014</v>
      </c>
      <c r="G2712" s="33" t="s">
        <v>6898</v>
      </c>
      <c r="H2712" s="5" t="s">
        <v>1855</v>
      </c>
      <c r="I2712" s="33">
        <v>2771</v>
      </c>
      <c r="K2712" s="9">
        <v>48</v>
      </c>
      <c r="O2712" s="33" t="s">
        <v>7732</v>
      </c>
      <c r="P2712" s="61" t="str">
        <f t="shared" si="128"/>
        <v>POINT(-101.836644 35.221681)</v>
      </c>
      <c r="Q2712" s="67">
        <v>35.221680999999997</v>
      </c>
      <c r="R2712" s="67">
        <v>-101.83664400000001</v>
      </c>
    </row>
    <row r="2713" spans="1:18" x14ac:dyDescent="0.25">
      <c r="A2713" s="76" t="str">
        <f t="shared" si="126"/>
        <v>48377</v>
      </c>
      <c r="B2713" s="76" t="str">
        <f t="shared" si="127"/>
        <v>48377</v>
      </c>
      <c r="C2713" s="33">
        <v>48377</v>
      </c>
      <c r="D2713" s="33" t="s">
        <v>7733</v>
      </c>
      <c r="E2713" s="33" t="s">
        <v>1015</v>
      </c>
      <c r="F2713" s="33" t="s">
        <v>1014</v>
      </c>
      <c r="G2713" s="33" t="s">
        <v>7734</v>
      </c>
      <c r="H2713" s="5" t="s">
        <v>1855</v>
      </c>
      <c r="I2713" s="33">
        <v>2772</v>
      </c>
      <c r="K2713" s="9">
        <v>48</v>
      </c>
      <c r="O2713" s="33" t="s">
        <v>7735</v>
      </c>
      <c r="P2713" s="61" t="str">
        <f t="shared" si="128"/>
        <v>POINT(-104.260977 29.807527)</v>
      </c>
      <c r="Q2713" s="67">
        <v>29.807527</v>
      </c>
      <c r="R2713" s="67">
        <v>-104.260977</v>
      </c>
    </row>
    <row r="2714" spans="1:18" x14ac:dyDescent="0.25">
      <c r="A2714" s="76" t="str">
        <f t="shared" si="126"/>
        <v>48379</v>
      </c>
      <c r="B2714" s="76" t="str">
        <f t="shared" si="127"/>
        <v>48379</v>
      </c>
      <c r="C2714" s="33">
        <v>48379</v>
      </c>
      <c r="D2714" s="33" t="s">
        <v>7736</v>
      </c>
      <c r="E2714" s="33" t="s">
        <v>1015</v>
      </c>
      <c r="F2714" s="33" t="s">
        <v>1014</v>
      </c>
      <c r="G2714" s="33" t="s">
        <v>7737</v>
      </c>
      <c r="H2714" s="5" t="s">
        <v>1855</v>
      </c>
      <c r="I2714" s="33">
        <v>2773</v>
      </c>
      <c r="K2714" s="9">
        <v>48</v>
      </c>
      <c r="O2714" s="33" t="s">
        <v>7738</v>
      </c>
      <c r="P2714" s="61" t="str">
        <f t="shared" si="128"/>
        <v>POINT(-95.797078 32.886055)</v>
      </c>
      <c r="Q2714" s="67">
        <v>32.886054999999999</v>
      </c>
      <c r="R2714" s="67">
        <v>-95.797077999999999</v>
      </c>
    </row>
    <row r="2715" spans="1:18" x14ac:dyDescent="0.25">
      <c r="A2715" s="76" t="str">
        <f t="shared" si="126"/>
        <v>48381</v>
      </c>
      <c r="B2715" s="76" t="str">
        <f t="shared" si="127"/>
        <v>48381</v>
      </c>
      <c r="C2715" s="33">
        <v>48381</v>
      </c>
      <c r="D2715" s="33" t="s">
        <v>7739</v>
      </c>
      <c r="E2715" s="33" t="s">
        <v>1015</v>
      </c>
      <c r="F2715" s="33" t="s">
        <v>1014</v>
      </c>
      <c r="G2715" s="33" t="s">
        <v>7740</v>
      </c>
      <c r="H2715" s="5" t="s">
        <v>1855</v>
      </c>
      <c r="I2715" s="33">
        <v>2774</v>
      </c>
      <c r="K2715" s="9">
        <v>48</v>
      </c>
      <c r="O2715" s="33" t="s">
        <v>7741</v>
      </c>
      <c r="P2715" s="61" t="str">
        <f t="shared" si="128"/>
        <v>POINT(-101.888863 35.121463)</v>
      </c>
      <c r="Q2715" s="67">
        <v>35.121462999999999</v>
      </c>
      <c r="R2715" s="67">
        <v>-101.888863</v>
      </c>
    </row>
    <row r="2716" spans="1:18" x14ac:dyDescent="0.25">
      <c r="A2716" s="76" t="str">
        <f t="shared" si="126"/>
        <v>48383</v>
      </c>
      <c r="B2716" s="76" t="str">
        <f t="shared" si="127"/>
        <v>48383</v>
      </c>
      <c r="C2716" s="33">
        <v>48383</v>
      </c>
      <c r="D2716" s="33" t="s">
        <v>7742</v>
      </c>
      <c r="E2716" s="33" t="s">
        <v>1015</v>
      </c>
      <c r="F2716" s="33" t="s">
        <v>1014</v>
      </c>
      <c r="G2716" s="33" t="s">
        <v>7743</v>
      </c>
      <c r="H2716" s="5" t="s">
        <v>1855</v>
      </c>
      <c r="I2716" s="33">
        <v>2775</v>
      </c>
      <c r="K2716" s="9">
        <v>48</v>
      </c>
      <c r="O2716" s="33" t="s">
        <v>7744</v>
      </c>
      <c r="P2716" s="61" t="str">
        <f t="shared" si="128"/>
        <v>POINT(-101.465521 31.215015)</v>
      </c>
      <c r="Q2716" s="67">
        <v>31.215015000000001</v>
      </c>
      <c r="R2716" s="67">
        <v>-101.465521</v>
      </c>
    </row>
    <row r="2717" spans="1:18" x14ac:dyDescent="0.25">
      <c r="A2717" s="76" t="str">
        <f t="shared" si="126"/>
        <v>48385</v>
      </c>
      <c r="B2717" s="76" t="str">
        <f t="shared" si="127"/>
        <v>48385</v>
      </c>
      <c r="C2717" s="33">
        <v>48385</v>
      </c>
      <c r="D2717" s="33" t="s">
        <v>7745</v>
      </c>
      <c r="E2717" s="33" t="s">
        <v>1015</v>
      </c>
      <c r="F2717" s="33" t="s">
        <v>1014</v>
      </c>
      <c r="G2717" s="33" t="s">
        <v>7746</v>
      </c>
      <c r="H2717" s="5" t="s">
        <v>1855</v>
      </c>
      <c r="I2717" s="33">
        <v>2776</v>
      </c>
      <c r="K2717" s="9">
        <v>48</v>
      </c>
      <c r="O2717" s="33" t="s">
        <v>7747</v>
      </c>
      <c r="P2717" s="61" t="str">
        <f t="shared" si="128"/>
        <v>POINT(-99.841559 29.719686)</v>
      </c>
      <c r="Q2717" s="67">
        <v>29.719685999999999</v>
      </c>
      <c r="R2717" s="67">
        <v>-99.841559000000004</v>
      </c>
    </row>
    <row r="2718" spans="1:18" x14ac:dyDescent="0.25">
      <c r="A2718" s="76" t="str">
        <f t="shared" si="126"/>
        <v>48387</v>
      </c>
      <c r="B2718" s="76" t="str">
        <f t="shared" si="127"/>
        <v>48387</v>
      </c>
      <c r="C2718" s="33">
        <v>48387</v>
      </c>
      <c r="D2718" s="33" t="s">
        <v>7748</v>
      </c>
      <c r="E2718" s="33" t="s">
        <v>1015</v>
      </c>
      <c r="F2718" s="33" t="s">
        <v>1014</v>
      </c>
      <c r="G2718" s="33" t="s">
        <v>7749</v>
      </c>
      <c r="H2718" s="5" t="s">
        <v>1855</v>
      </c>
      <c r="I2718" s="33">
        <v>2777</v>
      </c>
      <c r="K2718" s="9">
        <v>48</v>
      </c>
      <c r="O2718" s="33" t="s">
        <v>7750</v>
      </c>
      <c r="P2718" s="61" t="str">
        <f t="shared" si="128"/>
        <v>POINT(-95.07117 33.592399)</v>
      </c>
      <c r="Q2718" s="67">
        <v>33.592399</v>
      </c>
      <c r="R2718" s="67">
        <v>-95.071169999999995</v>
      </c>
    </row>
    <row r="2719" spans="1:18" x14ac:dyDescent="0.25">
      <c r="A2719" s="76" t="str">
        <f t="shared" si="126"/>
        <v>48389</v>
      </c>
      <c r="B2719" s="76" t="str">
        <f t="shared" si="127"/>
        <v>48389</v>
      </c>
      <c r="C2719" s="33">
        <v>48389</v>
      </c>
      <c r="D2719" s="33" t="s">
        <v>7751</v>
      </c>
      <c r="E2719" s="33" t="s">
        <v>1015</v>
      </c>
      <c r="F2719" s="33" t="s">
        <v>1014</v>
      </c>
      <c r="G2719" s="33" t="s">
        <v>7752</v>
      </c>
      <c r="H2719" s="5" t="s">
        <v>1855</v>
      </c>
      <c r="I2719" s="33">
        <v>2778</v>
      </c>
      <c r="K2719" s="9">
        <v>48</v>
      </c>
      <c r="O2719" s="33" t="s">
        <v>7753</v>
      </c>
      <c r="P2719" s="61" t="str">
        <f t="shared" si="128"/>
        <v>POINT(-103.532874 31.382677)</v>
      </c>
      <c r="Q2719" s="67">
        <v>31.382677000000001</v>
      </c>
      <c r="R2719" s="67">
        <v>-103.53287400000001</v>
      </c>
    </row>
    <row r="2720" spans="1:18" x14ac:dyDescent="0.25">
      <c r="A2720" s="76" t="str">
        <f t="shared" si="126"/>
        <v>48391</v>
      </c>
      <c r="B2720" s="76" t="str">
        <f t="shared" si="127"/>
        <v>48391</v>
      </c>
      <c r="C2720" s="33">
        <v>48391</v>
      </c>
      <c r="D2720" s="33" t="s">
        <v>7754</v>
      </c>
      <c r="E2720" s="33" t="s">
        <v>1015</v>
      </c>
      <c r="F2720" s="33" t="s">
        <v>1014</v>
      </c>
      <c r="G2720" s="33" t="s">
        <v>7755</v>
      </c>
      <c r="H2720" s="5" t="s">
        <v>1855</v>
      </c>
      <c r="I2720" s="33">
        <v>2779</v>
      </c>
      <c r="K2720" s="9">
        <v>48</v>
      </c>
      <c r="O2720" s="33" t="s">
        <v>7756</v>
      </c>
      <c r="P2720" s="61" t="str">
        <f t="shared" si="128"/>
        <v>POINT(-97.244247 28.29039)</v>
      </c>
      <c r="Q2720" s="67">
        <v>28.290389999999999</v>
      </c>
      <c r="R2720" s="67">
        <v>-97.244247000000001</v>
      </c>
    </row>
    <row r="2721" spans="1:18" x14ac:dyDescent="0.25">
      <c r="A2721" s="76" t="str">
        <f t="shared" si="126"/>
        <v>48393</v>
      </c>
      <c r="B2721" s="76" t="str">
        <f t="shared" si="127"/>
        <v>48393</v>
      </c>
      <c r="C2721" s="33">
        <v>48393</v>
      </c>
      <c r="D2721" s="33" t="s">
        <v>7142</v>
      </c>
      <c r="E2721" s="33" t="s">
        <v>1015</v>
      </c>
      <c r="F2721" s="33" t="s">
        <v>1014</v>
      </c>
      <c r="G2721" s="33" t="s">
        <v>7143</v>
      </c>
      <c r="H2721" s="5" t="s">
        <v>1855</v>
      </c>
      <c r="I2721" s="33">
        <v>2780</v>
      </c>
      <c r="K2721" s="9">
        <v>48</v>
      </c>
      <c r="O2721" s="33" t="s">
        <v>7757</v>
      </c>
      <c r="P2721" s="61" t="str">
        <f t="shared" si="128"/>
        <v>POINT(-100.705316 35.720593)</v>
      </c>
      <c r="Q2721" s="67">
        <v>35.720593000000001</v>
      </c>
      <c r="R2721" s="67">
        <v>-100.705316</v>
      </c>
    </row>
    <row r="2722" spans="1:18" x14ac:dyDescent="0.25">
      <c r="A2722" s="76" t="str">
        <f t="shared" si="126"/>
        <v>48395</v>
      </c>
      <c r="B2722" s="76" t="str">
        <f t="shared" si="127"/>
        <v>48395</v>
      </c>
      <c r="C2722" s="33">
        <v>48395</v>
      </c>
      <c r="D2722" s="33" t="s">
        <v>4399</v>
      </c>
      <c r="E2722" s="33" t="s">
        <v>1015</v>
      </c>
      <c r="F2722" s="33" t="s">
        <v>1014</v>
      </c>
      <c r="G2722" s="33" t="s">
        <v>4400</v>
      </c>
      <c r="H2722" s="5" t="s">
        <v>1855</v>
      </c>
      <c r="I2722" s="33">
        <v>2781</v>
      </c>
      <c r="K2722" s="9">
        <v>48</v>
      </c>
      <c r="O2722" s="33" t="s">
        <v>7758</v>
      </c>
      <c r="P2722" s="61" t="str">
        <f t="shared" si="128"/>
        <v>POINT(-96.547126 30.970148)</v>
      </c>
      <c r="Q2722" s="67">
        <v>30.970147999999998</v>
      </c>
      <c r="R2722" s="67">
        <v>-96.547126000000006</v>
      </c>
    </row>
    <row r="2723" spans="1:18" x14ac:dyDescent="0.25">
      <c r="A2723" s="76" t="str">
        <f t="shared" si="126"/>
        <v>48397</v>
      </c>
      <c r="B2723" s="76" t="str">
        <f t="shared" si="127"/>
        <v>48397</v>
      </c>
      <c r="C2723" s="33">
        <v>48397</v>
      </c>
      <c r="D2723" s="33" t="s">
        <v>7759</v>
      </c>
      <c r="E2723" s="33" t="s">
        <v>1015</v>
      </c>
      <c r="F2723" s="33" t="s">
        <v>1014</v>
      </c>
      <c r="G2723" s="33" t="s">
        <v>7760</v>
      </c>
      <c r="H2723" s="5" t="s">
        <v>1855</v>
      </c>
      <c r="I2723" s="33">
        <v>2782</v>
      </c>
      <c r="K2723" s="9">
        <v>48</v>
      </c>
      <c r="O2723" s="33" t="s">
        <v>7761</v>
      </c>
      <c r="P2723" s="61" t="str">
        <f t="shared" si="128"/>
        <v>POINT(-96.435493 32.915625)</v>
      </c>
      <c r="Q2723" s="67">
        <v>32.915624999999999</v>
      </c>
      <c r="R2723" s="67">
        <v>-96.435492999999994</v>
      </c>
    </row>
    <row r="2724" spans="1:18" x14ac:dyDescent="0.25">
      <c r="A2724" s="76" t="str">
        <f t="shared" si="126"/>
        <v>48399</v>
      </c>
      <c r="B2724" s="76" t="str">
        <f t="shared" si="127"/>
        <v>48399</v>
      </c>
      <c r="C2724" s="33">
        <v>48399</v>
      </c>
      <c r="D2724" s="33" t="s">
        <v>7762</v>
      </c>
      <c r="E2724" s="33" t="s">
        <v>1015</v>
      </c>
      <c r="F2724" s="33" t="s">
        <v>1014</v>
      </c>
      <c r="G2724" s="33" t="s">
        <v>7763</v>
      </c>
      <c r="H2724" s="5" t="s">
        <v>1855</v>
      </c>
      <c r="I2724" s="33">
        <v>2783</v>
      </c>
      <c r="K2724" s="9">
        <v>48</v>
      </c>
      <c r="O2724" s="33" t="s">
        <v>7764</v>
      </c>
      <c r="P2724" s="61" t="str">
        <f t="shared" si="128"/>
        <v>POINT(-99.994273 31.801037)</v>
      </c>
      <c r="Q2724" s="67">
        <v>31.801037000000001</v>
      </c>
      <c r="R2724" s="67">
        <v>-99.994273000000007</v>
      </c>
    </row>
    <row r="2725" spans="1:18" x14ac:dyDescent="0.25">
      <c r="A2725" s="76" t="str">
        <f t="shared" si="126"/>
        <v>48401</v>
      </c>
      <c r="B2725" s="76" t="str">
        <f t="shared" si="127"/>
        <v>48401</v>
      </c>
      <c r="C2725" s="33">
        <v>48401</v>
      </c>
      <c r="D2725" s="33" t="s">
        <v>7765</v>
      </c>
      <c r="E2725" s="33" t="s">
        <v>1015</v>
      </c>
      <c r="F2725" s="33" t="s">
        <v>1014</v>
      </c>
      <c r="G2725" s="33" t="s">
        <v>7766</v>
      </c>
      <c r="H2725" s="5" t="s">
        <v>1855</v>
      </c>
      <c r="I2725" s="33">
        <v>2784</v>
      </c>
      <c r="K2725" s="9">
        <v>48</v>
      </c>
      <c r="O2725" s="33" t="s">
        <v>7767</v>
      </c>
      <c r="P2725" s="61" t="str">
        <f t="shared" si="128"/>
        <v>POINT(-94.797713 32.193758)</v>
      </c>
      <c r="Q2725" s="67">
        <v>32.193758000000003</v>
      </c>
      <c r="R2725" s="67">
        <v>-94.797713000000002</v>
      </c>
    </row>
    <row r="2726" spans="1:18" x14ac:dyDescent="0.25">
      <c r="A2726" s="76" t="str">
        <f t="shared" si="126"/>
        <v>48403</v>
      </c>
      <c r="B2726" s="76" t="str">
        <f t="shared" si="127"/>
        <v>48403</v>
      </c>
      <c r="C2726" s="33">
        <v>48403</v>
      </c>
      <c r="D2726" s="33" t="s">
        <v>7768</v>
      </c>
      <c r="E2726" s="33" t="s">
        <v>1015</v>
      </c>
      <c r="F2726" s="33" t="s">
        <v>1014</v>
      </c>
      <c r="G2726" s="33" t="s">
        <v>7769</v>
      </c>
      <c r="H2726" s="5" t="s">
        <v>1855</v>
      </c>
      <c r="I2726" s="33">
        <v>2785</v>
      </c>
      <c r="K2726" s="9">
        <v>48</v>
      </c>
      <c r="O2726" s="33" t="s">
        <v>7770</v>
      </c>
      <c r="P2726" s="61" t="str">
        <f t="shared" si="128"/>
        <v>POINT(-93.850011 31.338566)</v>
      </c>
      <c r="Q2726" s="67">
        <v>31.338566</v>
      </c>
      <c r="R2726" s="67">
        <v>-93.850010999999995</v>
      </c>
    </row>
    <row r="2727" spans="1:18" x14ac:dyDescent="0.25">
      <c r="A2727" s="76" t="str">
        <f t="shared" si="126"/>
        <v>48405</v>
      </c>
      <c r="B2727" s="76" t="str">
        <f t="shared" si="127"/>
        <v>48405</v>
      </c>
      <c r="C2727" s="33">
        <v>48405</v>
      </c>
      <c r="D2727" s="33" t="s">
        <v>7771</v>
      </c>
      <c r="E2727" s="33" t="s">
        <v>1015</v>
      </c>
      <c r="F2727" s="33" t="s">
        <v>1014</v>
      </c>
      <c r="G2727" s="33" t="s">
        <v>7772</v>
      </c>
      <c r="H2727" s="5" t="s">
        <v>1855</v>
      </c>
      <c r="I2727" s="33">
        <v>2786</v>
      </c>
      <c r="K2727" s="9">
        <v>48</v>
      </c>
      <c r="O2727" s="33" t="s">
        <v>7773</v>
      </c>
      <c r="P2727" s="61" t="str">
        <f t="shared" si="128"/>
        <v>POINT(-94.150624 31.443536)</v>
      </c>
      <c r="Q2727" s="67">
        <v>31.443536000000002</v>
      </c>
      <c r="R2727" s="67">
        <v>-94.150623999999993</v>
      </c>
    </row>
    <row r="2728" spans="1:18" x14ac:dyDescent="0.25">
      <c r="A2728" s="76" t="str">
        <f t="shared" si="126"/>
        <v>48407</v>
      </c>
      <c r="B2728" s="76" t="str">
        <f t="shared" si="127"/>
        <v>48407</v>
      </c>
      <c r="C2728" s="33">
        <v>48407</v>
      </c>
      <c r="D2728" s="33" t="s">
        <v>7774</v>
      </c>
      <c r="E2728" s="33" t="s">
        <v>1015</v>
      </c>
      <c r="F2728" s="33" t="s">
        <v>1014</v>
      </c>
      <c r="G2728" s="33" t="s">
        <v>7775</v>
      </c>
      <c r="H2728" s="5" t="s">
        <v>1855</v>
      </c>
      <c r="I2728" s="33">
        <v>2787</v>
      </c>
      <c r="K2728" s="9">
        <v>48</v>
      </c>
      <c r="O2728" s="33" t="s">
        <v>7776</v>
      </c>
      <c r="P2728" s="61" t="str">
        <f t="shared" si="128"/>
        <v>POINT(-95.131415 30.547998)</v>
      </c>
      <c r="Q2728" s="67">
        <v>30.547998</v>
      </c>
      <c r="R2728" s="67">
        <v>-95.131415000000004</v>
      </c>
    </row>
    <row r="2729" spans="1:18" x14ac:dyDescent="0.25">
      <c r="A2729" s="76" t="str">
        <f t="shared" si="126"/>
        <v>48409</v>
      </c>
      <c r="B2729" s="76" t="str">
        <f t="shared" si="127"/>
        <v>48409</v>
      </c>
      <c r="C2729" s="33">
        <v>48409</v>
      </c>
      <c r="D2729" s="33" t="s">
        <v>7777</v>
      </c>
      <c r="E2729" s="33" t="s">
        <v>1015</v>
      </c>
      <c r="F2729" s="33" t="s">
        <v>1014</v>
      </c>
      <c r="G2729" s="33" t="s">
        <v>7778</v>
      </c>
      <c r="H2729" s="5" t="s">
        <v>1855</v>
      </c>
      <c r="I2729" s="33">
        <v>2788</v>
      </c>
      <c r="K2729" s="9">
        <v>48</v>
      </c>
      <c r="O2729" s="33" t="s">
        <v>7779</v>
      </c>
      <c r="P2729" s="61" t="str">
        <f t="shared" si="128"/>
        <v>POINT(-97.399384 27.947285)</v>
      </c>
      <c r="Q2729" s="67">
        <v>27.947285000000001</v>
      </c>
      <c r="R2729" s="67">
        <v>-97.399383999999998</v>
      </c>
    </row>
    <row r="2730" spans="1:18" x14ac:dyDescent="0.25">
      <c r="A2730" s="76" t="str">
        <f t="shared" si="126"/>
        <v>48411</v>
      </c>
      <c r="B2730" s="76" t="str">
        <f t="shared" si="127"/>
        <v>48411</v>
      </c>
      <c r="C2730" s="33">
        <v>48411</v>
      </c>
      <c r="D2730" s="33" t="s">
        <v>7780</v>
      </c>
      <c r="E2730" s="33" t="s">
        <v>1015</v>
      </c>
      <c r="F2730" s="33" t="s">
        <v>1014</v>
      </c>
      <c r="G2730" s="33" t="s">
        <v>7781</v>
      </c>
      <c r="H2730" s="5" t="s">
        <v>1855</v>
      </c>
      <c r="I2730" s="33">
        <v>2789</v>
      </c>
      <c r="K2730" s="9">
        <v>48</v>
      </c>
      <c r="O2730" s="33" t="s">
        <v>7782</v>
      </c>
      <c r="P2730" s="61" t="str">
        <f t="shared" si="128"/>
        <v>POINT(-98.763369 31.190792)</v>
      </c>
      <c r="Q2730" s="67">
        <v>31.190791999999998</v>
      </c>
      <c r="R2730" s="67">
        <v>-98.763368999999997</v>
      </c>
    </row>
    <row r="2731" spans="1:18" x14ac:dyDescent="0.25">
      <c r="A2731" s="76" t="str">
        <f t="shared" si="126"/>
        <v>48413</v>
      </c>
      <c r="B2731" s="76" t="str">
        <f t="shared" si="127"/>
        <v>48413</v>
      </c>
      <c r="C2731" s="33">
        <v>48413</v>
      </c>
      <c r="D2731" s="33" t="s">
        <v>7783</v>
      </c>
      <c r="E2731" s="33" t="s">
        <v>1015</v>
      </c>
      <c r="F2731" s="33" t="s">
        <v>1014</v>
      </c>
      <c r="G2731" s="33" t="s">
        <v>7784</v>
      </c>
      <c r="H2731" s="5" t="s">
        <v>1855</v>
      </c>
      <c r="I2731" s="33">
        <v>2790</v>
      </c>
      <c r="K2731" s="9">
        <v>48</v>
      </c>
      <c r="O2731" s="33" t="s">
        <v>7785</v>
      </c>
      <c r="P2731" s="61" t="str">
        <f t="shared" si="128"/>
        <v>POINT(-100.581777 30.875183)</v>
      </c>
      <c r="Q2731" s="67">
        <v>30.875183</v>
      </c>
      <c r="R2731" s="67">
        <v>-100.581777</v>
      </c>
    </row>
    <row r="2732" spans="1:18" x14ac:dyDescent="0.25">
      <c r="A2732" s="76" t="str">
        <f t="shared" si="126"/>
        <v>48415</v>
      </c>
      <c r="B2732" s="76" t="str">
        <f t="shared" si="127"/>
        <v>48415</v>
      </c>
      <c r="C2732" s="33">
        <v>48415</v>
      </c>
      <c r="D2732" s="33" t="s">
        <v>7786</v>
      </c>
      <c r="E2732" s="33" t="s">
        <v>1015</v>
      </c>
      <c r="F2732" s="33" t="s">
        <v>1014</v>
      </c>
      <c r="G2732" s="33" t="s">
        <v>7787</v>
      </c>
      <c r="H2732" s="5" t="s">
        <v>1855</v>
      </c>
      <c r="I2732" s="33">
        <v>2791</v>
      </c>
      <c r="K2732" s="9">
        <v>48</v>
      </c>
      <c r="O2732" s="33" t="s">
        <v>7788</v>
      </c>
      <c r="P2732" s="61" t="str">
        <f t="shared" si="128"/>
        <v>POINT(-100.905311 32.705897)</v>
      </c>
      <c r="Q2732" s="67">
        <v>32.705897</v>
      </c>
      <c r="R2732" s="67">
        <v>-100.905311</v>
      </c>
    </row>
    <row r="2733" spans="1:18" x14ac:dyDescent="0.25">
      <c r="A2733" s="76" t="str">
        <f t="shared" si="126"/>
        <v>48417</v>
      </c>
      <c r="B2733" s="76" t="str">
        <f t="shared" si="127"/>
        <v>48417</v>
      </c>
      <c r="C2733" s="33">
        <v>48417</v>
      </c>
      <c r="D2733" s="33" t="s">
        <v>7789</v>
      </c>
      <c r="E2733" s="33" t="s">
        <v>1015</v>
      </c>
      <c r="F2733" s="33" t="s">
        <v>1014</v>
      </c>
      <c r="G2733" s="33" t="s">
        <v>7790</v>
      </c>
      <c r="H2733" s="5" t="s">
        <v>1855</v>
      </c>
      <c r="I2733" s="33">
        <v>2792</v>
      </c>
      <c r="K2733" s="9">
        <v>48</v>
      </c>
      <c r="O2733" s="33" t="s">
        <v>7791</v>
      </c>
      <c r="P2733" s="61" t="str">
        <f t="shared" si="128"/>
        <v>POINT(-99.308669 32.688185)</v>
      </c>
      <c r="Q2733" s="67">
        <v>32.688184999999997</v>
      </c>
      <c r="R2733" s="67">
        <v>-99.308668999999995</v>
      </c>
    </row>
    <row r="2734" spans="1:18" x14ac:dyDescent="0.25">
      <c r="A2734" s="76" t="str">
        <f t="shared" si="126"/>
        <v>48419</v>
      </c>
      <c r="B2734" s="76" t="str">
        <f t="shared" si="127"/>
        <v>48419</v>
      </c>
      <c r="C2734" s="33">
        <v>48419</v>
      </c>
      <c r="D2734" s="33" t="s">
        <v>2028</v>
      </c>
      <c r="E2734" s="33" t="s">
        <v>1015</v>
      </c>
      <c r="F2734" s="33" t="s">
        <v>1014</v>
      </c>
      <c r="G2734" s="33" t="s">
        <v>2029</v>
      </c>
      <c r="H2734" s="5" t="s">
        <v>1855</v>
      </c>
      <c r="I2734" s="33">
        <v>2793</v>
      </c>
      <c r="K2734" s="9">
        <v>48</v>
      </c>
      <c r="O2734" s="33" t="s">
        <v>7792</v>
      </c>
      <c r="P2734" s="61" t="str">
        <f t="shared" si="128"/>
        <v>POINT(-94.180373 31.823558)</v>
      </c>
      <c r="Q2734" s="67">
        <v>31.823557999999998</v>
      </c>
      <c r="R2734" s="67">
        <v>-94.180373000000003</v>
      </c>
    </row>
    <row r="2735" spans="1:18" x14ac:dyDescent="0.25">
      <c r="A2735" s="76" t="str">
        <f t="shared" si="126"/>
        <v>48421</v>
      </c>
      <c r="B2735" s="76" t="str">
        <f t="shared" si="127"/>
        <v>48421</v>
      </c>
      <c r="C2735" s="33">
        <v>48421</v>
      </c>
      <c r="D2735" s="33" t="s">
        <v>4164</v>
      </c>
      <c r="E2735" s="33" t="s">
        <v>1015</v>
      </c>
      <c r="F2735" s="33" t="s">
        <v>1014</v>
      </c>
      <c r="G2735" s="33" t="s">
        <v>4165</v>
      </c>
      <c r="H2735" s="5" t="s">
        <v>1855</v>
      </c>
      <c r="I2735" s="33">
        <v>2794</v>
      </c>
      <c r="K2735" s="9">
        <v>48</v>
      </c>
      <c r="O2735" s="33" t="s">
        <v>7793</v>
      </c>
      <c r="P2735" s="61" t="str">
        <f t="shared" si="128"/>
        <v>POINT(-101.996669 36.336364)</v>
      </c>
      <c r="Q2735" s="67">
        <v>36.336364000000003</v>
      </c>
      <c r="R2735" s="67">
        <v>-101.996669</v>
      </c>
    </row>
    <row r="2736" spans="1:18" x14ac:dyDescent="0.25">
      <c r="A2736" s="76" t="str">
        <f t="shared" si="126"/>
        <v>48423</v>
      </c>
      <c r="B2736" s="76" t="str">
        <f t="shared" si="127"/>
        <v>48423</v>
      </c>
      <c r="C2736" s="33">
        <v>48423</v>
      </c>
      <c r="D2736" s="33" t="s">
        <v>4167</v>
      </c>
      <c r="E2736" s="33" t="s">
        <v>1015</v>
      </c>
      <c r="F2736" s="33" t="s">
        <v>1014</v>
      </c>
      <c r="G2736" s="33" t="s">
        <v>4168</v>
      </c>
      <c r="H2736" s="5" t="s">
        <v>1855</v>
      </c>
      <c r="I2736" s="33">
        <v>2795</v>
      </c>
      <c r="K2736" s="9">
        <v>48</v>
      </c>
      <c r="O2736" s="33" t="s">
        <v>7794</v>
      </c>
      <c r="P2736" s="61" t="str">
        <f t="shared" si="128"/>
        <v>POINT(-95.297792 32.326711)</v>
      </c>
      <c r="Q2736" s="67">
        <v>32.326711000000003</v>
      </c>
      <c r="R2736" s="67">
        <v>-95.297792000000001</v>
      </c>
    </row>
    <row r="2737" spans="1:18" x14ac:dyDescent="0.25">
      <c r="A2737" s="76" t="str">
        <f t="shared" si="126"/>
        <v>48425</v>
      </c>
      <c r="B2737" s="76" t="str">
        <f t="shared" si="127"/>
        <v>48425</v>
      </c>
      <c r="C2737" s="33">
        <v>48425</v>
      </c>
      <c r="D2737" s="33" t="s">
        <v>7795</v>
      </c>
      <c r="E2737" s="33" t="s">
        <v>1015</v>
      </c>
      <c r="F2737" s="33" t="s">
        <v>1014</v>
      </c>
      <c r="G2737" s="33" t="s">
        <v>7796</v>
      </c>
      <c r="H2737" s="5" t="s">
        <v>1855</v>
      </c>
      <c r="I2737" s="33">
        <v>2796</v>
      </c>
      <c r="K2737" s="9">
        <v>48</v>
      </c>
      <c r="O2737" s="33" t="s">
        <v>7797</v>
      </c>
      <c r="P2737" s="61" t="str">
        <f t="shared" si="128"/>
        <v>POINT(-97.752805 32.23787)</v>
      </c>
      <c r="Q2737" s="67">
        <v>32.237870000000001</v>
      </c>
      <c r="R2737" s="67">
        <v>-97.752804999999995</v>
      </c>
    </row>
    <row r="2738" spans="1:18" x14ac:dyDescent="0.25">
      <c r="A2738" s="76" t="str">
        <f t="shared" si="126"/>
        <v>48427</v>
      </c>
      <c r="B2738" s="76" t="str">
        <f t="shared" si="127"/>
        <v>48427</v>
      </c>
      <c r="C2738" s="33">
        <v>48427</v>
      </c>
      <c r="D2738" s="33" t="s">
        <v>7798</v>
      </c>
      <c r="E2738" s="33" t="s">
        <v>1015</v>
      </c>
      <c r="F2738" s="33" t="s">
        <v>1014</v>
      </c>
      <c r="G2738" s="33" t="s">
        <v>7799</v>
      </c>
      <c r="H2738" s="5" t="s">
        <v>1855</v>
      </c>
      <c r="I2738" s="33">
        <v>2797</v>
      </c>
      <c r="K2738" s="9">
        <v>48</v>
      </c>
      <c r="O2738" s="33" t="s">
        <v>7800</v>
      </c>
      <c r="P2738" s="61" t="str">
        <f t="shared" si="128"/>
        <v>POINT(-98.84119 26.388176)</v>
      </c>
      <c r="Q2738" s="67">
        <v>26.388176000000001</v>
      </c>
      <c r="R2738" s="67">
        <v>-98.841189999999997</v>
      </c>
    </row>
    <row r="2739" spans="1:18" x14ac:dyDescent="0.25">
      <c r="A2739" s="76" t="str">
        <f t="shared" si="126"/>
        <v>48429</v>
      </c>
      <c r="B2739" s="76" t="str">
        <f t="shared" si="127"/>
        <v>48429</v>
      </c>
      <c r="C2739" s="33">
        <v>48429</v>
      </c>
      <c r="D2739" s="33" t="s">
        <v>3190</v>
      </c>
      <c r="E2739" s="33" t="s">
        <v>1015</v>
      </c>
      <c r="F2739" s="33" t="s">
        <v>1014</v>
      </c>
      <c r="G2739" s="33" t="s">
        <v>3191</v>
      </c>
      <c r="H2739" s="5" t="s">
        <v>1855</v>
      </c>
      <c r="I2739" s="33">
        <v>2798</v>
      </c>
      <c r="K2739" s="9">
        <v>48</v>
      </c>
      <c r="O2739" s="33" t="s">
        <v>7801</v>
      </c>
      <c r="P2739" s="61" t="str">
        <f t="shared" si="128"/>
        <v>POINT(-98.904243 32.754222)</v>
      </c>
      <c r="Q2739" s="67">
        <v>32.754221999999999</v>
      </c>
      <c r="R2739" s="67">
        <v>-98.904242999999994</v>
      </c>
    </row>
    <row r="2740" spans="1:18" x14ac:dyDescent="0.25">
      <c r="A2740" s="76" t="str">
        <f t="shared" si="126"/>
        <v>48431</v>
      </c>
      <c r="B2740" s="76" t="str">
        <f t="shared" si="127"/>
        <v>48431</v>
      </c>
      <c r="C2740" s="33">
        <v>48431</v>
      </c>
      <c r="D2740" s="33" t="s">
        <v>7802</v>
      </c>
      <c r="E2740" s="33" t="s">
        <v>1015</v>
      </c>
      <c r="F2740" s="33" t="s">
        <v>1014</v>
      </c>
      <c r="G2740" s="33" t="s">
        <v>7803</v>
      </c>
      <c r="H2740" s="5" t="s">
        <v>1855</v>
      </c>
      <c r="I2740" s="33">
        <v>2799</v>
      </c>
      <c r="K2740" s="9">
        <v>48</v>
      </c>
      <c r="O2740" s="33" t="s">
        <v>7804</v>
      </c>
      <c r="P2740" s="61" t="str">
        <f t="shared" si="128"/>
        <v>POINT(-100.993423 31.839559)</v>
      </c>
      <c r="Q2740" s="67">
        <v>31.839559000000001</v>
      </c>
      <c r="R2740" s="67">
        <v>-100.99342300000001</v>
      </c>
    </row>
    <row r="2741" spans="1:18" x14ac:dyDescent="0.25">
      <c r="A2741" s="76" t="str">
        <f t="shared" si="126"/>
        <v>48433</v>
      </c>
      <c r="B2741" s="76" t="str">
        <f t="shared" si="127"/>
        <v>48433</v>
      </c>
      <c r="C2741" s="33">
        <v>48433</v>
      </c>
      <c r="D2741" s="33" t="s">
        <v>7805</v>
      </c>
      <c r="E2741" s="33" t="s">
        <v>1015</v>
      </c>
      <c r="F2741" s="33" t="s">
        <v>1014</v>
      </c>
      <c r="G2741" s="33" t="s">
        <v>7806</v>
      </c>
      <c r="H2741" s="5" t="s">
        <v>1855</v>
      </c>
      <c r="I2741" s="33">
        <v>2800</v>
      </c>
      <c r="K2741" s="9">
        <v>48</v>
      </c>
      <c r="O2741" s="33" t="s">
        <v>7807</v>
      </c>
      <c r="P2741" s="61" t="str">
        <f t="shared" si="128"/>
        <v>POINT(-100.236102 33.145963)</v>
      </c>
      <c r="Q2741" s="67">
        <v>33.145963000000002</v>
      </c>
      <c r="R2741" s="67">
        <v>-100.236102</v>
      </c>
    </row>
    <row r="2742" spans="1:18" x14ac:dyDescent="0.25">
      <c r="A2742" s="76" t="str">
        <f t="shared" si="126"/>
        <v>48435</v>
      </c>
      <c r="B2742" s="76" t="str">
        <f t="shared" si="127"/>
        <v>48435</v>
      </c>
      <c r="C2742" s="33">
        <v>48435</v>
      </c>
      <c r="D2742" s="33" t="s">
        <v>7808</v>
      </c>
      <c r="E2742" s="33" t="s">
        <v>1015</v>
      </c>
      <c r="F2742" s="33" t="s">
        <v>1014</v>
      </c>
      <c r="G2742" s="33" t="s">
        <v>7809</v>
      </c>
      <c r="H2742" s="5" t="s">
        <v>1855</v>
      </c>
      <c r="I2742" s="33">
        <v>2801</v>
      </c>
      <c r="K2742" s="9">
        <v>48</v>
      </c>
      <c r="O2742" s="33" t="s">
        <v>7810</v>
      </c>
      <c r="P2742" s="61" t="str">
        <f t="shared" si="128"/>
        <v>POINT(-100.630735 30.562364)</v>
      </c>
      <c r="Q2742" s="67">
        <v>30.562363999999999</v>
      </c>
      <c r="R2742" s="67">
        <v>-100.630735</v>
      </c>
    </row>
    <row r="2743" spans="1:18" x14ac:dyDescent="0.25">
      <c r="A2743" s="76" t="str">
        <f t="shared" si="126"/>
        <v>48437</v>
      </c>
      <c r="B2743" s="76" t="str">
        <f t="shared" si="127"/>
        <v>48437</v>
      </c>
      <c r="C2743" s="33">
        <v>48437</v>
      </c>
      <c r="D2743" s="33" t="s">
        <v>7811</v>
      </c>
      <c r="E2743" s="33" t="s">
        <v>1015</v>
      </c>
      <c r="F2743" s="33" t="s">
        <v>1014</v>
      </c>
      <c r="G2743" s="33" t="s">
        <v>7812</v>
      </c>
      <c r="H2743" s="5" t="s">
        <v>1855</v>
      </c>
      <c r="I2743" s="33">
        <v>2802</v>
      </c>
      <c r="K2743" s="9">
        <v>48</v>
      </c>
      <c r="O2743" s="33" t="s">
        <v>7813</v>
      </c>
      <c r="P2743" s="61" t="str">
        <f t="shared" si="128"/>
        <v>POINT(-101.771547 34.531837)</v>
      </c>
      <c r="Q2743" s="67">
        <v>34.531837000000003</v>
      </c>
      <c r="R2743" s="67">
        <v>-101.771547</v>
      </c>
    </row>
    <row r="2744" spans="1:18" x14ac:dyDescent="0.25">
      <c r="A2744" s="76" t="str">
        <f t="shared" si="126"/>
        <v>48439</v>
      </c>
      <c r="B2744" s="76" t="str">
        <f t="shared" si="127"/>
        <v>48439</v>
      </c>
      <c r="C2744" s="33">
        <v>48439</v>
      </c>
      <c r="D2744" s="33" t="s">
        <v>7814</v>
      </c>
      <c r="E2744" s="33" t="s">
        <v>1015</v>
      </c>
      <c r="F2744" s="33" t="s">
        <v>1014</v>
      </c>
      <c r="G2744" s="33" t="s">
        <v>7815</v>
      </c>
      <c r="H2744" s="5" t="s">
        <v>1855</v>
      </c>
      <c r="I2744" s="33">
        <v>2803</v>
      </c>
      <c r="K2744" s="9">
        <v>48</v>
      </c>
      <c r="O2744" s="33" t="s">
        <v>7816</v>
      </c>
      <c r="P2744" s="61" t="str">
        <f t="shared" si="128"/>
        <v>POINT(-97.244748 32.76219)</v>
      </c>
      <c r="Q2744" s="67">
        <v>32.762189999999997</v>
      </c>
      <c r="R2744" s="67">
        <v>-97.244748000000001</v>
      </c>
    </row>
    <row r="2745" spans="1:18" x14ac:dyDescent="0.25">
      <c r="A2745" s="76" t="str">
        <f t="shared" si="126"/>
        <v>48441</v>
      </c>
      <c r="B2745" s="76" t="str">
        <f t="shared" si="127"/>
        <v>48441</v>
      </c>
      <c r="C2745" s="33">
        <v>48441</v>
      </c>
      <c r="D2745" s="33" t="s">
        <v>2884</v>
      </c>
      <c r="E2745" s="33" t="s">
        <v>1015</v>
      </c>
      <c r="F2745" s="33" t="s">
        <v>1014</v>
      </c>
      <c r="G2745" s="33" t="s">
        <v>2885</v>
      </c>
      <c r="H2745" s="5" t="s">
        <v>1855</v>
      </c>
      <c r="I2745" s="33">
        <v>2804</v>
      </c>
      <c r="K2745" s="9">
        <v>48</v>
      </c>
      <c r="O2745" s="33" t="s">
        <v>7817</v>
      </c>
      <c r="P2745" s="61" t="str">
        <f t="shared" si="128"/>
        <v>POINT(-99.768456 32.423132)</v>
      </c>
      <c r="Q2745" s="67">
        <v>32.423132000000003</v>
      </c>
      <c r="R2745" s="67">
        <v>-99.768456</v>
      </c>
    </row>
    <row r="2746" spans="1:18" x14ac:dyDescent="0.25">
      <c r="A2746" s="76" t="str">
        <f t="shared" si="126"/>
        <v>48443</v>
      </c>
      <c r="B2746" s="76" t="str">
        <f t="shared" si="127"/>
        <v>48443</v>
      </c>
      <c r="C2746" s="33">
        <v>48443</v>
      </c>
      <c r="D2746" s="33" t="s">
        <v>3210</v>
      </c>
      <c r="E2746" s="33" t="s">
        <v>1015</v>
      </c>
      <c r="F2746" s="33" t="s">
        <v>1014</v>
      </c>
      <c r="G2746" s="33" t="s">
        <v>3211</v>
      </c>
      <c r="H2746" s="5" t="s">
        <v>1855</v>
      </c>
      <c r="I2746" s="33">
        <v>2805</v>
      </c>
      <c r="K2746" s="9">
        <v>48</v>
      </c>
      <c r="O2746" s="33" t="s">
        <v>7818</v>
      </c>
      <c r="P2746" s="61" t="str">
        <f t="shared" si="128"/>
        <v>POINT(-102.356398 30.159691)</v>
      </c>
      <c r="Q2746" s="67">
        <v>30.159690999999999</v>
      </c>
      <c r="R2746" s="67">
        <v>-102.356398</v>
      </c>
    </row>
    <row r="2747" spans="1:18" x14ac:dyDescent="0.25">
      <c r="A2747" s="76" t="str">
        <f t="shared" si="126"/>
        <v>48445</v>
      </c>
      <c r="B2747" s="76" t="str">
        <f t="shared" si="127"/>
        <v>48445</v>
      </c>
      <c r="C2747" s="33">
        <v>48445</v>
      </c>
      <c r="D2747" s="33" t="s">
        <v>7819</v>
      </c>
      <c r="E2747" s="33" t="s">
        <v>1015</v>
      </c>
      <c r="F2747" s="33" t="s">
        <v>1014</v>
      </c>
      <c r="G2747" s="33" t="s">
        <v>7820</v>
      </c>
      <c r="H2747" s="5" t="s">
        <v>1855</v>
      </c>
      <c r="I2747" s="33">
        <v>2806</v>
      </c>
      <c r="K2747" s="9">
        <v>48</v>
      </c>
      <c r="O2747" s="33" t="s">
        <v>7821</v>
      </c>
      <c r="P2747" s="61" t="str">
        <f t="shared" si="128"/>
        <v>POINT(-102.271641 33.183905)</v>
      </c>
      <c r="Q2747" s="67">
        <v>33.183905000000003</v>
      </c>
      <c r="R2747" s="67">
        <v>-102.271641</v>
      </c>
    </row>
    <row r="2748" spans="1:18" x14ac:dyDescent="0.25">
      <c r="A2748" s="76" t="str">
        <f t="shared" si="126"/>
        <v>48447</v>
      </c>
      <c r="B2748" s="76" t="str">
        <f t="shared" si="127"/>
        <v>48447</v>
      </c>
      <c r="C2748" s="33">
        <v>48447</v>
      </c>
      <c r="D2748" s="33" t="s">
        <v>7822</v>
      </c>
      <c r="E2748" s="33" t="s">
        <v>1015</v>
      </c>
      <c r="F2748" s="33" t="s">
        <v>1014</v>
      </c>
      <c r="G2748" s="33" t="s">
        <v>7823</v>
      </c>
      <c r="H2748" s="5" t="s">
        <v>1855</v>
      </c>
      <c r="I2748" s="33">
        <v>2807</v>
      </c>
      <c r="K2748" s="9">
        <v>48</v>
      </c>
      <c r="O2748" s="33" t="s">
        <v>7824</v>
      </c>
      <c r="P2748" s="61" t="str">
        <f t="shared" si="128"/>
        <v>POINT(-99.13442 33.139397)</v>
      </c>
      <c r="Q2748" s="67">
        <v>33.139397000000002</v>
      </c>
      <c r="R2748" s="67">
        <v>-99.134420000000006</v>
      </c>
    </row>
    <row r="2749" spans="1:18" x14ac:dyDescent="0.25">
      <c r="A2749" s="76" t="str">
        <f t="shared" si="126"/>
        <v>48449</v>
      </c>
      <c r="B2749" s="76" t="str">
        <f t="shared" si="127"/>
        <v>48449</v>
      </c>
      <c r="C2749" s="33">
        <v>48449</v>
      </c>
      <c r="D2749" s="33" t="s">
        <v>7825</v>
      </c>
      <c r="E2749" s="33" t="s">
        <v>1015</v>
      </c>
      <c r="F2749" s="33" t="s">
        <v>1014</v>
      </c>
      <c r="G2749" s="33" t="s">
        <v>7826</v>
      </c>
      <c r="H2749" s="5" t="s">
        <v>1855</v>
      </c>
      <c r="I2749" s="33">
        <v>2808</v>
      </c>
      <c r="K2749" s="9">
        <v>48</v>
      </c>
      <c r="O2749" s="33" t="s">
        <v>7827</v>
      </c>
      <c r="P2749" s="61" t="str">
        <f t="shared" si="128"/>
        <v>POINT(-94.966822 33.175718)</v>
      </c>
      <c r="Q2749" s="67">
        <v>33.175718000000003</v>
      </c>
      <c r="R2749" s="67">
        <v>-94.966821999999993</v>
      </c>
    </row>
    <row r="2750" spans="1:18" x14ac:dyDescent="0.25">
      <c r="A2750" s="76" t="str">
        <f t="shared" si="126"/>
        <v>48451</v>
      </c>
      <c r="B2750" s="76" t="str">
        <f t="shared" si="127"/>
        <v>48451</v>
      </c>
      <c r="C2750" s="33">
        <v>48451</v>
      </c>
      <c r="D2750" s="33" t="s">
        <v>7828</v>
      </c>
      <c r="E2750" s="33" t="s">
        <v>1015</v>
      </c>
      <c r="F2750" s="33" t="s">
        <v>1014</v>
      </c>
      <c r="G2750" s="33" t="s">
        <v>7829</v>
      </c>
      <c r="H2750" s="5" t="s">
        <v>1855</v>
      </c>
      <c r="I2750" s="33">
        <v>2809</v>
      </c>
      <c r="K2750" s="9">
        <v>48</v>
      </c>
      <c r="O2750" s="33" t="s">
        <v>7830</v>
      </c>
      <c r="P2750" s="61" t="str">
        <f t="shared" si="128"/>
        <v>POINT(-100.460084 31.452272)</v>
      </c>
      <c r="Q2750" s="67">
        <v>31.452272000000001</v>
      </c>
      <c r="R2750" s="67">
        <v>-100.46008399999999</v>
      </c>
    </row>
    <row r="2751" spans="1:18" x14ac:dyDescent="0.25">
      <c r="A2751" s="76" t="str">
        <f t="shared" si="126"/>
        <v>48453</v>
      </c>
      <c r="B2751" s="76" t="str">
        <f t="shared" si="127"/>
        <v>48453</v>
      </c>
      <c r="C2751" s="33">
        <v>48453</v>
      </c>
      <c r="D2751" s="33" t="s">
        <v>7831</v>
      </c>
      <c r="E2751" s="33" t="s">
        <v>1015</v>
      </c>
      <c r="F2751" s="33" t="s">
        <v>1014</v>
      </c>
      <c r="G2751" s="33" t="s">
        <v>7832</v>
      </c>
      <c r="H2751" s="5" t="s">
        <v>1855</v>
      </c>
      <c r="I2751" s="33">
        <v>2810</v>
      </c>
      <c r="K2751" s="9">
        <v>48</v>
      </c>
      <c r="O2751" s="33" t="s">
        <v>7833</v>
      </c>
      <c r="P2751" s="61" t="str">
        <f t="shared" si="128"/>
        <v>POINT(-97.749981 30.31025)</v>
      </c>
      <c r="Q2751" s="67">
        <v>30.31025</v>
      </c>
      <c r="R2751" s="67">
        <v>-97.749981000000005</v>
      </c>
    </row>
    <row r="2752" spans="1:18" x14ac:dyDescent="0.25">
      <c r="A2752" s="76" t="str">
        <f t="shared" si="126"/>
        <v>48455</v>
      </c>
      <c r="B2752" s="76" t="str">
        <f t="shared" si="127"/>
        <v>48455</v>
      </c>
      <c r="C2752" s="33">
        <v>48455</v>
      </c>
      <c r="D2752" s="33" t="s">
        <v>2506</v>
      </c>
      <c r="E2752" s="33" t="s">
        <v>1015</v>
      </c>
      <c r="F2752" s="33" t="s">
        <v>1014</v>
      </c>
      <c r="G2752" s="33" t="s">
        <v>2507</v>
      </c>
      <c r="H2752" s="5" t="s">
        <v>1855</v>
      </c>
      <c r="I2752" s="33">
        <v>2811</v>
      </c>
      <c r="K2752" s="9">
        <v>48</v>
      </c>
      <c r="O2752" s="33" t="s">
        <v>7834</v>
      </c>
      <c r="P2752" s="61" t="str">
        <f t="shared" si="128"/>
        <v>POINT(-95.245491 31.000011)</v>
      </c>
      <c r="Q2752" s="67">
        <v>31.000011000000001</v>
      </c>
      <c r="R2752" s="67">
        <v>-95.245491000000001</v>
      </c>
    </row>
    <row r="2753" spans="1:18" x14ac:dyDescent="0.25">
      <c r="A2753" s="76" t="str">
        <f t="shared" si="126"/>
        <v>48457</v>
      </c>
      <c r="B2753" s="76" t="str">
        <f t="shared" si="127"/>
        <v>48457</v>
      </c>
      <c r="C2753" s="33">
        <v>48457</v>
      </c>
      <c r="D2753" s="33" t="s">
        <v>7835</v>
      </c>
      <c r="E2753" s="33" t="s">
        <v>1015</v>
      </c>
      <c r="F2753" s="33" t="s">
        <v>1014</v>
      </c>
      <c r="G2753" s="33" t="s">
        <v>7836</v>
      </c>
      <c r="H2753" s="5" t="s">
        <v>1855</v>
      </c>
      <c r="I2753" s="33">
        <v>2812</v>
      </c>
      <c r="K2753" s="9">
        <v>48</v>
      </c>
      <c r="O2753" s="33" t="s">
        <v>7837</v>
      </c>
      <c r="P2753" s="61" t="str">
        <f t="shared" si="128"/>
        <v>POINT(-94.365305 30.741967)</v>
      </c>
      <c r="Q2753" s="67">
        <v>30.741966999999999</v>
      </c>
      <c r="R2753" s="67">
        <v>-94.365305000000006</v>
      </c>
    </row>
    <row r="2754" spans="1:18" x14ac:dyDescent="0.25">
      <c r="A2754" s="76" t="str">
        <f t="shared" si="126"/>
        <v>48459</v>
      </c>
      <c r="B2754" s="76" t="str">
        <f t="shared" si="127"/>
        <v>48459</v>
      </c>
      <c r="C2754" s="33">
        <v>48459</v>
      </c>
      <c r="D2754" s="33" t="s">
        <v>7838</v>
      </c>
      <c r="E2754" s="33" t="s">
        <v>1015</v>
      </c>
      <c r="F2754" s="33" t="s">
        <v>1014</v>
      </c>
      <c r="G2754" s="33" t="s">
        <v>7839</v>
      </c>
      <c r="H2754" s="5" t="s">
        <v>1855</v>
      </c>
      <c r="I2754" s="33">
        <v>2813</v>
      </c>
      <c r="K2754" s="9">
        <v>48</v>
      </c>
      <c r="O2754" s="33" t="s">
        <v>7840</v>
      </c>
      <c r="P2754" s="61" t="str">
        <f t="shared" si="128"/>
        <v>POINT(-94.925153 32.697983)</v>
      </c>
      <c r="Q2754" s="67">
        <v>32.697983000000001</v>
      </c>
      <c r="R2754" s="67">
        <v>-94.925152999999995</v>
      </c>
    </row>
    <row r="2755" spans="1:18" x14ac:dyDescent="0.25">
      <c r="A2755" s="76" t="str">
        <f t="shared" ref="A2755:A2818" si="129">K2755&amp;RIGHT(C2755,3)</f>
        <v>48461</v>
      </c>
      <c r="B2755" s="76" t="str">
        <f t="shared" ref="B2755:B2818" si="130">TEXT(A2755,"00000")</f>
        <v>48461</v>
      </c>
      <c r="C2755" s="33">
        <v>48461</v>
      </c>
      <c r="D2755" s="33" t="s">
        <v>7841</v>
      </c>
      <c r="E2755" s="33" t="s">
        <v>1015</v>
      </c>
      <c r="F2755" s="33" t="s">
        <v>1014</v>
      </c>
      <c r="G2755" s="33" t="s">
        <v>7842</v>
      </c>
      <c r="H2755" s="5" t="s">
        <v>1855</v>
      </c>
      <c r="I2755" s="33">
        <v>2814</v>
      </c>
      <c r="K2755" s="9">
        <v>48</v>
      </c>
      <c r="O2755" s="33" t="s">
        <v>7843</v>
      </c>
      <c r="P2755" s="61" t="str">
        <f t="shared" ref="P2755:P2818" si="131">CONCATENATE("POINT","(",R2755," ",Q2755,")")</f>
        <v>POINT(-102.122277 31.183695)</v>
      </c>
      <c r="Q2755" s="67">
        <v>31.183695</v>
      </c>
      <c r="R2755" s="67">
        <v>-102.122277</v>
      </c>
    </row>
    <row r="2756" spans="1:18" x14ac:dyDescent="0.25">
      <c r="A2756" s="76" t="str">
        <f t="shared" si="129"/>
        <v>48463</v>
      </c>
      <c r="B2756" s="76" t="str">
        <f t="shared" si="130"/>
        <v>48463</v>
      </c>
      <c r="C2756" s="33">
        <v>48463</v>
      </c>
      <c r="D2756" s="33" t="s">
        <v>7844</v>
      </c>
      <c r="E2756" s="33" t="s">
        <v>1015</v>
      </c>
      <c r="F2756" s="33" t="s">
        <v>1014</v>
      </c>
      <c r="G2756" s="33" t="s">
        <v>7845</v>
      </c>
      <c r="H2756" s="5" t="s">
        <v>1855</v>
      </c>
      <c r="I2756" s="33">
        <v>2815</v>
      </c>
      <c r="K2756" s="9">
        <v>48</v>
      </c>
      <c r="O2756" s="33" t="s">
        <v>7846</v>
      </c>
      <c r="P2756" s="61" t="str">
        <f t="shared" si="131"/>
        <v>POINT(-99.75475 29.247671)</v>
      </c>
      <c r="Q2756" s="67">
        <v>29.247671</v>
      </c>
      <c r="R2756" s="67">
        <v>-99.754750000000001</v>
      </c>
    </row>
    <row r="2757" spans="1:18" x14ac:dyDescent="0.25">
      <c r="A2757" s="76" t="str">
        <f t="shared" si="129"/>
        <v>48465</v>
      </c>
      <c r="B2757" s="76" t="str">
        <f t="shared" si="130"/>
        <v>48465</v>
      </c>
      <c r="C2757" s="33">
        <v>48465</v>
      </c>
      <c r="D2757" s="33" t="s">
        <v>7847</v>
      </c>
      <c r="E2757" s="33" t="s">
        <v>1015</v>
      </c>
      <c r="F2757" s="33" t="s">
        <v>1014</v>
      </c>
      <c r="G2757" s="33" t="s">
        <v>7848</v>
      </c>
      <c r="H2757" s="5" t="s">
        <v>1855</v>
      </c>
      <c r="I2757" s="33">
        <v>2816</v>
      </c>
      <c r="K2757" s="9">
        <v>48</v>
      </c>
      <c r="O2757" s="33" t="s">
        <v>7849</v>
      </c>
      <c r="P2757" s="61" t="str">
        <f t="shared" si="131"/>
        <v>POINT(-100.898068 29.38073)</v>
      </c>
      <c r="Q2757" s="67">
        <v>29.38073</v>
      </c>
      <c r="R2757" s="67">
        <v>-100.89806799999999</v>
      </c>
    </row>
    <row r="2758" spans="1:18" x14ac:dyDescent="0.25">
      <c r="A2758" s="76" t="str">
        <f t="shared" si="129"/>
        <v>48467</v>
      </c>
      <c r="B2758" s="76" t="str">
        <f t="shared" si="130"/>
        <v>48467</v>
      </c>
      <c r="C2758" s="33">
        <v>48467</v>
      </c>
      <c r="D2758" s="33" t="s">
        <v>7850</v>
      </c>
      <c r="E2758" s="33" t="s">
        <v>1015</v>
      </c>
      <c r="F2758" s="33" t="s">
        <v>1014</v>
      </c>
      <c r="G2758" s="33" t="s">
        <v>7851</v>
      </c>
      <c r="H2758" s="5" t="s">
        <v>1855</v>
      </c>
      <c r="I2758" s="33">
        <v>2817</v>
      </c>
      <c r="K2758" s="9">
        <v>48</v>
      </c>
      <c r="O2758" s="33" t="s">
        <v>7852</v>
      </c>
      <c r="P2758" s="61" t="str">
        <f t="shared" si="131"/>
        <v>POINT(-95.833094 32.57797)</v>
      </c>
      <c r="Q2758" s="67">
        <v>32.577970000000001</v>
      </c>
      <c r="R2758" s="67">
        <v>-95.833094000000003</v>
      </c>
    </row>
    <row r="2759" spans="1:18" x14ac:dyDescent="0.25">
      <c r="A2759" s="76" t="str">
        <f t="shared" si="129"/>
        <v>48469</v>
      </c>
      <c r="B2759" s="76" t="str">
        <f t="shared" si="130"/>
        <v>48469</v>
      </c>
      <c r="C2759" s="33">
        <v>48469</v>
      </c>
      <c r="D2759" s="33" t="s">
        <v>7853</v>
      </c>
      <c r="E2759" s="33" t="s">
        <v>1015</v>
      </c>
      <c r="F2759" s="33" t="s">
        <v>1014</v>
      </c>
      <c r="G2759" s="33" t="s">
        <v>7854</v>
      </c>
      <c r="H2759" s="5" t="s">
        <v>1855</v>
      </c>
      <c r="I2759" s="33">
        <v>2818</v>
      </c>
      <c r="K2759" s="9">
        <v>48</v>
      </c>
      <c r="O2759" s="33" t="s">
        <v>7855</v>
      </c>
      <c r="P2759" s="61" t="str">
        <f t="shared" si="131"/>
        <v>POINT(-96.990925 28.820583)</v>
      </c>
      <c r="Q2759" s="67">
        <v>28.820582999999999</v>
      </c>
      <c r="R2759" s="67">
        <v>-96.990925000000004</v>
      </c>
    </row>
    <row r="2760" spans="1:18" x14ac:dyDescent="0.25">
      <c r="A2760" s="76" t="str">
        <f t="shared" si="129"/>
        <v>48471</v>
      </c>
      <c r="B2760" s="76" t="str">
        <f t="shared" si="130"/>
        <v>48471</v>
      </c>
      <c r="C2760" s="33">
        <v>48471</v>
      </c>
      <c r="D2760" s="33" t="s">
        <v>2043</v>
      </c>
      <c r="E2760" s="33" t="s">
        <v>1015</v>
      </c>
      <c r="F2760" s="33" t="s">
        <v>1014</v>
      </c>
      <c r="G2760" s="33" t="s">
        <v>2044</v>
      </c>
      <c r="H2760" s="5" t="s">
        <v>1855</v>
      </c>
      <c r="I2760" s="33">
        <v>2819</v>
      </c>
      <c r="K2760" s="9">
        <v>48</v>
      </c>
      <c r="O2760" s="33" t="s">
        <v>7856</v>
      </c>
      <c r="P2760" s="61" t="str">
        <f t="shared" si="131"/>
        <v>POINT(-95.535016 30.729192)</v>
      </c>
      <c r="Q2760" s="67">
        <v>30.729192000000001</v>
      </c>
      <c r="R2760" s="67">
        <v>-95.535015999999999</v>
      </c>
    </row>
    <row r="2761" spans="1:18" x14ac:dyDescent="0.25">
      <c r="A2761" s="76" t="str">
        <f t="shared" si="129"/>
        <v>48473</v>
      </c>
      <c r="B2761" s="76" t="str">
        <f t="shared" si="130"/>
        <v>48473</v>
      </c>
      <c r="C2761" s="33">
        <v>48473</v>
      </c>
      <c r="D2761" s="33" t="s">
        <v>7857</v>
      </c>
      <c r="E2761" s="33" t="s">
        <v>1015</v>
      </c>
      <c r="F2761" s="33" t="s">
        <v>1014</v>
      </c>
      <c r="G2761" s="33" t="s">
        <v>7858</v>
      </c>
      <c r="H2761" s="5" t="s">
        <v>1855</v>
      </c>
      <c r="I2761" s="33">
        <v>2820</v>
      </c>
      <c r="K2761" s="9">
        <v>48</v>
      </c>
      <c r="O2761" s="33" t="s">
        <v>7859</v>
      </c>
      <c r="P2761" s="61" t="str">
        <f t="shared" si="131"/>
        <v>POINT(-95.968855 30.021425)</v>
      </c>
      <c r="Q2761" s="67">
        <v>30.021425000000001</v>
      </c>
      <c r="R2761" s="67">
        <v>-95.968855000000005</v>
      </c>
    </row>
    <row r="2762" spans="1:18" x14ac:dyDescent="0.25">
      <c r="A2762" s="76" t="str">
        <f t="shared" si="129"/>
        <v>48475</v>
      </c>
      <c r="B2762" s="76" t="str">
        <f t="shared" si="130"/>
        <v>48475</v>
      </c>
      <c r="C2762" s="33">
        <v>48475</v>
      </c>
      <c r="D2762" s="33" t="s">
        <v>6399</v>
      </c>
      <c r="E2762" s="33" t="s">
        <v>1015</v>
      </c>
      <c r="F2762" s="33" t="s">
        <v>1014</v>
      </c>
      <c r="G2762" s="33" t="s">
        <v>6400</v>
      </c>
      <c r="H2762" s="5" t="s">
        <v>1855</v>
      </c>
      <c r="I2762" s="33">
        <v>2821</v>
      </c>
      <c r="K2762" s="9">
        <v>48</v>
      </c>
      <c r="O2762" s="33" t="s">
        <v>7860</v>
      </c>
      <c r="P2762" s="61" t="str">
        <f t="shared" si="131"/>
        <v>POINT(-102.921099 31.565078)</v>
      </c>
      <c r="Q2762" s="67">
        <v>31.565078</v>
      </c>
      <c r="R2762" s="67">
        <v>-102.921099</v>
      </c>
    </row>
    <row r="2763" spans="1:18" x14ac:dyDescent="0.25">
      <c r="A2763" s="76" t="str">
        <f t="shared" si="129"/>
        <v>48477</v>
      </c>
      <c r="B2763" s="76" t="str">
        <f t="shared" si="130"/>
        <v>48477</v>
      </c>
      <c r="C2763" s="33">
        <v>48477</v>
      </c>
      <c r="D2763" s="33" t="s">
        <v>2046</v>
      </c>
      <c r="E2763" s="33" t="s">
        <v>1015</v>
      </c>
      <c r="F2763" s="33" t="s">
        <v>1014</v>
      </c>
      <c r="G2763" s="33" t="s">
        <v>1026</v>
      </c>
      <c r="H2763" s="5" t="s">
        <v>1855</v>
      </c>
      <c r="I2763" s="33">
        <v>2822</v>
      </c>
      <c r="K2763" s="9">
        <v>48</v>
      </c>
      <c r="O2763" s="33" t="s">
        <v>7861</v>
      </c>
      <c r="P2763" s="61" t="str">
        <f t="shared" si="131"/>
        <v>POINT(-96.396264 30.182708)</v>
      </c>
      <c r="Q2763" s="67">
        <v>30.182708000000002</v>
      </c>
      <c r="R2763" s="67">
        <v>-96.396264000000002</v>
      </c>
    </row>
    <row r="2764" spans="1:18" x14ac:dyDescent="0.25">
      <c r="A2764" s="76" t="str">
        <f t="shared" si="129"/>
        <v>48479</v>
      </c>
      <c r="B2764" s="76" t="str">
        <f t="shared" si="130"/>
        <v>48479</v>
      </c>
      <c r="C2764" s="33">
        <v>48479</v>
      </c>
      <c r="D2764" s="33" t="s">
        <v>7862</v>
      </c>
      <c r="E2764" s="33" t="s">
        <v>1015</v>
      </c>
      <c r="F2764" s="33" t="s">
        <v>1014</v>
      </c>
      <c r="G2764" s="33" t="s">
        <v>7863</v>
      </c>
      <c r="H2764" s="5" t="s">
        <v>1855</v>
      </c>
      <c r="I2764" s="33">
        <v>2823</v>
      </c>
      <c r="K2764" s="9">
        <v>48</v>
      </c>
      <c r="O2764" s="33" t="s">
        <v>7864</v>
      </c>
      <c r="P2764" s="61" t="str">
        <f t="shared" si="131"/>
        <v>POINT(-99.47635 27.520331)</v>
      </c>
      <c r="Q2764" s="67">
        <v>27.520330999999999</v>
      </c>
      <c r="R2764" s="67">
        <v>-99.476349999999996</v>
      </c>
    </row>
    <row r="2765" spans="1:18" x14ac:dyDescent="0.25">
      <c r="A2765" s="76" t="str">
        <f t="shared" si="129"/>
        <v>48481</v>
      </c>
      <c r="B2765" s="76" t="str">
        <f t="shared" si="130"/>
        <v>48481</v>
      </c>
      <c r="C2765" s="33">
        <v>48481</v>
      </c>
      <c r="D2765" s="33" t="s">
        <v>7865</v>
      </c>
      <c r="E2765" s="33" t="s">
        <v>1015</v>
      </c>
      <c r="F2765" s="33" t="s">
        <v>1014</v>
      </c>
      <c r="G2765" s="33" t="s">
        <v>7866</v>
      </c>
      <c r="H2765" s="5" t="s">
        <v>1855</v>
      </c>
      <c r="I2765" s="33">
        <v>2824</v>
      </c>
      <c r="K2765" s="9">
        <v>48</v>
      </c>
      <c r="O2765" s="33" t="s">
        <v>7867</v>
      </c>
      <c r="P2765" s="61" t="str">
        <f t="shared" si="131"/>
        <v>POINT(-96.175663 29.276822)</v>
      </c>
      <c r="Q2765" s="67">
        <v>29.276821999999999</v>
      </c>
      <c r="R2765" s="67">
        <v>-96.175663</v>
      </c>
    </row>
    <row r="2766" spans="1:18" x14ac:dyDescent="0.25">
      <c r="A2766" s="76" t="str">
        <f t="shared" si="129"/>
        <v>48483</v>
      </c>
      <c r="B2766" s="76" t="str">
        <f t="shared" si="130"/>
        <v>48483</v>
      </c>
      <c r="C2766" s="33">
        <v>48483</v>
      </c>
      <c r="D2766" s="33" t="s">
        <v>3256</v>
      </c>
      <c r="E2766" s="33" t="s">
        <v>1015</v>
      </c>
      <c r="F2766" s="33" t="s">
        <v>1014</v>
      </c>
      <c r="G2766" s="33" t="s">
        <v>3257</v>
      </c>
      <c r="H2766" s="5" t="s">
        <v>1855</v>
      </c>
      <c r="I2766" s="33">
        <v>2825</v>
      </c>
      <c r="K2766" s="9">
        <v>48</v>
      </c>
      <c r="O2766" s="33" t="s">
        <v>7868</v>
      </c>
      <c r="P2766" s="61" t="str">
        <f t="shared" si="131"/>
        <v>POINT(-100.265178 35.353697)</v>
      </c>
      <c r="Q2766" s="67">
        <v>35.353696999999997</v>
      </c>
      <c r="R2766" s="67">
        <v>-100.26517800000001</v>
      </c>
    </row>
    <row r="2767" spans="1:18" x14ac:dyDescent="0.25">
      <c r="A2767" s="76" t="str">
        <f t="shared" si="129"/>
        <v>48485</v>
      </c>
      <c r="B2767" s="76" t="str">
        <f t="shared" si="130"/>
        <v>48485</v>
      </c>
      <c r="C2767" s="33">
        <v>48485</v>
      </c>
      <c r="D2767" s="33" t="s">
        <v>4193</v>
      </c>
      <c r="E2767" s="33" t="s">
        <v>1015</v>
      </c>
      <c r="F2767" s="33" t="s">
        <v>1014</v>
      </c>
      <c r="G2767" s="33" t="s">
        <v>4194</v>
      </c>
      <c r="H2767" s="5" t="s">
        <v>1855</v>
      </c>
      <c r="I2767" s="33">
        <v>2826</v>
      </c>
      <c r="K2767" s="9">
        <v>48</v>
      </c>
      <c r="O2767" s="33" t="s">
        <v>7869</v>
      </c>
      <c r="P2767" s="61" t="str">
        <f t="shared" si="131"/>
        <v>POINT(-98.551696 33.922335)</v>
      </c>
      <c r="Q2767" s="67">
        <v>33.922334999999997</v>
      </c>
      <c r="R2767" s="67">
        <v>-98.551696000000007</v>
      </c>
    </row>
    <row r="2768" spans="1:18" x14ac:dyDescent="0.25">
      <c r="A2768" s="76" t="str">
        <f t="shared" si="129"/>
        <v>48487</v>
      </c>
      <c r="B2768" s="76" t="str">
        <f t="shared" si="130"/>
        <v>48487</v>
      </c>
      <c r="C2768" s="33">
        <v>48487</v>
      </c>
      <c r="D2768" s="33" t="s">
        <v>7870</v>
      </c>
      <c r="E2768" s="33" t="s">
        <v>1015</v>
      </c>
      <c r="F2768" s="33" t="s">
        <v>1014</v>
      </c>
      <c r="G2768" s="33" t="s">
        <v>7871</v>
      </c>
      <c r="H2768" s="5" t="s">
        <v>1855</v>
      </c>
      <c r="I2768" s="33">
        <v>2827</v>
      </c>
      <c r="K2768" s="9">
        <v>48</v>
      </c>
      <c r="O2768" s="33" t="s">
        <v>7872</v>
      </c>
      <c r="P2768" s="61" t="str">
        <f t="shared" si="131"/>
        <v>POINT(-99.296459 34.147319)</v>
      </c>
      <c r="Q2768" s="67">
        <v>34.147319000000003</v>
      </c>
      <c r="R2768" s="67">
        <v>-99.296458999999999</v>
      </c>
    </row>
    <row r="2769" spans="1:18" x14ac:dyDescent="0.25">
      <c r="A2769" s="76" t="str">
        <f t="shared" si="129"/>
        <v>48489</v>
      </c>
      <c r="B2769" s="76" t="str">
        <f t="shared" si="130"/>
        <v>48489</v>
      </c>
      <c r="C2769" s="33">
        <v>48489</v>
      </c>
      <c r="D2769" s="33" t="s">
        <v>7873</v>
      </c>
      <c r="E2769" s="33" t="s">
        <v>1015</v>
      </c>
      <c r="F2769" s="33" t="s">
        <v>1014</v>
      </c>
      <c r="G2769" s="33" t="s">
        <v>7874</v>
      </c>
      <c r="H2769" s="5" t="s">
        <v>1855</v>
      </c>
      <c r="I2769" s="33">
        <v>2828</v>
      </c>
      <c r="K2769" s="9">
        <v>48</v>
      </c>
      <c r="O2769" s="33" t="s">
        <v>7875</v>
      </c>
      <c r="P2769" s="61" t="str">
        <f t="shared" si="131"/>
        <v>POINT(-97.779937 26.452145)</v>
      </c>
      <c r="Q2769" s="67">
        <v>26.452145000000002</v>
      </c>
      <c r="R2769" s="67">
        <v>-97.779937000000004</v>
      </c>
    </row>
    <row r="2770" spans="1:18" x14ac:dyDescent="0.25">
      <c r="A2770" s="76" t="str">
        <f t="shared" si="129"/>
        <v>48491</v>
      </c>
      <c r="B2770" s="76" t="str">
        <f t="shared" si="130"/>
        <v>48491</v>
      </c>
      <c r="C2770" s="33">
        <v>48491</v>
      </c>
      <c r="D2770" s="33" t="s">
        <v>3597</v>
      </c>
      <c r="E2770" s="33" t="s">
        <v>1015</v>
      </c>
      <c r="F2770" s="33" t="s">
        <v>1014</v>
      </c>
      <c r="G2770" s="33" t="s">
        <v>3598</v>
      </c>
      <c r="H2770" s="5" t="s">
        <v>1855</v>
      </c>
      <c r="I2770" s="33">
        <v>2829</v>
      </c>
      <c r="K2770" s="9">
        <v>48</v>
      </c>
      <c r="O2770" s="33" t="s">
        <v>7876</v>
      </c>
      <c r="P2770" s="61" t="str">
        <f t="shared" si="131"/>
        <v>POINT(-97.71143 30.554707)</v>
      </c>
      <c r="Q2770" s="67">
        <v>30.554707000000001</v>
      </c>
      <c r="R2770" s="67">
        <v>-97.711429999999993</v>
      </c>
    </row>
    <row r="2771" spans="1:18" x14ac:dyDescent="0.25">
      <c r="A2771" s="76" t="str">
        <f t="shared" si="129"/>
        <v>48493</v>
      </c>
      <c r="B2771" s="76" t="str">
        <f t="shared" si="130"/>
        <v>48493</v>
      </c>
      <c r="C2771" s="33">
        <v>48493</v>
      </c>
      <c r="D2771" s="33" t="s">
        <v>4196</v>
      </c>
      <c r="E2771" s="33" t="s">
        <v>1015</v>
      </c>
      <c r="F2771" s="33" t="s">
        <v>1014</v>
      </c>
      <c r="G2771" s="33" t="s">
        <v>4197</v>
      </c>
      <c r="H2771" s="5" t="s">
        <v>1855</v>
      </c>
      <c r="I2771" s="33">
        <v>2830</v>
      </c>
      <c r="K2771" s="9">
        <v>48</v>
      </c>
      <c r="O2771" s="33" t="s">
        <v>7877</v>
      </c>
      <c r="P2771" s="61" t="str">
        <f t="shared" si="131"/>
        <v>POINT(-98.142066 29.226084)</v>
      </c>
      <c r="Q2771" s="67">
        <v>29.226084</v>
      </c>
      <c r="R2771" s="67">
        <v>-98.142066</v>
      </c>
    </row>
    <row r="2772" spans="1:18" x14ac:dyDescent="0.25">
      <c r="A2772" s="76" t="str">
        <f t="shared" si="129"/>
        <v>48495</v>
      </c>
      <c r="B2772" s="76" t="str">
        <f t="shared" si="130"/>
        <v>48495</v>
      </c>
      <c r="C2772" s="33">
        <v>48495</v>
      </c>
      <c r="D2772" s="33" t="s">
        <v>7878</v>
      </c>
      <c r="E2772" s="33" t="s">
        <v>1015</v>
      </c>
      <c r="F2772" s="33" t="s">
        <v>1014</v>
      </c>
      <c r="G2772" s="33" t="s">
        <v>7879</v>
      </c>
      <c r="H2772" s="5" t="s">
        <v>1855</v>
      </c>
      <c r="I2772" s="33">
        <v>2831</v>
      </c>
      <c r="K2772" s="9">
        <v>48</v>
      </c>
      <c r="O2772" s="33" t="s">
        <v>7880</v>
      </c>
      <c r="P2772" s="61" t="str">
        <f t="shared" si="131"/>
        <v>POINT(-103.099982 31.841034)</v>
      </c>
      <c r="Q2772" s="67">
        <v>31.841034000000001</v>
      </c>
      <c r="R2772" s="67">
        <v>-103.099982</v>
      </c>
    </row>
    <row r="2773" spans="1:18" x14ac:dyDescent="0.25">
      <c r="A2773" s="76" t="str">
        <f t="shared" si="129"/>
        <v>48497</v>
      </c>
      <c r="B2773" s="76" t="str">
        <f t="shared" si="130"/>
        <v>48497</v>
      </c>
      <c r="C2773" s="33">
        <v>48497</v>
      </c>
      <c r="D2773" s="33" t="s">
        <v>7881</v>
      </c>
      <c r="E2773" s="33" t="s">
        <v>1015</v>
      </c>
      <c r="F2773" s="33" t="s">
        <v>1014</v>
      </c>
      <c r="G2773" s="33" t="s">
        <v>7882</v>
      </c>
      <c r="H2773" s="5" t="s">
        <v>1855</v>
      </c>
      <c r="I2773" s="33">
        <v>2832</v>
      </c>
      <c r="K2773" s="9">
        <v>48</v>
      </c>
      <c r="O2773" s="33" t="s">
        <v>7883</v>
      </c>
      <c r="P2773" s="61" t="str">
        <f t="shared" si="131"/>
        <v>POINT(-97.637257 33.164603)</v>
      </c>
      <c r="Q2773" s="67">
        <v>33.164603</v>
      </c>
      <c r="R2773" s="67">
        <v>-97.637257000000005</v>
      </c>
    </row>
    <row r="2774" spans="1:18" x14ac:dyDescent="0.25">
      <c r="A2774" s="76" t="str">
        <f t="shared" si="129"/>
        <v>48499</v>
      </c>
      <c r="B2774" s="76" t="str">
        <f t="shared" si="130"/>
        <v>48499</v>
      </c>
      <c r="C2774" s="33">
        <v>48499</v>
      </c>
      <c r="D2774" s="33" t="s">
        <v>6558</v>
      </c>
      <c r="E2774" s="33" t="s">
        <v>1015</v>
      </c>
      <c r="F2774" s="33" t="s">
        <v>1014</v>
      </c>
      <c r="G2774" s="33" t="s">
        <v>6559</v>
      </c>
      <c r="H2774" s="5" t="s">
        <v>1855</v>
      </c>
      <c r="I2774" s="33">
        <v>2833</v>
      </c>
      <c r="K2774" s="9">
        <v>48</v>
      </c>
      <c r="O2774" s="33" t="s">
        <v>7884</v>
      </c>
      <c r="P2774" s="61" t="str">
        <f t="shared" si="131"/>
        <v>POINT(-95.396924 32.772492)</v>
      </c>
      <c r="Q2774" s="67">
        <v>32.772492</v>
      </c>
      <c r="R2774" s="67">
        <v>-95.396923999999999</v>
      </c>
    </row>
    <row r="2775" spans="1:18" x14ac:dyDescent="0.25">
      <c r="A2775" s="76" t="str">
        <f t="shared" si="129"/>
        <v>48501</v>
      </c>
      <c r="B2775" s="76" t="str">
        <f t="shared" si="130"/>
        <v>48501</v>
      </c>
      <c r="C2775" s="33">
        <v>48501</v>
      </c>
      <c r="D2775" s="33" t="s">
        <v>7885</v>
      </c>
      <c r="E2775" s="33" t="s">
        <v>1015</v>
      </c>
      <c r="F2775" s="33" t="s">
        <v>1014</v>
      </c>
      <c r="G2775" s="33" t="s">
        <v>7886</v>
      </c>
      <c r="H2775" s="5" t="s">
        <v>1855</v>
      </c>
      <c r="I2775" s="33">
        <v>2834</v>
      </c>
      <c r="K2775" s="9">
        <v>48</v>
      </c>
      <c r="O2775" s="33" t="s">
        <v>7887</v>
      </c>
      <c r="P2775" s="61" t="str">
        <f t="shared" si="131"/>
        <v>POINT(-102.829655 33.025705)</v>
      </c>
      <c r="Q2775" s="67">
        <v>33.025705000000002</v>
      </c>
      <c r="R2775" s="67">
        <v>-102.829655</v>
      </c>
    </row>
    <row r="2776" spans="1:18" x14ac:dyDescent="0.25">
      <c r="A2776" s="76" t="str">
        <f t="shared" si="129"/>
        <v>48503</v>
      </c>
      <c r="B2776" s="76" t="str">
        <f t="shared" si="130"/>
        <v>48503</v>
      </c>
      <c r="C2776" s="33">
        <v>48503</v>
      </c>
      <c r="D2776" s="33" t="s">
        <v>7888</v>
      </c>
      <c r="E2776" s="33" t="s">
        <v>1015</v>
      </c>
      <c r="F2776" s="33" t="s">
        <v>1014</v>
      </c>
      <c r="G2776" s="33" t="s">
        <v>7889</v>
      </c>
      <c r="H2776" s="5" t="s">
        <v>1855</v>
      </c>
      <c r="I2776" s="33">
        <v>2835</v>
      </c>
      <c r="K2776" s="9">
        <v>48</v>
      </c>
      <c r="O2776" s="33" t="s">
        <v>7890</v>
      </c>
      <c r="P2776" s="61" t="str">
        <f t="shared" si="131"/>
        <v>POINT(-98.625208 33.166529)</v>
      </c>
      <c r="Q2776" s="67">
        <v>33.166528999999997</v>
      </c>
      <c r="R2776" s="67">
        <v>-98.625208000000001</v>
      </c>
    </row>
    <row r="2777" spans="1:18" x14ac:dyDescent="0.25">
      <c r="A2777" s="76" t="str">
        <f t="shared" si="129"/>
        <v>48505</v>
      </c>
      <c r="B2777" s="76" t="str">
        <f t="shared" si="130"/>
        <v>48505</v>
      </c>
      <c r="C2777" s="33">
        <v>48505</v>
      </c>
      <c r="D2777" s="33" t="s">
        <v>7891</v>
      </c>
      <c r="E2777" s="33" t="s">
        <v>1015</v>
      </c>
      <c r="F2777" s="33" t="s">
        <v>1014</v>
      </c>
      <c r="G2777" s="33" t="s">
        <v>7892</v>
      </c>
      <c r="H2777" s="5" t="s">
        <v>1855</v>
      </c>
      <c r="I2777" s="33">
        <v>2836</v>
      </c>
      <c r="K2777" s="9">
        <v>48</v>
      </c>
      <c r="O2777" s="33" t="s">
        <v>7893</v>
      </c>
      <c r="P2777" s="61" t="str">
        <f t="shared" si="131"/>
        <v>POINT(-99.26586 26.902457)</v>
      </c>
      <c r="Q2777" s="67">
        <v>26.902456999999998</v>
      </c>
      <c r="R2777" s="67">
        <v>-99.265860000000004</v>
      </c>
    </row>
    <row r="2778" spans="1:18" x14ac:dyDescent="0.25">
      <c r="A2778" s="76" t="str">
        <f t="shared" si="129"/>
        <v>48507</v>
      </c>
      <c r="B2778" s="76" t="str">
        <f t="shared" si="130"/>
        <v>48507</v>
      </c>
      <c r="C2778" s="33">
        <v>48507</v>
      </c>
      <c r="D2778" s="33" t="s">
        <v>7894</v>
      </c>
      <c r="E2778" s="33" t="s">
        <v>1015</v>
      </c>
      <c r="F2778" s="33" t="s">
        <v>1014</v>
      </c>
      <c r="G2778" s="33" t="s">
        <v>7895</v>
      </c>
      <c r="H2778" s="5" t="s">
        <v>1855</v>
      </c>
      <c r="I2778" s="33">
        <v>2837</v>
      </c>
      <c r="K2778" s="9">
        <v>48</v>
      </c>
      <c r="O2778" s="33" t="s">
        <v>7896</v>
      </c>
      <c r="P2778" s="61" t="str">
        <f t="shared" si="131"/>
        <v>POINT(-99.807717 28.757996)</v>
      </c>
      <c r="Q2778" s="67">
        <v>28.757995999999999</v>
      </c>
      <c r="R2778" s="67">
        <v>-99.807716999999997</v>
      </c>
    </row>
    <row r="2779" spans="1:18" x14ac:dyDescent="0.25">
      <c r="A2779" s="76" t="str">
        <f t="shared" si="129"/>
        <v>49001</v>
      </c>
      <c r="B2779" s="76" t="str">
        <f t="shared" si="130"/>
        <v>49001</v>
      </c>
      <c r="C2779" s="33">
        <v>49001</v>
      </c>
      <c r="D2779" s="33" t="s">
        <v>6571</v>
      </c>
      <c r="E2779" s="33" t="s">
        <v>1018</v>
      </c>
      <c r="F2779" s="33" t="s">
        <v>1017</v>
      </c>
      <c r="G2779" s="33" t="s">
        <v>6572</v>
      </c>
      <c r="H2779" s="5" t="s">
        <v>1855</v>
      </c>
      <c r="I2779" s="33">
        <v>2838</v>
      </c>
      <c r="K2779" s="9">
        <v>49</v>
      </c>
      <c r="O2779" s="33" t="s">
        <v>7897</v>
      </c>
      <c r="P2779" s="61" t="str">
        <f t="shared" si="131"/>
        <v>POINT(-112.776347 38.299707)</v>
      </c>
      <c r="Q2779" s="67">
        <v>38.299706999999998</v>
      </c>
      <c r="R2779" s="67">
        <v>-112.776347</v>
      </c>
    </row>
    <row r="2780" spans="1:18" x14ac:dyDescent="0.25">
      <c r="A2780" s="76" t="str">
        <f t="shared" si="129"/>
        <v>49003</v>
      </c>
      <c r="B2780" s="76" t="str">
        <f t="shared" si="130"/>
        <v>49003</v>
      </c>
      <c r="C2780" s="33">
        <v>49003</v>
      </c>
      <c r="D2780" s="33" t="s">
        <v>7898</v>
      </c>
      <c r="E2780" s="33" t="s">
        <v>1018</v>
      </c>
      <c r="F2780" s="33" t="s">
        <v>1017</v>
      </c>
      <c r="G2780" s="33" t="s">
        <v>7899</v>
      </c>
      <c r="H2780" s="5" t="s">
        <v>1855</v>
      </c>
      <c r="I2780" s="33">
        <v>2839</v>
      </c>
      <c r="K2780" s="9">
        <v>49</v>
      </c>
      <c r="O2780" s="33" t="s">
        <v>7900</v>
      </c>
      <c r="P2780" s="61" t="str">
        <f t="shared" si="131"/>
        <v>POINT(-112.09977 41.591026)</v>
      </c>
      <c r="Q2780" s="67">
        <v>41.591025999999999</v>
      </c>
      <c r="R2780" s="67">
        <v>-112.09977000000001</v>
      </c>
    </row>
    <row r="2781" spans="1:18" x14ac:dyDescent="0.25">
      <c r="A2781" s="76" t="str">
        <f t="shared" si="129"/>
        <v>49005</v>
      </c>
      <c r="B2781" s="76" t="str">
        <f t="shared" si="130"/>
        <v>49005</v>
      </c>
      <c r="C2781" s="33">
        <v>49005</v>
      </c>
      <c r="D2781" s="33" t="s">
        <v>7901</v>
      </c>
      <c r="E2781" s="33" t="s">
        <v>1018</v>
      </c>
      <c r="F2781" s="33" t="s">
        <v>1017</v>
      </c>
      <c r="G2781" s="33" t="s">
        <v>7902</v>
      </c>
      <c r="H2781" s="5" t="s">
        <v>1855</v>
      </c>
      <c r="I2781" s="33">
        <v>2840</v>
      </c>
      <c r="K2781" s="9">
        <v>49</v>
      </c>
      <c r="O2781" s="33" t="s">
        <v>7903</v>
      </c>
      <c r="P2781" s="61" t="str">
        <f t="shared" si="131"/>
        <v>POINT(-111.840612 41.744338)</v>
      </c>
      <c r="Q2781" s="67">
        <v>41.744337999999999</v>
      </c>
      <c r="R2781" s="67">
        <v>-111.84061199999999</v>
      </c>
    </row>
    <row r="2782" spans="1:18" x14ac:dyDescent="0.25">
      <c r="A2782" s="76" t="str">
        <f t="shared" si="129"/>
        <v>49007</v>
      </c>
      <c r="B2782" s="76" t="str">
        <f t="shared" si="130"/>
        <v>49007</v>
      </c>
      <c r="C2782" s="33">
        <v>49007</v>
      </c>
      <c r="D2782" s="33" t="s">
        <v>5464</v>
      </c>
      <c r="E2782" s="33" t="s">
        <v>1018</v>
      </c>
      <c r="F2782" s="33" t="s">
        <v>1017</v>
      </c>
      <c r="G2782" s="33" t="s">
        <v>5465</v>
      </c>
      <c r="H2782" s="5" t="s">
        <v>1855</v>
      </c>
      <c r="I2782" s="33">
        <v>2841</v>
      </c>
      <c r="K2782" s="9">
        <v>49</v>
      </c>
      <c r="O2782" s="33" t="s">
        <v>7904</v>
      </c>
      <c r="P2782" s="61" t="str">
        <f t="shared" si="131"/>
        <v>POINT(-110.777221 39.601629)</v>
      </c>
      <c r="Q2782" s="67">
        <v>39.601629000000003</v>
      </c>
      <c r="R2782" s="67">
        <v>-110.777221</v>
      </c>
    </row>
    <row r="2783" spans="1:18" x14ac:dyDescent="0.25">
      <c r="A2783" s="76" t="str">
        <f t="shared" si="129"/>
        <v>49009</v>
      </c>
      <c r="B2783" s="76" t="str">
        <f t="shared" si="130"/>
        <v>49009</v>
      </c>
      <c r="C2783" s="33">
        <v>49009</v>
      </c>
      <c r="D2783" s="33" t="s">
        <v>7905</v>
      </c>
      <c r="E2783" s="33" t="s">
        <v>1018</v>
      </c>
      <c r="F2783" s="33" t="s">
        <v>1017</v>
      </c>
      <c r="G2783" s="33" t="s">
        <v>7906</v>
      </c>
      <c r="H2783" s="5" t="s">
        <v>1855</v>
      </c>
      <c r="I2783" s="33">
        <v>2842</v>
      </c>
      <c r="K2783" s="9">
        <v>49</v>
      </c>
      <c r="O2783" s="33" t="s">
        <v>7907</v>
      </c>
      <c r="P2783" s="61" t="str">
        <f t="shared" si="131"/>
        <v>POINT(-109.646088 40.967854)</v>
      </c>
      <c r="Q2783" s="67">
        <v>40.967854000000003</v>
      </c>
      <c r="R2783" s="67">
        <v>-109.64608800000001</v>
      </c>
    </row>
    <row r="2784" spans="1:18" x14ac:dyDescent="0.25">
      <c r="A2784" s="76" t="str">
        <f t="shared" si="129"/>
        <v>49011</v>
      </c>
      <c r="B2784" s="76" t="str">
        <f t="shared" si="130"/>
        <v>49011</v>
      </c>
      <c r="C2784" s="33">
        <v>49011</v>
      </c>
      <c r="D2784" s="33" t="s">
        <v>3825</v>
      </c>
      <c r="E2784" s="33" t="s">
        <v>1018</v>
      </c>
      <c r="F2784" s="33" t="s">
        <v>1017</v>
      </c>
      <c r="G2784" s="33" t="s">
        <v>3826</v>
      </c>
      <c r="H2784" s="5" t="s">
        <v>1855</v>
      </c>
      <c r="I2784" s="33">
        <v>2843</v>
      </c>
      <c r="K2784" s="9">
        <v>49</v>
      </c>
      <c r="O2784" s="33" t="s">
        <v>7908</v>
      </c>
      <c r="P2784" s="61" t="str">
        <f t="shared" si="131"/>
        <v>POINT(-111.958756 41.01957)</v>
      </c>
      <c r="Q2784" s="67">
        <v>41.019570000000002</v>
      </c>
      <c r="R2784" s="67">
        <v>-111.95875599999999</v>
      </c>
    </row>
    <row r="2785" spans="1:18" x14ac:dyDescent="0.25">
      <c r="A2785" s="76" t="str">
        <f t="shared" si="129"/>
        <v>49013</v>
      </c>
      <c r="B2785" s="76" t="str">
        <f t="shared" si="130"/>
        <v>49013</v>
      </c>
      <c r="C2785" s="33">
        <v>49013</v>
      </c>
      <c r="D2785" s="33" t="s">
        <v>7909</v>
      </c>
      <c r="E2785" s="33" t="s">
        <v>1018</v>
      </c>
      <c r="F2785" s="33" t="s">
        <v>1017</v>
      </c>
      <c r="G2785" s="33" t="s">
        <v>7910</v>
      </c>
      <c r="H2785" s="5" t="s">
        <v>1855</v>
      </c>
      <c r="I2785" s="33">
        <v>2844</v>
      </c>
      <c r="K2785" s="9">
        <v>49</v>
      </c>
      <c r="O2785" s="33" t="s">
        <v>7911</v>
      </c>
      <c r="P2785" s="61" t="str">
        <f t="shared" si="131"/>
        <v>POINT(-110.165397 40.289409)</v>
      </c>
      <c r="Q2785" s="67">
        <v>40.289408999999999</v>
      </c>
      <c r="R2785" s="67">
        <v>-110.165397</v>
      </c>
    </row>
    <row r="2786" spans="1:18" x14ac:dyDescent="0.25">
      <c r="A2786" s="76" t="str">
        <f t="shared" si="129"/>
        <v>49015</v>
      </c>
      <c r="B2786" s="76" t="str">
        <f t="shared" si="130"/>
        <v>49015</v>
      </c>
      <c r="C2786" s="33">
        <v>49015</v>
      </c>
      <c r="D2786" s="33" t="s">
        <v>7912</v>
      </c>
      <c r="E2786" s="33" t="s">
        <v>1018</v>
      </c>
      <c r="F2786" s="33" t="s">
        <v>1017</v>
      </c>
      <c r="G2786" s="33" t="s">
        <v>7913</v>
      </c>
      <c r="H2786" s="5" t="s">
        <v>1855</v>
      </c>
      <c r="I2786" s="33">
        <v>2845</v>
      </c>
      <c r="K2786" s="9">
        <v>49</v>
      </c>
      <c r="O2786" s="33" t="s">
        <v>7914</v>
      </c>
      <c r="P2786" s="61" t="str">
        <f t="shared" si="131"/>
        <v>POINT(-110.925129 39.216051)</v>
      </c>
      <c r="Q2786" s="67">
        <v>39.216051</v>
      </c>
      <c r="R2786" s="67">
        <v>-110.925129</v>
      </c>
    </row>
    <row r="2787" spans="1:18" x14ac:dyDescent="0.25">
      <c r="A2787" s="76" t="str">
        <f t="shared" si="129"/>
        <v>49017</v>
      </c>
      <c r="B2787" s="76" t="str">
        <f t="shared" si="130"/>
        <v>49017</v>
      </c>
      <c r="C2787" s="33">
        <v>49017</v>
      </c>
      <c r="D2787" s="33" t="s">
        <v>2593</v>
      </c>
      <c r="E2787" s="33" t="s">
        <v>1018</v>
      </c>
      <c r="F2787" s="33" t="s">
        <v>1017</v>
      </c>
      <c r="G2787" s="33" t="s">
        <v>2594</v>
      </c>
      <c r="H2787" s="5" t="s">
        <v>1855</v>
      </c>
      <c r="I2787" s="33">
        <v>2846</v>
      </c>
      <c r="K2787" s="9">
        <v>49</v>
      </c>
      <c r="O2787" s="33" t="s">
        <v>7915</v>
      </c>
      <c r="P2787" s="61" t="str">
        <f t="shared" si="131"/>
        <v>POINT(-112.088923 37.76185)</v>
      </c>
      <c r="Q2787" s="67">
        <v>37.761850000000003</v>
      </c>
      <c r="R2787" s="67">
        <v>-112.08892299999999</v>
      </c>
    </row>
    <row r="2788" spans="1:18" x14ac:dyDescent="0.25">
      <c r="A2788" s="76" t="str">
        <f t="shared" si="129"/>
        <v>49019</v>
      </c>
      <c r="B2788" s="76" t="str">
        <f t="shared" si="130"/>
        <v>49019</v>
      </c>
      <c r="C2788" s="33">
        <v>49019</v>
      </c>
      <c r="D2788" s="33" t="s">
        <v>2599</v>
      </c>
      <c r="E2788" s="33" t="s">
        <v>1018</v>
      </c>
      <c r="F2788" s="33" t="s">
        <v>1017</v>
      </c>
      <c r="G2788" s="33" t="s">
        <v>2600</v>
      </c>
      <c r="H2788" s="5" t="s">
        <v>1855</v>
      </c>
      <c r="I2788" s="33">
        <v>2847</v>
      </c>
      <c r="K2788" s="9">
        <v>49</v>
      </c>
      <c r="O2788" s="33" t="s">
        <v>7916</v>
      </c>
      <c r="P2788" s="61" t="str">
        <f t="shared" si="131"/>
        <v>POINT(-109.530222 38.569104)</v>
      </c>
      <c r="Q2788" s="67">
        <v>38.569104000000003</v>
      </c>
      <c r="R2788" s="67">
        <v>-109.53022199999999</v>
      </c>
    </row>
    <row r="2789" spans="1:18" x14ac:dyDescent="0.25">
      <c r="A2789" s="76" t="str">
        <f t="shared" si="129"/>
        <v>49021</v>
      </c>
      <c r="B2789" s="76" t="str">
        <f t="shared" si="130"/>
        <v>49021</v>
      </c>
      <c r="C2789" s="33">
        <v>49021</v>
      </c>
      <c r="D2789" s="33" t="s">
        <v>4777</v>
      </c>
      <c r="E2789" s="33" t="s">
        <v>1018</v>
      </c>
      <c r="F2789" s="33" t="s">
        <v>1017</v>
      </c>
      <c r="G2789" s="33" t="s">
        <v>4778</v>
      </c>
      <c r="H2789" s="5" t="s">
        <v>1855</v>
      </c>
      <c r="I2789" s="33">
        <v>2848</v>
      </c>
      <c r="K2789" s="9">
        <v>49</v>
      </c>
      <c r="O2789" s="33" t="s">
        <v>7917</v>
      </c>
      <c r="P2789" s="61" t="str">
        <f t="shared" si="131"/>
        <v>POINT(-113.073838 37.709161)</v>
      </c>
      <c r="Q2789" s="67">
        <v>37.709161000000002</v>
      </c>
      <c r="R2789" s="67">
        <v>-113.07383799999999</v>
      </c>
    </row>
    <row r="2790" spans="1:18" x14ac:dyDescent="0.25">
      <c r="A2790" s="76" t="str">
        <f t="shared" si="129"/>
        <v>49023</v>
      </c>
      <c r="B2790" s="76" t="str">
        <f t="shared" si="130"/>
        <v>49023</v>
      </c>
      <c r="C2790" s="33">
        <v>49023</v>
      </c>
      <c r="D2790" s="33" t="s">
        <v>7918</v>
      </c>
      <c r="E2790" s="33" t="s">
        <v>1018</v>
      </c>
      <c r="F2790" s="33" t="s">
        <v>1017</v>
      </c>
      <c r="G2790" s="33" t="s">
        <v>7919</v>
      </c>
      <c r="H2790" s="5" t="s">
        <v>1855</v>
      </c>
      <c r="I2790" s="33">
        <v>2849</v>
      </c>
      <c r="K2790" s="9">
        <v>49</v>
      </c>
      <c r="O2790" s="33" t="s">
        <v>7920</v>
      </c>
      <c r="P2790" s="61" t="str">
        <f t="shared" si="131"/>
        <v>POINT(-111.894782 39.750368)</v>
      </c>
      <c r="Q2790" s="67">
        <v>39.750368000000002</v>
      </c>
      <c r="R2790" s="67">
        <v>-111.89478200000001</v>
      </c>
    </row>
    <row r="2791" spans="1:18" x14ac:dyDescent="0.25">
      <c r="A2791" s="76" t="str">
        <f t="shared" si="129"/>
        <v>49025</v>
      </c>
      <c r="B2791" s="76" t="str">
        <f t="shared" si="130"/>
        <v>49025</v>
      </c>
      <c r="C2791" s="33">
        <v>49025</v>
      </c>
      <c r="D2791" s="33" t="s">
        <v>3484</v>
      </c>
      <c r="E2791" s="33" t="s">
        <v>1018</v>
      </c>
      <c r="F2791" s="33" t="s">
        <v>1017</v>
      </c>
      <c r="G2791" s="33" t="s">
        <v>3485</v>
      </c>
      <c r="H2791" s="5" t="s">
        <v>1855</v>
      </c>
      <c r="I2791" s="33">
        <v>2850</v>
      </c>
      <c r="K2791" s="9">
        <v>49</v>
      </c>
      <c r="O2791" s="33" t="s">
        <v>7921</v>
      </c>
      <c r="P2791" s="61" t="str">
        <f t="shared" si="131"/>
        <v>POINT(-112.425977 37.114838)</v>
      </c>
      <c r="Q2791" s="67">
        <v>37.114837999999999</v>
      </c>
      <c r="R2791" s="67">
        <v>-112.425977</v>
      </c>
    </row>
    <row r="2792" spans="1:18" x14ac:dyDescent="0.25">
      <c r="A2792" s="76" t="str">
        <f t="shared" si="129"/>
        <v>49027</v>
      </c>
      <c r="B2792" s="76" t="str">
        <f t="shared" si="130"/>
        <v>49027</v>
      </c>
      <c r="C2792" s="33">
        <v>49027</v>
      </c>
      <c r="D2792" s="33" t="s">
        <v>7922</v>
      </c>
      <c r="E2792" s="33" t="s">
        <v>1018</v>
      </c>
      <c r="F2792" s="33" t="s">
        <v>1017</v>
      </c>
      <c r="G2792" s="33" t="s">
        <v>7923</v>
      </c>
      <c r="H2792" s="5" t="s">
        <v>1855</v>
      </c>
      <c r="I2792" s="33">
        <v>2851</v>
      </c>
      <c r="K2792" s="9">
        <v>49</v>
      </c>
      <c r="O2792" s="33" t="s">
        <v>7924</v>
      </c>
      <c r="P2792" s="61" t="str">
        <f t="shared" si="131"/>
        <v>POINT(-112.494882 39.214604)</v>
      </c>
      <c r="Q2792" s="67">
        <v>39.214604000000001</v>
      </c>
      <c r="R2792" s="67">
        <v>-112.494882</v>
      </c>
    </row>
    <row r="2793" spans="1:18" x14ac:dyDescent="0.25">
      <c r="A2793" s="76" t="str">
        <f t="shared" si="129"/>
        <v>49029</v>
      </c>
      <c r="B2793" s="76" t="str">
        <f t="shared" si="130"/>
        <v>49029</v>
      </c>
      <c r="C2793" s="33">
        <v>49029</v>
      </c>
      <c r="D2793" s="33" t="s">
        <v>2007</v>
      </c>
      <c r="E2793" s="33" t="s">
        <v>1018</v>
      </c>
      <c r="F2793" s="33" t="s">
        <v>1017</v>
      </c>
      <c r="G2793" s="33" t="s">
        <v>2008</v>
      </c>
      <c r="H2793" s="5" t="s">
        <v>1855</v>
      </c>
      <c r="I2793" s="33">
        <v>2852</v>
      </c>
      <c r="K2793" s="9">
        <v>49</v>
      </c>
      <c r="O2793" s="33" t="s">
        <v>7925</v>
      </c>
      <c r="P2793" s="61" t="str">
        <f t="shared" si="131"/>
        <v>POINT(-111.718106 41.073208)</v>
      </c>
      <c r="Q2793" s="67">
        <v>41.073208000000001</v>
      </c>
      <c r="R2793" s="67">
        <v>-111.71810600000001</v>
      </c>
    </row>
    <row r="2794" spans="1:18" x14ac:dyDescent="0.25">
      <c r="A2794" s="76" t="str">
        <f t="shared" si="129"/>
        <v>49031</v>
      </c>
      <c r="B2794" s="76" t="str">
        <f t="shared" si="130"/>
        <v>49031</v>
      </c>
      <c r="C2794" s="33">
        <v>49031</v>
      </c>
      <c r="D2794" s="33" t="s">
        <v>7926</v>
      </c>
      <c r="E2794" s="33" t="s">
        <v>1018</v>
      </c>
      <c r="F2794" s="33" t="s">
        <v>1017</v>
      </c>
      <c r="G2794" s="33" t="s">
        <v>7927</v>
      </c>
      <c r="H2794" s="5" t="s">
        <v>1855</v>
      </c>
      <c r="I2794" s="33">
        <v>2853</v>
      </c>
      <c r="K2794" s="9">
        <v>49</v>
      </c>
      <c r="O2794" s="33" t="s">
        <v>7928</v>
      </c>
      <c r="P2794" s="61" t="str">
        <f t="shared" si="131"/>
        <v>POINT(-112.208162 38.288475)</v>
      </c>
      <c r="Q2794" s="67">
        <v>38.288474999999998</v>
      </c>
      <c r="R2794" s="67">
        <v>-112.208162</v>
      </c>
    </row>
    <row r="2795" spans="1:18" x14ac:dyDescent="0.25">
      <c r="A2795" s="76" t="str">
        <f t="shared" si="129"/>
        <v>49033</v>
      </c>
      <c r="B2795" s="76" t="str">
        <f t="shared" si="130"/>
        <v>49033</v>
      </c>
      <c r="C2795" s="33">
        <v>49033</v>
      </c>
      <c r="D2795" s="33" t="s">
        <v>7929</v>
      </c>
      <c r="E2795" s="33" t="s">
        <v>1018</v>
      </c>
      <c r="F2795" s="33" t="s">
        <v>1017</v>
      </c>
      <c r="G2795" s="33" t="s">
        <v>7930</v>
      </c>
      <c r="H2795" s="5" t="s">
        <v>1855</v>
      </c>
      <c r="I2795" s="33">
        <v>2854</v>
      </c>
      <c r="K2795" s="9">
        <v>49</v>
      </c>
      <c r="O2795" s="33" t="s">
        <v>7931</v>
      </c>
      <c r="P2795" s="61" t="str">
        <f t="shared" si="131"/>
        <v>POINT(-111.278738 41.76689)</v>
      </c>
      <c r="Q2795" s="67">
        <v>41.766889999999997</v>
      </c>
      <c r="R2795" s="67">
        <v>-111.278738</v>
      </c>
    </row>
    <row r="2796" spans="1:18" x14ac:dyDescent="0.25">
      <c r="A2796" s="76" t="str">
        <f t="shared" si="129"/>
        <v>49035</v>
      </c>
      <c r="B2796" s="76" t="str">
        <f t="shared" si="130"/>
        <v>49035</v>
      </c>
      <c r="C2796" s="33">
        <v>49035</v>
      </c>
      <c r="D2796" s="33" t="s">
        <v>7932</v>
      </c>
      <c r="E2796" s="33" t="s">
        <v>1018</v>
      </c>
      <c r="F2796" s="33" t="s">
        <v>1017</v>
      </c>
      <c r="G2796" s="33" t="s">
        <v>7933</v>
      </c>
      <c r="H2796" s="5" t="s">
        <v>1855</v>
      </c>
      <c r="I2796" s="33">
        <v>2855</v>
      </c>
      <c r="K2796" s="9">
        <v>49</v>
      </c>
      <c r="O2796" s="33" t="s">
        <v>7934</v>
      </c>
      <c r="P2796" s="61" t="str">
        <f t="shared" si="131"/>
        <v>POINT(-111.922762 40.646321)</v>
      </c>
      <c r="Q2796" s="67">
        <v>40.646321</v>
      </c>
      <c r="R2796" s="67">
        <v>-111.92276200000001</v>
      </c>
    </row>
    <row r="2797" spans="1:18" x14ac:dyDescent="0.25">
      <c r="A2797" s="76" t="str">
        <f t="shared" si="129"/>
        <v>49037</v>
      </c>
      <c r="B2797" s="76" t="str">
        <f t="shared" si="130"/>
        <v>49037</v>
      </c>
      <c r="C2797" s="33">
        <v>49037</v>
      </c>
      <c r="D2797" s="33" t="s">
        <v>2678</v>
      </c>
      <c r="E2797" s="33" t="s">
        <v>1018</v>
      </c>
      <c r="F2797" s="33" t="s">
        <v>1017</v>
      </c>
      <c r="G2797" s="33" t="s">
        <v>2679</v>
      </c>
      <c r="H2797" s="5" t="s">
        <v>1855</v>
      </c>
      <c r="I2797" s="33">
        <v>2856</v>
      </c>
      <c r="K2797" s="9">
        <v>49</v>
      </c>
      <c r="O2797" s="33" t="s">
        <v>7935</v>
      </c>
      <c r="P2797" s="61" t="str">
        <f t="shared" si="131"/>
        <v>POINT(-109.521036 37.523884)</v>
      </c>
      <c r="Q2797" s="67">
        <v>37.523884000000002</v>
      </c>
      <c r="R2797" s="67">
        <v>-109.521036</v>
      </c>
    </row>
    <row r="2798" spans="1:18" x14ac:dyDescent="0.25">
      <c r="A2798" s="76" t="str">
        <f t="shared" si="129"/>
        <v>49039</v>
      </c>
      <c r="B2798" s="76" t="str">
        <f t="shared" si="130"/>
        <v>49039</v>
      </c>
      <c r="C2798" s="33">
        <v>49039</v>
      </c>
      <c r="D2798" s="33" t="s">
        <v>7936</v>
      </c>
      <c r="E2798" s="33" t="s">
        <v>1018</v>
      </c>
      <c r="F2798" s="33" t="s">
        <v>1017</v>
      </c>
      <c r="G2798" s="33" t="s">
        <v>7937</v>
      </c>
      <c r="H2798" s="5" t="s">
        <v>1855</v>
      </c>
      <c r="I2798" s="33">
        <v>2857</v>
      </c>
      <c r="K2798" s="9">
        <v>49</v>
      </c>
      <c r="O2798" s="33" t="s">
        <v>7938</v>
      </c>
      <c r="P2798" s="61" t="str">
        <f t="shared" si="131"/>
        <v>POINT(-111.606832 39.380549)</v>
      </c>
      <c r="Q2798" s="67">
        <v>39.380549000000002</v>
      </c>
      <c r="R2798" s="67">
        <v>-111.606832</v>
      </c>
    </row>
    <row r="2799" spans="1:18" x14ac:dyDescent="0.25">
      <c r="A2799" s="76" t="str">
        <f t="shared" si="129"/>
        <v>49041</v>
      </c>
      <c r="B2799" s="76" t="str">
        <f t="shared" si="130"/>
        <v>49041</v>
      </c>
      <c r="C2799" s="33">
        <v>49041</v>
      </c>
      <c r="D2799" s="33" t="s">
        <v>2329</v>
      </c>
      <c r="E2799" s="33" t="s">
        <v>1018</v>
      </c>
      <c r="F2799" s="33" t="s">
        <v>1017</v>
      </c>
      <c r="G2799" s="33" t="s">
        <v>2330</v>
      </c>
      <c r="H2799" s="5" t="s">
        <v>1855</v>
      </c>
      <c r="I2799" s="33">
        <v>2858</v>
      </c>
      <c r="K2799" s="9">
        <v>49</v>
      </c>
      <c r="O2799" s="33" t="s">
        <v>7939</v>
      </c>
      <c r="P2799" s="61" t="str">
        <f t="shared" si="131"/>
        <v>POINT(-112.042048 38.77474)</v>
      </c>
      <c r="Q2799" s="67">
        <v>38.774740000000001</v>
      </c>
      <c r="R2799" s="67">
        <v>-112.04204799999999</v>
      </c>
    </row>
    <row r="2800" spans="1:18" x14ac:dyDescent="0.25">
      <c r="A2800" s="76" t="str">
        <f t="shared" si="129"/>
        <v>49043</v>
      </c>
      <c r="B2800" s="76" t="str">
        <f t="shared" si="130"/>
        <v>49043</v>
      </c>
      <c r="C2800" s="33">
        <v>49043</v>
      </c>
      <c r="D2800" s="33" t="s">
        <v>2687</v>
      </c>
      <c r="E2800" s="33" t="s">
        <v>1018</v>
      </c>
      <c r="F2800" s="33" t="s">
        <v>1017</v>
      </c>
      <c r="G2800" s="33" t="s">
        <v>2688</v>
      </c>
      <c r="H2800" s="5" t="s">
        <v>1855</v>
      </c>
      <c r="I2800" s="33">
        <v>2859</v>
      </c>
      <c r="K2800" s="9">
        <v>49</v>
      </c>
      <c r="O2800" s="33" t="s">
        <v>7940</v>
      </c>
      <c r="P2800" s="61" t="str">
        <f t="shared" si="131"/>
        <v>POINT(-111.47076 40.727812)</v>
      </c>
      <c r="Q2800" s="67">
        <v>40.727812</v>
      </c>
      <c r="R2800" s="67">
        <v>-111.47076</v>
      </c>
    </row>
    <row r="2801" spans="1:18" x14ac:dyDescent="0.25">
      <c r="A2801" s="76" t="str">
        <f t="shared" si="129"/>
        <v>49045</v>
      </c>
      <c r="B2801" s="76" t="str">
        <f t="shared" si="130"/>
        <v>49045</v>
      </c>
      <c r="C2801" s="33">
        <v>49045</v>
      </c>
      <c r="D2801" s="33" t="s">
        <v>7941</v>
      </c>
      <c r="E2801" s="33" t="s">
        <v>1018</v>
      </c>
      <c r="F2801" s="33" t="s">
        <v>1017</v>
      </c>
      <c r="G2801" s="33" t="s">
        <v>7942</v>
      </c>
      <c r="H2801" s="5" t="s">
        <v>1855</v>
      </c>
      <c r="I2801" s="33">
        <v>2860</v>
      </c>
      <c r="K2801" s="9">
        <v>49</v>
      </c>
      <c r="O2801" s="33" t="s">
        <v>7943</v>
      </c>
      <c r="P2801" s="61" t="str">
        <f t="shared" si="131"/>
        <v>POINT(-112.379217 40.56078)</v>
      </c>
      <c r="Q2801" s="67">
        <v>40.560780000000001</v>
      </c>
      <c r="R2801" s="67">
        <v>-112.379217</v>
      </c>
    </row>
    <row r="2802" spans="1:18" x14ac:dyDescent="0.25">
      <c r="A2802" s="76" t="str">
        <f t="shared" si="129"/>
        <v>49047</v>
      </c>
      <c r="B2802" s="76" t="str">
        <f t="shared" si="130"/>
        <v>49047</v>
      </c>
      <c r="C2802" s="33">
        <v>49047</v>
      </c>
      <c r="D2802" s="33" t="s">
        <v>7944</v>
      </c>
      <c r="E2802" s="33" t="s">
        <v>1018</v>
      </c>
      <c r="F2802" s="33" t="s">
        <v>1017</v>
      </c>
      <c r="G2802" s="33" t="s">
        <v>7945</v>
      </c>
      <c r="H2802" s="5" t="s">
        <v>1855</v>
      </c>
      <c r="I2802" s="33">
        <v>2861</v>
      </c>
      <c r="K2802" s="9">
        <v>49</v>
      </c>
      <c r="O2802" s="33" t="s">
        <v>7946</v>
      </c>
      <c r="P2802" s="61" t="str">
        <f t="shared" si="131"/>
        <v>POINT(-109.597164 40.42648)</v>
      </c>
      <c r="Q2802" s="67">
        <v>40.426479999999998</v>
      </c>
      <c r="R2802" s="67">
        <v>-109.59716400000001</v>
      </c>
    </row>
    <row r="2803" spans="1:18" x14ac:dyDescent="0.25">
      <c r="A2803" s="76" t="str">
        <f t="shared" si="129"/>
        <v>49049</v>
      </c>
      <c r="B2803" s="76" t="str">
        <f t="shared" si="130"/>
        <v>49049</v>
      </c>
      <c r="C2803" s="33">
        <v>49049</v>
      </c>
      <c r="D2803" s="33" t="s">
        <v>7947</v>
      </c>
      <c r="E2803" s="33" t="s">
        <v>1018</v>
      </c>
      <c r="F2803" s="33" t="s">
        <v>1017</v>
      </c>
      <c r="G2803" s="33" t="s">
        <v>1017</v>
      </c>
      <c r="H2803" s="5" t="s">
        <v>1855</v>
      </c>
      <c r="I2803" s="33">
        <v>2862</v>
      </c>
      <c r="K2803" s="9">
        <v>49</v>
      </c>
      <c r="O2803" s="33" t="s">
        <v>7948</v>
      </c>
      <c r="P2803" s="61" t="str">
        <f t="shared" si="131"/>
        <v>POINT(-111.73158 40.272349)</v>
      </c>
      <c r="Q2803" s="67">
        <v>40.272348999999998</v>
      </c>
      <c r="R2803" s="67">
        <v>-111.73157999999999</v>
      </c>
    </row>
    <row r="2804" spans="1:18" x14ac:dyDescent="0.25">
      <c r="A2804" s="76" t="str">
        <f t="shared" si="129"/>
        <v>49051</v>
      </c>
      <c r="B2804" s="76" t="str">
        <f t="shared" si="130"/>
        <v>49051</v>
      </c>
      <c r="C2804" s="33">
        <v>49051</v>
      </c>
      <c r="D2804" s="33" t="s">
        <v>7949</v>
      </c>
      <c r="E2804" s="33" t="s">
        <v>1018</v>
      </c>
      <c r="F2804" s="33" t="s">
        <v>1017</v>
      </c>
      <c r="G2804" s="33" t="s">
        <v>7950</v>
      </c>
      <c r="H2804" s="5" t="s">
        <v>1855</v>
      </c>
      <c r="I2804" s="33">
        <v>2863</v>
      </c>
      <c r="K2804" s="9">
        <v>49</v>
      </c>
      <c r="O2804" s="33" t="s">
        <v>7951</v>
      </c>
      <c r="P2804" s="61" t="str">
        <f t="shared" si="131"/>
        <v>POINT(-111.412248 40.505696)</v>
      </c>
      <c r="Q2804" s="67">
        <v>40.505696</v>
      </c>
      <c r="R2804" s="67">
        <v>-111.41224800000001</v>
      </c>
    </row>
    <row r="2805" spans="1:18" x14ac:dyDescent="0.25">
      <c r="A2805" s="76" t="str">
        <f t="shared" si="129"/>
        <v>49053</v>
      </c>
      <c r="B2805" s="76" t="str">
        <f t="shared" si="130"/>
        <v>49053</v>
      </c>
      <c r="C2805" s="33">
        <v>49053</v>
      </c>
      <c r="D2805" s="33" t="s">
        <v>2046</v>
      </c>
      <c r="E2805" s="33" t="s">
        <v>1018</v>
      </c>
      <c r="F2805" s="33" t="s">
        <v>1017</v>
      </c>
      <c r="G2805" s="33" t="s">
        <v>1026</v>
      </c>
      <c r="H2805" s="5" t="s">
        <v>1855</v>
      </c>
      <c r="I2805" s="33">
        <v>2864</v>
      </c>
      <c r="K2805" s="9">
        <v>49</v>
      </c>
      <c r="O2805" s="33" t="s">
        <v>7952</v>
      </c>
      <c r="P2805" s="61" t="str">
        <f t="shared" si="131"/>
        <v>POINT(-113.519705 37.135163)</v>
      </c>
      <c r="Q2805" s="67">
        <v>37.135162999999999</v>
      </c>
      <c r="R2805" s="67">
        <v>-113.519705</v>
      </c>
    </row>
    <row r="2806" spans="1:18" x14ac:dyDescent="0.25">
      <c r="A2806" s="76" t="str">
        <f t="shared" si="129"/>
        <v>49055</v>
      </c>
      <c r="B2806" s="76" t="str">
        <f t="shared" si="130"/>
        <v>49055</v>
      </c>
      <c r="C2806" s="33">
        <v>49055</v>
      </c>
      <c r="D2806" s="33" t="s">
        <v>3250</v>
      </c>
      <c r="E2806" s="33" t="s">
        <v>1018</v>
      </c>
      <c r="F2806" s="33" t="s">
        <v>1017</v>
      </c>
      <c r="G2806" s="33" t="s">
        <v>3251</v>
      </c>
      <c r="H2806" s="5" t="s">
        <v>1855</v>
      </c>
      <c r="I2806" s="33">
        <v>2865</v>
      </c>
      <c r="K2806" s="9">
        <v>49</v>
      </c>
      <c r="O2806" s="33" t="s">
        <v>7953</v>
      </c>
      <c r="P2806" s="61" t="str">
        <f t="shared" si="131"/>
        <v>POINT(-111.467245 38.361636)</v>
      </c>
      <c r="Q2806" s="67">
        <v>38.361635999999997</v>
      </c>
      <c r="R2806" s="67">
        <v>-111.46724500000001</v>
      </c>
    </row>
    <row r="2807" spans="1:18" x14ac:dyDescent="0.25">
      <c r="A2807" s="76" t="str">
        <f t="shared" si="129"/>
        <v>49057</v>
      </c>
      <c r="B2807" s="76" t="str">
        <f t="shared" si="130"/>
        <v>49057</v>
      </c>
      <c r="C2807" s="33">
        <v>49057</v>
      </c>
      <c r="D2807" s="33" t="s">
        <v>7954</v>
      </c>
      <c r="E2807" s="33" t="s">
        <v>1018</v>
      </c>
      <c r="F2807" s="33" t="s">
        <v>1017</v>
      </c>
      <c r="G2807" s="33" t="s">
        <v>7955</v>
      </c>
      <c r="H2807" s="5" t="s">
        <v>1855</v>
      </c>
      <c r="I2807" s="33">
        <v>2866</v>
      </c>
      <c r="K2807" s="9">
        <v>49</v>
      </c>
      <c r="O2807" s="33" t="s">
        <v>7956</v>
      </c>
      <c r="P2807" s="61" t="str">
        <f t="shared" si="131"/>
        <v>POINT(-111.990305 41.224614)</v>
      </c>
      <c r="Q2807" s="67">
        <v>41.224614000000003</v>
      </c>
      <c r="R2807" s="67">
        <v>-111.99030500000001</v>
      </c>
    </row>
    <row r="2808" spans="1:18" x14ac:dyDescent="0.25">
      <c r="A2808" s="76" t="str">
        <f t="shared" si="129"/>
        <v>50001</v>
      </c>
      <c r="B2808" s="76" t="str">
        <f t="shared" si="130"/>
        <v>50001</v>
      </c>
      <c r="C2808" s="33">
        <v>50001</v>
      </c>
      <c r="D2808" s="33" t="s">
        <v>7957</v>
      </c>
      <c r="E2808" s="33" t="s">
        <v>1021</v>
      </c>
      <c r="F2808" s="33" t="s">
        <v>1020</v>
      </c>
      <c r="G2808" s="33" t="s">
        <v>7958</v>
      </c>
      <c r="H2808" s="5" t="s">
        <v>1855</v>
      </c>
      <c r="I2808" s="33">
        <v>2867</v>
      </c>
      <c r="K2808" s="9">
        <v>50</v>
      </c>
      <c r="O2808" s="33" t="s">
        <v>7959</v>
      </c>
      <c r="P2808" s="61" t="str">
        <f t="shared" si="131"/>
        <v>POINT(-73.166759 44.06247)</v>
      </c>
      <c r="Q2808" s="67">
        <v>44.062469999999998</v>
      </c>
      <c r="R2808" s="67">
        <v>-73.166758999999999</v>
      </c>
    </row>
    <row r="2809" spans="1:18" x14ac:dyDescent="0.25">
      <c r="A2809" s="76" t="str">
        <f t="shared" si="129"/>
        <v>50003</v>
      </c>
      <c r="B2809" s="76" t="str">
        <f t="shared" si="130"/>
        <v>50003</v>
      </c>
      <c r="C2809" s="33">
        <v>50003</v>
      </c>
      <c r="D2809" s="33" t="s">
        <v>7960</v>
      </c>
      <c r="E2809" s="33" t="s">
        <v>1021</v>
      </c>
      <c r="F2809" s="33" t="s">
        <v>1020</v>
      </c>
      <c r="G2809" s="33" t="s">
        <v>7961</v>
      </c>
      <c r="H2809" s="5" t="s">
        <v>1855</v>
      </c>
      <c r="I2809" s="33">
        <v>2868</v>
      </c>
      <c r="K2809" s="9">
        <v>50</v>
      </c>
      <c r="O2809" s="33" t="s">
        <v>7962</v>
      </c>
      <c r="P2809" s="61" t="str">
        <f t="shared" si="131"/>
        <v>POINT(-73.15352 42.972541)</v>
      </c>
      <c r="Q2809" s="67">
        <v>42.972541</v>
      </c>
      <c r="R2809" s="67">
        <v>-73.15352</v>
      </c>
    </row>
    <row r="2810" spans="1:18" x14ac:dyDescent="0.25">
      <c r="A2810" s="76" t="str">
        <f t="shared" si="129"/>
        <v>50005</v>
      </c>
      <c r="B2810" s="76" t="str">
        <f t="shared" si="130"/>
        <v>50005</v>
      </c>
      <c r="C2810" s="33">
        <v>50005</v>
      </c>
      <c r="D2810" s="33" t="s">
        <v>7963</v>
      </c>
      <c r="E2810" s="33" t="s">
        <v>1021</v>
      </c>
      <c r="F2810" s="33" t="s">
        <v>1020</v>
      </c>
      <c r="G2810" s="33" t="s">
        <v>7964</v>
      </c>
      <c r="H2810" s="5" t="s">
        <v>1855</v>
      </c>
      <c r="I2810" s="33">
        <v>2869</v>
      </c>
      <c r="K2810" s="9">
        <v>50</v>
      </c>
      <c r="O2810" s="33" t="s">
        <v>7965</v>
      </c>
      <c r="P2810" s="61" t="str">
        <f t="shared" si="131"/>
        <v>POINT(-72.07512 44.467875)</v>
      </c>
      <c r="Q2810" s="67">
        <v>44.467874999999999</v>
      </c>
      <c r="R2810" s="67">
        <v>-72.075119999999998</v>
      </c>
    </row>
    <row r="2811" spans="1:18" x14ac:dyDescent="0.25">
      <c r="A2811" s="76" t="str">
        <f t="shared" si="129"/>
        <v>50007</v>
      </c>
      <c r="B2811" s="76" t="str">
        <f t="shared" si="130"/>
        <v>50007</v>
      </c>
      <c r="C2811" s="33">
        <v>50007</v>
      </c>
      <c r="D2811" s="33" t="s">
        <v>7966</v>
      </c>
      <c r="E2811" s="33" t="s">
        <v>1021</v>
      </c>
      <c r="F2811" s="33" t="s">
        <v>1020</v>
      </c>
      <c r="G2811" s="33" t="s">
        <v>7967</v>
      </c>
      <c r="H2811" s="5" t="s">
        <v>1855</v>
      </c>
      <c r="I2811" s="33">
        <v>2870</v>
      </c>
      <c r="K2811" s="9">
        <v>50</v>
      </c>
      <c r="O2811" s="33" t="s">
        <v>7968</v>
      </c>
      <c r="P2811" s="61" t="str">
        <f t="shared" si="131"/>
        <v>POINT(-73.149444 44.480855)</v>
      </c>
      <c r="Q2811" s="67">
        <v>44.480854999999998</v>
      </c>
      <c r="R2811" s="67">
        <v>-73.149444000000003</v>
      </c>
    </row>
    <row r="2812" spans="1:18" x14ac:dyDescent="0.25">
      <c r="A2812" s="76" t="str">
        <f t="shared" si="129"/>
        <v>50009</v>
      </c>
      <c r="B2812" s="76" t="str">
        <f t="shared" si="130"/>
        <v>50009</v>
      </c>
      <c r="C2812" s="33">
        <v>50009</v>
      </c>
      <c r="D2812" s="33" t="s">
        <v>4668</v>
      </c>
      <c r="E2812" s="33" t="s">
        <v>1021</v>
      </c>
      <c r="F2812" s="33" t="s">
        <v>1020</v>
      </c>
      <c r="G2812" s="33" t="s">
        <v>4669</v>
      </c>
      <c r="H2812" s="5" t="s">
        <v>1855</v>
      </c>
      <c r="I2812" s="33">
        <v>2871</v>
      </c>
      <c r="K2812" s="9">
        <v>50</v>
      </c>
      <c r="O2812" s="33" t="s">
        <v>7969</v>
      </c>
      <c r="P2812" s="61" t="str">
        <f t="shared" si="131"/>
        <v>POINT(-71.740577 44.666929)</v>
      </c>
      <c r="Q2812" s="67">
        <v>44.666929000000003</v>
      </c>
      <c r="R2812" s="67">
        <v>-71.740577000000002</v>
      </c>
    </row>
    <row r="2813" spans="1:18" x14ac:dyDescent="0.25">
      <c r="A2813" s="76" t="str">
        <f t="shared" si="129"/>
        <v>50011</v>
      </c>
      <c r="B2813" s="76" t="str">
        <f t="shared" si="130"/>
        <v>50011</v>
      </c>
      <c r="C2813" s="33">
        <v>50011</v>
      </c>
      <c r="D2813" s="33" t="s">
        <v>1941</v>
      </c>
      <c r="E2813" s="33" t="s">
        <v>1021</v>
      </c>
      <c r="F2813" s="33" t="s">
        <v>1020</v>
      </c>
      <c r="G2813" s="33" t="s">
        <v>1942</v>
      </c>
      <c r="H2813" s="5" t="s">
        <v>1855</v>
      </c>
      <c r="I2813" s="33">
        <v>2872</v>
      </c>
      <c r="K2813" s="9">
        <v>50</v>
      </c>
      <c r="O2813" s="33" t="s">
        <v>7970</v>
      </c>
      <c r="P2813" s="61" t="str">
        <f t="shared" si="131"/>
        <v>POINT(-72.993263 44.840447)</v>
      </c>
      <c r="Q2813" s="67">
        <v>44.840446999999998</v>
      </c>
      <c r="R2813" s="67">
        <v>-72.993262999999999</v>
      </c>
    </row>
    <row r="2814" spans="1:18" x14ac:dyDescent="0.25">
      <c r="A2814" s="76" t="str">
        <f t="shared" si="129"/>
        <v>50013</v>
      </c>
      <c r="B2814" s="76" t="str">
        <f t="shared" si="130"/>
        <v>50013</v>
      </c>
      <c r="C2814" s="33">
        <v>50013</v>
      </c>
      <c r="D2814" s="33" t="s">
        <v>7971</v>
      </c>
      <c r="E2814" s="33" t="s">
        <v>1021</v>
      </c>
      <c r="F2814" s="33" t="s">
        <v>1020</v>
      </c>
      <c r="G2814" s="33" t="s">
        <v>7972</v>
      </c>
      <c r="H2814" s="5" t="s">
        <v>1855</v>
      </c>
      <c r="I2814" s="33">
        <v>2873</v>
      </c>
      <c r="K2814" s="9">
        <v>50</v>
      </c>
      <c r="O2814" s="33" t="s">
        <v>7973</v>
      </c>
      <c r="P2814" s="61" t="str">
        <f t="shared" si="131"/>
        <v>POINT(-73.298303 44.79441)</v>
      </c>
      <c r="Q2814" s="67">
        <v>44.794409999999999</v>
      </c>
      <c r="R2814" s="67">
        <v>-73.298303000000004</v>
      </c>
    </row>
    <row r="2815" spans="1:18" x14ac:dyDescent="0.25">
      <c r="A2815" s="76" t="str">
        <f t="shared" si="129"/>
        <v>50015</v>
      </c>
      <c r="B2815" s="76" t="str">
        <f t="shared" si="130"/>
        <v>50015</v>
      </c>
      <c r="C2815" s="33">
        <v>50015</v>
      </c>
      <c r="D2815" s="33" t="s">
        <v>7974</v>
      </c>
      <c r="E2815" s="33" t="s">
        <v>1021</v>
      </c>
      <c r="F2815" s="33" t="s">
        <v>1020</v>
      </c>
      <c r="G2815" s="33" t="s">
        <v>7975</v>
      </c>
      <c r="H2815" s="5" t="s">
        <v>1855</v>
      </c>
      <c r="I2815" s="33">
        <v>2874</v>
      </c>
      <c r="K2815" s="9">
        <v>50</v>
      </c>
      <c r="O2815" s="33" t="s">
        <v>7976</v>
      </c>
      <c r="P2815" s="61" t="str">
        <f t="shared" si="131"/>
        <v>POINT(-72.653257 44.58756)</v>
      </c>
      <c r="Q2815" s="67">
        <v>44.587560000000003</v>
      </c>
      <c r="R2815" s="67">
        <v>-72.653256999999996</v>
      </c>
    </row>
    <row r="2816" spans="1:18" x14ac:dyDescent="0.25">
      <c r="A2816" s="76" t="str">
        <f t="shared" si="129"/>
        <v>50017</v>
      </c>
      <c r="B2816" s="76" t="str">
        <f t="shared" si="130"/>
        <v>50017</v>
      </c>
      <c r="C2816" s="33">
        <v>50017</v>
      </c>
      <c r="D2816" s="33" t="s">
        <v>2439</v>
      </c>
      <c r="E2816" s="33" t="s">
        <v>1021</v>
      </c>
      <c r="F2816" s="33" t="s">
        <v>1020</v>
      </c>
      <c r="G2816" s="33" t="s">
        <v>2440</v>
      </c>
      <c r="H2816" s="5" t="s">
        <v>1855</v>
      </c>
      <c r="I2816" s="33">
        <v>2875</v>
      </c>
      <c r="K2816" s="9">
        <v>50</v>
      </c>
      <c r="O2816" s="33" t="s">
        <v>7977</v>
      </c>
      <c r="P2816" s="61" t="str">
        <f t="shared" si="131"/>
        <v>POINT(-72.394216 43.996017)</v>
      </c>
      <c r="Q2816" s="67">
        <v>43.996017000000002</v>
      </c>
      <c r="R2816" s="67">
        <v>-72.394216</v>
      </c>
    </row>
    <row r="2817" spans="1:18" x14ac:dyDescent="0.25">
      <c r="A2817" s="76" t="str">
        <f t="shared" si="129"/>
        <v>50019</v>
      </c>
      <c r="B2817" s="76" t="str">
        <f t="shared" si="130"/>
        <v>50019</v>
      </c>
      <c r="C2817" s="33">
        <v>50019</v>
      </c>
      <c r="D2817" s="33" t="s">
        <v>6006</v>
      </c>
      <c r="E2817" s="33" t="s">
        <v>1021</v>
      </c>
      <c r="F2817" s="33" t="s">
        <v>1020</v>
      </c>
      <c r="G2817" s="33" t="s">
        <v>6007</v>
      </c>
      <c r="H2817" s="5" t="s">
        <v>1855</v>
      </c>
      <c r="I2817" s="33">
        <v>2876</v>
      </c>
      <c r="K2817" s="9">
        <v>50</v>
      </c>
      <c r="O2817" s="33" t="s">
        <v>7978</v>
      </c>
      <c r="P2817" s="61" t="str">
        <f t="shared" si="131"/>
        <v>POINT(-72.223292 44.864953)</v>
      </c>
      <c r="Q2817" s="67">
        <v>44.864953</v>
      </c>
      <c r="R2817" s="67">
        <v>-72.223292000000001</v>
      </c>
    </row>
    <row r="2818" spans="1:18" x14ac:dyDescent="0.25">
      <c r="A2818" s="76" t="str">
        <f t="shared" si="129"/>
        <v>50021</v>
      </c>
      <c r="B2818" s="76" t="str">
        <f t="shared" si="130"/>
        <v>50021</v>
      </c>
      <c r="C2818" s="33">
        <v>50021</v>
      </c>
      <c r="D2818" s="33" t="s">
        <v>7979</v>
      </c>
      <c r="E2818" s="33" t="s">
        <v>1021</v>
      </c>
      <c r="F2818" s="33" t="s">
        <v>1020</v>
      </c>
      <c r="G2818" s="33" t="s">
        <v>7980</v>
      </c>
      <c r="H2818" s="5" t="s">
        <v>1855</v>
      </c>
      <c r="I2818" s="33">
        <v>2877</v>
      </c>
      <c r="K2818" s="9">
        <v>50</v>
      </c>
      <c r="O2818" s="33" t="s">
        <v>7981</v>
      </c>
      <c r="P2818" s="61" t="str">
        <f t="shared" si="131"/>
        <v>POINT(-73.045536 43.601633)</v>
      </c>
      <c r="Q2818" s="67">
        <v>43.601633</v>
      </c>
      <c r="R2818" s="67">
        <v>-73.045535999999998</v>
      </c>
    </row>
    <row r="2819" spans="1:18" x14ac:dyDescent="0.25">
      <c r="A2819" s="76" t="str">
        <f t="shared" ref="A2819:A2882" si="132">K2819&amp;RIGHT(C2819,3)</f>
        <v>50023</v>
      </c>
      <c r="B2819" s="76" t="str">
        <f t="shared" ref="B2819:B2882" si="133">TEXT(A2819,"00000")</f>
        <v>50023</v>
      </c>
      <c r="C2819" s="33">
        <v>50023</v>
      </c>
      <c r="D2819" s="33" t="s">
        <v>2046</v>
      </c>
      <c r="E2819" s="33" t="s">
        <v>1021</v>
      </c>
      <c r="F2819" s="33" t="s">
        <v>1020</v>
      </c>
      <c r="G2819" s="33" t="s">
        <v>1026</v>
      </c>
      <c r="H2819" s="5" t="s">
        <v>1855</v>
      </c>
      <c r="I2819" s="33">
        <v>2878</v>
      </c>
      <c r="K2819" s="9">
        <v>50</v>
      </c>
      <c r="O2819" s="33" t="s">
        <v>7982</v>
      </c>
      <c r="P2819" s="61" t="str">
        <f t="shared" ref="P2819:P2882" si="134">CONCATENATE("POINT","(",R2819," ",Q2819,")")</f>
        <v>POINT(-72.58392 44.241925)</v>
      </c>
      <c r="Q2819" s="67">
        <v>44.241925000000002</v>
      </c>
      <c r="R2819" s="67">
        <v>-72.583920000000006</v>
      </c>
    </row>
    <row r="2820" spans="1:18" x14ac:dyDescent="0.25">
      <c r="A2820" s="76" t="str">
        <f t="shared" si="132"/>
        <v>50025</v>
      </c>
      <c r="B2820" s="76" t="str">
        <f t="shared" si="133"/>
        <v>50025</v>
      </c>
      <c r="C2820" s="33">
        <v>50025</v>
      </c>
      <c r="D2820" s="33" t="s">
        <v>2719</v>
      </c>
      <c r="E2820" s="33" t="s">
        <v>1021</v>
      </c>
      <c r="F2820" s="33" t="s">
        <v>1020</v>
      </c>
      <c r="G2820" s="33" t="s">
        <v>2720</v>
      </c>
      <c r="H2820" s="5" t="s">
        <v>1855</v>
      </c>
      <c r="I2820" s="33">
        <v>2879</v>
      </c>
      <c r="K2820" s="9">
        <v>50</v>
      </c>
      <c r="O2820" s="33" t="s">
        <v>7983</v>
      </c>
      <c r="P2820" s="61" t="str">
        <f t="shared" si="134"/>
        <v>POINT(-72.61616 42.95631)</v>
      </c>
      <c r="Q2820" s="67">
        <v>42.956310000000002</v>
      </c>
      <c r="R2820" s="67">
        <v>-72.616159999999994</v>
      </c>
    </row>
    <row r="2821" spans="1:18" x14ac:dyDescent="0.25">
      <c r="A2821" s="76" t="str">
        <f t="shared" si="132"/>
        <v>50027</v>
      </c>
      <c r="B2821" s="76" t="str">
        <f t="shared" si="133"/>
        <v>50027</v>
      </c>
      <c r="C2821" s="33">
        <v>50027</v>
      </c>
      <c r="D2821" s="33" t="s">
        <v>7984</v>
      </c>
      <c r="E2821" s="33" t="s">
        <v>1021</v>
      </c>
      <c r="F2821" s="33" t="s">
        <v>1020</v>
      </c>
      <c r="G2821" s="33" t="s">
        <v>7985</v>
      </c>
      <c r="H2821" s="5" t="s">
        <v>1855</v>
      </c>
      <c r="I2821" s="33">
        <v>2880</v>
      </c>
      <c r="K2821" s="9">
        <v>50</v>
      </c>
      <c r="O2821" s="33" t="s">
        <v>7986</v>
      </c>
      <c r="P2821" s="61" t="str">
        <f t="shared" si="134"/>
        <v>POINT(-72.491252 43.545556)</v>
      </c>
      <c r="Q2821" s="67">
        <v>43.545555999999998</v>
      </c>
      <c r="R2821" s="67">
        <v>-72.491252000000003</v>
      </c>
    </row>
    <row r="2822" spans="1:18" x14ac:dyDescent="0.25">
      <c r="A2822" s="76" t="str">
        <f t="shared" si="132"/>
        <v>51001</v>
      </c>
      <c r="B2822" s="76" t="str">
        <f t="shared" si="133"/>
        <v>51001</v>
      </c>
      <c r="C2822" s="33">
        <v>51001</v>
      </c>
      <c r="D2822" s="33" t="s">
        <v>7987</v>
      </c>
      <c r="E2822" s="33" t="s">
        <v>1024</v>
      </c>
      <c r="F2822" s="33" t="s">
        <v>1023</v>
      </c>
      <c r="G2822" s="33" t="s">
        <v>7988</v>
      </c>
      <c r="H2822" s="5" t="s">
        <v>1855</v>
      </c>
      <c r="I2822" s="33">
        <v>2881</v>
      </c>
      <c r="K2822" s="9">
        <v>51</v>
      </c>
      <c r="O2822" s="33" t="s">
        <v>7989</v>
      </c>
      <c r="P2822" s="61" t="str">
        <f t="shared" si="134"/>
        <v>POINT(-75.641008 37.784132)</v>
      </c>
      <c r="Q2822" s="67">
        <v>37.784132</v>
      </c>
      <c r="R2822" s="67">
        <v>-75.641007999999999</v>
      </c>
    </row>
    <row r="2823" spans="1:18" x14ac:dyDescent="0.25">
      <c r="A2823" s="76" t="str">
        <f t="shared" si="132"/>
        <v>51003</v>
      </c>
      <c r="B2823" s="76" t="str">
        <f t="shared" si="133"/>
        <v>51003</v>
      </c>
      <c r="C2823" s="33">
        <v>51003</v>
      </c>
      <c r="D2823" s="33" t="s">
        <v>7990</v>
      </c>
      <c r="E2823" s="33" t="s">
        <v>1024</v>
      </c>
      <c r="F2823" s="33" t="s">
        <v>1023</v>
      </c>
      <c r="G2823" s="33" t="s">
        <v>7991</v>
      </c>
      <c r="H2823" s="5" t="s">
        <v>1855</v>
      </c>
      <c r="I2823" s="33">
        <v>2882</v>
      </c>
      <c r="K2823" s="9">
        <v>51</v>
      </c>
      <c r="O2823" s="33" t="s">
        <v>7992</v>
      </c>
      <c r="P2823" s="61" t="str">
        <f t="shared" si="134"/>
        <v>POINT(-78.516763 38.05016)</v>
      </c>
      <c r="Q2823" s="67">
        <v>38.050159999999998</v>
      </c>
      <c r="R2823" s="67">
        <v>-78.516762999999997</v>
      </c>
    </row>
    <row r="2824" spans="1:18" x14ac:dyDescent="0.25">
      <c r="A2824" s="76" t="str">
        <f t="shared" si="132"/>
        <v>51005</v>
      </c>
      <c r="B2824" s="76" t="str">
        <f t="shared" si="133"/>
        <v>51005</v>
      </c>
      <c r="C2824" s="33">
        <v>51005</v>
      </c>
      <c r="D2824" s="33" t="s">
        <v>6067</v>
      </c>
      <c r="E2824" s="33" t="s">
        <v>1024</v>
      </c>
      <c r="F2824" s="33" t="s">
        <v>1023</v>
      </c>
      <c r="G2824" s="33" t="s">
        <v>6068</v>
      </c>
      <c r="H2824" s="5" t="s">
        <v>1855</v>
      </c>
      <c r="I2824" s="33">
        <v>2883</v>
      </c>
      <c r="K2824" s="9">
        <v>51</v>
      </c>
      <c r="O2824" s="33" t="s">
        <v>7993</v>
      </c>
      <c r="P2824" s="61" t="str">
        <f t="shared" si="134"/>
        <v>POINT(-79.929401 37.800535)</v>
      </c>
      <c r="Q2824" s="67">
        <v>37.800535000000004</v>
      </c>
      <c r="R2824" s="67">
        <v>-79.929400999999999</v>
      </c>
    </row>
    <row r="2825" spans="1:18" x14ac:dyDescent="0.25">
      <c r="A2825" s="76" t="str">
        <f t="shared" si="132"/>
        <v>51007</v>
      </c>
      <c r="B2825" s="76" t="str">
        <f t="shared" si="133"/>
        <v>51007</v>
      </c>
      <c r="C2825" s="33">
        <v>51007</v>
      </c>
      <c r="D2825" s="33" t="s">
        <v>7994</v>
      </c>
      <c r="E2825" s="33" t="s">
        <v>1024</v>
      </c>
      <c r="F2825" s="33" t="s">
        <v>1023</v>
      </c>
      <c r="G2825" s="33" t="s">
        <v>7995</v>
      </c>
      <c r="H2825" s="5" t="s">
        <v>1855</v>
      </c>
      <c r="I2825" s="33">
        <v>2884</v>
      </c>
      <c r="K2825" s="9">
        <v>51</v>
      </c>
      <c r="O2825" s="33" t="s">
        <v>7996</v>
      </c>
      <c r="P2825" s="61" t="str">
        <f t="shared" si="134"/>
        <v>POINT(-77.977011 37.341681)</v>
      </c>
      <c r="Q2825" s="67">
        <v>37.341681000000001</v>
      </c>
      <c r="R2825" s="67">
        <v>-77.977011000000005</v>
      </c>
    </row>
    <row r="2826" spans="1:18" x14ac:dyDescent="0.25">
      <c r="A2826" s="76" t="str">
        <f t="shared" si="132"/>
        <v>51009</v>
      </c>
      <c r="B2826" s="76" t="str">
        <f t="shared" si="133"/>
        <v>51009</v>
      </c>
      <c r="C2826" s="33">
        <v>51009</v>
      </c>
      <c r="D2826" s="33" t="s">
        <v>7997</v>
      </c>
      <c r="E2826" s="33" t="s">
        <v>1024</v>
      </c>
      <c r="F2826" s="33" t="s">
        <v>1023</v>
      </c>
      <c r="G2826" s="33" t="s">
        <v>7998</v>
      </c>
      <c r="H2826" s="5" t="s">
        <v>1855</v>
      </c>
      <c r="I2826" s="33">
        <v>2885</v>
      </c>
      <c r="K2826" s="9">
        <v>51</v>
      </c>
      <c r="O2826" s="33" t="s">
        <v>7999</v>
      </c>
      <c r="P2826" s="61" t="str">
        <f t="shared" si="134"/>
        <v>POINT(-79.102718 37.519237)</v>
      </c>
      <c r="Q2826" s="67">
        <v>37.519236999999997</v>
      </c>
      <c r="R2826" s="67">
        <v>-79.102717999999996</v>
      </c>
    </row>
    <row r="2827" spans="1:18" x14ac:dyDescent="0.25">
      <c r="A2827" s="76" t="str">
        <f t="shared" si="132"/>
        <v>51011</v>
      </c>
      <c r="B2827" s="76" t="str">
        <f t="shared" si="133"/>
        <v>51011</v>
      </c>
      <c r="C2827" s="33">
        <v>51011</v>
      </c>
      <c r="D2827" s="33" t="s">
        <v>8000</v>
      </c>
      <c r="E2827" s="33" t="s">
        <v>1024</v>
      </c>
      <c r="F2827" s="33" t="s">
        <v>1023</v>
      </c>
      <c r="G2827" s="33" t="s">
        <v>8001</v>
      </c>
      <c r="H2827" s="5" t="s">
        <v>1855</v>
      </c>
      <c r="I2827" s="33">
        <v>2886</v>
      </c>
      <c r="K2827" s="9">
        <v>51</v>
      </c>
      <c r="O2827" s="33" t="s">
        <v>8002</v>
      </c>
      <c r="P2827" s="61" t="str">
        <f t="shared" si="134"/>
        <v>POINT(-78.833953 37.359958)</v>
      </c>
      <c r="Q2827" s="67">
        <v>37.359957999999999</v>
      </c>
      <c r="R2827" s="67">
        <v>-78.833952999999994</v>
      </c>
    </row>
    <row r="2828" spans="1:18" x14ac:dyDescent="0.25">
      <c r="A2828" s="76" t="str">
        <f t="shared" si="132"/>
        <v>51013</v>
      </c>
      <c r="B2828" s="76" t="str">
        <f t="shared" si="133"/>
        <v>51013</v>
      </c>
      <c r="C2828" s="33">
        <v>51013</v>
      </c>
      <c r="D2828" s="33" t="s">
        <v>8003</v>
      </c>
      <c r="E2828" s="33" t="s">
        <v>1024</v>
      </c>
      <c r="F2828" s="33" t="s">
        <v>1023</v>
      </c>
      <c r="G2828" s="33" t="s">
        <v>8004</v>
      </c>
      <c r="H2828" s="5" t="s">
        <v>1855</v>
      </c>
      <c r="I2828" s="33">
        <v>2887</v>
      </c>
      <c r="K2828" s="9">
        <v>51</v>
      </c>
      <c r="O2828" s="33" t="s">
        <v>8005</v>
      </c>
      <c r="P2828" s="61" t="str">
        <f t="shared" si="134"/>
        <v>POINT(-77.10082 38.8749)</v>
      </c>
      <c r="Q2828" s="67">
        <v>38.874899999999997</v>
      </c>
      <c r="R2828" s="67">
        <v>-77.100819999999999</v>
      </c>
    </row>
    <row r="2829" spans="1:18" x14ac:dyDescent="0.25">
      <c r="A2829" s="76" t="str">
        <f t="shared" si="132"/>
        <v>51015</v>
      </c>
      <c r="B2829" s="76" t="str">
        <f t="shared" si="133"/>
        <v>51015</v>
      </c>
      <c r="C2829" s="33">
        <v>51015</v>
      </c>
      <c r="D2829" s="33" t="s">
        <v>8006</v>
      </c>
      <c r="E2829" s="33" t="s">
        <v>1024</v>
      </c>
      <c r="F2829" s="33" t="s">
        <v>1023</v>
      </c>
      <c r="G2829" s="33" t="s">
        <v>8007</v>
      </c>
      <c r="H2829" s="5" t="s">
        <v>1855</v>
      </c>
      <c r="I2829" s="33">
        <v>2888</v>
      </c>
      <c r="K2829" s="9">
        <v>51</v>
      </c>
      <c r="O2829" s="33" t="s">
        <v>8008</v>
      </c>
      <c r="P2829" s="61" t="str">
        <f t="shared" si="134"/>
        <v>POINT(-79.032141 38.12803)</v>
      </c>
      <c r="Q2829" s="67">
        <v>38.128030000000003</v>
      </c>
      <c r="R2829" s="67">
        <v>-79.032140999999996</v>
      </c>
    </row>
    <row r="2830" spans="1:18" x14ac:dyDescent="0.25">
      <c r="A2830" s="76" t="str">
        <f t="shared" si="132"/>
        <v>51017</v>
      </c>
      <c r="B2830" s="76" t="str">
        <f t="shared" si="133"/>
        <v>51017</v>
      </c>
      <c r="C2830" s="33">
        <v>51017</v>
      </c>
      <c r="D2830" s="33" t="s">
        <v>4214</v>
      </c>
      <c r="E2830" s="33" t="s">
        <v>1024</v>
      </c>
      <c r="F2830" s="33" t="s">
        <v>1023</v>
      </c>
      <c r="G2830" s="33" t="s">
        <v>4215</v>
      </c>
      <c r="H2830" s="5" t="s">
        <v>1855</v>
      </c>
      <c r="I2830" s="33">
        <v>2889</v>
      </c>
      <c r="K2830" s="9">
        <v>51</v>
      </c>
      <c r="O2830" s="33" t="s">
        <v>8009</v>
      </c>
      <c r="P2830" s="61" t="str">
        <f t="shared" si="134"/>
        <v>POINT(-79.764614 38.017866)</v>
      </c>
      <c r="Q2830" s="67">
        <v>38.017865999999998</v>
      </c>
      <c r="R2830" s="67">
        <v>-79.764613999999995</v>
      </c>
    </row>
    <row r="2831" spans="1:18" x14ac:dyDescent="0.25">
      <c r="A2831" s="76" t="str">
        <f t="shared" si="132"/>
        <v>51019</v>
      </c>
      <c r="B2831" s="76" t="str">
        <f t="shared" si="133"/>
        <v>51019</v>
      </c>
      <c r="C2831" s="33">
        <v>51019</v>
      </c>
      <c r="D2831" s="33" t="s">
        <v>6800</v>
      </c>
      <c r="E2831" s="33" t="s">
        <v>1024</v>
      </c>
      <c r="F2831" s="33" t="s">
        <v>1023</v>
      </c>
      <c r="G2831" s="33" t="s">
        <v>6801</v>
      </c>
      <c r="H2831" s="5" t="s">
        <v>1855</v>
      </c>
      <c r="I2831" s="33">
        <v>2890</v>
      </c>
      <c r="K2831" s="9">
        <v>51</v>
      </c>
      <c r="O2831" s="33" t="s">
        <v>8010</v>
      </c>
      <c r="P2831" s="61" t="str">
        <f t="shared" si="134"/>
        <v>POINT(-79.497893 37.314607)</v>
      </c>
      <c r="Q2831" s="67">
        <v>37.314607000000002</v>
      </c>
      <c r="R2831" s="67">
        <v>-79.497893000000005</v>
      </c>
    </row>
    <row r="2832" spans="1:18" x14ac:dyDescent="0.25">
      <c r="A2832" s="76" t="str">
        <f t="shared" si="132"/>
        <v>51021</v>
      </c>
      <c r="B2832" s="76" t="str">
        <f t="shared" si="133"/>
        <v>51021</v>
      </c>
      <c r="C2832" s="33">
        <v>51021</v>
      </c>
      <c r="D2832" s="33" t="s">
        <v>8011</v>
      </c>
      <c r="E2832" s="33" t="s">
        <v>1024</v>
      </c>
      <c r="F2832" s="33" t="s">
        <v>1023</v>
      </c>
      <c r="G2832" s="33" t="s">
        <v>8012</v>
      </c>
      <c r="H2832" s="5" t="s">
        <v>1855</v>
      </c>
      <c r="I2832" s="33">
        <v>2891</v>
      </c>
      <c r="K2832" s="9">
        <v>51</v>
      </c>
      <c r="O2832" s="33" t="s">
        <v>8013</v>
      </c>
      <c r="P2832" s="61" t="str">
        <f t="shared" si="134"/>
        <v>POINT(-81.089354 37.150725)</v>
      </c>
      <c r="Q2832" s="67">
        <v>37.150725000000001</v>
      </c>
      <c r="R2832" s="67">
        <v>-81.089354</v>
      </c>
    </row>
    <row r="2833" spans="1:18" x14ac:dyDescent="0.25">
      <c r="A2833" s="76" t="str">
        <f t="shared" si="132"/>
        <v>51023</v>
      </c>
      <c r="B2833" s="76" t="str">
        <f t="shared" si="133"/>
        <v>51023</v>
      </c>
      <c r="C2833" s="33">
        <v>51023</v>
      </c>
      <c r="D2833" s="33" t="s">
        <v>8014</v>
      </c>
      <c r="E2833" s="33" t="s">
        <v>1024</v>
      </c>
      <c r="F2833" s="33" t="s">
        <v>1023</v>
      </c>
      <c r="G2833" s="33" t="s">
        <v>8015</v>
      </c>
      <c r="H2833" s="5" t="s">
        <v>1855</v>
      </c>
      <c r="I2833" s="33">
        <v>2892</v>
      </c>
      <c r="K2833" s="9">
        <v>51</v>
      </c>
      <c r="O2833" s="33" t="s">
        <v>8016</v>
      </c>
      <c r="P2833" s="61" t="str">
        <f t="shared" si="134"/>
        <v>POINT(-79.851418 37.448222)</v>
      </c>
      <c r="Q2833" s="67">
        <v>37.448222000000001</v>
      </c>
      <c r="R2833" s="67">
        <v>-79.851417999999995</v>
      </c>
    </row>
    <row r="2834" spans="1:18" x14ac:dyDescent="0.25">
      <c r="A2834" s="76" t="str">
        <f t="shared" si="132"/>
        <v>51025</v>
      </c>
      <c r="B2834" s="76" t="str">
        <f t="shared" si="133"/>
        <v>51025</v>
      </c>
      <c r="C2834" s="33">
        <v>51025</v>
      </c>
      <c r="D2834" s="33" t="s">
        <v>6088</v>
      </c>
      <c r="E2834" s="33" t="s">
        <v>1024</v>
      </c>
      <c r="F2834" s="33" t="s">
        <v>1023</v>
      </c>
      <c r="G2834" s="33" t="s">
        <v>6089</v>
      </c>
      <c r="H2834" s="5" t="s">
        <v>1855</v>
      </c>
      <c r="I2834" s="33">
        <v>2893</v>
      </c>
      <c r="K2834" s="9">
        <v>51</v>
      </c>
      <c r="O2834" s="33" t="s">
        <v>8017</v>
      </c>
      <c r="P2834" s="61" t="str">
        <f t="shared" si="134"/>
        <v>POINT(-77.86074 36.756799)</v>
      </c>
      <c r="Q2834" s="67">
        <v>36.756799000000001</v>
      </c>
      <c r="R2834" s="67">
        <v>-77.860740000000007</v>
      </c>
    </row>
    <row r="2835" spans="1:18" x14ac:dyDescent="0.25">
      <c r="A2835" s="76" t="str">
        <f t="shared" si="132"/>
        <v>51027</v>
      </c>
      <c r="B2835" s="76" t="str">
        <f t="shared" si="133"/>
        <v>51027</v>
      </c>
      <c r="C2835" s="33">
        <v>51027</v>
      </c>
      <c r="D2835" s="33" t="s">
        <v>3799</v>
      </c>
      <c r="E2835" s="33" t="s">
        <v>1024</v>
      </c>
      <c r="F2835" s="33" t="s">
        <v>1023</v>
      </c>
      <c r="G2835" s="33" t="s">
        <v>3800</v>
      </c>
      <c r="H2835" s="5" t="s">
        <v>1855</v>
      </c>
      <c r="I2835" s="33">
        <v>2894</v>
      </c>
      <c r="K2835" s="9">
        <v>51</v>
      </c>
      <c r="O2835" s="33" t="s">
        <v>8018</v>
      </c>
      <c r="P2835" s="61" t="str">
        <f t="shared" si="134"/>
        <v>POINT(-82.058814 37.264125)</v>
      </c>
      <c r="Q2835" s="67">
        <v>37.264125</v>
      </c>
      <c r="R2835" s="67">
        <v>-82.058813999999998</v>
      </c>
    </row>
    <row r="2836" spans="1:18" x14ac:dyDescent="0.25">
      <c r="A2836" s="76" t="str">
        <f t="shared" si="132"/>
        <v>51029</v>
      </c>
      <c r="B2836" s="76" t="str">
        <f t="shared" si="133"/>
        <v>51029</v>
      </c>
      <c r="C2836" s="33">
        <v>51029</v>
      </c>
      <c r="D2836" s="33" t="s">
        <v>8019</v>
      </c>
      <c r="E2836" s="33" t="s">
        <v>1024</v>
      </c>
      <c r="F2836" s="33" t="s">
        <v>1023</v>
      </c>
      <c r="G2836" s="33" t="s">
        <v>8020</v>
      </c>
      <c r="H2836" s="5" t="s">
        <v>1855</v>
      </c>
      <c r="I2836" s="33">
        <v>2895</v>
      </c>
      <c r="K2836" s="9">
        <v>51</v>
      </c>
      <c r="O2836" s="33" t="s">
        <v>8021</v>
      </c>
      <c r="P2836" s="61" t="str">
        <f t="shared" si="134"/>
        <v>POINT(-78.483454 37.582102)</v>
      </c>
      <c r="Q2836" s="67">
        <v>37.582101999999999</v>
      </c>
      <c r="R2836" s="67">
        <v>-78.483453999999995</v>
      </c>
    </row>
    <row r="2837" spans="1:18" x14ac:dyDescent="0.25">
      <c r="A2837" s="76" t="str">
        <f t="shared" si="132"/>
        <v>51031</v>
      </c>
      <c r="B2837" s="76" t="str">
        <f t="shared" si="133"/>
        <v>51031</v>
      </c>
      <c r="C2837" s="33">
        <v>51031</v>
      </c>
      <c r="D2837" s="33" t="s">
        <v>4247</v>
      </c>
      <c r="E2837" s="33" t="s">
        <v>1024</v>
      </c>
      <c r="F2837" s="33" t="s">
        <v>1023</v>
      </c>
      <c r="G2837" s="33" t="s">
        <v>4248</v>
      </c>
      <c r="H2837" s="5" t="s">
        <v>1855</v>
      </c>
      <c r="I2837" s="33">
        <v>2896</v>
      </c>
      <c r="K2837" s="9">
        <v>51</v>
      </c>
      <c r="O2837" s="33" t="s">
        <v>8022</v>
      </c>
      <c r="P2837" s="61" t="str">
        <f t="shared" si="134"/>
        <v>POINT(-79.165807 37.25795)</v>
      </c>
      <c r="Q2837" s="67">
        <v>37.257950000000001</v>
      </c>
      <c r="R2837" s="67">
        <v>-79.165807000000001</v>
      </c>
    </row>
    <row r="2838" spans="1:18" x14ac:dyDescent="0.25">
      <c r="A2838" s="76" t="str">
        <f t="shared" si="132"/>
        <v>51033</v>
      </c>
      <c r="B2838" s="76" t="str">
        <f t="shared" si="133"/>
        <v>51033</v>
      </c>
      <c r="C2838" s="33">
        <v>51033</v>
      </c>
      <c r="D2838" s="33" t="s">
        <v>4611</v>
      </c>
      <c r="E2838" s="33" t="s">
        <v>1024</v>
      </c>
      <c r="F2838" s="33" t="s">
        <v>1023</v>
      </c>
      <c r="G2838" s="33" t="s">
        <v>4612</v>
      </c>
      <c r="H2838" s="5" t="s">
        <v>1855</v>
      </c>
      <c r="I2838" s="33">
        <v>2897</v>
      </c>
      <c r="K2838" s="9">
        <v>51</v>
      </c>
      <c r="O2838" s="33" t="s">
        <v>8023</v>
      </c>
      <c r="P2838" s="61" t="str">
        <f t="shared" si="134"/>
        <v>POINT(-77.433166 38.008601)</v>
      </c>
      <c r="Q2838" s="67">
        <v>38.008600999999999</v>
      </c>
      <c r="R2838" s="67">
        <v>-77.433166</v>
      </c>
    </row>
    <row r="2839" spans="1:18" x14ac:dyDescent="0.25">
      <c r="A2839" s="76" t="str">
        <f t="shared" si="132"/>
        <v>51035</v>
      </c>
      <c r="B2839" s="76" t="str">
        <f t="shared" si="133"/>
        <v>51035</v>
      </c>
      <c r="C2839" s="33">
        <v>51035</v>
      </c>
      <c r="D2839" s="33" t="s">
        <v>2186</v>
      </c>
      <c r="E2839" s="33" t="s">
        <v>1024</v>
      </c>
      <c r="F2839" s="33" t="s">
        <v>1023</v>
      </c>
      <c r="G2839" s="33" t="s">
        <v>2187</v>
      </c>
      <c r="H2839" s="5" t="s">
        <v>1855</v>
      </c>
      <c r="I2839" s="33">
        <v>2898</v>
      </c>
      <c r="K2839" s="9">
        <v>51</v>
      </c>
      <c r="O2839" s="33" t="s">
        <v>8024</v>
      </c>
      <c r="P2839" s="61" t="str">
        <f t="shared" si="134"/>
        <v>POINT(-80.763589 36.712893)</v>
      </c>
      <c r="Q2839" s="67">
        <v>36.712893000000001</v>
      </c>
      <c r="R2839" s="67">
        <v>-80.763588999999996</v>
      </c>
    </row>
    <row r="2840" spans="1:18" x14ac:dyDescent="0.25">
      <c r="A2840" s="76" t="str">
        <f t="shared" si="132"/>
        <v>51036</v>
      </c>
      <c r="B2840" s="76" t="str">
        <f t="shared" si="133"/>
        <v>51036</v>
      </c>
      <c r="C2840" s="33">
        <v>51036</v>
      </c>
      <c r="D2840" s="33" t="s">
        <v>8025</v>
      </c>
      <c r="E2840" s="33" t="s">
        <v>1024</v>
      </c>
      <c r="F2840" s="33" t="s">
        <v>1023</v>
      </c>
      <c r="G2840" s="33" t="s">
        <v>8026</v>
      </c>
      <c r="H2840" s="5" t="s">
        <v>1855</v>
      </c>
      <c r="I2840" s="33">
        <v>2899</v>
      </c>
      <c r="K2840" s="9">
        <v>51</v>
      </c>
      <c r="O2840" s="33" t="s">
        <v>8027</v>
      </c>
      <c r="P2840" s="61" t="str">
        <f t="shared" si="134"/>
        <v>POINT(-77.102373 37.381884)</v>
      </c>
      <c r="Q2840" s="67">
        <v>37.381883999999999</v>
      </c>
      <c r="R2840" s="67">
        <v>-77.102373</v>
      </c>
    </row>
    <row r="2841" spans="1:18" x14ac:dyDescent="0.25">
      <c r="A2841" s="76" t="str">
        <f t="shared" si="132"/>
        <v>51037</v>
      </c>
      <c r="B2841" s="76" t="str">
        <f t="shared" si="133"/>
        <v>51037</v>
      </c>
      <c r="C2841" s="33">
        <v>51037</v>
      </c>
      <c r="D2841" s="33" t="s">
        <v>2752</v>
      </c>
      <c r="E2841" s="33" t="s">
        <v>1024</v>
      </c>
      <c r="F2841" s="33" t="s">
        <v>1023</v>
      </c>
      <c r="G2841" s="33" t="s">
        <v>2753</v>
      </c>
      <c r="H2841" s="5" t="s">
        <v>1855</v>
      </c>
      <c r="I2841" s="33">
        <v>2900</v>
      </c>
      <c r="K2841" s="9">
        <v>51</v>
      </c>
      <c r="O2841" s="33" t="s">
        <v>8028</v>
      </c>
      <c r="P2841" s="61" t="str">
        <f t="shared" si="134"/>
        <v>POINT(-78.630844 37.017568)</v>
      </c>
      <c r="Q2841" s="67">
        <v>37.017567999999997</v>
      </c>
      <c r="R2841" s="67">
        <v>-78.630843999999996</v>
      </c>
    </row>
    <row r="2842" spans="1:18" x14ac:dyDescent="0.25">
      <c r="A2842" s="76" t="str">
        <f t="shared" si="132"/>
        <v>51041</v>
      </c>
      <c r="B2842" s="76" t="str">
        <f t="shared" si="133"/>
        <v>51041</v>
      </c>
      <c r="C2842" s="33">
        <v>51041</v>
      </c>
      <c r="D2842" s="33" t="s">
        <v>6959</v>
      </c>
      <c r="E2842" s="33" t="s">
        <v>1024</v>
      </c>
      <c r="F2842" s="33" t="s">
        <v>1023</v>
      </c>
      <c r="G2842" s="33" t="s">
        <v>6960</v>
      </c>
      <c r="H2842" s="5" t="s">
        <v>1855</v>
      </c>
      <c r="I2842" s="33">
        <v>2901</v>
      </c>
      <c r="K2842" s="9">
        <v>51</v>
      </c>
      <c r="O2842" s="33" t="s">
        <v>8029</v>
      </c>
      <c r="P2842" s="61" t="str">
        <f t="shared" si="134"/>
        <v>POINT(-77.550555 37.418224)</v>
      </c>
      <c r="Q2842" s="67">
        <v>37.418224000000002</v>
      </c>
      <c r="R2842" s="67">
        <v>-77.550555000000003</v>
      </c>
    </row>
    <row r="2843" spans="1:18" x14ac:dyDescent="0.25">
      <c r="A2843" s="76" t="str">
        <f t="shared" si="132"/>
        <v>51043</v>
      </c>
      <c r="B2843" s="76" t="str">
        <f t="shared" si="133"/>
        <v>51043</v>
      </c>
      <c r="C2843" s="33">
        <v>51043</v>
      </c>
      <c r="D2843" s="33" t="s">
        <v>1890</v>
      </c>
      <c r="E2843" s="33" t="s">
        <v>1024</v>
      </c>
      <c r="F2843" s="33" t="s">
        <v>1023</v>
      </c>
      <c r="G2843" s="33" t="s">
        <v>1891</v>
      </c>
      <c r="H2843" s="5" t="s">
        <v>1855</v>
      </c>
      <c r="I2843" s="33">
        <v>2902</v>
      </c>
      <c r="K2843" s="9">
        <v>51</v>
      </c>
      <c r="O2843" s="33" t="s">
        <v>8030</v>
      </c>
      <c r="P2843" s="61" t="str">
        <f t="shared" si="134"/>
        <v>POINT(-77.988093 39.129687)</v>
      </c>
      <c r="Q2843" s="67">
        <v>39.129686999999997</v>
      </c>
      <c r="R2843" s="67">
        <v>-77.988093000000006</v>
      </c>
    </row>
    <row r="2844" spans="1:18" x14ac:dyDescent="0.25">
      <c r="A2844" s="76" t="str">
        <f t="shared" si="132"/>
        <v>51045</v>
      </c>
      <c r="B2844" s="76" t="str">
        <f t="shared" si="133"/>
        <v>51045</v>
      </c>
      <c r="C2844" s="33">
        <v>51045</v>
      </c>
      <c r="D2844" s="33" t="s">
        <v>6599</v>
      </c>
      <c r="E2844" s="33" t="s">
        <v>1024</v>
      </c>
      <c r="F2844" s="33" t="s">
        <v>1023</v>
      </c>
      <c r="G2844" s="33" t="s">
        <v>6600</v>
      </c>
      <c r="H2844" s="5" t="s">
        <v>1855</v>
      </c>
      <c r="I2844" s="33">
        <v>2903</v>
      </c>
      <c r="K2844" s="9">
        <v>51</v>
      </c>
      <c r="O2844" s="33" t="s">
        <v>8031</v>
      </c>
      <c r="P2844" s="61" t="str">
        <f t="shared" si="134"/>
        <v>POINT(-80.174522 37.476038)</v>
      </c>
      <c r="Q2844" s="67">
        <v>37.476038000000003</v>
      </c>
      <c r="R2844" s="67">
        <v>-80.174521999999996</v>
      </c>
    </row>
    <row r="2845" spans="1:18" x14ac:dyDescent="0.25">
      <c r="A2845" s="76" t="str">
        <f t="shared" si="132"/>
        <v>51047</v>
      </c>
      <c r="B2845" s="76" t="str">
        <f t="shared" si="133"/>
        <v>51047</v>
      </c>
      <c r="C2845" s="33">
        <v>51047</v>
      </c>
      <c r="D2845" s="33" t="s">
        <v>8032</v>
      </c>
      <c r="E2845" s="33" t="s">
        <v>1024</v>
      </c>
      <c r="F2845" s="33" t="s">
        <v>1023</v>
      </c>
      <c r="G2845" s="33" t="s">
        <v>8033</v>
      </c>
      <c r="H2845" s="5" t="s">
        <v>1855</v>
      </c>
      <c r="I2845" s="33">
        <v>2904</v>
      </c>
      <c r="K2845" s="9">
        <v>51</v>
      </c>
      <c r="O2845" s="33" t="s">
        <v>8034</v>
      </c>
      <c r="P2845" s="61" t="str">
        <f t="shared" si="134"/>
        <v>POINT(-77.997848 38.500155)</v>
      </c>
      <c r="Q2845" s="67">
        <v>38.500154999999999</v>
      </c>
      <c r="R2845" s="67">
        <v>-77.997848000000005</v>
      </c>
    </row>
    <row r="2846" spans="1:18" x14ac:dyDescent="0.25">
      <c r="A2846" s="76" t="str">
        <f t="shared" si="132"/>
        <v>51049</v>
      </c>
      <c r="B2846" s="76" t="str">
        <f t="shared" si="133"/>
        <v>51049</v>
      </c>
      <c r="C2846" s="33">
        <v>51049</v>
      </c>
      <c r="D2846" s="33" t="s">
        <v>3431</v>
      </c>
      <c r="E2846" s="33" t="s">
        <v>1024</v>
      </c>
      <c r="F2846" s="33" t="s">
        <v>1023</v>
      </c>
      <c r="G2846" s="33" t="s">
        <v>3432</v>
      </c>
      <c r="H2846" s="5" t="s">
        <v>1855</v>
      </c>
      <c r="I2846" s="33">
        <v>2905</v>
      </c>
      <c r="K2846" s="9">
        <v>51</v>
      </c>
      <c r="O2846" s="33" t="s">
        <v>8035</v>
      </c>
      <c r="P2846" s="61" t="str">
        <f t="shared" si="134"/>
        <v>POINT(-78.257306 37.483249)</v>
      </c>
      <c r="Q2846" s="67">
        <v>37.483249000000001</v>
      </c>
      <c r="R2846" s="67">
        <v>-78.257306</v>
      </c>
    </row>
    <row r="2847" spans="1:18" x14ac:dyDescent="0.25">
      <c r="A2847" s="76" t="str">
        <f t="shared" si="132"/>
        <v>51051</v>
      </c>
      <c r="B2847" s="76" t="str">
        <f t="shared" si="133"/>
        <v>51051</v>
      </c>
      <c r="C2847" s="33">
        <v>51051</v>
      </c>
      <c r="D2847" s="33" t="s">
        <v>8036</v>
      </c>
      <c r="E2847" s="33" t="s">
        <v>1024</v>
      </c>
      <c r="F2847" s="33" t="s">
        <v>1023</v>
      </c>
      <c r="G2847" s="33" t="s">
        <v>8037</v>
      </c>
      <c r="H2847" s="5" t="s">
        <v>1855</v>
      </c>
      <c r="I2847" s="33">
        <v>2906</v>
      </c>
      <c r="K2847" s="9">
        <v>51</v>
      </c>
      <c r="O2847" s="33" t="s">
        <v>8038</v>
      </c>
      <c r="P2847" s="61" t="str">
        <f t="shared" si="134"/>
        <v>POINT(-82.379283 37.142003)</v>
      </c>
      <c r="Q2847" s="67">
        <v>37.142003000000003</v>
      </c>
      <c r="R2847" s="67">
        <v>-82.379283000000001</v>
      </c>
    </row>
    <row r="2848" spans="1:18" x14ac:dyDescent="0.25">
      <c r="A2848" s="76" t="str">
        <f t="shared" si="132"/>
        <v>51053</v>
      </c>
      <c r="B2848" s="76" t="str">
        <f t="shared" si="133"/>
        <v>51053</v>
      </c>
      <c r="C2848" s="33">
        <v>51053</v>
      </c>
      <c r="D2848" s="33" t="s">
        <v>8039</v>
      </c>
      <c r="E2848" s="33" t="s">
        <v>1024</v>
      </c>
      <c r="F2848" s="33" t="s">
        <v>1023</v>
      </c>
      <c r="G2848" s="33" t="s">
        <v>8040</v>
      </c>
      <c r="H2848" s="5" t="s">
        <v>1855</v>
      </c>
      <c r="I2848" s="33">
        <v>2907</v>
      </c>
      <c r="K2848" s="9">
        <v>51</v>
      </c>
      <c r="O2848" s="33" t="s">
        <v>8041</v>
      </c>
      <c r="P2848" s="61" t="str">
        <f t="shared" si="134"/>
        <v>POINT(-77.560538 37.135094)</v>
      </c>
      <c r="Q2848" s="67">
        <v>37.135094000000002</v>
      </c>
      <c r="R2848" s="67">
        <v>-77.560537999999994</v>
      </c>
    </row>
    <row r="2849" spans="1:18" x14ac:dyDescent="0.25">
      <c r="A2849" s="76" t="str">
        <f t="shared" si="132"/>
        <v>51057</v>
      </c>
      <c r="B2849" s="76" t="str">
        <f t="shared" si="133"/>
        <v>51057</v>
      </c>
      <c r="C2849" s="33">
        <v>51057</v>
      </c>
      <c r="D2849" s="33" t="s">
        <v>4668</v>
      </c>
      <c r="E2849" s="33" t="s">
        <v>1024</v>
      </c>
      <c r="F2849" s="33" t="s">
        <v>1023</v>
      </c>
      <c r="G2849" s="33" t="s">
        <v>4669</v>
      </c>
      <c r="H2849" s="5" t="s">
        <v>1855</v>
      </c>
      <c r="I2849" s="33">
        <v>2908</v>
      </c>
      <c r="K2849" s="9">
        <v>51</v>
      </c>
      <c r="O2849" s="33" t="s">
        <v>8042</v>
      </c>
      <c r="P2849" s="61" t="str">
        <f t="shared" si="134"/>
        <v>POINT(-76.90549 37.911272)</v>
      </c>
      <c r="Q2849" s="67">
        <v>37.911271999999997</v>
      </c>
      <c r="R2849" s="67">
        <v>-76.90549</v>
      </c>
    </row>
    <row r="2850" spans="1:18" x14ac:dyDescent="0.25">
      <c r="A2850" s="76" t="str">
        <f t="shared" si="132"/>
        <v>51059</v>
      </c>
      <c r="B2850" s="76" t="str">
        <f t="shared" si="133"/>
        <v>51059</v>
      </c>
      <c r="C2850" s="33">
        <v>51059</v>
      </c>
      <c r="D2850" s="33" t="s">
        <v>8043</v>
      </c>
      <c r="E2850" s="33" t="s">
        <v>1024</v>
      </c>
      <c r="F2850" s="33" t="s">
        <v>1023</v>
      </c>
      <c r="G2850" s="33" t="s">
        <v>8044</v>
      </c>
      <c r="H2850" s="5" t="s">
        <v>1855</v>
      </c>
      <c r="I2850" s="33">
        <v>2909</v>
      </c>
      <c r="K2850" s="9">
        <v>51</v>
      </c>
      <c r="O2850" s="33" t="s">
        <v>8045</v>
      </c>
      <c r="P2850" s="61" t="str">
        <f t="shared" si="134"/>
        <v>POINT(-77.258936 38.843734)</v>
      </c>
      <c r="Q2850" s="67">
        <v>38.843733999999998</v>
      </c>
      <c r="R2850" s="67">
        <v>-77.258936000000006</v>
      </c>
    </row>
    <row r="2851" spans="1:18" x14ac:dyDescent="0.25">
      <c r="A2851" s="76" t="str">
        <f t="shared" si="132"/>
        <v>51061</v>
      </c>
      <c r="B2851" s="76" t="str">
        <f t="shared" si="133"/>
        <v>51061</v>
      </c>
      <c r="C2851" s="33">
        <v>51061</v>
      </c>
      <c r="D2851" s="33" t="s">
        <v>8046</v>
      </c>
      <c r="E2851" s="33" t="s">
        <v>1024</v>
      </c>
      <c r="F2851" s="33" t="s">
        <v>1023</v>
      </c>
      <c r="G2851" s="33" t="s">
        <v>8047</v>
      </c>
      <c r="H2851" s="5" t="s">
        <v>1855</v>
      </c>
      <c r="I2851" s="33">
        <v>2910</v>
      </c>
      <c r="K2851" s="9">
        <v>51</v>
      </c>
      <c r="O2851" s="33" t="s">
        <v>8048</v>
      </c>
      <c r="P2851" s="61" t="str">
        <f t="shared" si="134"/>
        <v>POINT(-77.777194 38.696041)</v>
      </c>
      <c r="Q2851" s="67">
        <v>38.696041000000001</v>
      </c>
      <c r="R2851" s="67">
        <v>-77.777193999999994</v>
      </c>
    </row>
    <row r="2852" spans="1:18" x14ac:dyDescent="0.25">
      <c r="A2852" s="76" t="str">
        <f t="shared" si="132"/>
        <v>51063</v>
      </c>
      <c r="B2852" s="76" t="str">
        <f t="shared" si="133"/>
        <v>51063</v>
      </c>
      <c r="C2852" s="33">
        <v>51063</v>
      </c>
      <c r="D2852" s="33" t="s">
        <v>3036</v>
      </c>
      <c r="E2852" s="33" t="s">
        <v>1024</v>
      </c>
      <c r="F2852" s="33" t="s">
        <v>1023</v>
      </c>
      <c r="G2852" s="33" t="s">
        <v>3037</v>
      </c>
      <c r="H2852" s="5" t="s">
        <v>1855</v>
      </c>
      <c r="I2852" s="33">
        <v>2911</v>
      </c>
      <c r="K2852" s="9">
        <v>51</v>
      </c>
      <c r="O2852" s="33" t="s">
        <v>8049</v>
      </c>
      <c r="P2852" s="61" t="str">
        <f t="shared" si="134"/>
        <v>POINT(-80.342686 36.944158)</v>
      </c>
      <c r="Q2852" s="67">
        <v>36.944158000000002</v>
      </c>
      <c r="R2852" s="67">
        <v>-80.342686</v>
      </c>
    </row>
    <row r="2853" spans="1:18" x14ac:dyDescent="0.25">
      <c r="A2853" s="76" t="str">
        <f t="shared" si="132"/>
        <v>51065</v>
      </c>
      <c r="B2853" s="76" t="str">
        <f t="shared" si="133"/>
        <v>51065</v>
      </c>
      <c r="C2853" s="33">
        <v>51065</v>
      </c>
      <c r="D2853" s="33" t="s">
        <v>8050</v>
      </c>
      <c r="E2853" s="33" t="s">
        <v>1024</v>
      </c>
      <c r="F2853" s="33" t="s">
        <v>1023</v>
      </c>
      <c r="G2853" s="33" t="s">
        <v>8051</v>
      </c>
      <c r="H2853" s="5" t="s">
        <v>1855</v>
      </c>
      <c r="I2853" s="33">
        <v>2912</v>
      </c>
      <c r="K2853" s="9">
        <v>51</v>
      </c>
      <c r="O2853" s="33" t="s">
        <v>8052</v>
      </c>
      <c r="P2853" s="61" t="str">
        <f t="shared" si="134"/>
        <v>POINT(-78.301879 37.888175)</v>
      </c>
      <c r="Q2853" s="67">
        <v>37.888174999999997</v>
      </c>
      <c r="R2853" s="67">
        <v>-78.301879</v>
      </c>
    </row>
    <row r="2854" spans="1:18" x14ac:dyDescent="0.25">
      <c r="A2854" s="76" t="str">
        <f t="shared" si="132"/>
        <v>51067</v>
      </c>
      <c r="B2854" s="76" t="str">
        <f t="shared" si="133"/>
        <v>51067</v>
      </c>
      <c r="C2854" s="33">
        <v>51067</v>
      </c>
      <c r="D2854" s="33" t="s">
        <v>1941</v>
      </c>
      <c r="E2854" s="33" t="s">
        <v>1024</v>
      </c>
      <c r="F2854" s="33" t="s">
        <v>1023</v>
      </c>
      <c r="G2854" s="33" t="s">
        <v>1942</v>
      </c>
      <c r="H2854" s="5" t="s">
        <v>1855</v>
      </c>
      <c r="I2854" s="33">
        <v>2913</v>
      </c>
      <c r="K2854" s="9">
        <v>51</v>
      </c>
      <c r="O2854" s="33" t="s">
        <v>8053</v>
      </c>
      <c r="P2854" s="61" t="str">
        <f t="shared" si="134"/>
        <v>POINT(-79.861232 37.016004)</v>
      </c>
      <c r="Q2854" s="67">
        <v>37.016004000000002</v>
      </c>
      <c r="R2854" s="67">
        <v>-79.861232000000001</v>
      </c>
    </row>
    <row r="2855" spans="1:18" x14ac:dyDescent="0.25">
      <c r="A2855" s="76" t="str">
        <f t="shared" si="132"/>
        <v>51069</v>
      </c>
      <c r="B2855" s="76" t="str">
        <f t="shared" si="133"/>
        <v>51069</v>
      </c>
      <c r="C2855" s="33">
        <v>51069</v>
      </c>
      <c r="D2855" s="33" t="s">
        <v>4624</v>
      </c>
      <c r="E2855" s="33" t="s">
        <v>1024</v>
      </c>
      <c r="F2855" s="33" t="s">
        <v>1023</v>
      </c>
      <c r="G2855" s="33" t="s">
        <v>4625</v>
      </c>
      <c r="H2855" s="5" t="s">
        <v>1855</v>
      </c>
      <c r="I2855" s="33">
        <v>2914</v>
      </c>
      <c r="K2855" s="9">
        <v>51</v>
      </c>
      <c r="O2855" s="33" t="s">
        <v>8054</v>
      </c>
      <c r="P2855" s="61" t="str">
        <f t="shared" si="134"/>
        <v>POINT(-78.193089 39.168677)</v>
      </c>
      <c r="Q2855" s="67">
        <v>39.168677000000002</v>
      </c>
      <c r="R2855" s="67">
        <v>-78.193089000000001</v>
      </c>
    </row>
    <row r="2856" spans="1:18" x14ac:dyDescent="0.25">
      <c r="A2856" s="76" t="str">
        <f t="shared" si="132"/>
        <v>51071</v>
      </c>
      <c r="B2856" s="76" t="str">
        <f t="shared" si="133"/>
        <v>51071</v>
      </c>
      <c r="C2856" s="33">
        <v>51071</v>
      </c>
      <c r="D2856" s="33" t="s">
        <v>7216</v>
      </c>
      <c r="E2856" s="33" t="s">
        <v>1024</v>
      </c>
      <c r="F2856" s="33" t="s">
        <v>1023</v>
      </c>
      <c r="G2856" s="33" t="s">
        <v>7217</v>
      </c>
      <c r="H2856" s="5" t="s">
        <v>1855</v>
      </c>
      <c r="I2856" s="33">
        <v>2915</v>
      </c>
      <c r="K2856" s="9">
        <v>51</v>
      </c>
      <c r="O2856" s="33" t="s">
        <v>8055</v>
      </c>
      <c r="P2856" s="61" t="str">
        <f t="shared" si="134"/>
        <v>POINT(-80.71689 37.317609)</v>
      </c>
      <c r="Q2856" s="67">
        <v>37.317608999999997</v>
      </c>
      <c r="R2856" s="67">
        <v>-80.716890000000006</v>
      </c>
    </row>
    <row r="2857" spans="1:18" x14ac:dyDescent="0.25">
      <c r="A2857" s="76" t="str">
        <f t="shared" si="132"/>
        <v>51073</v>
      </c>
      <c r="B2857" s="76" t="str">
        <f t="shared" si="133"/>
        <v>51073</v>
      </c>
      <c r="C2857" s="33">
        <v>51073</v>
      </c>
      <c r="D2857" s="33" t="s">
        <v>5832</v>
      </c>
      <c r="E2857" s="33" t="s">
        <v>1024</v>
      </c>
      <c r="F2857" s="33" t="s">
        <v>1023</v>
      </c>
      <c r="G2857" s="33" t="s">
        <v>5833</v>
      </c>
      <c r="H2857" s="5" t="s">
        <v>1855</v>
      </c>
      <c r="I2857" s="33">
        <v>2916</v>
      </c>
      <c r="K2857" s="9">
        <v>51</v>
      </c>
      <c r="O2857" s="33" t="s">
        <v>8056</v>
      </c>
      <c r="P2857" s="61" t="str">
        <f t="shared" si="134"/>
        <v>POINT(-76.530947 37.377825)</v>
      </c>
      <c r="Q2857" s="67">
        <v>37.377825000000001</v>
      </c>
      <c r="R2857" s="67">
        <v>-76.530946999999998</v>
      </c>
    </row>
    <row r="2858" spans="1:18" x14ac:dyDescent="0.25">
      <c r="A2858" s="76" t="str">
        <f t="shared" si="132"/>
        <v>51075</v>
      </c>
      <c r="B2858" s="76" t="str">
        <f t="shared" si="133"/>
        <v>51075</v>
      </c>
      <c r="C2858" s="33">
        <v>51075</v>
      </c>
      <c r="D2858" s="33" t="s">
        <v>8057</v>
      </c>
      <c r="E2858" s="33" t="s">
        <v>1024</v>
      </c>
      <c r="F2858" s="33" t="s">
        <v>1023</v>
      </c>
      <c r="G2858" s="33" t="s">
        <v>8058</v>
      </c>
      <c r="H2858" s="5" t="s">
        <v>1855</v>
      </c>
      <c r="I2858" s="33">
        <v>2917</v>
      </c>
      <c r="K2858" s="9">
        <v>51</v>
      </c>
      <c r="O2858" s="33" t="s">
        <v>8059</v>
      </c>
      <c r="P2858" s="61" t="str">
        <f t="shared" si="134"/>
        <v>POINT(-77.85186 37.703091)</v>
      </c>
      <c r="Q2858" s="67">
        <v>37.703091000000001</v>
      </c>
      <c r="R2858" s="67">
        <v>-77.851860000000002</v>
      </c>
    </row>
    <row r="2859" spans="1:18" x14ac:dyDescent="0.25">
      <c r="A2859" s="76" t="str">
        <f t="shared" si="132"/>
        <v>51077</v>
      </c>
      <c r="B2859" s="76" t="str">
        <f t="shared" si="133"/>
        <v>51077</v>
      </c>
      <c r="C2859" s="33">
        <v>51077</v>
      </c>
      <c r="D2859" s="33" t="s">
        <v>4291</v>
      </c>
      <c r="E2859" s="33" t="s">
        <v>1024</v>
      </c>
      <c r="F2859" s="33" t="s">
        <v>1023</v>
      </c>
      <c r="G2859" s="33" t="s">
        <v>4292</v>
      </c>
      <c r="H2859" s="5" t="s">
        <v>1855</v>
      </c>
      <c r="I2859" s="33">
        <v>2918</v>
      </c>
      <c r="K2859" s="9">
        <v>51</v>
      </c>
      <c r="O2859" s="33" t="s">
        <v>8060</v>
      </c>
      <c r="P2859" s="61" t="str">
        <f t="shared" si="134"/>
        <v>POINT(-81.1193 36.648239)</v>
      </c>
      <c r="Q2859" s="67">
        <v>36.648238999999997</v>
      </c>
      <c r="R2859" s="67">
        <v>-81.119299999999996</v>
      </c>
    </row>
    <row r="2860" spans="1:18" x14ac:dyDescent="0.25">
      <c r="A2860" s="76" t="str">
        <f t="shared" si="132"/>
        <v>51079</v>
      </c>
      <c r="B2860" s="76" t="str">
        <f t="shared" si="133"/>
        <v>51079</v>
      </c>
      <c r="C2860" s="33">
        <v>51079</v>
      </c>
      <c r="D2860" s="33" t="s">
        <v>1947</v>
      </c>
      <c r="E2860" s="33" t="s">
        <v>1024</v>
      </c>
      <c r="F2860" s="33" t="s">
        <v>1023</v>
      </c>
      <c r="G2860" s="33" t="s">
        <v>1948</v>
      </c>
      <c r="H2860" s="5" t="s">
        <v>1855</v>
      </c>
      <c r="I2860" s="33">
        <v>2919</v>
      </c>
      <c r="K2860" s="9">
        <v>51</v>
      </c>
      <c r="O2860" s="33" t="s">
        <v>8061</v>
      </c>
      <c r="P2860" s="61" t="str">
        <f t="shared" si="134"/>
        <v>POINT(-78.422182 38.254353)</v>
      </c>
      <c r="Q2860" s="67">
        <v>38.254353000000002</v>
      </c>
      <c r="R2860" s="67">
        <v>-78.422182000000006</v>
      </c>
    </row>
    <row r="2861" spans="1:18" x14ac:dyDescent="0.25">
      <c r="A2861" s="76" t="str">
        <f t="shared" si="132"/>
        <v>51081</v>
      </c>
      <c r="B2861" s="76" t="str">
        <f t="shared" si="133"/>
        <v>51081</v>
      </c>
      <c r="C2861" s="33">
        <v>51081</v>
      </c>
      <c r="D2861" s="33" t="s">
        <v>8062</v>
      </c>
      <c r="E2861" s="33" t="s">
        <v>1024</v>
      </c>
      <c r="F2861" s="33" t="s">
        <v>1023</v>
      </c>
      <c r="G2861" s="33" t="s">
        <v>8063</v>
      </c>
      <c r="H2861" s="5" t="s">
        <v>1855</v>
      </c>
      <c r="I2861" s="33">
        <v>2920</v>
      </c>
      <c r="K2861" s="9">
        <v>51</v>
      </c>
      <c r="O2861" s="33" t="s">
        <v>8064</v>
      </c>
      <c r="P2861" s="61" t="str">
        <f t="shared" si="134"/>
        <v>POINT(-77.537371 36.721194)</v>
      </c>
      <c r="Q2861" s="67">
        <v>36.721193999999997</v>
      </c>
      <c r="R2861" s="67">
        <v>-77.537370999999993</v>
      </c>
    </row>
    <row r="2862" spans="1:18" x14ac:dyDescent="0.25">
      <c r="A2862" s="76" t="str">
        <f t="shared" si="132"/>
        <v>51083</v>
      </c>
      <c r="B2862" s="76" t="str">
        <f t="shared" si="133"/>
        <v>51083</v>
      </c>
      <c r="C2862" s="33">
        <v>51083</v>
      </c>
      <c r="D2862" s="33" t="s">
        <v>6160</v>
      </c>
      <c r="E2862" s="33" t="s">
        <v>1024</v>
      </c>
      <c r="F2862" s="33" t="s">
        <v>1023</v>
      </c>
      <c r="G2862" s="33" t="s">
        <v>6161</v>
      </c>
      <c r="H2862" s="5" t="s">
        <v>1855</v>
      </c>
      <c r="I2862" s="33">
        <v>2921</v>
      </c>
      <c r="K2862" s="9">
        <v>51</v>
      </c>
      <c r="O2862" s="33" t="s">
        <v>8065</v>
      </c>
      <c r="P2862" s="61" t="str">
        <f t="shared" si="134"/>
        <v>POINT(-78.927107 36.75003)</v>
      </c>
      <c r="Q2862" s="67">
        <v>36.750030000000002</v>
      </c>
      <c r="R2862" s="67">
        <v>-78.927107000000007</v>
      </c>
    </row>
    <row r="2863" spans="1:18" x14ac:dyDescent="0.25">
      <c r="A2863" s="76" t="str">
        <f t="shared" si="132"/>
        <v>51085</v>
      </c>
      <c r="B2863" s="76" t="str">
        <f t="shared" si="133"/>
        <v>51085</v>
      </c>
      <c r="C2863" s="33">
        <v>51085</v>
      </c>
      <c r="D2863" s="33" t="s">
        <v>8066</v>
      </c>
      <c r="E2863" s="33" t="s">
        <v>1024</v>
      </c>
      <c r="F2863" s="33" t="s">
        <v>1023</v>
      </c>
      <c r="G2863" s="33" t="s">
        <v>8067</v>
      </c>
      <c r="H2863" s="5" t="s">
        <v>1855</v>
      </c>
      <c r="I2863" s="33">
        <v>2922</v>
      </c>
      <c r="K2863" s="9">
        <v>51</v>
      </c>
      <c r="O2863" s="33" t="s">
        <v>8068</v>
      </c>
      <c r="P2863" s="61" t="str">
        <f t="shared" si="134"/>
        <v>POINT(-77.420161 37.687345)</v>
      </c>
      <c r="Q2863" s="67">
        <v>37.687345000000001</v>
      </c>
      <c r="R2863" s="67">
        <v>-77.420160999999993</v>
      </c>
    </row>
    <row r="2864" spans="1:18" x14ac:dyDescent="0.25">
      <c r="A2864" s="76" t="str">
        <f t="shared" si="132"/>
        <v>51087</v>
      </c>
      <c r="B2864" s="76" t="str">
        <f t="shared" si="133"/>
        <v>51087</v>
      </c>
      <c r="C2864" s="33">
        <v>51087</v>
      </c>
      <c r="D2864" s="33" t="s">
        <v>8069</v>
      </c>
      <c r="E2864" s="33" t="s">
        <v>1024</v>
      </c>
      <c r="F2864" s="33" t="s">
        <v>1023</v>
      </c>
      <c r="G2864" s="33" t="s">
        <v>8070</v>
      </c>
      <c r="H2864" s="5" t="s">
        <v>1855</v>
      </c>
      <c r="I2864" s="33">
        <v>2923</v>
      </c>
      <c r="K2864" s="9">
        <v>51</v>
      </c>
      <c r="O2864" s="33" t="s">
        <v>8071</v>
      </c>
      <c r="P2864" s="61" t="str">
        <f t="shared" si="134"/>
        <v>POINT(-77.495683 37.60276)</v>
      </c>
      <c r="Q2864" s="67">
        <v>37.602760000000004</v>
      </c>
      <c r="R2864" s="67">
        <v>-77.495683</v>
      </c>
    </row>
    <row r="2865" spans="1:18" x14ac:dyDescent="0.25">
      <c r="A2865" s="76" t="str">
        <f t="shared" si="132"/>
        <v>51089</v>
      </c>
      <c r="B2865" s="76" t="str">
        <f t="shared" si="133"/>
        <v>51089</v>
      </c>
      <c r="C2865" s="33">
        <v>51089</v>
      </c>
      <c r="D2865" s="33" t="s">
        <v>1953</v>
      </c>
      <c r="E2865" s="33" t="s">
        <v>1024</v>
      </c>
      <c r="F2865" s="33" t="s">
        <v>1023</v>
      </c>
      <c r="G2865" s="33" t="s">
        <v>1954</v>
      </c>
      <c r="H2865" s="5" t="s">
        <v>1855</v>
      </c>
      <c r="I2865" s="33">
        <v>2924</v>
      </c>
      <c r="K2865" s="9">
        <v>51</v>
      </c>
      <c r="O2865" s="33" t="s">
        <v>8072</v>
      </c>
      <c r="P2865" s="61" t="str">
        <f t="shared" si="134"/>
        <v>POINT(-79.903132 36.690407)</v>
      </c>
      <c r="Q2865" s="67">
        <v>36.690407</v>
      </c>
      <c r="R2865" s="67">
        <v>-79.903131999999999</v>
      </c>
    </row>
    <row r="2866" spans="1:18" x14ac:dyDescent="0.25">
      <c r="A2866" s="76" t="str">
        <f t="shared" si="132"/>
        <v>51091</v>
      </c>
      <c r="B2866" s="76" t="str">
        <f t="shared" si="133"/>
        <v>51091</v>
      </c>
      <c r="C2866" s="33">
        <v>51091</v>
      </c>
      <c r="D2866" s="33" t="s">
        <v>6469</v>
      </c>
      <c r="E2866" s="33" t="s">
        <v>1024</v>
      </c>
      <c r="F2866" s="33" t="s">
        <v>1023</v>
      </c>
      <c r="G2866" s="33" t="s">
        <v>6470</v>
      </c>
      <c r="H2866" s="5" t="s">
        <v>1855</v>
      </c>
      <c r="I2866" s="33">
        <v>2925</v>
      </c>
      <c r="K2866" s="9">
        <v>51</v>
      </c>
      <c r="O2866" s="33" t="s">
        <v>8073</v>
      </c>
      <c r="P2866" s="61" t="str">
        <f t="shared" si="134"/>
        <v>POINT(-79.568796 38.386074)</v>
      </c>
      <c r="Q2866" s="67">
        <v>38.386074000000001</v>
      </c>
      <c r="R2866" s="67">
        <v>-79.568796000000006</v>
      </c>
    </row>
    <row r="2867" spans="1:18" x14ac:dyDescent="0.25">
      <c r="A2867" s="76" t="str">
        <f t="shared" si="132"/>
        <v>51093</v>
      </c>
      <c r="B2867" s="76" t="str">
        <f t="shared" si="133"/>
        <v>51093</v>
      </c>
      <c r="C2867" s="33">
        <v>51093</v>
      </c>
      <c r="D2867" s="33" t="s">
        <v>8074</v>
      </c>
      <c r="E2867" s="33" t="s">
        <v>1024</v>
      </c>
      <c r="F2867" s="33" t="s">
        <v>1023</v>
      </c>
      <c r="G2867" s="33" t="s">
        <v>8075</v>
      </c>
      <c r="H2867" s="5" t="s">
        <v>1855</v>
      </c>
      <c r="I2867" s="33">
        <v>2926</v>
      </c>
      <c r="K2867" s="9">
        <v>51</v>
      </c>
      <c r="O2867" s="33" t="s">
        <v>8076</v>
      </c>
      <c r="P2867" s="61" t="str">
        <f t="shared" si="134"/>
        <v>POINT(-76.655375 36.921892)</v>
      </c>
      <c r="Q2867" s="67">
        <v>36.921892</v>
      </c>
      <c r="R2867" s="67">
        <v>-76.655375000000006</v>
      </c>
    </row>
    <row r="2868" spans="1:18" x14ac:dyDescent="0.25">
      <c r="A2868" s="76" t="str">
        <f t="shared" si="132"/>
        <v>51095</v>
      </c>
      <c r="B2868" s="76" t="str">
        <f t="shared" si="133"/>
        <v>51095</v>
      </c>
      <c r="C2868" s="33">
        <v>51095</v>
      </c>
      <c r="D2868" s="33" t="s">
        <v>8077</v>
      </c>
      <c r="E2868" s="33" t="s">
        <v>1024</v>
      </c>
      <c r="F2868" s="33" t="s">
        <v>1023</v>
      </c>
      <c r="G2868" s="33" t="s">
        <v>8078</v>
      </c>
      <c r="H2868" s="5" t="s">
        <v>1855</v>
      </c>
      <c r="I2868" s="33">
        <v>2927</v>
      </c>
      <c r="K2868" s="9">
        <v>51</v>
      </c>
      <c r="O2868" s="33" t="s">
        <v>8079</v>
      </c>
      <c r="P2868" s="61" t="str">
        <f t="shared" si="134"/>
        <v>POINT(-76.757657 37.294786)</v>
      </c>
      <c r="Q2868" s="67">
        <v>37.294786000000002</v>
      </c>
      <c r="R2868" s="67">
        <v>-76.757656999999995</v>
      </c>
    </row>
    <row r="2869" spans="1:18" x14ac:dyDescent="0.25">
      <c r="A2869" s="76" t="str">
        <f t="shared" si="132"/>
        <v>51097</v>
      </c>
      <c r="B2869" s="76" t="str">
        <f t="shared" si="133"/>
        <v>51097</v>
      </c>
      <c r="C2869" s="33">
        <v>51097</v>
      </c>
      <c r="D2869" s="33" t="s">
        <v>8080</v>
      </c>
      <c r="E2869" s="33" t="s">
        <v>1024</v>
      </c>
      <c r="F2869" s="33" t="s">
        <v>1023</v>
      </c>
      <c r="G2869" s="33" t="s">
        <v>8081</v>
      </c>
      <c r="H2869" s="5" t="s">
        <v>1855</v>
      </c>
      <c r="I2869" s="33">
        <v>2928</v>
      </c>
      <c r="K2869" s="9">
        <v>51</v>
      </c>
      <c r="O2869" s="33" t="s">
        <v>8082</v>
      </c>
      <c r="P2869" s="61" t="str">
        <f t="shared" si="134"/>
        <v>POINT(-76.89237 37.699158)</v>
      </c>
      <c r="Q2869" s="67">
        <v>37.699157999999997</v>
      </c>
      <c r="R2869" s="67">
        <v>-76.89237</v>
      </c>
    </row>
    <row r="2870" spans="1:18" x14ac:dyDescent="0.25">
      <c r="A2870" s="76" t="str">
        <f t="shared" si="132"/>
        <v>51099</v>
      </c>
      <c r="B2870" s="76" t="str">
        <f t="shared" si="133"/>
        <v>51099</v>
      </c>
      <c r="C2870" s="33">
        <v>51099</v>
      </c>
      <c r="D2870" s="33" t="s">
        <v>8083</v>
      </c>
      <c r="E2870" s="33" t="s">
        <v>1024</v>
      </c>
      <c r="F2870" s="33" t="s">
        <v>1023</v>
      </c>
      <c r="G2870" s="33" t="s">
        <v>8084</v>
      </c>
      <c r="H2870" s="5" t="s">
        <v>1855</v>
      </c>
      <c r="I2870" s="33">
        <v>2929</v>
      </c>
      <c r="K2870" s="9">
        <v>51</v>
      </c>
      <c r="O2870" s="33" t="s">
        <v>8085</v>
      </c>
      <c r="P2870" s="61" t="str">
        <f t="shared" si="134"/>
        <v>POINT(-77.162858 38.291254)</v>
      </c>
      <c r="Q2870" s="67">
        <v>38.291254000000002</v>
      </c>
      <c r="R2870" s="67">
        <v>-77.162858</v>
      </c>
    </row>
    <row r="2871" spans="1:18" x14ac:dyDescent="0.25">
      <c r="A2871" s="76" t="str">
        <f t="shared" si="132"/>
        <v>51101</v>
      </c>
      <c r="B2871" s="76" t="str">
        <f t="shared" si="133"/>
        <v>51101</v>
      </c>
      <c r="C2871" s="33">
        <v>51101</v>
      </c>
      <c r="D2871" s="33" t="s">
        <v>8086</v>
      </c>
      <c r="E2871" s="33" t="s">
        <v>1024</v>
      </c>
      <c r="F2871" s="33" t="s">
        <v>1023</v>
      </c>
      <c r="G2871" s="33" t="s">
        <v>8087</v>
      </c>
      <c r="H2871" s="5" t="s">
        <v>1855</v>
      </c>
      <c r="I2871" s="33">
        <v>2930</v>
      </c>
      <c r="K2871" s="9">
        <v>51</v>
      </c>
      <c r="O2871" s="33" t="s">
        <v>8088</v>
      </c>
      <c r="P2871" s="61" t="str">
        <f t="shared" si="134"/>
        <v>POINT(-77.05673 37.702616)</v>
      </c>
      <c r="Q2871" s="67">
        <v>37.702615999999999</v>
      </c>
      <c r="R2871" s="67">
        <v>-77.056730000000002</v>
      </c>
    </row>
    <row r="2872" spans="1:18" x14ac:dyDescent="0.25">
      <c r="A2872" s="76" t="str">
        <f t="shared" si="132"/>
        <v>51103</v>
      </c>
      <c r="B2872" s="76" t="str">
        <f t="shared" si="133"/>
        <v>51103</v>
      </c>
      <c r="C2872" s="33">
        <v>51103</v>
      </c>
      <c r="D2872" s="33" t="s">
        <v>5686</v>
      </c>
      <c r="E2872" s="33" t="s">
        <v>1024</v>
      </c>
      <c r="F2872" s="33" t="s">
        <v>1023</v>
      </c>
      <c r="G2872" s="33" t="s">
        <v>5687</v>
      </c>
      <c r="H2872" s="5" t="s">
        <v>1855</v>
      </c>
      <c r="I2872" s="33">
        <v>2931</v>
      </c>
      <c r="K2872" s="9">
        <v>51</v>
      </c>
      <c r="O2872" s="33" t="s">
        <v>8089</v>
      </c>
      <c r="P2872" s="61" t="str">
        <f t="shared" si="134"/>
        <v>POINT(-76.437123 37.70389)</v>
      </c>
      <c r="Q2872" s="67">
        <v>37.703890000000001</v>
      </c>
      <c r="R2872" s="67">
        <v>-76.437123</v>
      </c>
    </row>
    <row r="2873" spans="1:18" x14ac:dyDescent="0.25">
      <c r="A2873" s="76" t="str">
        <f t="shared" si="132"/>
        <v>51105</v>
      </c>
      <c r="B2873" s="76" t="str">
        <f t="shared" si="133"/>
        <v>51105</v>
      </c>
      <c r="C2873" s="33">
        <v>51105</v>
      </c>
      <c r="D2873" s="33" t="s">
        <v>1974</v>
      </c>
      <c r="E2873" s="33" t="s">
        <v>1024</v>
      </c>
      <c r="F2873" s="33" t="s">
        <v>1023</v>
      </c>
      <c r="G2873" s="33" t="s">
        <v>1975</v>
      </c>
      <c r="H2873" s="5" t="s">
        <v>1855</v>
      </c>
      <c r="I2873" s="33">
        <v>2932</v>
      </c>
      <c r="K2873" s="9">
        <v>51</v>
      </c>
      <c r="O2873" s="33" t="s">
        <v>8090</v>
      </c>
      <c r="P2873" s="61" t="str">
        <f t="shared" si="134"/>
        <v>POINT(-83.103165 36.715746)</v>
      </c>
      <c r="Q2873" s="67">
        <v>36.715746000000003</v>
      </c>
      <c r="R2873" s="67">
        <v>-83.103165000000004</v>
      </c>
    </row>
    <row r="2874" spans="1:18" x14ac:dyDescent="0.25">
      <c r="A2874" s="76" t="str">
        <f t="shared" si="132"/>
        <v>51107</v>
      </c>
      <c r="B2874" s="76" t="str">
        <f t="shared" si="133"/>
        <v>51107</v>
      </c>
      <c r="C2874" s="33">
        <v>51107</v>
      </c>
      <c r="D2874" s="33" t="s">
        <v>8091</v>
      </c>
      <c r="E2874" s="33" t="s">
        <v>1024</v>
      </c>
      <c r="F2874" s="33" t="s">
        <v>1023</v>
      </c>
      <c r="G2874" s="33" t="s">
        <v>8092</v>
      </c>
      <c r="H2874" s="5" t="s">
        <v>1855</v>
      </c>
      <c r="I2874" s="33">
        <v>2933</v>
      </c>
      <c r="K2874" s="9">
        <v>51</v>
      </c>
      <c r="O2874" s="33" t="s">
        <v>8093</v>
      </c>
      <c r="P2874" s="61" t="str">
        <f t="shared" si="134"/>
        <v>POINT(-77.510676 39.047874)</v>
      </c>
      <c r="Q2874" s="67">
        <v>39.047874</v>
      </c>
      <c r="R2874" s="67">
        <v>-77.510676000000004</v>
      </c>
    </row>
    <row r="2875" spans="1:18" x14ac:dyDescent="0.25">
      <c r="A2875" s="76" t="str">
        <f t="shared" si="132"/>
        <v>51109</v>
      </c>
      <c r="B2875" s="76" t="str">
        <f t="shared" si="133"/>
        <v>51109</v>
      </c>
      <c r="C2875" s="33">
        <v>51109</v>
      </c>
      <c r="D2875" s="33" t="s">
        <v>3878</v>
      </c>
      <c r="E2875" s="33" t="s">
        <v>1024</v>
      </c>
      <c r="F2875" s="33" t="s">
        <v>1023</v>
      </c>
      <c r="G2875" s="33" t="s">
        <v>3879</v>
      </c>
      <c r="H2875" s="5" t="s">
        <v>1855</v>
      </c>
      <c r="I2875" s="33">
        <v>2934</v>
      </c>
      <c r="K2875" s="9">
        <v>51</v>
      </c>
      <c r="O2875" s="33" t="s">
        <v>8094</v>
      </c>
      <c r="P2875" s="61" t="str">
        <f t="shared" si="134"/>
        <v>POINT(-77.965373 37.979376)</v>
      </c>
      <c r="Q2875" s="67">
        <v>37.979376000000002</v>
      </c>
      <c r="R2875" s="67">
        <v>-77.965373</v>
      </c>
    </row>
    <row r="2876" spans="1:18" x14ac:dyDescent="0.25">
      <c r="A2876" s="76" t="str">
        <f t="shared" si="132"/>
        <v>51111</v>
      </c>
      <c r="B2876" s="76" t="str">
        <f t="shared" si="133"/>
        <v>51111</v>
      </c>
      <c r="C2876" s="33">
        <v>51111</v>
      </c>
      <c r="D2876" s="33" t="s">
        <v>8095</v>
      </c>
      <c r="E2876" s="33" t="s">
        <v>1024</v>
      </c>
      <c r="F2876" s="33" t="s">
        <v>1023</v>
      </c>
      <c r="G2876" s="33" t="s">
        <v>8096</v>
      </c>
      <c r="H2876" s="5" t="s">
        <v>1855</v>
      </c>
      <c r="I2876" s="33">
        <v>2935</v>
      </c>
      <c r="K2876" s="9">
        <v>51</v>
      </c>
      <c r="O2876" s="33" t="s">
        <v>8097</v>
      </c>
      <c r="P2876" s="61" t="str">
        <f t="shared" si="134"/>
        <v>POINT(-78.21653 36.970055)</v>
      </c>
      <c r="Q2876" s="67">
        <v>36.970055000000002</v>
      </c>
      <c r="R2876" s="67">
        <v>-78.216530000000006</v>
      </c>
    </row>
    <row r="2877" spans="1:18" x14ac:dyDescent="0.25">
      <c r="A2877" s="76" t="str">
        <f t="shared" si="132"/>
        <v>51113</v>
      </c>
      <c r="B2877" s="76" t="str">
        <f t="shared" si="133"/>
        <v>51113</v>
      </c>
      <c r="C2877" s="33">
        <v>51113</v>
      </c>
      <c r="D2877" s="33" t="s">
        <v>1986</v>
      </c>
      <c r="E2877" s="33" t="s">
        <v>1024</v>
      </c>
      <c r="F2877" s="33" t="s">
        <v>1023</v>
      </c>
      <c r="G2877" s="33" t="s">
        <v>1987</v>
      </c>
      <c r="H2877" s="5" t="s">
        <v>1855</v>
      </c>
      <c r="I2877" s="33">
        <v>2936</v>
      </c>
      <c r="K2877" s="9">
        <v>51</v>
      </c>
      <c r="O2877" s="33" t="s">
        <v>8098</v>
      </c>
      <c r="P2877" s="61" t="str">
        <f t="shared" si="134"/>
        <v>POINT(-78.23516 38.378917)</v>
      </c>
      <c r="Q2877" s="67">
        <v>38.378917000000001</v>
      </c>
      <c r="R2877" s="67">
        <v>-78.235159999999993</v>
      </c>
    </row>
    <row r="2878" spans="1:18" x14ac:dyDescent="0.25">
      <c r="A2878" s="76" t="str">
        <f t="shared" si="132"/>
        <v>51115</v>
      </c>
      <c r="B2878" s="76" t="str">
        <f t="shared" si="133"/>
        <v>51115</v>
      </c>
      <c r="C2878" s="33">
        <v>51115</v>
      </c>
      <c r="D2878" s="33" t="s">
        <v>8099</v>
      </c>
      <c r="E2878" s="33" t="s">
        <v>1024</v>
      </c>
      <c r="F2878" s="33" t="s">
        <v>1023</v>
      </c>
      <c r="G2878" s="33" t="s">
        <v>8100</v>
      </c>
      <c r="H2878" s="5" t="s">
        <v>1855</v>
      </c>
      <c r="I2878" s="33">
        <v>2937</v>
      </c>
      <c r="K2878" s="9">
        <v>51</v>
      </c>
      <c r="O2878" s="33" t="s">
        <v>8101</v>
      </c>
      <c r="P2878" s="61" t="str">
        <f t="shared" si="134"/>
        <v>POINT(-76.342952 37.444144)</v>
      </c>
      <c r="Q2878" s="67">
        <v>37.444144000000001</v>
      </c>
      <c r="R2878" s="67">
        <v>-76.342951999999997</v>
      </c>
    </row>
    <row r="2879" spans="1:18" x14ac:dyDescent="0.25">
      <c r="A2879" s="76" t="str">
        <f t="shared" si="132"/>
        <v>51117</v>
      </c>
      <c r="B2879" s="76" t="str">
        <f t="shared" si="133"/>
        <v>51117</v>
      </c>
      <c r="C2879" s="33">
        <v>51117</v>
      </c>
      <c r="D2879" s="33" t="s">
        <v>6198</v>
      </c>
      <c r="E2879" s="33" t="s">
        <v>1024</v>
      </c>
      <c r="F2879" s="33" t="s">
        <v>1023</v>
      </c>
      <c r="G2879" s="33" t="s">
        <v>6199</v>
      </c>
      <c r="H2879" s="5" t="s">
        <v>1855</v>
      </c>
      <c r="I2879" s="33">
        <v>2938</v>
      </c>
      <c r="K2879" s="9">
        <v>51</v>
      </c>
      <c r="O2879" s="33" t="s">
        <v>8102</v>
      </c>
      <c r="P2879" s="61" t="str">
        <f t="shared" si="134"/>
        <v>POINT(-78.320815 36.691889)</v>
      </c>
      <c r="Q2879" s="67">
        <v>36.691889000000003</v>
      </c>
      <c r="R2879" s="67">
        <v>-78.320814999999996</v>
      </c>
    </row>
    <row r="2880" spans="1:18" x14ac:dyDescent="0.25">
      <c r="A2880" s="76" t="str">
        <f t="shared" si="132"/>
        <v>51119</v>
      </c>
      <c r="B2880" s="76" t="str">
        <f t="shared" si="133"/>
        <v>51119</v>
      </c>
      <c r="C2880" s="33">
        <v>51119</v>
      </c>
      <c r="D2880" s="33" t="s">
        <v>2707</v>
      </c>
      <c r="E2880" s="33" t="s">
        <v>1024</v>
      </c>
      <c r="F2880" s="33" t="s">
        <v>1023</v>
      </c>
      <c r="G2880" s="33" t="s">
        <v>2708</v>
      </c>
      <c r="H2880" s="5" t="s">
        <v>1855</v>
      </c>
      <c r="I2880" s="33">
        <v>2939</v>
      </c>
      <c r="K2880" s="9">
        <v>51</v>
      </c>
      <c r="O2880" s="33" t="s">
        <v>8103</v>
      </c>
      <c r="P2880" s="61" t="str">
        <f t="shared" si="134"/>
        <v>POINT(-76.504547 37.601651)</v>
      </c>
      <c r="Q2880" s="67">
        <v>37.601650999999997</v>
      </c>
      <c r="R2880" s="67">
        <v>-76.504547000000002</v>
      </c>
    </row>
    <row r="2881" spans="1:18" x14ac:dyDescent="0.25">
      <c r="A2881" s="76" t="str">
        <f t="shared" si="132"/>
        <v>51121</v>
      </c>
      <c r="B2881" s="76" t="str">
        <f t="shared" si="133"/>
        <v>51121</v>
      </c>
      <c r="C2881" s="33">
        <v>51121</v>
      </c>
      <c r="D2881" s="33" t="s">
        <v>2004</v>
      </c>
      <c r="E2881" s="33" t="s">
        <v>1024</v>
      </c>
      <c r="F2881" s="33" t="s">
        <v>1023</v>
      </c>
      <c r="G2881" s="33" t="s">
        <v>2005</v>
      </c>
      <c r="H2881" s="5" t="s">
        <v>1855</v>
      </c>
      <c r="I2881" s="33">
        <v>2940</v>
      </c>
      <c r="K2881" s="9">
        <v>51</v>
      </c>
      <c r="O2881" s="33" t="s">
        <v>8104</v>
      </c>
      <c r="P2881" s="61" t="str">
        <f t="shared" si="134"/>
        <v>POINT(-80.412336 37.189631)</v>
      </c>
      <c r="Q2881" s="67">
        <v>37.189630999999999</v>
      </c>
      <c r="R2881" s="67">
        <v>-80.412335999999996</v>
      </c>
    </row>
    <row r="2882" spans="1:18" x14ac:dyDescent="0.25">
      <c r="A2882" s="76" t="str">
        <f t="shared" si="132"/>
        <v>51125</v>
      </c>
      <c r="B2882" s="76" t="str">
        <f t="shared" si="133"/>
        <v>51125</v>
      </c>
      <c r="C2882" s="33">
        <v>51125</v>
      </c>
      <c r="D2882" s="33" t="s">
        <v>4376</v>
      </c>
      <c r="E2882" s="33" t="s">
        <v>1024</v>
      </c>
      <c r="F2882" s="33" t="s">
        <v>1023</v>
      </c>
      <c r="G2882" s="33" t="s">
        <v>4377</v>
      </c>
      <c r="H2882" s="5" t="s">
        <v>1855</v>
      </c>
      <c r="I2882" s="33">
        <v>2941</v>
      </c>
      <c r="K2882" s="9">
        <v>51</v>
      </c>
      <c r="O2882" s="33" t="s">
        <v>8105</v>
      </c>
      <c r="P2882" s="61" t="str">
        <f t="shared" si="134"/>
        <v>POINT(-78.871691 37.810028)</v>
      </c>
      <c r="Q2882" s="67">
        <v>37.810028000000003</v>
      </c>
      <c r="R2882" s="67">
        <v>-78.871690999999998</v>
      </c>
    </row>
    <row r="2883" spans="1:18" x14ac:dyDescent="0.25">
      <c r="A2883" s="76" t="str">
        <f t="shared" ref="A2883:A2946" si="135">K2883&amp;RIGHT(C2883,3)</f>
        <v>51127</v>
      </c>
      <c r="B2883" s="76" t="str">
        <f t="shared" ref="B2883:B2946" si="136">TEXT(A2883,"00000")</f>
        <v>51127</v>
      </c>
      <c r="C2883" s="33">
        <v>51127</v>
      </c>
      <c r="D2883" s="33" t="s">
        <v>8106</v>
      </c>
      <c r="E2883" s="33" t="s">
        <v>1024</v>
      </c>
      <c r="F2883" s="33" t="s">
        <v>1023</v>
      </c>
      <c r="G2883" s="33" t="s">
        <v>8107</v>
      </c>
      <c r="H2883" s="5" t="s">
        <v>1855</v>
      </c>
      <c r="I2883" s="33">
        <v>2942</v>
      </c>
      <c r="K2883" s="9">
        <v>51</v>
      </c>
      <c r="O2883" s="33" t="s">
        <v>8108</v>
      </c>
      <c r="P2883" s="61" t="str">
        <f t="shared" ref="P2883:P2946" si="137">CONCATENATE("POINT","(",R2883," ",Q2883,")")</f>
        <v>POINT(-77.037031 37.497253)</v>
      </c>
      <c r="Q2883" s="67">
        <v>37.497253000000001</v>
      </c>
      <c r="R2883" s="67">
        <v>-77.037030999999999</v>
      </c>
    </row>
    <row r="2884" spans="1:18" x14ac:dyDescent="0.25">
      <c r="A2884" s="76" t="str">
        <f t="shared" si="135"/>
        <v>51131</v>
      </c>
      <c r="B2884" s="76" t="str">
        <f t="shared" si="136"/>
        <v>51131</v>
      </c>
      <c r="C2884" s="33">
        <v>51131</v>
      </c>
      <c r="D2884" s="33" t="s">
        <v>6212</v>
      </c>
      <c r="E2884" s="33" t="s">
        <v>1024</v>
      </c>
      <c r="F2884" s="33" t="s">
        <v>1023</v>
      </c>
      <c r="G2884" s="33" t="s">
        <v>6213</v>
      </c>
      <c r="H2884" s="5" t="s">
        <v>1855</v>
      </c>
      <c r="I2884" s="33">
        <v>2943</v>
      </c>
      <c r="K2884" s="9">
        <v>51</v>
      </c>
      <c r="O2884" s="33" t="s">
        <v>8109</v>
      </c>
      <c r="P2884" s="61" t="str">
        <f t="shared" si="137"/>
        <v>POINT(-75.917594 37.389508)</v>
      </c>
      <c r="Q2884" s="67">
        <v>37.389507999999999</v>
      </c>
      <c r="R2884" s="67">
        <v>-75.917593999999994</v>
      </c>
    </row>
    <row r="2885" spans="1:18" x14ac:dyDescent="0.25">
      <c r="A2885" s="76" t="str">
        <f t="shared" si="135"/>
        <v>51133</v>
      </c>
      <c r="B2885" s="76" t="str">
        <f t="shared" si="136"/>
        <v>51133</v>
      </c>
      <c r="C2885" s="33">
        <v>51133</v>
      </c>
      <c r="D2885" s="33" t="s">
        <v>6889</v>
      </c>
      <c r="E2885" s="33" t="s">
        <v>1024</v>
      </c>
      <c r="F2885" s="33" t="s">
        <v>1023</v>
      </c>
      <c r="G2885" s="33" t="s">
        <v>6890</v>
      </c>
      <c r="H2885" s="5" t="s">
        <v>1855</v>
      </c>
      <c r="I2885" s="33">
        <v>2944</v>
      </c>
      <c r="K2885" s="9">
        <v>51</v>
      </c>
      <c r="O2885" s="33" t="s">
        <v>8110</v>
      </c>
      <c r="P2885" s="61" t="str">
        <f t="shared" si="137"/>
        <v>POINT(-76.414247 37.890865)</v>
      </c>
      <c r="Q2885" s="67">
        <v>37.890864999999998</v>
      </c>
      <c r="R2885" s="67">
        <v>-76.414247000000003</v>
      </c>
    </row>
    <row r="2886" spans="1:18" x14ac:dyDescent="0.25">
      <c r="A2886" s="76" t="str">
        <f t="shared" si="135"/>
        <v>51135</v>
      </c>
      <c r="B2886" s="76" t="str">
        <f t="shared" si="136"/>
        <v>51135</v>
      </c>
      <c r="C2886" s="33">
        <v>51135</v>
      </c>
      <c r="D2886" s="33" t="s">
        <v>8111</v>
      </c>
      <c r="E2886" s="33" t="s">
        <v>1024</v>
      </c>
      <c r="F2886" s="33" t="s">
        <v>1023</v>
      </c>
      <c r="G2886" s="33" t="s">
        <v>8112</v>
      </c>
      <c r="H2886" s="5" t="s">
        <v>1855</v>
      </c>
      <c r="I2886" s="33">
        <v>2945</v>
      </c>
      <c r="K2886" s="9">
        <v>51</v>
      </c>
      <c r="O2886" s="33" t="s">
        <v>8113</v>
      </c>
      <c r="P2886" s="61" t="str">
        <f t="shared" si="137"/>
        <v>POINT(-78.075207 37.144866)</v>
      </c>
      <c r="Q2886" s="67">
        <v>37.144866</v>
      </c>
      <c r="R2886" s="67">
        <v>-78.075207000000006</v>
      </c>
    </row>
    <row r="2887" spans="1:18" x14ac:dyDescent="0.25">
      <c r="A2887" s="76" t="str">
        <f t="shared" si="135"/>
        <v>51137</v>
      </c>
      <c r="B2887" s="76" t="str">
        <f t="shared" si="136"/>
        <v>51137</v>
      </c>
      <c r="C2887" s="33">
        <v>51137</v>
      </c>
      <c r="D2887" s="33" t="s">
        <v>2439</v>
      </c>
      <c r="E2887" s="33" t="s">
        <v>1024</v>
      </c>
      <c r="F2887" s="33" t="s">
        <v>1023</v>
      </c>
      <c r="G2887" s="33" t="s">
        <v>2440</v>
      </c>
      <c r="H2887" s="5" t="s">
        <v>1855</v>
      </c>
      <c r="I2887" s="33">
        <v>2946</v>
      </c>
      <c r="K2887" s="9">
        <v>51</v>
      </c>
      <c r="O2887" s="33" t="s">
        <v>8114</v>
      </c>
      <c r="P2887" s="61" t="str">
        <f t="shared" si="137"/>
        <v>POINT(-77.966785 38.267152)</v>
      </c>
      <c r="Q2887" s="67">
        <v>38.267152000000003</v>
      </c>
      <c r="R2887" s="67">
        <v>-77.966785000000002</v>
      </c>
    </row>
    <row r="2888" spans="1:18" x14ac:dyDescent="0.25">
      <c r="A2888" s="76" t="str">
        <f t="shared" si="135"/>
        <v>51139</v>
      </c>
      <c r="B2888" s="76" t="str">
        <f t="shared" si="136"/>
        <v>51139</v>
      </c>
      <c r="C2888" s="33">
        <v>51139</v>
      </c>
      <c r="D2888" s="33" t="s">
        <v>3909</v>
      </c>
      <c r="E2888" s="33" t="s">
        <v>1024</v>
      </c>
      <c r="F2888" s="33" t="s">
        <v>1023</v>
      </c>
      <c r="G2888" s="33" t="s">
        <v>3910</v>
      </c>
      <c r="H2888" s="5" t="s">
        <v>1855</v>
      </c>
      <c r="I2888" s="33">
        <v>2947</v>
      </c>
      <c r="K2888" s="9">
        <v>51</v>
      </c>
      <c r="O2888" s="33" t="s">
        <v>8115</v>
      </c>
      <c r="P2888" s="61" t="str">
        <f t="shared" si="137"/>
        <v>POINT(-78.500392 38.604441)</v>
      </c>
      <c r="Q2888" s="67">
        <v>38.604441000000001</v>
      </c>
      <c r="R2888" s="67">
        <v>-78.500392000000005</v>
      </c>
    </row>
    <row r="2889" spans="1:18" x14ac:dyDescent="0.25">
      <c r="A2889" s="76" t="str">
        <f t="shared" si="135"/>
        <v>51141</v>
      </c>
      <c r="B2889" s="76" t="str">
        <f t="shared" si="136"/>
        <v>51141</v>
      </c>
      <c r="C2889" s="33">
        <v>51141</v>
      </c>
      <c r="D2889" s="33" t="s">
        <v>8116</v>
      </c>
      <c r="E2889" s="33" t="s">
        <v>1024</v>
      </c>
      <c r="F2889" s="33" t="s">
        <v>1023</v>
      </c>
      <c r="G2889" s="33" t="s">
        <v>8117</v>
      </c>
      <c r="H2889" s="5" t="s">
        <v>1855</v>
      </c>
      <c r="I2889" s="33">
        <v>2948</v>
      </c>
      <c r="K2889" s="9">
        <v>51</v>
      </c>
      <c r="O2889" s="33" t="s">
        <v>8118</v>
      </c>
      <c r="P2889" s="61" t="str">
        <f t="shared" si="137"/>
        <v>POINT(-80.282113 36.655724)</v>
      </c>
      <c r="Q2889" s="67">
        <v>36.655723999999999</v>
      </c>
      <c r="R2889" s="67">
        <v>-80.282112999999995</v>
      </c>
    </row>
    <row r="2890" spans="1:18" x14ac:dyDescent="0.25">
      <c r="A2890" s="76" t="str">
        <f t="shared" si="135"/>
        <v>51143</v>
      </c>
      <c r="B2890" s="76" t="str">
        <f t="shared" si="136"/>
        <v>51143</v>
      </c>
      <c r="C2890" s="33">
        <v>51143</v>
      </c>
      <c r="D2890" s="33" t="s">
        <v>8119</v>
      </c>
      <c r="E2890" s="33" t="s">
        <v>1024</v>
      </c>
      <c r="F2890" s="33" t="s">
        <v>1023</v>
      </c>
      <c r="G2890" s="33" t="s">
        <v>8120</v>
      </c>
      <c r="H2890" s="5" t="s">
        <v>1855</v>
      </c>
      <c r="I2890" s="33">
        <v>2949</v>
      </c>
      <c r="K2890" s="9">
        <v>51</v>
      </c>
      <c r="O2890" s="33" t="s">
        <v>8121</v>
      </c>
      <c r="P2890" s="61" t="str">
        <f t="shared" si="137"/>
        <v>POINT(-79.409643 36.772086)</v>
      </c>
      <c r="Q2890" s="67">
        <v>36.772086000000002</v>
      </c>
      <c r="R2890" s="67">
        <v>-79.409643000000003</v>
      </c>
    </row>
    <row r="2891" spans="1:18" x14ac:dyDescent="0.25">
      <c r="A2891" s="76" t="str">
        <f t="shared" si="135"/>
        <v>51145</v>
      </c>
      <c r="B2891" s="76" t="str">
        <f t="shared" si="136"/>
        <v>51145</v>
      </c>
      <c r="C2891" s="33">
        <v>51145</v>
      </c>
      <c r="D2891" s="33" t="s">
        <v>8122</v>
      </c>
      <c r="E2891" s="33" t="s">
        <v>1024</v>
      </c>
      <c r="F2891" s="33" t="s">
        <v>1023</v>
      </c>
      <c r="G2891" s="33" t="s">
        <v>8123</v>
      </c>
      <c r="H2891" s="5" t="s">
        <v>1855</v>
      </c>
      <c r="I2891" s="33">
        <v>2950</v>
      </c>
      <c r="K2891" s="9">
        <v>51</v>
      </c>
      <c r="O2891" s="33" t="s">
        <v>8124</v>
      </c>
      <c r="P2891" s="61" t="str">
        <f t="shared" si="137"/>
        <v>POINT(-77.872664 37.546342)</v>
      </c>
      <c r="Q2891" s="67">
        <v>37.546342000000003</v>
      </c>
      <c r="R2891" s="67">
        <v>-77.872664</v>
      </c>
    </row>
    <row r="2892" spans="1:18" x14ac:dyDescent="0.25">
      <c r="A2892" s="76" t="str">
        <f t="shared" si="135"/>
        <v>51147</v>
      </c>
      <c r="B2892" s="76" t="str">
        <f t="shared" si="136"/>
        <v>51147</v>
      </c>
      <c r="C2892" s="33">
        <v>51147</v>
      </c>
      <c r="D2892" s="33" t="s">
        <v>8125</v>
      </c>
      <c r="E2892" s="33" t="s">
        <v>1024</v>
      </c>
      <c r="F2892" s="33" t="s">
        <v>1023</v>
      </c>
      <c r="G2892" s="33" t="s">
        <v>8126</v>
      </c>
      <c r="H2892" s="5" t="s">
        <v>1855</v>
      </c>
      <c r="I2892" s="33">
        <v>2951</v>
      </c>
      <c r="K2892" s="9">
        <v>51</v>
      </c>
      <c r="O2892" s="33" t="s">
        <v>8127</v>
      </c>
      <c r="P2892" s="61" t="str">
        <f t="shared" si="137"/>
        <v>POINT(-78.423416 37.259323)</v>
      </c>
      <c r="Q2892" s="67">
        <v>37.259323000000002</v>
      </c>
      <c r="R2892" s="67">
        <v>-78.423416000000003</v>
      </c>
    </row>
    <row r="2893" spans="1:18" x14ac:dyDescent="0.25">
      <c r="A2893" s="76" t="str">
        <f t="shared" si="135"/>
        <v>51149</v>
      </c>
      <c r="B2893" s="76" t="str">
        <f t="shared" si="136"/>
        <v>51149</v>
      </c>
      <c r="C2893" s="33">
        <v>51149</v>
      </c>
      <c r="D2893" s="33" t="s">
        <v>8128</v>
      </c>
      <c r="E2893" s="33" t="s">
        <v>1024</v>
      </c>
      <c r="F2893" s="33" t="s">
        <v>1023</v>
      </c>
      <c r="G2893" s="33" t="s">
        <v>8129</v>
      </c>
      <c r="H2893" s="5" t="s">
        <v>1855</v>
      </c>
      <c r="I2893" s="33">
        <v>2952</v>
      </c>
      <c r="K2893" s="9">
        <v>51</v>
      </c>
      <c r="O2893" s="33" t="s">
        <v>8130</v>
      </c>
      <c r="P2893" s="61" t="str">
        <f t="shared" si="137"/>
        <v>POINT(-77.293227 37.215406)</v>
      </c>
      <c r="Q2893" s="67">
        <v>37.215406000000002</v>
      </c>
      <c r="R2893" s="67">
        <v>-77.293227000000002</v>
      </c>
    </row>
    <row r="2894" spans="1:18" x14ac:dyDescent="0.25">
      <c r="A2894" s="76" t="str">
        <f t="shared" si="135"/>
        <v>51153</v>
      </c>
      <c r="B2894" s="76" t="str">
        <f t="shared" si="136"/>
        <v>51153</v>
      </c>
      <c r="C2894" s="33">
        <v>51153</v>
      </c>
      <c r="D2894" s="33" t="s">
        <v>8131</v>
      </c>
      <c r="E2894" s="33" t="s">
        <v>1024</v>
      </c>
      <c r="F2894" s="33" t="s">
        <v>1023</v>
      </c>
      <c r="G2894" s="33" t="s">
        <v>8132</v>
      </c>
      <c r="H2894" s="5" t="s">
        <v>1855</v>
      </c>
      <c r="I2894" s="33">
        <v>2953</v>
      </c>
      <c r="K2894" s="9">
        <v>51</v>
      </c>
      <c r="O2894" s="33" t="s">
        <v>8133</v>
      </c>
      <c r="P2894" s="61" t="str">
        <f t="shared" si="137"/>
        <v>POINT(-77.409683 38.691636)</v>
      </c>
      <c r="Q2894" s="67">
        <v>38.691636000000003</v>
      </c>
      <c r="R2894" s="67">
        <v>-77.409683000000001</v>
      </c>
    </row>
    <row r="2895" spans="1:18" x14ac:dyDescent="0.25">
      <c r="A2895" s="76" t="str">
        <f t="shared" si="135"/>
        <v>51155</v>
      </c>
      <c r="B2895" s="76" t="str">
        <f t="shared" si="136"/>
        <v>51155</v>
      </c>
      <c r="C2895" s="33">
        <v>51155</v>
      </c>
      <c r="D2895" s="33" t="s">
        <v>2310</v>
      </c>
      <c r="E2895" s="33" t="s">
        <v>1024</v>
      </c>
      <c r="F2895" s="33" t="s">
        <v>1023</v>
      </c>
      <c r="G2895" s="33" t="s">
        <v>2311</v>
      </c>
      <c r="H2895" s="5" t="s">
        <v>1855</v>
      </c>
      <c r="I2895" s="33">
        <v>2954</v>
      </c>
      <c r="K2895" s="9">
        <v>51</v>
      </c>
      <c r="O2895" s="33" t="s">
        <v>8134</v>
      </c>
      <c r="P2895" s="61" t="str">
        <f t="shared" si="137"/>
        <v>POINT(-80.705779 37.081529)</v>
      </c>
      <c r="Q2895" s="67">
        <v>37.081529000000003</v>
      </c>
      <c r="R2895" s="67">
        <v>-80.705779000000007</v>
      </c>
    </row>
    <row r="2896" spans="1:18" x14ac:dyDescent="0.25">
      <c r="A2896" s="76" t="str">
        <f t="shared" si="135"/>
        <v>51157</v>
      </c>
      <c r="B2896" s="76" t="str">
        <f t="shared" si="136"/>
        <v>51157</v>
      </c>
      <c r="C2896" s="33">
        <v>51157</v>
      </c>
      <c r="D2896" s="33" t="s">
        <v>8135</v>
      </c>
      <c r="E2896" s="33" t="s">
        <v>1024</v>
      </c>
      <c r="F2896" s="33" t="s">
        <v>1023</v>
      </c>
      <c r="G2896" s="33" t="s">
        <v>8136</v>
      </c>
      <c r="H2896" s="5" t="s">
        <v>1855</v>
      </c>
      <c r="I2896" s="33">
        <v>2955</v>
      </c>
      <c r="K2896" s="9">
        <v>51</v>
      </c>
      <c r="O2896" s="33" t="s">
        <v>8137</v>
      </c>
      <c r="P2896" s="61" t="str">
        <f t="shared" si="137"/>
        <v>POINT(-78.124495 38.692393)</v>
      </c>
      <c r="Q2896" s="67">
        <v>38.692393000000003</v>
      </c>
      <c r="R2896" s="67">
        <v>-78.124494999999996</v>
      </c>
    </row>
    <row r="2897" spans="1:18" x14ac:dyDescent="0.25">
      <c r="A2897" s="76" t="str">
        <f t="shared" si="135"/>
        <v>51159</v>
      </c>
      <c r="B2897" s="76" t="str">
        <f t="shared" si="136"/>
        <v>51159</v>
      </c>
      <c r="C2897" s="33">
        <v>51159</v>
      </c>
      <c r="D2897" s="33" t="s">
        <v>3174</v>
      </c>
      <c r="E2897" s="33" t="s">
        <v>1024</v>
      </c>
      <c r="F2897" s="33" t="s">
        <v>1023</v>
      </c>
      <c r="G2897" s="33" t="s">
        <v>3175</v>
      </c>
      <c r="H2897" s="5" t="s">
        <v>1855</v>
      </c>
      <c r="I2897" s="33">
        <v>2956</v>
      </c>
      <c r="K2897" s="9">
        <v>51</v>
      </c>
      <c r="O2897" s="33" t="s">
        <v>8138</v>
      </c>
      <c r="P2897" s="61" t="str">
        <f t="shared" si="137"/>
        <v>POINT(-76.715071 37.94866)</v>
      </c>
      <c r="Q2897" s="67">
        <v>37.948659999999997</v>
      </c>
      <c r="R2897" s="67">
        <v>-76.715070999999995</v>
      </c>
    </row>
    <row r="2898" spans="1:18" x14ac:dyDescent="0.25">
      <c r="A2898" s="76" t="str">
        <f t="shared" si="135"/>
        <v>51161</v>
      </c>
      <c r="B2898" s="76" t="str">
        <f t="shared" si="136"/>
        <v>51161</v>
      </c>
      <c r="C2898" s="33">
        <v>51161</v>
      </c>
      <c r="D2898" s="33" t="s">
        <v>8139</v>
      </c>
      <c r="E2898" s="33" t="s">
        <v>1024</v>
      </c>
      <c r="F2898" s="33" t="s">
        <v>1023</v>
      </c>
      <c r="G2898" s="33" t="s">
        <v>8140</v>
      </c>
      <c r="H2898" s="5" t="s">
        <v>1855</v>
      </c>
      <c r="I2898" s="33">
        <v>2957</v>
      </c>
      <c r="K2898" s="9">
        <v>51</v>
      </c>
      <c r="O2898" s="33" t="s">
        <v>8141</v>
      </c>
      <c r="P2898" s="61" t="str">
        <f t="shared" si="137"/>
        <v>POINT(-79.989575 37.271414)</v>
      </c>
      <c r="Q2898" s="67">
        <v>37.271414</v>
      </c>
      <c r="R2898" s="67">
        <v>-79.989575000000002</v>
      </c>
    </row>
    <row r="2899" spans="1:18" x14ac:dyDescent="0.25">
      <c r="A2899" s="76" t="str">
        <f t="shared" si="135"/>
        <v>51163</v>
      </c>
      <c r="B2899" s="76" t="str">
        <f t="shared" si="136"/>
        <v>51163</v>
      </c>
      <c r="C2899" s="33">
        <v>51163</v>
      </c>
      <c r="D2899" s="33" t="s">
        <v>8142</v>
      </c>
      <c r="E2899" s="33" t="s">
        <v>1024</v>
      </c>
      <c r="F2899" s="33" t="s">
        <v>1023</v>
      </c>
      <c r="G2899" s="33" t="s">
        <v>8143</v>
      </c>
      <c r="H2899" s="5" t="s">
        <v>1855</v>
      </c>
      <c r="I2899" s="33">
        <v>2958</v>
      </c>
      <c r="K2899" s="9">
        <v>51</v>
      </c>
      <c r="O2899" s="33" t="s">
        <v>8144</v>
      </c>
      <c r="P2899" s="61" t="str">
        <f t="shared" si="137"/>
        <v>POINT(-79.428059 37.786365)</v>
      </c>
      <c r="Q2899" s="67">
        <v>37.786365000000004</v>
      </c>
      <c r="R2899" s="67">
        <v>-79.428059000000005</v>
      </c>
    </row>
    <row r="2900" spans="1:18" x14ac:dyDescent="0.25">
      <c r="A2900" s="76" t="str">
        <f t="shared" si="135"/>
        <v>51165</v>
      </c>
      <c r="B2900" s="76" t="str">
        <f t="shared" si="136"/>
        <v>51165</v>
      </c>
      <c r="C2900" s="33">
        <v>51165</v>
      </c>
      <c r="D2900" s="33" t="s">
        <v>5810</v>
      </c>
      <c r="E2900" s="33" t="s">
        <v>1024</v>
      </c>
      <c r="F2900" s="33" t="s">
        <v>1023</v>
      </c>
      <c r="G2900" s="33" t="s">
        <v>5811</v>
      </c>
      <c r="H2900" s="5" t="s">
        <v>1855</v>
      </c>
      <c r="I2900" s="33">
        <v>2959</v>
      </c>
      <c r="K2900" s="9">
        <v>51</v>
      </c>
      <c r="O2900" s="33" t="s">
        <v>8145</v>
      </c>
      <c r="P2900" s="61" t="str">
        <f t="shared" si="137"/>
        <v>POINT(-78.837195 38.454851)</v>
      </c>
      <c r="Q2900" s="67">
        <v>38.454850999999998</v>
      </c>
      <c r="R2900" s="67">
        <v>-78.837194999999994</v>
      </c>
    </row>
    <row r="2901" spans="1:18" x14ac:dyDescent="0.25">
      <c r="A2901" s="76" t="str">
        <f t="shared" si="135"/>
        <v>51167</v>
      </c>
      <c r="B2901" s="76" t="str">
        <f t="shared" si="136"/>
        <v>51167</v>
      </c>
      <c r="C2901" s="33">
        <v>51167</v>
      </c>
      <c r="D2901" s="33" t="s">
        <v>2022</v>
      </c>
      <c r="E2901" s="33" t="s">
        <v>1024</v>
      </c>
      <c r="F2901" s="33" t="s">
        <v>1023</v>
      </c>
      <c r="G2901" s="33" t="s">
        <v>2023</v>
      </c>
      <c r="H2901" s="5" t="s">
        <v>1855</v>
      </c>
      <c r="I2901" s="33">
        <v>2960</v>
      </c>
      <c r="K2901" s="9">
        <v>51</v>
      </c>
      <c r="O2901" s="33" t="s">
        <v>8146</v>
      </c>
      <c r="P2901" s="61" t="str">
        <f t="shared" si="137"/>
        <v>POINT(-82.090612 36.935284)</v>
      </c>
      <c r="Q2901" s="67">
        <v>36.935284000000003</v>
      </c>
      <c r="R2901" s="67">
        <v>-82.090611999999993</v>
      </c>
    </row>
    <row r="2902" spans="1:18" x14ac:dyDescent="0.25">
      <c r="A2902" s="76" t="str">
        <f t="shared" si="135"/>
        <v>51169</v>
      </c>
      <c r="B2902" s="76" t="str">
        <f t="shared" si="136"/>
        <v>51169</v>
      </c>
      <c r="C2902" s="33">
        <v>51169</v>
      </c>
      <c r="D2902" s="33" t="s">
        <v>2320</v>
      </c>
      <c r="E2902" s="33" t="s">
        <v>1024</v>
      </c>
      <c r="F2902" s="33" t="s">
        <v>1023</v>
      </c>
      <c r="G2902" s="33" t="s">
        <v>2321</v>
      </c>
      <c r="H2902" s="5" t="s">
        <v>1855</v>
      </c>
      <c r="I2902" s="33">
        <v>2961</v>
      </c>
      <c r="K2902" s="9">
        <v>51</v>
      </c>
      <c r="O2902" s="33" t="s">
        <v>8147</v>
      </c>
      <c r="P2902" s="61" t="str">
        <f t="shared" si="137"/>
        <v>POINT(-82.594258 36.684532)</v>
      </c>
      <c r="Q2902" s="67">
        <v>36.684531999999997</v>
      </c>
      <c r="R2902" s="67">
        <v>-82.594257999999996</v>
      </c>
    </row>
    <row r="2903" spans="1:18" x14ac:dyDescent="0.25">
      <c r="A2903" s="76" t="str">
        <f t="shared" si="135"/>
        <v>51171</v>
      </c>
      <c r="B2903" s="76" t="str">
        <f t="shared" si="136"/>
        <v>51171</v>
      </c>
      <c r="C2903" s="33">
        <v>51171</v>
      </c>
      <c r="D2903" s="33" t="s">
        <v>8148</v>
      </c>
      <c r="E2903" s="33" t="s">
        <v>1024</v>
      </c>
      <c r="F2903" s="33" t="s">
        <v>1023</v>
      </c>
      <c r="G2903" s="33" t="s">
        <v>8149</v>
      </c>
      <c r="H2903" s="5" t="s">
        <v>1855</v>
      </c>
      <c r="I2903" s="33">
        <v>2962</v>
      </c>
      <c r="K2903" s="9">
        <v>51</v>
      </c>
      <c r="O2903" s="33" t="s">
        <v>8150</v>
      </c>
      <c r="P2903" s="61" t="str">
        <f t="shared" si="137"/>
        <v>POINT(-78.529664 38.86825)</v>
      </c>
      <c r="Q2903" s="67">
        <v>38.868250000000003</v>
      </c>
      <c r="R2903" s="67">
        <v>-78.529663999999997</v>
      </c>
    </row>
    <row r="2904" spans="1:18" x14ac:dyDescent="0.25">
      <c r="A2904" s="76" t="str">
        <f t="shared" si="135"/>
        <v>51173</v>
      </c>
      <c r="B2904" s="76" t="str">
        <f t="shared" si="136"/>
        <v>51173</v>
      </c>
      <c r="C2904" s="33">
        <v>51173</v>
      </c>
      <c r="D2904" s="33" t="s">
        <v>8151</v>
      </c>
      <c r="E2904" s="33" t="s">
        <v>1024</v>
      </c>
      <c r="F2904" s="33" t="s">
        <v>1023</v>
      </c>
      <c r="G2904" s="33" t="s">
        <v>8152</v>
      </c>
      <c r="H2904" s="5" t="s">
        <v>1855</v>
      </c>
      <c r="I2904" s="33">
        <v>2963</v>
      </c>
      <c r="K2904" s="9">
        <v>51</v>
      </c>
      <c r="O2904" s="33" t="s">
        <v>8153</v>
      </c>
      <c r="P2904" s="61" t="str">
        <f t="shared" si="137"/>
        <v>POINT(-81.574231 36.829257)</v>
      </c>
      <c r="Q2904" s="67">
        <v>36.829256999999998</v>
      </c>
      <c r="R2904" s="67">
        <v>-81.574230999999997</v>
      </c>
    </row>
    <row r="2905" spans="1:18" x14ac:dyDescent="0.25">
      <c r="A2905" s="76" t="str">
        <f t="shared" si="135"/>
        <v>51175</v>
      </c>
      <c r="B2905" s="76" t="str">
        <f t="shared" si="136"/>
        <v>51175</v>
      </c>
      <c r="C2905" s="33">
        <v>51175</v>
      </c>
      <c r="D2905" s="33" t="s">
        <v>8154</v>
      </c>
      <c r="E2905" s="33" t="s">
        <v>1024</v>
      </c>
      <c r="F2905" s="33" t="s">
        <v>1023</v>
      </c>
      <c r="G2905" s="33" t="s">
        <v>8155</v>
      </c>
      <c r="H2905" s="5" t="s">
        <v>1855</v>
      </c>
      <c r="I2905" s="33">
        <v>2964</v>
      </c>
      <c r="K2905" s="9">
        <v>51</v>
      </c>
      <c r="O2905" s="33" t="s">
        <v>8156</v>
      </c>
      <c r="P2905" s="61" t="str">
        <f t="shared" si="137"/>
        <v>POINT(-77.070645 36.71473)</v>
      </c>
      <c r="Q2905" s="67">
        <v>36.714730000000003</v>
      </c>
      <c r="R2905" s="67">
        <v>-77.070644999999999</v>
      </c>
    </row>
    <row r="2906" spans="1:18" x14ac:dyDescent="0.25">
      <c r="A2906" s="76" t="str">
        <f t="shared" si="135"/>
        <v>51177</v>
      </c>
      <c r="B2906" s="76" t="str">
        <f t="shared" si="136"/>
        <v>51177</v>
      </c>
      <c r="C2906" s="33">
        <v>51177</v>
      </c>
      <c r="D2906" s="33" t="s">
        <v>8157</v>
      </c>
      <c r="E2906" s="33" t="s">
        <v>1024</v>
      </c>
      <c r="F2906" s="33" t="s">
        <v>1023</v>
      </c>
      <c r="G2906" s="33" t="s">
        <v>8158</v>
      </c>
      <c r="H2906" s="5" t="s">
        <v>1855</v>
      </c>
      <c r="I2906" s="33">
        <v>2965</v>
      </c>
      <c r="K2906" s="9">
        <v>51</v>
      </c>
      <c r="O2906" s="33" t="s">
        <v>8159</v>
      </c>
      <c r="P2906" s="61" t="str">
        <f t="shared" si="137"/>
        <v>POINT(-77.571234 38.238928)</v>
      </c>
      <c r="Q2906" s="67">
        <v>38.238928000000001</v>
      </c>
      <c r="R2906" s="67">
        <v>-77.571234000000004</v>
      </c>
    </row>
    <row r="2907" spans="1:18" x14ac:dyDescent="0.25">
      <c r="A2907" s="76" t="str">
        <f t="shared" si="135"/>
        <v>51179</v>
      </c>
      <c r="B2907" s="76" t="str">
        <f t="shared" si="136"/>
        <v>51179</v>
      </c>
      <c r="C2907" s="33">
        <v>51179</v>
      </c>
      <c r="D2907" s="33" t="s">
        <v>4170</v>
      </c>
      <c r="E2907" s="33" t="s">
        <v>1024</v>
      </c>
      <c r="F2907" s="33" t="s">
        <v>1023</v>
      </c>
      <c r="G2907" s="33" t="s">
        <v>4171</v>
      </c>
      <c r="H2907" s="5" t="s">
        <v>1855</v>
      </c>
      <c r="I2907" s="33">
        <v>2966</v>
      </c>
      <c r="K2907" s="9">
        <v>51</v>
      </c>
      <c r="O2907" s="33" t="s">
        <v>8160</v>
      </c>
      <c r="P2907" s="61" t="str">
        <f t="shared" si="137"/>
        <v>POINT(-77.447823 38.416536)</v>
      </c>
      <c r="Q2907" s="67">
        <v>38.416536000000001</v>
      </c>
      <c r="R2907" s="67">
        <v>-77.447823</v>
      </c>
    </row>
    <row r="2908" spans="1:18" x14ac:dyDescent="0.25">
      <c r="A2908" s="76" t="str">
        <f t="shared" si="135"/>
        <v>51181</v>
      </c>
      <c r="B2908" s="76" t="str">
        <f t="shared" si="136"/>
        <v>51181</v>
      </c>
      <c r="C2908" s="33">
        <v>51181</v>
      </c>
      <c r="D2908" s="33" t="s">
        <v>6258</v>
      </c>
      <c r="E2908" s="33" t="s">
        <v>1024</v>
      </c>
      <c r="F2908" s="33" t="s">
        <v>1023</v>
      </c>
      <c r="G2908" s="33" t="s">
        <v>6259</v>
      </c>
      <c r="H2908" s="5" t="s">
        <v>1855</v>
      </c>
      <c r="I2908" s="33">
        <v>2967</v>
      </c>
      <c r="K2908" s="9">
        <v>51</v>
      </c>
      <c r="O2908" s="33" t="s">
        <v>8161</v>
      </c>
      <c r="P2908" s="61" t="str">
        <f t="shared" si="137"/>
        <v>POINT(-76.867196 37.118648)</v>
      </c>
      <c r="Q2908" s="67">
        <v>37.118648</v>
      </c>
      <c r="R2908" s="67">
        <v>-76.867196000000007</v>
      </c>
    </row>
    <row r="2909" spans="1:18" x14ac:dyDescent="0.25">
      <c r="A2909" s="76" t="str">
        <f t="shared" si="135"/>
        <v>51183</v>
      </c>
      <c r="B2909" s="76" t="str">
        <f t="shared" si="136"/>
        <v>51183</v>
      </c>
      <c r="C2909" s="33">
        <v>51183</v>
      </c>
      <c r="D2909" s="33" t="s">
        <v>2728</v>
      </c>
      <c r="E2909" s="33" t="s">
        <v>1024</v>
      </c>
      <c r="F2909" s="33" t="s">
        <v>1023</v>
      </c>
      <c r="G2909" s="33" t="s">
        <v>2729</v>
      </c>
      <c r="H2909" s="5" t="s">
        <v>1855</v>
      </c>
      <c r="I2909" s="33">
        <v>2968</v>
      </c>
      <c r="K2909" s="9">
        <v>51</v>
      </c>
      <c r="O2909" s="33" t="s">
        <v>8162</v>
      </c>
      <c r="P2909" s="61" t="str">
        <f t="shared" si="137"/>
        <v>POINT(-77.210307 36.972121)</v>
      </c>
      <c r="Q2909" s="67">
        <v>36.972121000000001</v>
      </c>
      <c r="R2909" s="67">
        <v>-77.210307</v>
      </c>
    </row>
    <row r="2910" spans="1:18" x14ac:dyDescent="0.25">
      <c r="A2910" s="76" t="str">
        <f t="shared" si="135"/>
        <v>51185</v>
      </c>
      <c r="B2910" s="76" t="str">
        <f t="shared" si="136"/>
        <v>51185</v>
      </c>
      <c r="C2910" s="33">
        <v>51185</v>
      </c>
      <c r="D2910" s="33" t="s">
        <v>3577</v>
      </c>
      <c r="E2910" s="33" t="s">
        <v>1024</v>
      </c>
      <c r="F2910" s="33" t="s">
        <v>1023</v>
      </c>
      <c r="G2910" s="33" t="s">
        <v>3578</v>
      </c>
      <c r="H2910" s="5" t="s">
        <v>1855</v>
      </c>
      <c r="I2910" s="33">
        <v>2969</v>
      </c>
      <c r="K2910" s="9">
        <v>51</v>
      </c>
      <c r="O2910" s="33" t="s">
        <v>8163</v>
      </c>
      <c r="P2910" s="61" t="str">
        <f t="shared" si="137"/>
        <v>POINT(-81.566563 37.147549)</v>
      </c>
      <c r="Q2910" s="67">
        <v>37.147548999999998</v>
      </c>
      <c r="R2910" s="67">
        <v>-81.566563000000002</v>
      </c>
    </row>
    <row r="2911" spans="1:18" x14ac:dyDescent="0.25">
      <c r="A2911" s="76" t="str">
        <f t="shared" si="135"/>
        <v>51187</v>
      </c>
      <c r="B2911" s="76" t="str">
        <f t="shared" si="136"/>
        <v>51187</v>
      </c>
      <c r="C2911" s="33">
        <v>51187</v>
      </c>
      <c r="D2911" s="33" t="s">
        <v>3246</v>
      </c>
      <c r="E2911" s="33" t="s">
        <v>1024</v>
      </c>
      <c r="F2911" s="33" t="s">
        <v>1023</v>
      </c>
      <c r="G2911" s="33" t="s">
        <v>3247</v>
      </c>
      <c r="H2911" s="5" t="s">
        <v>1855</v>
      </c>
      <c r="I2911" s="33">
        <v>2970</v>
      </c>
      <c r="K2911" s="9">
        <v>51</v>
      </c>
      <c r="O2911" s="33" t="s">
        <v>8164</v>
      </c>
      <c r="P2911" s="61" t="str">
        <f t="shared" si="137"/>
        <v>POINT(-78.179261 38.925068)</v>
      </c>
      <c r="Q2911" s="67">
        <v>38.925068000000003</v>
      </c>
      <c r="R2911" s="67">
        <v>-78.179260999999997</v>
      </c>
    </row>
    <row r="2912" spans="1:18" x14ac:dyDescent="0.25">
      <c r="A2912" s="76" t="str">
        <f t="shared" si="135"/>
        <v>51191</v>
      </c>
      <c r="B2912" s="76" t="str">
        <f t="shared" si="136"/>
        <v>51191</v>
      </c>
      <c r="C2912" s="33">
        <v>51191</v>
      </c>
      <c r="D2912" s="33" t="s">
        <v>2046</v>
      </c>
      <c r="E2912" s="33" t="s">
        <v>1024</v>
      </c>
      <c r="F2912" s="33" t="s">
        <v>1023</v>
      </c>
      <c r="G2912" s="33" t="s">
        <v>1026</v>
      </c>
      <c r="H2912" s="5" t="s">
        <v>1855</v>
      </c>
      <c r="I2912" s="33">
        <v>2971</v>
      </c>
      <c r="K2912" s="9">
        <v>51</v>
      </c>
      <c r="O2912" s="33" t="s">
        <v>8165</v>
      </c>
      <c r="P2912" s="61" t="str">
        <f t="shared" si="137"/>
        <v>POINT(-81.972246 36.703579)</v>
      </c>
      <c r="Q2912" s="67">
        <v>36.703578999999998</v>
      </c>
      <c r="R2912" s="67">
        <v>-81.972245999999998</v>
      </c>
    </row>
    <row r="2913" spans="1:18" x14ac:dyDescent="0.25">
      <c r="A2913" s="76" t="str">
        <f t="shared" si="135"/>
        <v>51193</v>
      </c>
      <c r="B2913" s="76" t="str">
        <f t="shared" si="136"/>
        <v>51193</v>
      </c>
      <c r="C2913" s="33">
        <v>51193</v>
      </c>
      <c r="D2913" s="33" t="s">
        <v>6919</v>
      </c>
      <c r="E2913" s="33" t="s">
        <v>1024</v>
      </c>
      <c r="F2913" s="33" t="s">
        <v>1023</v>
      </c>
      <c r="G2913" s="33" t="s">
        <v>6920</v>
      </c>
      <c r="H2913" s="5" t="s">
        <v>1855</v>
      </c>
      <c r="I2913" s="33">
        <v>2972</v>
      </c>
      <c r="K2913" s="9">
        <v>51</v>
      </c>
      <c r="O2913" s="33" t="s">
        <v>8166</v>
      </c>
      <c r="P2913" s="61" t="str">
        <f t="shared" si="137"/>
        <v>POINT(-76.844011 38.155269)</v>
      </c>
      <c r="Q2913" s="67">
        <v>38.155268999999997</v>
      </c>
      <c r="R2913" s="67">
        <v>-76.844010999999995</v>
      </c>
    </row>
    <row r="2914" spans="1:18" x14ac:dyDescent="0.25">
      <c r="A2914" s="76" t="str">
        <f t="shared" si="135"/>
        <v>51195</v>
      </c>
      <c r="B2914" s="76" t="str">
        <f t="shared" si="136"/>
        <v>51195</v>
      </c>
      <c r="C2914" s="33">
        <v>51195</v>
      </c>
      <c r="D2914" s="33" t="s">
        <v>7881</v>
      </c>
      <c r="E2914" s="33" t="s">
        <v>1024</v>
      </c>
      <c r="F2914" s="33" t="s">
        <v>1023</v>
      </c>
      <c r="G2914" s="33" t="s">
        <v>7882</v>
      </c>
      <c r="H2914" s="5" t="s">
        <v>1855</v>
      </c>
      <c r="I2914" s="33">
        <v>2973</v>
      </c>
      <c r="K2914" s="9">
        <v>51</v>
      </c>
      <c r="O2914" s="33" t="s">
        <v>8167</v>
      </c>
      <c r="P2914" s="61" t="str">
        <f t="shared" si="137"/>
        <v>POINT(-82.609349 36.952922)</v>
      </c>
      <c r="Q2914" s="67">
        <v>36.952922000000001</v>
      </c>
      <c r="R2914" s="67">
        <v>-82.609348999999995</v>
      </c>
    </row>
    <row r="2915" spans="1:18" x14ac:dyDescent="0.25">
      <c r="A2915" s="76" t="str">
        <f t="shared" si="135"/>
        <v>51197</v>
      </c>
      <c r="B2915" s="76" t="str">
        <f t="shared" si="136"/>
        <v>51197</v>
      </c>
      <c r="C2915" s="33">
        <v>51197</v>
      </c>
      <c r="D2915" s="33" t="s">
        <v>8168</v>
      </c>
      <c r="E2915" s="33" t="s">
        <v>1024</v>
      </c>
      <c r="F2915" s="33" t="s">
        <v>1023</v>
      </c>
      <c r="G2915" s="33" t="s">
        <v>8169</v>
      </c>
      <c r="H2915" s="5" t="s">
        <v>1855</v>
      </c>
      <c r="I2915" s="33">
        <v>2974</v>
      </c>
      <c r="K2915" s="9">
        <v>51</v>
      </c>
      <c r="O2915" s="33" t="s">
        <v>8170</v>
      </c>
      <c r="P2915" s="61" t="str">
        <f t="shared" si="137"/>
        <v>POINT(-81.066298 36.919123)</v>
      </c>
      <c r="Q2915" s="67">
        <v>36.919122999999999</v>
      </c>
      <c r="R2915" s="67">
        <v>-81.066298000000003</v>
      </c>
    </row>
    <row r="2916" spans="1:18" x14ac:dyDescent="0.25">
      <c r="A2916" s="76" t="str">
        <f t="shared" si="135"/>
        <v>51199</v>
      </c>
      <c r="B2916" s="76" t="str">
        <f t="shared" si="136"/>
        <v>51199</v>
      </c>
      <c r="C2916" s="33">
        <v>51199</v>
      </c>
      <c r="D2916" s="33" t="s">
        <v>4596</v>
      </c>
      <c r="E2916" s="33" t="s">
        <v>1024</v>
      </c>
      <c r="F2916" s="33" t="s">
        <v>1023</v>
      </c>
      <c r="G2916" s="33" t="s">
        <v>4597</v>
      </c>
      <c r="H2916" s="5" t="s">
        <v>1855</v>
      </c>
      <c r="I2916" s="33">
        <v>2975</v>
      </c>
      <c r="K2916" s="9">
        <v>51</v>
      </c>
      <c r="O2916" s="33" t="s">
        <v>8171</v>
      </c>
      <c r="P2916" s="61" t="str">
        <f t="shared" si="137"/>
        <v>POINT(-76.49193 37.172279)</v>
      </c>
      <c r="Q2916" s="67">
        <v>37.172279000000003</v>
      </c>
      <c r="R2916" s="67">
        <v>-76.491929999999996</v>
      </c>
    </row>
    <row r="2917" spans="1:18" x14ac:dyDescent="0.25">
      <c r="A2917" s="76" t="str">
        <f t="shared" si="135"/>
        <v>51510</v>
      </c>
      <c r="B2917" s="76" t="str">
        <f t="shared" si="136"/>
        <v>51510</v>
      </c>
      <c r="C2917" s="33">
        <v>51510</v>
      </c>
      <c r="D2917" s="33" t="s">
        <v>8172</v>
      </c>
      <c r="E2917" s="33" t="s">
        <v>1024</v>
      </c>
      <c r="F2917" s="33" t="s">
        <v>1023</v>
      </c>
      <c r="G2917" s="33" t="s">
        <v>8172</v>
      </c>
      <c r="H2917" s="5" t="s">
        <v>1855</v>
      </c>
      <c r="I2917" s="33">
        <v>2976</v>
      </c>
      <c r="K2917" s="9">
        <v>51</v>
      </c>
      <c r="O2917" s="33" t="s">
        <v>8173</v>
      </c>
      <c r="P2917" s="61" t="str">
        <f t="shared" si="137"/>
        <v>POINT(-77.09256 38.820052)</v>
      </c>
      <c r="Q2917" s="67">
        <v>38.820051999999997</v>
      </c>
      <c r="R2917" s="67">
        <v>-77.092560000000006</v>
      </c>
    </row>
    <row r="2918" spans="1:18" x14ac:dyDescent="0.25">
      <c r="A2918" s="76" t="str">
        <f t="shared" si="135"/>
        <v>51515</v>
      </c>
      <c r="B2918" s="76" t="str">
        <f t="shared" si="136"/>
        <v>51515</v>
      </c>
      <c r="C2918" s="33">
        <v>51515</v>
      </c>
      <c r="D2918" s="33" t="s">
        <v>8174</v>
      </c>
      <c r="E2918" s="33" t="s">
        <v>1024</v>
      </c>
      <c r="F2918" s="33" t="s">
        <v>1023</v>
      </c>
      <c r="G2918" s="33" t="s">
        <v>8174</v>
      </c>
      <c r="H2918" s="5" t="s">
        <v>1855</v>
      </c>
      <c r="I2918" s="33">
        <v>2977</v>
      </c>
      <c r="K2918" s="9">
        <v>51</v>
      </c>
      <c r="O2918" s="33" t="s">
        <v>8175</v>
      </c>
      <c r="P2918" s="61" t="str">
        <f t="shared" si="137"/>
        <v>POINT(-79.520701 37.337281)</v>
      </c>
      <c r="Q2918" s="67">
        <v>37.337280999999997</v>
      </c>
      <c r="R2918" s="67">
        <v>-79.520701000000003</v>
      </c>
    </row>
    <row r="2919" spans="1:18" x14ac:dyDescent="0.25">
      <c r="A2919" s="76" t="str">
        <f t="shared" si="135"/>
        <v>51520</v>
      </c>
      <c r="B2919" s="76" t="str">
        <f t="shared" si="136"/>
        <v>51520</v>
      </c>
      <c r="C2919" s="33">
        <v>51520</v>
      </c>
      <c r="D2919" s="33" t="s">
        <v>8176</v>
      </c>
      <c r="E2919" s="33" t="s">
        <v>1024</v>
      </c>
      <c r="F2919" s="33" t="s">
        <v>1023</v>
      </c>
      <c r="G2919" s="33" t="s">
        <v>8176</v>
      </c>
      <c r="H2919" s="5" t="s">
        <v>1855</v>
      </c>
      <c r="I2919" s="33">
        <v>2978</v>
      </c>
      <c r="K2919" s="9">
        <v>51</v>
      </c>
      <c r="O2919" s="33" t="s">
        <v>8177</v>
      </c>
      <c r="P2919" s="61" t="str">
        <f t="shared" si="137"/>
        <v>POINT(-82.169512 36.610479)</v>
      </c>
      <c r="Q2919" s="67">
        <v>36.610478999999998</v>
      </c>
      <c r="R2919" s="67">
        <v>-82.169511999999997</v>
      </c>
    </row>
    <row r="2920" spans="1:18" x14ac:dyDescent="0.25">
      <c r="A2920" s="76" t="str">
        <f t="shared" si="135"/>
        <v>51530</v>
      </c>
      <c r="B2920" s="76" t="str">
        <f t="shared" si="136"/>
        <v>51530</v>
      </c>
      <c r="C2920" s="33">
        <v>51530</v>
      </c>
      <c r="D2920" s="33" t="s">
        <v>8178</v>
      </c>
      <c r="E2920" s="33" t="s">
        <v>1024</v>
      </c>
      <c r="F2920" s="33" t="s">
        <v>1023</v>
      </c>
      <c r="G2920" s="33" t="s">
        <v>8178</v>
      </c>
      <c r="H2920" s="5" t="s">
        <v>1855</v>
      </c>
      <c r="I2920" s="33">
        <v>2979</v>
      </c>
      <c r="K2920" s="9">
        <v>51</v>
      </c>
      <c r="O2920" s="33" t="s">
        <v>8179</v>
      </c>
      <c r="P2920" s="61" t="str">
        <f t="shared" si="137"/>
        <v>POINT(-79.352493 37.734133)</v>
      </c>
      <c r="Q2920" s="67">
        <v>37.734133</v>
      </c>
      <c r="R2920" s="67">
        <v>-79.352492999999996</v>
      </c>
    </row>
    <row r="2921" spans="1:18" x14ac:dyDescent="0.25">
      <c r="A2921" s="76" t="str">
        <f t="shared" si="135"/>
        <v>51540</v>
      </c>
      <c r="B2921" s="76" t="str">
        <f t="shared" si="136"/>
        <v>51540</v>
      </c>
      <c r="C2921" s="33">
        <v>51540</v>
      </c>
      <c r="D2921" s="33" t="s">
        <v>8180</v>
      </c>
      <c r="E2921" s="33" t="s">
        <v>1024</v>
      </c>
      <c r="F2921" s="33" t="s">
        <v>1023</v>
      </c>
      <c r="G2921" s="33" t="s">
        <v>8180</v>
      </c>
      <c r="H2921" s="5" t="s">
        <v>1855</v>
      </c>
      <c r="I2921" s="33">
        <v>2980</v>
      </c>
      <c r="K2921" s="9">
        <v>51</v>
      </c>
      <c r="O2921" s="33" t="s">
        <v>8181</v>
      </c>
      <c r="P2921" s="61" t="str">
        <f t="shared" si="137"/>
        <v>POINT(-78.490591 38.033545)</v>
      </c>
      <c r="Q2921" s="67">
        <v>38.033544999999997</v>
      </c>
      <c r="R2921" s="67">
        <v>-78.490590999999995</v>
      </c>
    </row>
    <row r="2922" spans="1:18" x14ac:dyDescent="0.25">
      <c r="A2922" s="76" t="str">
        <f t="shared" si="135"/>
        <v>51550</v>
      </c>
      <c r="B2922" s="76" t="str">
        <f t="shared" si="136"/>
        <v>51550</v>
      </c>
      <c r="C2922" s="33">
        <v>51550</v>
      </c>
      <c r="D2922" s="33" t="s">
        <v>8182</v>
      </c>
      <c r="E2922" s="33" t="s">
        <v>1024</v>
      </c>
      <c r="F2922" s="33" t="s">
        <v>1023</v>
      </c>
      <c r="G2922" s="33" t="s">
        <v>8182</v>
      </c>
      <c r="H2922" s="5" t="s">
        <v>1855</v>
      </c>
      <c r="I2922" s="33">
        <v>2981</v>
      </c>
      <c r="K2922" s="9">
        <v>51</v>
      </c>
      <c r="O2922" s="33" t="s">
        <v>8183</v>
      </c>
      <c r="P2922" s="61" t="str">
        <f t="shared" si="137"/>
        <v>POINT(-76.282263 36.757515)</v>
      </c>
      <c r="Q2922" s="67">
        <v>36.757514999999998</v>
      </c>
      <c r="R2922" s="67">
        <v>-76.282263</v>
      </c>
    </row>
    <row r="2923" spans="1:18" x14ac:dyDescent="0.25">
      <c r="A2923" s="76" t="str">
        <f t="shared" si="135"/>
        <v>51570</v>
      </c>
      <c r="B2923" s="76" t="str">
        <f t="shared" si="136"/>
        <v>51570</v>
      </c>
      <c r="C2923" s="33">
        <v>51570</v>
      </c>
      <c r="D2923" s="33" t="s">
        <v>8184</v>
      </c>
      <c r="E2923" s="33" t="s">
        <v>1024</v>
      </c>
      <c r="F2923" s="33" t="s">
        <v>1023</v>
      </c>
      <c r="G2923" s="33" t="s">
        <v>8184</v>
      </c>
      <c r="H2923" s="5" t="s">
        <v>1855</v>
      </c>
      <c r="I2923" s="33">
        <v>2982</v>
      </c>
      <c r="K2923" s="9">
        <v>51</v>
      </c>
      <c r="O2923" s="33" t="s">
        <v>8185</v>
      </c>
      <c r="P2923" s="61" t="str">
        <f t="shared" si="137"/>
        <v>POINT(-77.401027 37.264094)</v>
      </c>
      <c r="Q2923" s="67">
        <v>37.264094</v>
      </c>
      <c r="R2923" s="67">
        <v>-77.401026999999999</v>
      </c>
    </row>
    <row r="2924" spans="1:18" x14ac:dyDescent="0.25">
      <c r="A2924" s="76" t="str">
        <f t="shared" si="135"/>
        <v>51580</v>
      </c>
      <c r="B2924" s="76" t="str">
        <f t="shared" si="136"/>
        <v>51580</v>
      </c>
      <c r="C2924" s="33">
        <v>51580</v>
      </c>
      <c r="D2924" s="33" t="s">
        <v>8186</v>
      </c>
      <c r="E2924" s="33" t="s">
        <v>1024</v>
      </c>
      <c r="F2924" s="33" t="s">
        <v>1023</v>
      </c>
      <c r="G2924" s="33" t="s">
        <v>8186</v>
      </c>
      <c r="H2924" s="5" t="s">
        <v>1855</v>
      </c>
      <c r="I2924" s="33">
        <v>2983</v>
      </c>
      <c r="K2924" s="9">
        <v>51</v>
      </c>
      <c r="O2924" s="33" t="s">
        <v>8187</v>
      </c>
      <c r="P2924" s="61" t="str">
        <f t="shared" si="137"/>
        <v>POINT(-79.98934 37.781277)</v>
      </c>
      <c r="Q2924" s="67">
        <v>37.781277000000003</v>
      </c>
      <c r="R2924" s="67">
        <v>-79.989339999999999</v>
      </c>
    </row>
    <row r="2925" spans="1:18" x14ac:dyDescent="0.25">
      <c r="A2925" s="76" t="str">
        <f t="shared" si="135"/>
        <v>51590</v>
      </c>
      <c r="B2925" s="76" t="str">
        <f t="shared" si="136"/>
        <v>51590</v>
      </c>
      <c r="C2925" s="33">
        <v>51590</v>
      </c>
      <c r="D2925" s="33" t="s">
        <v>8188</v>
      </c>
      <c r="E2925" s="33" t="s">
        <v>1024</v>
      </c>
      <c r="F2925" s="33" t="s">
        <v>1023</v>
      </c>
      <c r="G2925" s="33" t="s">
        <v>8188</v>
      </c>
      <c r="H2925" s="5" t="s">
        <v>1855</v>
      </c>
      <c r="I2925" s="33">
        <v>2984</v>
      </c>
      <c r="K2925" s="9">
        <v>51</v>
      </c>
      <c r="O2925" s="33" t="s">
        <v>8189</v>
      </c>
      <c r="P2925" s="61" t="str">
        <f t="shared" si="137"/>
        <v>POINT(-79.409867 36.591119)</v>
      </c>
      <c r="Q2925" s="67">
        <v>36.591118999999999</v>
      </c>
      <c r="R2925" s="67">
        <v>-79.409867000000006</v>
      </c>
    </row>
    <row r="2926" spans="1:18" x14ac:dyDescent="0.25">
      <c r="A2926" s="76" t="str">
        <f t="shared" si="135"/>
        <v>51595</v>
      </c>
      <c r="B2926" s="76" t="str">
        <f t="shared" si="136"/>
        <v>51595</v>
      </c>
      <c r="C2926" s="33">
        <v>51595</v>
      </c>
      <c r="D2926" s="33" t="s">
        <v>8190</v>
      </c>
      <c r="E2926" s="33" t="s">
        <v>1024</v>
      </c>
      <c r="F2926" s="33" t="s">
        <v>1023</v>
      </c>
      <c r="G2926" s="33" t="s">
        <v>8190</v>
      </c>
      <c r="H2926" s="5" t="s">
        <v>1855</v>
      </c>
      <c r="I2926" s="33">
        <v>2985</v>
      </c>
      <c r="K2926" s="9">
        <v>51</v>
      </c>
      <c r="O2926" s="33" t="s">
        <v>8191</v>
      </c>
      <c r="P2926" s="61" t="str">
        <f t="shared" si="137"/>
        <v>POINT(-77.541306 36.691841)</v>
      </c>
      <c r="Q2926" s="67">
        <v>36.691840999999997</v>
      </c>
      <c r="R2926" s="67">
        <v>-77.541306000000006</v>
      </c>
    </row>
    <row r="2927" spans="1:18" x14ac:dyDescent="0.25">
      <c r="A2927" s="76" t="str">
        <f t="shared" si="135"/>
        <v>51600</v>
      </c>
      <c r="B2927" s="76" t="str">
        <f t="shared" si="136"/>
        <v>51600</v>
      </c>
      <c r="C2927" s="33">
        <v>51600</v>
      </c>
      <c r="D2927" s="33" t="s">
        <v>8192</v>
      </c>
      <c r="E2927" s="33" t="s">
        <v>1024</v>
      </c>
      <c r="F2927" s="33" t="s">
        <v>1023</v>
      </c>
      <c r="G2927" s="33" t="s">
        <v>8192</v>
      </c>
      <c r="H2927" s="5" t="s">
        <v>1855</v>
      </c>
      <c r="I2927" s="33">
        <v>2986</v>
      </c>
      <c r="K2927" s="9">
        <v>51</v>
      </c>
      <c r="O2927" s="33" t="s">
        <v>8193</v>
      </c>
      <c r="P2927" s="61" t="str">
        <f t="shared" si="137"/>
        <v>POINT(-77.302597 38.852046)</v>
      </c>
      <c r="Q2927" s="67">
        <v>38.852046000000001</v>
      </c>
      <c r="R2927" s="67">
        <v>-77.302597000000006</v>
      </c>
    </row>
    <row r="2928" spans="1:18" x14ac:dyDescent="0.25">
      <c r="A2928" s="76" t="str">
        <f t="shared" si="135"/>
        <v>51610</v>
      </c>
      <c r="B2928" s="76" t="str">
        <f t="shared" si="136"/>
        <v>51610</v>
      </c>
      <c r="C2928" s="33">
        <v>51610</v>
      </c>
      <c r="D2928" s="33" t="s">
        <v>8194</v>
      </c>
      <c r="E2928" s="33" t="s">
        <v>1024</v>
      </c>
      <c r="F2928" s="33" t="s">
        <v>1023</v>
      </c>
      <c r="G2928" s="33" t="s">
        <v>8194</v>
      </c>
      <c r="H2928" s="5" t="s">
        <v>1855</v>
      </c>
      <c r="I2928" s="33">
        <v>2987</v>
      </c>
      <c r="K2928" s="9">
        <v>51</v>
      </c>
      <c r="O2928" s="33" t="s">
        <v>8195</v>
      </c>
      <c r="P2928" s="61" t="str">
        <f t="shared" si="137"/>
        <v>POINT(-77.173924 38.883689)</v>
      </c>
      <c r="Q2928" s="67">
        <v>38.883688999999997</v>
      </c>
      <c r="R2928" s="67">
        <v>-77.173924</v>
      </c>
    </row>
    <row r="2929" spans="1:18" x14ac:dyDescent="0.25">
      <c r="A2929" s="76" t="str">
        <f t="shared" si="135"/>
        <v>51620</v>
      </c>
      <c r="B2929" s="76" t="str">
        <f t="shared" si="136"/>
        <v>51620</v>
      </c>
      <c r="C2929" s="33">
        <v>51620</v>
      </c>
      <c r="D2929" s="33" t="s">
        <v>8196</v>
      </c>
      <c r="E2929" s="33" t="s">
        <v>1024</v>
      </c>
      <c r="F2929" s="33" t="s">
        <v>1023</v>
      </c>
      <c r="G2929" s="33" t="s">
        <v>8196</v>
      </c>
      <c r="H2929" s="5" t="s">
        <v>1855</v>
      </c>
      <c r="I2929" s="33">
        <v>2988</v>
      </c>
      <c r="K2929" s="9">
        <v>51</v>
      </c>
      <c r="O2929" s="33" t="s">
        <v>8197</v>
      </c>
      <c r="P2929" s="61" t="str">
        <f t="shared" si="137"/>
        <v>POINT(-76.936518 36.678687)</v>
      </c>
      <c r="Q2929" s="67">
        <v>36.678686999999996</v>
      </c>
      <c r="R2929" s="67">
        <v>-76.936518000000007</v>
      </c>
    </row>
    <row r="2930" spans="1:18" x14ac:dyDescent="0.25">
      <c r="A2930" s="76" t="str">
        <f t="shared" si="135"/>
        <v>51630</v>
      </c>
      <c r="B2930" s="76" t="str">
        <f t="shared" si="136"/>
        <v>51630</v>
      </c>
      <c r="C2930" s="33">
        <v>51630</v>
      </c>
      <c r="D2930" s="33" t="s">
        <v>8198</v>
      </c>
      <c r="E2930" s="33" t="s">
        <v>1024</v>
      </c>
      <c r="F2930" s="33" t="s">
        <v>1023</v>
      </c>
      <c r="G2930" s="33" t="s">
        <v>8198</v>
      </c>
      <c r="H2930" s="5" t="s">
        <v>1855</v>
      </c>
      <c r="I2930" s="33">
        <v>2989</v>
      </c>
      <c r="K2930" s="9">
        <v>51</v>
      </c>
      <c r="O2930" s="33" t="s">
        <v>8199</v>
      </c>
      <c r="P2930" s="61" t="str">
        <f t="shared" si="137"/>
        <v>POINT(-77.4809 38.298644)</v>
      </c>
      <c r="Q2930" s="67">
        <v>38.298644000000003</v>
      </c>
      <c r="R2930" s="67">
        <v>-77.480900000000005</v>
      </c>
    </row>
    <row r="2931" spans="1:18" x14ac:dyDescent="0.25">
      <c r="A2931" s="76" t="str">
        <f t="shared" si="135"/>
        <v>51640</v>
      </c>
      <c r="B2931" s="76" t="str">
        <f t="shared" si="136"/>
        <v>51640</v>
      </c>
      <c r="C2931" s="33">
        <v>51640</v>
      </c>
      <c r="D2931" s="33" t="s">
        <v>8200</v>
      </c>
      <c r="E2931" s="33" t="s">
        <v>1024</v>
      </c>
      <c r="F2931" s="33" t="s">
        <v>1023</v>
      </c>
      <c r="G2931" s="33" t="s">
        <v>8200</v>
      </c>
      <c r="H2931" s="5" t="s">
        <v>1855</v>
      </c>
      <c r="I2931" s="33">
        <v>2990</v>
      </c>
      <c r="K2931" s="9">
        <v>51</v>
      </c>
      <c r="O2931" s="33" t="s">
        <v>8201</v>
      </c>
      <c r="P2931" s="61" t="str">
        <f t="shared" si="137"/>
        <v>POINT(-80.918362 36.665998)</v>
      </c>
      <c r="Q2931" s="67">
        <v>36.665998000000002</v>
      </c>
      <c r="R2931" s="67">
        <v>-80.918362000000002</v>
      </c>
    </row>
    <row r="2932" spans="1:18" x14ac:dyDescent="0.25">
      <c r="A2932" s="76" t="str">
        <f t="shared" si="135"/>
        <v>51650</v>
      </c>
      <c r="B2932" s="76" t="str">
        <f t="shared" si="136"/>
        <v>51650</v>
      </c>
      <c r="C2932" s="33">
        <v>51650</v>
      </c>
      <c r="D2932" s="33" t="s">
        <v>8202</v>
      </c>
      <c r="E2932" s="33" t="s">
        <v>1024</v>
      </c>
      <c r="F2932" s="33" t="s">
        <v>1023</v>
      </c>
      <c r="G2932" s="33" t="s">
        <v>8202</v>
      </c>
      <c r="H2932" s="5" t="s">
        <v>1855</v>
      </c>
      <c r="I2932" s="33">
        <v>2991</v>
      </c>
      <c r="K2932" s="9">
        <v>51</v>
      </c>
      <c r="O2932" s="33" t="s">
        <v>8203</v>
      </c>
      <c r="P2932" s="61" t="str">
        <f t="shared" si="137"/>
        <v>POINT(-76.366965 37.042681)</v>
      </c>
      <c r="Q2932" s="67">
        <v>37.042681000000002</v>
      </c>
      <c r="R2932" s="67">
        <v>-76.366964999999993</v>
      </c>
    </row>
    <row r="2933" spans="1:18" x14ac:dyDescent="0.25">
      <c r="A2933" s="76" t="str">
        <f t="shared" si="135"/>
        <v>51660</v>
      </c>
      <c r="B2933" s="76" t="str">
        <f t="shared" si="136"/>
        <v>51660</v>
      </c>
      <c r="C2933" s="33">
        <v>51660</v>
      </c>
      <c r="D2933" s="33" t="s">
        <v>8204</v>
      </c>
      <c r="E2933" s="33" t="s">
        <v>1024</v>
      </c>
      <c r="F2933" s="33" t="s">
        <v>1023</v>
      </c>
      <c r="G2933" s="33" t="s">
        <v>8204</v>
      </c>
      <c r="H2933" s="5" t="s">
        <v>1855</v>
      </c>
      <c r="I2933" s="33">
        <v>2992</v>
      </c>
      <c r="K2933" s="9">
        <v>51</v>
      </c>
      <c r="O2933" s="33" t="s">
        <v>8205</v>
      </c>
      <c r="P2933" s="61" t="str">
        <f t="shared" si="137"/>
        <v>POINT(-78.868871 38.440627)</v>
      </c>
      <c r="Q2933" s="67">
        <v>38.440626999999999</v>
      </c>
      <c r="R2933" s="67">
        <v>-78.868870999999999</v>
      </c>
    </row>
    <row r="2934" spans="1:18" x14ac:dyDescent="0.25">
      <c r="A2934" s="76" t="str">
        <f t="shared" si="135"/>
        <v>51670</v>
      </c>
      <c r="B2934" s="76" t="str">
        <f t="shared" si="136"/>
        <v>51670</v>
      </c>
      <c r="C2934" s="33">
        <v>51670</v>
      </c>
      <c r="D2934" s="33" t="s">
        <v>8206</v>
      </c>
      <c r="E2934" s="33" t="s">
        <v>1024</v>
      </c>
      <c r="F2934" s="33" t="s">
        <v>1023</v>
      </c>
      <c r="G2934" s="33" t="s">
        <v>8206</v>
      </c>
      <c r="H2934" s="5" t="s">
        <v>1855</v>
      </c>
      <c r="I2934" s="33">
        <v>2993</v>
      </c>
      <c r="K2934" s="9">
        <v>51</v>
      </c>
      <c r="O2934" s="33" t="s">
        <v>8207</v>
      </c>
      <c r="P2934" s="61" t="str">
        <f t="shared" si="137"/>
        <v>POINT(-77.304582 37.289087)</v>
      </c>
      <c r="Q2934" s="67">
        <v>37.289087000000002</v>
      </c>
      <c r="R2934" s="67">
        <v>-77.304581999999996</v>
      </c>
    </row>
    <row r="2935" spans="1:18" x14ac:dyDescent="0.25">
      <c r="A2935" s="76" t="str">
        <f t="shared" si="135"/>
        <v>51678</v>
      </c>
      <c r="B2935" s="76" t="str">
        <f t="shared" si="136"/>
        <v>51678</v>
      </c>
      <c r="C2935" s="33">
        <v>51678</v>
      </c>
      <c r="D2935" s="33" t="s">
        <v>8208</v>
      </c>
      <c r="E2935" s="33" t="s">
        <v>1024</v>
      </c>
      <c r="F2935" s="33" t="s">
        <v>1023</v>
      </c>
      <c r="G2935" s="33" t="s">
        <v>8208</v>
      </c>
      <c r="H2935" s="5" t="s">
        <v>1855</v>
      </c>
      <c r="I2935" s="33">
        <v>2994</v>
      </c>
      <c r="K2935" s="9">
        <v>51</v>
      </c>
      <c r="O2935" s="33" t="s">
        <v>8209</v>
      </c>
      <c r="P2935" s="61" t="str">
        <f t="shared" si="137"/>
        <v>POINT(-79.442982 37.784093)</v>
      </c>
      <c r="Q2935" s="67">
        <v>37.784092999999999</v>
      </c>
      <c r="R2935" s="67">
        <v>-79.442982000000001</v>
      </c>
    </row>
    <row r="2936" spans="1:18" x14ac:dyDescent="0.25">
      <c r="A2936" s="76" t="str">
        <f t="shared" si="135"/>
        <v>51680</v>
      </c>
      <c r="B2936" s="76" t="str">
        <f t="shared" si="136"/>
        <v>51680</v>
      </c>
      <c r="C2936" s="33">
        <v>51680</v>
      </c>
      <c r="D2936" s="33" t="s">
        <v>8210</v>
      </c>
      <c r="E2936" s="33" t="s">
        <v>1024</v>
      </c>
      <c r="F2936" s="33" t="s">
        <v>1023</v>
      </c>
      <c r="G2936" s="33" t="s">
        <v>8210</v>
      </c>
      <c r="H2936" s="5" t="s">
        <v>1855</v>
      </c>
      <c r="I2936" s="33">
        <v>2995</v>
      </c>
      <c r="K2936" s="9">
        <v>51</v>
      </c>
      <c r="O2936" s="33" t="s">
        <v>8211</v>
      </c>
      <c r="P2936" s="61" t="str">
        <f t="shared" si="137"/>
        <v>POINT(-79.188942 37.394382)</v>
      </c>
      <c r="Q2936" s="67">
        <v>37.394382</v>
      </c>
      <c r="R2936" s="67">
        <v>-79.188941999999997</v>
      </c>
    </row>
    <row r="2937" spans="1:18" x14ac:dyDescent="0.25">
      <c r="A2937" s="76" t="str">
        <f t="shared" si="135"/>
        <v>51683</v>
      </c>
      <c r="B2937" s="76" t="str">
        <f t="shared" si="136"/>
        <v>51683</v>
      </c>
      <c r="C2937" s="33">
        <v>51683</v>
      </c>
      <c r="D2937" s="33" t="s">
        <v>8212</v>
      </c>
      <c r="E2937" s="33" t="s">
        <v>1024</v>
      </c>
      <c r="F2937" s="33" t="s">
        <v>1023</v>
      </c>
      <c r="G2937" s="33" t="s">
        <v>8212</v>
      </c>
      <c r="H2937" s="5" t="s">
        <v>1855</v>
      </c>
      <c r="I2937" s="33">
        <v>2996</v>
      </c>
      <c r="K2937" s="9">
        <v>51</v>
      </c>
      <c r="O2937" s="33" t="s">
        <v>8213</v>
      </c>
      <c r="P2937" s="61" t="str">
        <f t="shared" si="137"/>
        <v>POINT(-77.474795 38.753009)</v>
      </c>
      <c r="Q2937" s="67">
        <v>38.753008999999999</v>
      </c>
      <c r="R2937" s="67">
        <v>-77.474795</v>
      </c>
    </row>
    <row r="2938" spans="1:18" x14ac:dyDescent="0.25">
      <c r="A2938" s="76" t="str">
        <f t="shared" si="135"/>
        <v>51685</v>
      </c>
      <c r="B2938" s="76" t="str">
        <f t="shared" si="136"/>
        <v>51685</v>
      </c>
      <c r="C2938" s="33">
        <v>51685</v>
      </c>
      <c r="D2938" s="33" t="s">
        <v>8214</v>
      </c>
      <c r="E2938" s="33" t="s">
        <v>1024</v>
      </c>
      <c r="F2938" s="33" t="s">
        <v>1023</v>
      </c>
      <c r="G2938" s="33" t="s">
        <v>8214</v>
      </c>
      <c r="H2938" s="5" t="s">
        <v>1855</v>
      </c>
      <c r="I2938" s="33">
        <v>2997</v>
      </c>
      <c r="K2938" s="9">
        <v>51</v>
      </c>
      <c r="O2938" s="33" t="s">
        <v>8215</v>
      </c>
      <c r="P2938" s="61" t="str">
        <f t="shared" si="137"/>
        <v>POINT(-77.448892 38.772139)</v>
      </c>
      <c r="Q2938" s="67">
        <v>38.772139000000003</v>
      </c>
      <c r="R2938" s="67">
        <v>-77.448892000000001</v>
      </c>
    </row>
    <row r="2939" spans="1:18" x14ac:dyDescent="0.25">
      <c r="A2939" s="76" t="str">
        <f t="shared" si="135"/>
        <v>51690</v>
      </c>
      <c r="B2939" s="76" t="str">
        <f t="shared" si="136"/>
        <v>51690</v>
      </c>
      <c r="C2939" s="33">
        <v>51690</v>
      </c>
      <c r="D2939" s="33" t="s">
        <v>8216</v>
      </c>
      <c r="E2939" s="33" t="s">
        <v>1024</v>
      </c>
      <c r="F2939" s="33" t="s">
        <v>1023</v>
      </c>
      <c r="G2939" s="33" t="s">
        <v>8216</v>
      </c>
      <c r="H2939" s="5" t="s">
        <v>1855</v>
      </c>
      <c r="I2939" s="33">
        <v>2998</v>
      </c>
      <c r="K2939" s="9">
        <v>51</v>
      </c>
      <c r="O2939" s="33" t="s">
        <v>8217</v>
      </c>
      <c r="P2939" s="61" t="str">
        <f t="shared" si="137"/>
        <v>POINT(-79.86482 36.683587)</v>
      </c>
      <c r="Q2939" s="67">
        <v>36.683587000000003</v>
      </c>
      <c r="R2939" s="67">
        <v>-79.864819999999995</v>
      </c>
    </row>
    <row r="2940" spans="1:18" x14ac:dyDescent="0.25">
      <c r="A2940" s="76" t="str">
        <f t="shared" si="135"/>
        <v>51700</v>
      </c>
      <c r="B2940" s="76" t="str">
        <f t="shared" si="136"/>
        <v>51700</v>
      </c>
      <c r="C2940" s="33">
        <v>51700</v>
      </c>
      <c r="D2940" s="33" t="s">
        <v>8218</v>
      </c>
      <c r="E2940" s="33" t="s">
        <v>1024</v>
      </c>
      <c r="F2940" s="33" t="s">
        <v>1023</v>
      </c>
      <c r="G2940" s="33" t="s">
        <v>8218</v>
      </c>
      <c r="H2940" s="5" t="s">
        <v>1855</v>
      </c>
      <c r="I2940" s="33">
        <v>2999</v>
      </c>
      <c r="K2940" s="9">
        <v>51</v>
      </c>
      <c r="O2940" s="33" t="s">
        <v>8219</v>
      </c>
      <c r="P2940" s="61" t="str">
        <f t="shared" si="137"/>
        <v>POINT(-76.495942 37.089637)</v>
      </c>
      <c r="Q2940" s="67">
        <v>37.089637000000003</v>
      </c>
      <c r="R2940" s="67">
        <v>-76.495941999999999</v>
      </c>
    </row>
    <row r="2941" spans="1:18" x14ac:dyDescent="0.25">
      <c r="A2941" s="76" t="str">
        <f t="shared" si="135"/>
        <v>51710</v>
      </c>
      <c r="B2941" s="76" t="str">
        <f t="shared" si="136"/>
        <v>51710</v>
      </c>
      <c r="C2941" s="33">
        <v>51710</v>
      </c>
      <c r="D2941" s="33" t="s">
        <v>8220</v>
      </c>
      <c r="E2941" s="33" t="s">
        <v>1024</v>
      </c>
      <c r="F2941" s="33" t="s">
        <v>1023</v>
      </c>
      <c r="G2941" s="33" t="s">
        <v>8220</v>
      </c>
      <c r="H2941" s="5" t="s">
        <v>1855</v>
      </c>
      <c r="I2941" s="33">
        <v>3000</v>
      </c>
      <c r="K2941" s="9">
        <v>51</v>
      </c>
      <c r="O2941" s="33" t="s">
        <v>8221</v>
      </c>
      <c r="P2941" s="61" t="str">
        <f t="shared" si="137"/>
        <v>POINT(-76.262277 36.891356)</v>
      </c>
      <c r="Q2941" s="67">
        <v>36.891356000000002</v>
      </c>
      <c r="R2941" s="67">
        <v>-76.262276999999997</v>
      </c>
    </row>
    <row r="2942" spans="1:18" x14ac:dyDescent="0.25">
      <c r="A2942" s="76" t="str">
        <f t="shared" si="135"/>
        <v>51720</v>
      </c>
      <c r="B2942" s="76" t="str">
        <f t="shared" si="136"/>
        <v>51720</v>
      </c>
      <c r="C2942" s="33">
        <v>51720</v>
      </c>
      <c r="D2942" s="33" t="s">
        <v>8222</v>
      </c>
      <c r="E2942" s="33" t="s">
        <v>1024</v>
      </c>
      <c r="F2942" s="33" t="s">
        <v>1023</v>
      </c>
      <c r="G2942" s="33" t="s">
        <v>8222</v>
      </c>
      <c r="H2942" s="5" t="s">
        <v>1855</v>
      </c>
      <c r="I2942" s="33">
        <v>3001</v>
      </c>
      <c r="K2942" s="9">
        <v>51</v>
      </c>
      <c r="O2942" s="33" t="s">
        <v>8223</v>
      </c>
      <c r="P2942" s="61" t="str">
        <f t="shared" si="137"/>
        <v>POINT(-82.624348 36.938169)</v>
      </c>
      <c r="Q2942" s="67">
        <v>36.938169000000002</v>
      </c>
      <c r="R2942" s="67">
        <v>-82.624347999999998</v>
      </c>
    </row>
    <row r="2943" spans="1:18" x14ac:dyDescent="0.25">
      <c r="A2943" s="76" t="str">
        <f t="shared" si="135"/>
        <v>51730</v>
      </c>
      <c r="B2943" s="76" t="str">
        <f t="shared" si="136"/>
        <v>51730</v>
      </c>
      <c r="C2943" s="33">
        <v>51730</v>
      </c>
      <c r="D2943" s="33" t="s">
        <v>8224</v>
      </c>
      <c r="E2943" s="33" t="s">
        <v>1024</v>
      </c>
      <c r="F2943" s="33" t="s">
        <v>1023</v>
      </c>
      <c r="G2943" s="33" t="s">
        <v>8224</v>
      </c>
      <c r="H2943" s="5" t="s">
        <v>1855</v>
      </c>
      <c r="I2943" s="33">
        <v>3002</v>
      </c>
      <c r="K2943" s="9">
        <v>51</v>
      </c>
      <c r="O2943" s="33" t="s">
        <v>8225</v>
      </c>
      <c r="P2943" s="61" t="str">
        <f t="shared" si="137"/>
        <v>POINT(-77.396848 37.210514)</v>
      </c>
      <c r="Q2943" s="67">
        <v>37.210514000000003</v>
      </c>
      <c r="R2943" s="67">
        <v>-77.396848000000006</v>
      </c>
    </row>
    <row r="2944" spans="1:18" x14ac:dyDescent="0.25">
      <c r="A2944" s="76" t="str">
        <f t="shared" si="135"/>
        <v>51735</v>
      </c>
      <c r="B2944" s="76" t="str">
        <f t="shared" si="136"/>
        <v>51735</v>
      </c>
      <c r="C2944" s="33">
        <v>51735</v>
      </c>
      <c r="D2944" s="33" t="s">
        <v>8226</v>
      </c>
      <c r="E2944" s="33" t="s">
        <v>1024</v>
      </c>
      <c r="F2944" s="33" t="s">
        <v>1023</v>
      </c>
      <c r="G2944" s="33" t="s">
        <v>8226</v>
      </c>
      <c r="H2944" s="5" t="s">
        <v>1855</v>
      </c>
      <c r="I2944" s="33">
        <v>3003</v>
      </c>
      <c r="K2944" s="9">
        <v>51</v>
      </c>
      <c r="O2944" s="33" t="s">
        <v>8227</v>
      </c>
      <c r="P2944" s="61" t="str">
        <f t="shared" si="137"/>
        <v>POINT(-76.381322 37.131625)</v>
      </c>
      <c r="Q2944" s="67">
        <v>37.131625</v>
      </c>
      <c r="R2944" s="67">
        <v>-76.381321999999997</v>
      </c>
    </row>
    <row r="2945" spans="1:18" x14ac:dyDescent="0.25">
      <c r="A2945" s="76" t="str">
        <f t="shared" si="135"/>
        <v>51740</v>
      </c>
      <c r="B2945" s="76" t="str">
        <f t="shared" si="136"/>
        <v>51740</v>
      </c>
      <c r="C2945" s="33">
        <v>51740</v>
      </c>
      <c r="D2945" s="33" t="s">
        <v>8228</v>
      </c>
      <c r="E2945" s="33" t="s">
        <v>1024</v>
      </c>
      <c r="F2945" s="33" t="s">
        <v>1023</v>
      </c>
      <c r="G2945" s="33" t="s">
        <v>8228</v>
      </c>
      <c r="H2945" s="5" t="s">
        <v>1855</v>
      </c>
      <c r="I2945" s="33">
        <v>3004</v>
      </c>
      <c r="K2945" s="9">
        <v>51</v>
      </c>
      <c r="O2945" s="33" t="s">
        <v>8229</v>
      </c>
      <c r="P2945" s="61" t="str">
        <f t="shared" si="137"/>
        <v>POINT(-76.35389 36.833227)</v>
      </c>
      <c r="Q2945" s="67">
        <v>36.833227000000001</v>
      </c>
      <c r="R2945" s="67">
        <v>-76.353890000000007</v>
      </c>
    </row>
    <row r="2946" spans="1:18" x14ac:dyDescent="0.25">
      <c r="A2946" s="76" t="str">
        <f t="shared" si="135"/>
        <v>51750</v>
      </c>
      <c r="B2946" s="76" t="str">
        <f t="shared" si="136"/>
        <v>51750</v>
      </c>
      <c r="C2946" s="33">
        <v>51750</v>
      </c>
      <c r="D2946" s="33" t="s">
        <v>8230</v>
      </c>
      <c r="E2946" s="33" t="s">
        <v>1024</v>
      </c>
      <c r="F2946" s="33" t="s">
        <v>1023</v>
      </c>
      <c r="G2946" s="33" t="s">
        <v>8230</v>
      </c>
      <c r="H2946" s="5" t="s">
        <v>1855</v>
      </c>
      <c r="I2946" s="33">
        <v>3005</v>
      </c>
      <c r="K2946" s="9">
        <v>51</v>
      </c>
      <c r="O2946" s="33" t="s">
        <v>8231</v>
      </c>
      <c r="P2946" s="61" t="str">
        <f t="shared" si="137"/>
        <v>POINT(-80.558831 37.128676)</v>
      </c>
      <c r="Q2946" s="67">
        <v>37.128675999999999</v>
      </c>
      <c r="R2946" s="67">
        <v>-80.558830999999998</v>
      </c>
    </row>
    <row r="2947" spans="1:18" x14ac:dyDescent="0.25">
      <c r="A2947" s="76" t="str">
        <f t="shared" ref="A2947:A3010" si="138">K2947&amp;RIGHT(C2947,3)</f>
        <v>51760</v>
      </c>
      <c r="B2947" s="76" t="str">
        <f t="shared" ref="B2947:B3010" si="139">TEXT(A2947,"00000")</f>
        <v>51760</v>
      </c>
      <c r="C2947" s="33">
        <v>51760</v>
      </c>
      <c r="D2947" s="33" t="s">
        <v>8232</v>
      </c>
      <c r="E2947" s="33" t="s">
        <v>1024</v>
      </c>
      <c r="F2947" s="33" t="s">
        <v>1023</v>
      </c>
      <c r="G2947" s="33" t="s">
        <v>8232</v>
      </c>
      <c r="H2947" s="5" t="s">
        <v>1855</v>
      </c>
      <c r="I2947" s="33">
        <v>3006</v>
      </c>
      <c r="K2947" s="9">
        <v>51</v>
      </c>
      <c r="O2947" s="33" t="s">
        <v>8233</v>
      </c>
      <c r="P2947" s="61" t="str">
        <f t="shared" ref="P2947:P3010" si="140">CONCATENATE("POINT","(",R2947," ",Q2947,")")</f>
        <v>POINT(-77.466976 37.53579)</v>
      </c>
      <c r="Q2947" s="67">
        <v>37.535789999999999</v>
      </c>
      <c r="R2947" s="67">
        <v>-77.466976000000003</v>
      </c>
    </row>
    <row r="2948" spans="1:18" x14ac:dyDescent="0.25">
      <c r="A2948" s="76" t="str">
        <f t="shared" si="138"/>
        <v>51770</v>
      </c>
      <c r="B2948" s="76" t="str">
        <f t="shared" si="139"/>
        <v>51770</v>
      </c>
      <c r="C2948" s="33">
        <v>51770</v>
      </c>
      <c r="D2948" s="33" t="s">
        <v>8234</v>
      </c>
      <c r="E2948" s="33" t="s">
        <v>1024</v>
      </c>
      <c r="F2948" s="33" t="s">
        <v>1023</v>
      </c>
      <c r="G2948" s="33" t="s">
        <v>8234</v>
      </c>
      <c r="H2948" s="5" t="s">
        <v>1855</v>
      </c>
      <c r="I2948" s="33">
        <v>3007</v>
      </c>
      <c r="K2948" s="9">
        <v>51</v>
      </c>
      <c r="O2948" s="33" t="s">
        <v>8235</v>
      </c>
      <c r="P2948" s="61" t="str">
        <f t="shared" si="140"/>
        <v>POINT(-79.960131 37.278728)</v>
      </c>
      <c r="Q2948" s="67">
        <v>37.278728000000001</v>
      </c>
      <c r="R2948" s="67">
        <v>-79.960131000000004</v>
      </c>
    </row>
    <row r="2949" spans="1:18" x14ac:dyDescent="0.25">
      <c r="A2949" s="76" t="str">
        <f t="shared" si="138"/>
        <v>51775</v>
      </c>
      <c r="B2949" s="76" t="str">
        <f t="shared" si="139"/>
        <v>51775</v>
      </c>
      <c r="C2949" s="33">
        <v>51775</v>
      </c>
      <c r="D2949" s="33" t="s">
        <v>8236</v>
      </c>
      <c r="E2949" s="33" t="s">
        <v>1024</v>
      </c>
      <c r="F2949" s="33" t="s">
        <v>1023</v>
      </c>
      <c r="G2949" s="33" t="s">
        <v>8236</v>
      </c>
      <c r="H2949" s="5" t="s">
        <v>1855</v>
      </c>
      <c r="I2949" s="33">
        <v>3008</v>
      </c>
      <c r="K2949" s="9">
        <v>51</v>
      </c>
      <c r="O2949" s="33" t="s">
        <v>8237</v>
      </c>
      <c r="P2949" s="61" t="str">
        <f t="shared" si="140"/>
        <v>POINT(-80.05573 37.286115)</v>
      </c>
      <c r="Q2949" s="67">
        <v>37.286115000000002</v>
      </c>
      <c r="R2949" s="67">
        <v>-80.055729999999997</v>
      </c>
    </row>
    <row r="2950" spans="1:18" x14ac:dyDescent="0.25">
      <c r="A2950" s="76" t="str">
        <f t="shared" si="138"/>
        <v>51790</v>
      </c>
      <c r="B2950" s="76" t="str">
        <f t="shared" si="139"/>
        <v>51790</v>
      </c>
      <c r="C2950" s="33">
        <v>51790</v>
      </c>
      <c r="D2950" s="33" t="s">
        <v>8238</v>
      </c>
      <c r="E2950" s="33" t="s">
        <v>1024</v>
      </c>
      <c r="F2950" s="33" t="s">
        <v>1023</v>
      </c>
      <c r="G2950" s="33" t="s">
        <v>8238</v>
      </c>
      <c r="H2950" s="5" t="s">
        <v>1855</v>
      </c>
      <c r="I2950" s="33">
        <v>3009</v>
      </c>
      <c r="K2950" s="9">
        <v>51</v>
      </c>
      <c r="O2950" s="33" t="s">
        <v>8239</v>
      </c>
      <c r="P2950" s="61" t="str">
        <f t="shared" si="140"/>
        <v>POINT(-79.077956 38.157796)</v>
      </c>
      <c r="Q2950" s="67">
        <v>38.157795999999998</v>
      </c>
      <c r="R2950" s="67">
        <v>-79.077956</v>
      </c>
    </row>
    <row r="2951" spans="1:18" x14ac:dyDescent="0.25">
      <c r="A2951" s="76" t="str">
        <f t="shared" si="138"/>
        <v>51800</v>
      </c>
      <c r="B2951" s="76" t="str">
        <f t="shared" si="139"/>
        <v>51800</v>
      </c>
      <c r="C2951" s="33">
        <v>51800</v>
      </c>
      <c r="D2951" s="33" t="s">
        <v>8240</v>
      </c>
      <c r="E2951" s="33" t="s">
        <v>1024</v>
      </c>
      <c r="F2951" s="33" t="s">
        <v>1023</v>
      </c>
      <c r="G2951" s="33" t="s">
        <v>8240</v>
      </c>
      <c r="H2951" s="5" t="s">
        <v>1855</v>
      </c>
      <c r="I2951" s="33">
        <v>3010</v>
      </c>
      <c r="K2951" s="9">
        <v>51</v>
      </c>
      <c r="O2951" s="33" t="s">
        <v>8241</v>
      </c>
      <c r="P2951" s="61" t="str">
        <f t="shared" si="140"/>
        <v>POINT(-76.556872 36.776711)</v>
      </c>
      <c r="Q2951" s="67">
        <v>36.776710999999999</v>
      </c>
      <c r="R2951" s="67">
        <v>-76.556871999999998</v>
      </c>
    </row>
    <row r="2952" spans="1:18" x14ac:dyDescent="0.25">
      <c r="A2952" s="76" t="str">
        <f t="shared" si="138"/>
        <v>51810</v>
      </c>
      <c r="B2952" s="76" t="str">
        <f t="shared" si="139"/>
        <v>51810</v>
      </c>
      <c r="C2952" s="33">
        <v>51810</v>
      </c>
      <c r="D2952" s="33" t="s">
        <v>8242</v>
      </c>
      <c r="E2952" s="33" t="s">
        <v>1024</v>
      </c>
      <c r="F2952" s="33" t="s">
        <v>1023</v>
      </c>
      <c r="G2952" s="33" t="s">
        <v>8242</v>
      </c>
      <c r="H2952" s="5" t="s">
        <v>1855</v>
      </c>
      <c r="I2952" s="33">
        <v>3011</v>
      </c>
      <c r="K2952" s="9">
        <v>51</v>
      </c>
      <c r="O2952" s="33" t="s">
        <v>8243</v>
      </c>
      <c r="P2952" s="61" t="str">
        <f t="shared" si="140"/>
        <v>POINT(-76.099445 36.821554)</v>
      </c>
      <c r="Q2952" s="67">
        <v>36.821553999999999</v>
      </c>
      <c r="R2952" s="67">
        <v>-76.099445000000003</v>
      </c>
    </row>
    <row r="2953" spans="1:18" x14ac:dyDescent="0.25">
      <c r="A2953" s="76" t="str">
        <f t="shared" si="138"/>
        <v>51820</v>
      </c>
      <c r="B2953" s="76" t="str">
        <f t="shared" si="139"/>
        <v>51820</v>
      </c>
      <c r="C2953" s="33">
        <v>51820</v>
      </c>
      <c r="D2953" s="33" t="s">
        <v>8244</v>
      </c>
      <c r="E2953" s="33" t="s">
        <v>1024</v>
      </c>
      <c r="F2953" s="33" t="s">
        <v>1023</v>
      </c>
      <c r="G2953" s="33" t="s">
        <v>8244</v>
      </c>
      <c r="H2953" s="5" t="s">
        <v>1855</v>
      </c>
      <c r="I2953" s="33">
        <v>3012</v>
      </c>
      <c r="K2953" s="9">
        <v>51</v>
      </c>
      <c r="O2953" s="33" t="s">
        <v>8245</v>
      </c>
      <c r="P2953" s="61" t="str">
        <f t="shared" si="140"/>
        <v>POINT(-78.896755 38.072013)</v>
      </c>
      <c r="Q2953" s="67">
        <v>38.072012999999998</v>
      </c>
      <c r="R2953" s="67">
        <v>-78.896754999999999</v>
      </c>
    </row>
    <row r="2954" spans="1:18" x14ac:dyDescent="0.25">
      <c r="A2954" s="76" t="str">
        <f t="shared" si="138"/>
        <v>51830</v>
      </c>
      <c r="B2954" s="76" t="str">
        <f t="shared" si="139"/>
        <v>51830</v>
      </c>
      <c r="C2954" s="33">
        <v>51830</v>
      </c>
      <c r="D2954" s="33" t="s">
        <v>8246</v>
      </c>
      <c r="E2954" s="33" t="s">
        <v>1024</v>
      </c>
      <c r="F2954" s="33" t="s">
        <v>1023</v>
      </c>
      <c r="G2954" s="33" t="s">
        <v>8246</v>
      </c>
      <c r="H2954" s="5" t="s">
        <v>1855</v>
      </c>
      <c r="I2954" s="33">
        <v>3013</v>
      </c>
      <c r="K2954" s="9">
        <v>51</v>
      </c>
      <c r="O2954" s="33" t="s">
        <v>8247</v>
      </c>
      <c r="P2954" s="61" t="str">
        <f t="shared" si="140"/>
        <v>POINT(-76.713075 37.275866)</v>
      </c>
      <c r="Q2954" s="67">
        <v>37.275866000000001</v>
      </c>
      <c r="R2954" s="67">
        <v>-76.713075000000003</v>
      </c>
    </row>
    <row r="2955" spans="1:18" x14ac:dyDescent="0.25">
      <c r="A2955" s="76" t="str">
        <f t="shared" si="138"/>
        <v>51840</v>
      </c>
      <c r="B2955" s="76" t="str">
        <f t="shared" si="139"/>
        <v>51840</v>
      </c>
      <c r="C2955" s="33">
        <v>51840</v>
      </c>
      <c r="D2955" s="33" t="s">
        <v>8248</v>
      </c>
      <c r="E2955" s="33" t="s">
        <v>1024</v>
      </c>
      <c r="F2955" s="33" t="s">
        <v>1023</v>
      </c>
      <c r="G2955" s="33" t="s">
        <v>8248</v>
      </c>
      <c r="H2955" s="5" t="s">
        <v>1855</v>
      </c>
      <c r="I2955" s="33">
        <v>3014</v>
      </c>
      <c r="K2955" s="9">
        <v>51</v>
      </c>
      <c r="O2955" s="33" t="s">
        <v>8249</v>
      </c>
      <c r="P2955" s="61" t="str">
        <f t="shared" si="140"/>
        <v>POINT(-78.170343 39.175174)</v>
      </c>
      <c r="Q2955" s="67">
        <v>39.175173999999998</v>
      </c>
      <c r="R2955" s="67">
        <v>-78.170343000000003</v>
      </c>
    </row>
    <row r="2956" spans="1:18" x14ac:dyDescent="0.25">
      <c r="A2956" s="76" t="str">
        <f t="shared" si="138"/>
        <v>53001</v>
      </c>
      <c r="B2956" s="76" t="str">
        <f t="shared" si="139"/>
        <v>53001</v>
      </c>
      <c r="C2956" s="33">
        <v>53001</v>
      </c>
      <c r="D2956" s="33" t="s">
        <v>2524</v>
      </c>
      <c r="E2956" s="33" t="s">
        <v>1027</v>
      </c>
      <c r="F2956" s="33" t="s">
        <v>1026</v>
      </c>
      <c r="G2956" s="33" t="s">
        <v>2525</v>
      </c>
      <c r="H2956" s="5" t="s">
        <v>1855</v>
      </c>
      <c r="I2956" s="33">
        <v>3015</v>
      </c>
      <c r="K2956" s="9">
        <v>53</v>
      </c>
      <c r="O2956" s="33" t="s">
        <v>8250</v>
      </c>
      <c r="P2956" s="61" t="str">
        <f t="shared" si="140"/>
        <v>POINT(-119.02242 46.865676)</v>
      </c>
      <c r="Q2956" s="67">
        <v>46.865676000000001</v>
      </c>
      <c r="R2956" s="67">
        <v>-119.02242</v>
      </c>
    </row>
    <row r="2957" spans="1:18" x14ac:dyDescent="0.25">
      <c r="A2957" s="76" t="str">
        <f t="shared" si="138"/>
        <v>53003</v>
      </c>
      <c r="B2957" s="76" t="str">
        <f t="shared" si="139"/>
        <v>53003</v>
      </c>
      <c r="C2957" s="33">
        <v>53003</v>
      </c>
      <c r="D2957" s="33" t="s">
        <v>8251</v>
      </c>
      <c r="E2957" s="33" t="s">
        <v>1027</v>
      </c>
      <c r="F2957" s="33" t="s">
        <v>1026</v>
      </c>
      <c r="G2957" s="33" t="s">
        <v>8252</v>
      </c>
      <c r="H2957" s="5" t="s">
        <v>1855</v>
      </c>
      <c r="I2957" s="33">
        <v>3016</v>
      </c>
      <c r="K2957" s="9">
        <v>53</v>
      </c>
      <c r="O2957" s="33" t="s">
        <v>8253</v>
      </c>
      <c r="P2957" s="61" t="str">
        <f t="shared" si="140"/>
        <v>POINT(-117.067274 46.388456)</v>
      </c>
      <c r="Q2957" s="67">
        <v>46.388455999999998</v>
      </c>
      <c r="R2957" s="67">
        <v>-117.067274</v>
      </c>
    </row>
    <row r="2958" spans="1:18" x14ac:dyDescent="0.25">
      <c r="A2958" s="76" t="str">
        <f t="shared" si="138"/>
        <v>53005</v>
      </c>
      <c r="B2958" s="76" t="str">
        <f t="shared" si="139"/>
        <v>53005</v>
      </c>
      <c r="C2958" s="33">
        <v>53005</v>
      </c>
      <c r="D2958" s="33" t="s">
        <v>2176</v>
      </c>
      <c r="E2958" s="33" t="s">
        <v>1027</v>
      </c>
      <c r="F2958" s="33" t="s">
        <v>1026</v>
      </c>
      <c r="G2958" s="33" t="s">
        <v>2177</v>
      </c>
      <c r="H2958" s="5" t="s">
        <v>1855</v>
      </c>
      <c r="I2958" s="33">
        <v>3017</v>
      </c>
      <c r="K2958" s="9">
        <v>53</v>
      </c>
      <c r="O2958" s="33" t="s">
        <v>8254</v>
      </c>
      <c r="P2958" s="61" t="str">
        <f t="shared" si="140"/>
        <v>POINT(-119.276099 46.229004)</v>
      </c>
      <c r="Q2958" s="67">
        <v>46.229004000000003</v>
      </c>
      <c r="R2958" s="67">
        <v>-119.276099</v>
      </c>
    </row>
    <row r="2959" spans="1:18" x14ac:dyDescent="0.25">
      <c r="A2959" s="76" t="str">
        <f t="shared" si="138"/>
        <v>53007</v>
      </c>
      <c r="B2959" s="76" t="str">
        <f t="shared" si="139"/>
        <v>53007</v>
      </c>
      <c r="C2959" s="33">
        <v>53007</v>
      </c>
      <c r="D2959" s="33" t="s">
        <v>8255</v>
      </c>
      <c r="E2959" s="33" t="s">
        <v>1027</v>
      </c>
      <c r="F2959" s="33" t="s">
        <v>1026</v>
      </c>
      <c r="G2959" s="33" t="s">
        <v>8256</v>
      </c>
      <c r="H2959" s="5" t="s">
        <v>1855</v>
      </c>
      <c r="I2959" s="33">
        <v>3018</v>
      </c>
      <c r="K2959" s="9">
        <v>53</v>
      </c>
      <c r="O2959" s="33" t="s">
        <v>8257</v>
      </c>
      <c r="P2959" s="61" t="str">
        <f t="shared" si="140"/>
        <v>POINT(-120.344707 47.530217)</v>
      </c>
      <c r="Q2959" s="67">
        <v>47.530217</v>
      </c>
      <c r="R2959" s="67">
        <v>-120.344707</v>
      </c>
    </row>
    <row r="2960" spans="1:18" x14ac:dyDescent="0.25">
      <c r="A2960" s="76" t="str">
        <f t="shared" si="138"/>
        <v>53009</v>
      </c>
      <c r="B2960" s="76" t="str">
        <f t="shared" si="139"/>
        <v>53009</v>
      </c>
      <c r="C2960" s="33">
        <v>53009</v>
      </c>
      <c r="D2960" s="33" t="s">
        <v>8258</v>
      </c>
      <c r="E2960" s="33" t="s">
        <v>1027</v>
      </c>
      <c r="F2960" s="33" t="s">
        <v>1026</v>
      </c>
      <c r="G2960" s="33" t="s">
        <v>8259</v>
      </c>
      <c r="H2960" s="5" t="s">
        <v>1855</v>
      </c>
      <c r="I2960" s="33">
        <v>3019</v>
      </c>
      <c r="K2960" s="9">
        <v>53</v>
      </c>
      <c r="O2960" s="33" t="s">
        <v>8260</v>
      </c>
      <c r="P2960" s="61" t="str">
        <f t="shared" si="140"/>
        <v>POINT(-123.451968 48.094258)</v>
      </c>
      <c r="Q2960" s="67">
        <v>48.094258000000004</v>
      </c>
      <c r="R2960" s="67">
        <v>-123.45196799999999</v>
      </c>
    </row>
    <row r="2961" spans="1:18" x14ac:dyDescent="0.25">
      <c r="A2961" s="76" t="str">
        <f t="shared" si="138"/>
        <v>53011</v>
      </c>
      <c r="B2961" s="76" t="str">
        <f t="shared" si="139"/>
        <v>53011</v>
      </c>
      <c r="C2961" s="33">
        <v>53011</v>
      </c>
      <c r="D2961" s="33" t="s">
        <v>2192</v>
      </c>
      <c r="E2961" s="33" t="s">
        <v>1027</v>
      </c>
      <c r="F2961" s="33" t="s">
        <v>1026</v>
      </c>
      <c r="G2961" s="33" t="s">
        <v>2193</v>
      </c>
      <c r="H2961" s="5" t="s">
        <v>1855</v>
      </c>
      <c r="I2961" s="33">
        <v>3020</v>
      </c>
      <c r="K2961" s="9">
        <v>53</v>
      </c>
      <c r="O2961" s="33" t="s">
        <v>8261</v>
      </c>
      <c r="P2961" s="61" t="str">
        <f t="shared" si="140"/>
        <v>POINT(-122.561881 45.679487)</v>
      </c>
      <c r="Q2961" s="67">
        <v>45.679487000000002</v>
      </c>
      <c r="R2961" s="67">
        <v>-122.561881</v>
      </c>
    </row>
    <row r="2962" spans="1:18" x14ac:dyDescent="0.25">
      <c r="A2962" s="76" t="str">
        <f t="shared" si="138"/>
        <v>53013</v>
      </c>
      <c r="B2962" s="76" t="str">
        <f t="shared" si="139"/>
        <v>53013</v>
      </c>
      <c r="C2962" s="33">
        <v>53013</v>
      </c>
      <c r="D2962" s="33" t="s">
        <v>2200</v>
      </c>
      <c r="E2962" s="33" t="s">
        <v>1027</v>
      </c>
      <c r="F2962" s="33" t="s">
        <v>1026</v>
      </c>
      <c r="G2962" s="33" t="s">
        <v>2201</v>
      </c>
      <c r="H2962" s="5" t="s">
        <v>1855</v>
      </c>
      <c r="I2962" s="33">
        <v>3021</v>
      </c>
      <c r="K2962" s="9">
        <v>53</v>
      </c>
      <c r="O2962" s="33" t="s">
        <v>8262</v>
      </c>
      <c r="P2962" s="61" t="str">
        <f t="shared" si="140"/>
        <v>POINT(-117.975741 46.325941)</v>
      </c>
      <c r="Q2962" s="67">
        <v>46.325941</v>
      </c>
      <c r="R2962" s="67">
        <v>-117.975741</v>
      </c>
    </row>
    <row r="2963" spans="1:18" x14ac:dyDescent="0.25">
      <c r="A2963" s="76" t="str">
        <f t="shared" si="138"/>
        <v>53015</v>
      </c>
      <c r="B2963" s="76" t="str">
        <f t="shared" si="139"/>
        <v>53015</v>
      </c>
      <c r="C2963" s="33">
        <v>53015</v>
      </c>
      <c r="D2963" s="33" t="s">
        <v>8263</v>
      </c>
      <c r="E2963" s="33" t="s">
        <v>1027</v>
      </c>
      <c r="F2963" s="33" t="s">
        <v>1026</v>
      </c>
      <c r="G2963" s="33" t="s">
        <v>8264</v>
      </c>
      <c r="H2963" s="5" t="s">
        <v>1855</v>
      </c>
      <c r="I2963" s="33">
        <v>3022</v>
      </c>
      <c r="K2963" s="9">
        <v>53</v>
      </c>
      <c r="O2963" s="33" t="s">
        <v>8265</v>
      </c>
      <c r="P2963" s="61" t="str">
        <f t="shared" si="140"/>
        <v>POINT(-122.899958 46.137731)</v>
      </c>
      <c r="Q2963" s="67">
        <v>46.137731000000002</v>
      </c>
      <c r="R2963" s="67">
        <v>-122.899958</v>
      </c>
    </row>
    <row r="2964" spans="1:18" x14ac:dyDescent="0.25">
      <c r="A2964" s="76" t="str">
        <f t="shared" si="138"/>
        <v>53017</v>
      </c>
      <c r="B2964" s="76" t="str">
        <f t="shared" si="139"/>
        <v>53017</v>
      </c>
      <c r="C2964" s="33">
        <v>53017</v>
      </c>
      <c r="D2964" s="33" t="s">
        <v>2578</v>
      </c>
      <c r="E2964" s="33" t="s">
        <v>1027</v>
      </c>
      <c r="F2964" s="33" t="s">
        <v>1026</v>
      </c>
      <c r="G2964" s="33" t="s">
        <v>2579</v>
      </c>
      <c r="H2964" s="5" t="s">
        <v>1855</v>
      </c>
      <c r="I2964" s="33">
        <v>3023</v>
      </c>
      <c r="K2964" s="9">
        <v>53</v>
      </c>
      <c r="O2964" s="33" t="s">
        <v>8266</v>
      </c>
      <c r="P2964" s="61" t="str">
        <f t="shared" si="140"/>
        <v>POINT(-120.172826 47.511897)</v>
      </c>
      <c r="Q2964" s="67">
        <v>47.511896999999998</v>
      </c>
      <c r="R2964" s="67">
        <v>-120.172826</v>
      </c>
    </row>
    <row r="2965" spans="1:18" x14ac:dyDescent="0.25">
      <c r="A2965" s="76" t="str">
        <f t="shared" si="138"/>
        <v>53019</v>
      </c>
      <c r="B2965" s="76" t="str">
        <f t="shared" si="139"/>
        <v>53019</v>
      </c>
      <c r="C2965" s="33">
        <v>53019</v>
      </c>
      <c r="D2965" s="33" t="s">
        <v>8267</v>
      </c>
      <c r="E2965" s="33" t="s">
        <v>1027</v>
      </c>
      <c r="F2965" s="33" t="s">
        <v>1026</v>
      </c>
      <c r="G2965" s="33" t="s">
        <v>8268</v>
      </c>
      <c r="H2965" s="5" t="s">
        <v>1855</v>
      </c>
      <c r="I2965" s="33">
        <v>3024</v>
      </c>
      <c r="K2965" s="9">
        <v>53</v>
      </c>
      <c r="O2965" s="33" t="s">
        <v>8269</v>
      </c>
      <c r="P2965" s="61" t="str">
        <f t="shared" si="140"/>
        <v>POINT(-118.531788 48.622195)</v>
      </c>
      <c r="Q2965" s="67">
        <v>48.622194999999998</v>
      </c>
      <c r="R2965" s="67">
        <v>-118.53178800000001</v>
      </c>
    </row>
    <row r="2966" spans="1:18" x14ac:dyDescent="0.25">
      <c r="A2966" s="76" t="str">
        <f t="shared" si="138"/>
        <v>53021</v>
      </c>
      <c r="B2966" s="76" t="str">
        <f t="shared" si="139"/>
        <v>53021</v>
      </c>
      <c r="C2966" s="33">
        <v>53021</v>
      </c>
      <c r="D2966" s="33" t="s">
        <v>1941</v>
      </c>
      <c r="E2966" s="33" t="s">
        <v>1027</v>
      </c>
      <c r="F2966" s="33" t="s">
        <v>1026</v>
      </c>
      <c r="G2966" s="33" t="s">
        <v>1942</v>
      </c>
      <c r="H2966" s="5" t="s">
        <v>1855</v>
      </c>
      <c r="I2966" s="33">
        <v>3025</v>
      </c>
      <c r="K2966" s="9">
        <v>53</v>
      </c>
      <c r="O2966" s="33" t="s">
        <v>8270</v>
      </c>
      <c r="P2966" s="61" t="str">
        <f t="shared" si="140"/>
        <v>POINT(-119.11931 46.304218)</v>
      </c>
      <c r="Q2966" s="67">
        <v>46.304217999999999</v>
      </c>
      <c r="R2966" s="67">
        <v>-119.11931</v>
      </c>
    </row>
    <row r="2967" spans="1:18" x14ac:dyDescent="0.25">
      <c r="A2967" s="76" t="str">
        <f t="shared" si="138"/>
        <v>53023</v>
      </c>
      <c r="B2967" s="76" t="str">
        <f t="shared" si="139"/>
        <v>53023</v>
      </c>
      <c r="C2967" s="33">
        <v>53023</v>
      </c>
      <c r="D2967" s="33" t="s">
        <v>2593</v>
      </c>
      <c r="E2967" s="33" t="s">
        <v>1027</v>
      </c>
      <c r="F2967" s="33" t="s">
        <v>1026</v>
      </c>
      <c r="G2967" s="33" t="s">
        <v>2594</v>
      </c>
      <c r="H2967" s="5" t="s">
        <v>1855</v>
      </c>
      <c r="I2967" s="33">
        <v>3026</v>
      </c>
      <c r="K2967" s="9">
        <v>53</v>
      </c>
      <c r="O2967" s="33" t="s">
        <v>8271</v>
      </c>
      <c r="P2967" s="61" t="str">
        <f t="shared" si="140"/>
        <v>POINT(-117.576254 46.476155)</v>
      </c>
      <c r="Q2967" s="67">
        <v>46.476154999999999</v>
      </c>
      <c r="R2967" s="67">
        <v>-117.57625400000001</v>
      </c>
    </row>
    <row r="2968" spans="1:18" x14ac:dyDescent="0.25">
      <c r="A2968" s="76" t="str">
        <f t="shared" si="138"/>
        <v>53025</v>
      </c>
      <c r="B2968" s="76" t="str">
        <f t="shared" si="139"/>
        <v>53025</v>
      </c>
      <c r="C2968" s="33">
        <v>53025</v>
      </c>
      <c r="D2968" s="33" t="s">
        <v>2235</v>
      </c>
      <c r="E2968" s="33" t="s">
        <v>1027</v>
      </c>
      <c r="F2968" s="33" t="s">
        <v>1026</v>
      </c>
      <c r="G2968" s="33" t="s">
        <v>2236</v>
      </c>
      <c r="H2968" s="5" t="s">
        <v>1855</v>
      </c>
      <c r="I2968" s="33">
        <v>3027</v>
      </c>
      <c r="K2968" s="9">
        <v>53</v>
      </c>
      <c r="O2968" s="33" t="s">
        <v>8272</v>
      </c>
      <c r="P2968" s="61" t="str">
        <f t="shared" si="140"/>
        <v>POINT(-119.469973 47.141696)</v>
      </c>
      <c r="Q2968" s="67">
        <v>47.141696000000003</v>
      </c>
      <c r="R2968" s="67">
        <v>-119.469973</v>
      </c>
    </row>
    <row r="2969" spans="1:18" x14ac:dyDescent="0.25">
      <c r="A2969" s="76" t="str">
        <f t="shared" si="138"/>
        <v>53027</v>
      </c>
      <c r="B2969" s="76" t="str">
        <f t="shared" si="139"/>
        <v>53027</v>
      </c>
      <c r="C2969" s="33">
        <v>53027</v>
      </c>
      <c r="D2969" s="33" t="s">
        <v>8273</v>
      </c>
      <c r="E2969" s="33" t="s">
        <v>1027</v>
      </c>
      <c r="F2969" s="33" t="s">
        <v>1026</v>
      </c>
      <c r="G2969" s="33" t="s">
        <v>8274</v>
      </c>
      <c r="H2969" s="5" t="s">
        <v>1855</v>
      </c>
      <c r="I2969" s="33">
        <v>3028</v>
      </c>
      <c r="K2969" s="9">
        <v>53</v>
      </c>
      <c r="O2969" s="33" t="s">
        <v>8275</v>
      </c>
      <c r="P2969" s="61" t="str">
        <f t="shared" si="140"/>
        <v>POINT(-123.76763 46.991374)</v>
      </c>
      <c r="Q2969" s="67">
        <v>46.991374</v>
      </c>
      <c r="R2969" s="67">
        <v>-123.76763</v>
      </c>
    </row>
    <row r="2970" spans="1:18" x14ac:dyDescent="0.25">
      <c r="A2970" s="76" t="str">
        <f t="shared" si="138"/>
        <v>53029</v>
      </c>
      <c r="B2970" s="76" t="str">
        <f t="shared" si="139"/>
        <v>53029</v>
      </c>
      <c r="C2970" s="33">
        <v>53029</v>
      </c>
      <c r="D2970" s="33" t="s">
        <v>8276</v>
      </c>
      <c r="E2970" s="33" t="s">
        <v>1027</v>
      </c>
      <c r="F2970" s="33" t="s">
        <v>1026</v>
      </c>
      <c r="G2970" s="33" t="s">
        <v>8277</v>
      </c>
      <c r="H2970" s="5" t="s">
        <v>1855</v>
      </c>
      <c r="I2970" s="33">
        <v>3029</v>
      </c>
      <c r="K2970" s="9">
        <v>53</v>
      </c>
      <c r="O2970" s="33" t="s">
        <v>8278</v>
      </c>
      <c r="P2970" s="61" t="str">
        <f t="shared" si="140"/>
        <v>POINT(-122.576588 48.206288)</v>
      </c>
      <c r="Q2970" s="67">
        <v>48.206288000000001</v>
      </c>
      <c r="R2970" s="67">
        <v>-122.576588</v>
      </c>
    </row>
    <row r="2971" spans="1:18" x14ac:dyDescent="0.25">
      <c r="A2971" s="76" t="str">
        <f t="shared" si="138"/>
        <v>53031</v>
      </c>
      <c r="B2971" s="76" t="str">
        <f t="shared" si="139"/>
        <v>53031</v>
      </c>
      <c r="C2971" s="33">
        <v>53031</v>
      </c>
      <c r="D2971" s="33" t="s">
        <v>1962</v>
      </c>
      <c r="E2971" s="33" t="s">
        <v>1027</v>
      </c>
      <c r="F2971" s="33" t="s">
        <v>1026</v>
      </c>
      <c r="G2971" s="33" t="s">
        <v>1963</v>
      </c>
      <c r="H2971" s="5" t="s">
        <v>1855</v>
      </c>
      <c r="I2971" s="33">
        <v>3030</v>
      </c>
      <c r="K2971" s="9">
        <v>53</v>
      </c>
      <c r="O2971" s="33" t="s">
        <v>8279</v>
      </c>
      <c r="P2971" s="61" t="str">
        <f t="shared" si="140"/>
        <v>POINT(-122.825295 48.008216)</v>
      </c>
      <c r="Q2971" s="67">
        <v>48.008215999999997</v>
      </c>
      <c r="R2971" s="67">
        <v>-122.825295</v>
      </c>
    </row>
    <row r="2972" spans="1:18" x14ac:dyDescent="0.25">
      <c r="A2972" s="76" t="str">
        <f t="shared" si="138"/>
        <v>53033</v>
      </c>
      <c r="B2972" s="76" t="str">
        <f t="shared" si="139"/>
        <v>53033</v>
      </c>
      <c r="C2972" s="33">
        <v>53033</v>
      </c>
      <c r="D2972" s="33" t="s">
        <v>7619</v>
      </c>
      <c r="E2972" s="33" t="s">
        <v>1027</v>
      </c>
      <c r="F2972" s="33" t="s">
        <v>1026</v>
      </c>
      <c r="G2972" s="33" t="s">
        <v>7620</v>
      </c>
      <c r="H2972" s="5" t="s">
        <v>1855</v>
      </c>
      <c r="I2972" s="33">
        <v>3031</v>
      </c>
      <c r="K2972" s="9">
        <v>53</v>
      </c>
      <c r="O2972" s="33" t="s">
        <v>8280</v>
      </c>
      <c r="P2972" s="61" t="str">
        <f t="shared" si="140"/>
        <v>POINT(-122.229983 47.54832)</v>
      </c>
      <c r="Q2972" s="67">
        <v>47.548319999999997</v>
      </c>
      <c r="R2972" s="67">
        <v>-122.229983</v>
      </c>
    </row>
    <row r="2973" spans="1:18" x14ac:dyDescent="0.25">
      <c r="A2973" s="76" t="str">
        <f t="shared" si="138"/>
        <v>53035</v>
      </c>
      <c r="B2973" s="76" t="str">
        <f t="shared" si="139"/>
        <v>53035</v>
      </c>
      <c r="C2973" s="33">
        <v>53035</v>
      </c>
      <c r="D2973" s="33" t="s">
        <v>8281</v>
      </c>
      <c r="E2973" s="33" t="s">
        <v>1027</v>
      </c>
      <c r="F2973" s="33" t="s">
        <v>1026</v>
      </c>
      <c r="G2973" s="33" t="s">
        <v>8282</v>
      </c>
      <c r="H2973" s="5" t="s">
        <v>1855</v>
      </c>
      <c r="I2973" s="33">
        <v>3032</v>
      </c>
      <c r="K2973" s="9">
        <v>53</v>
      </c>
      <c r="O2973" s="33" t="s">
        <v>8283</v>
      </c>
      <c r="P2973" s="61" t="str">
        <f t="shared" si="140"/>
        <v>POINT(-122.632791 47.613056)</v>
      </c>
      <c r="Q2973" s="67">
        <v>47.613056</v>
      </c>
      <c r="R2973" s="67">
        <v>-122.632791</v>
      </c>
    </row>
    <row r="2974" spans="1:18" x14ac:dyDescent="0.25">
      <c r="A2974" s="76" t="str">
        <f t="shared" si="138"/>
        <v>53037</v>
      </c>
      <c r="B2974" s="76" t="str">
        <f t="shared" si="139"/>
        <v>53037</v>
      </c>
      <c r="C2974" s="33">
        <v>53037</v>
      </c>
      <c r="D2974" s="33" t="s">
        <v>8284</v>
      </c>
      <c r="E2974" s="33" t="s">
        <v>1027</v>
      </c>
      <c r="F2974" s="33" t="s">
        <v>1026</v>
      </c>
      <c r="G2974" s="33" t="s">
        <v>8285</v>
      </c>
      <c r="H2974" s="5" t="s">
        <v>1855</v>
      </c>
      <c r="I2974" s="33">
        <v>3033</v>
      </c>
      <c r="K2974" s="9">
        <v>53</v>
      </c>
      <c r="O2974" s="33" t="s">
        <v>8286</v>
      </c>
      <c r="P2974" s="61" t="str">
        <f t="shared" si="140"/>
        <v>POINT(-120.623911 47.047742)</v>
      </c>
      <c r="Q2974" s="67">
        <v>47.047742</v>
      </c>
      <c r="R2974" s="67">
        <v>-120.62391100000001</v>
      </c>
    </row>
    <row r="2975" spans="1:18" x14ac:dyDescent="0.25">
      <c r="A2975" s="76" t="str">
        <f t="shared" si="138"/>
        <v>53039</v>
      </c>
      <c r="B2975" s="76" t="str">
        <f t="shared" si="139"/>
        <v>53039</v>
      </c>
      <c r="C2975" s="33">
        <v>53039</v>
      </c>
      <c r="D2975" s="33" t="s">
        <v>8287</v>
      </c>
      <c r="E2975" s="33" t="s">
        <v>1027</v>
      </c>
      <c r="F2975" s="33" t="s">
        <v>1026</v>
      </c>
      <c r="G2975" s="33" t="s">
        <v>8288</v>
      </c>
      <c r="H2975" s="5" t="s">
        <v>1855</v>
      </c>
      <c r="I2975" s="33">
        <v>3034</v>
      </c>
      <c r="K2975" s="9">
        <v>53</v>
      </c>
      <c r="O2975" s="33" t="s">
        <v>8289</v>
      </c>
      <c r="P2975" s="61" t="str">
        <f t="shared" si="140"/>
        <v>POINT(-121.132931 45.797495)</v>
      </c>
      <c r="Q2975" s="67">
        <v>45.797494999999998</v>
      </c>
      <c r="R2975" s="67">
        <v>-121.132931</v>
      </c>
    </row>
    <row r="2976" spans="1:18" x14ac:dyDescent="0.25">
      <c r="A2976" s="76" t="str">
        <f t="shared" si="138"/>
        <v>53041</v>
      </c>
      <c r="B2976" s="76" t="str">
        <f t="shared" si="139"/>
        <v>53041</v>
      </c>
      <c r="C2976" s="33">
        <v>53041</v>
      </c>
      <c r="D2976" s="33" t="s">
        <v>3360</v>
      </c>
      <c r="E2976" s="33" t="s">
        <v>1027</v>
      </c>
      <c r="F2976" s="33" t="s">
        <v>1026</v>
      </c>
      <c r="G2976" s="33" t="s">
        <v>3361</v>
      </c>
      <c r="H2976" s="5" t="s">
        <v>1855</v>
      </c>
      <c r="I2976" s="33">
        <v>3035</v>
      </c>
      <c r="K2976" s="9">
        <v>53</v>
      </c>
      <c r="O2976" s="33" t="s">
        <v>8290</v>
      </c>
      <c r="P2976" s="61" t="str">
        <f t="shared" si="140"/>
        <v>POINT(-122.832505 46.617975)</v>
      </c>
      <c r="Q2976" s="67">
        <v>46.617975000000001</v>
      </c>
      <c r="R2976" s="67">
        <v>-122.832505</v>
      </c>
    </row>
    <row r="2977" spans="1:18" x14ac:dyDescent="0.25">
      <c r="A2977" s="76" t="str">
        <f t="shared" si="138"/>
        <v>53043</v>
      </c>
      <c r="B2977" s="76" t="str">
        <f t="shared" si="139"/>
        <v>53043</v>
      </c>
      <c r="C2977" s="33">
        <v>53043</v>
      </c>
      <c r="D2977" s="33" t="s">
        <v>2264</v>
      </c>
      <c r="E2977" s="33" t="s">
        <v>1027</v>
      </c>
      <c r="F2977" s="33" t="s">
        <v>1026</v>
      </c>
      <c r="G2977" s="33" t="s">
        <v>2265</v>
      </c>
      <c r="H2977" s="5" t="s">
        <v>1855</v>
      </c>
      <c r="I2977" s="33">
        <v>3036</v>
      </c>
      <c r="K2977" s="9">
        <v>53</v>
      </c>
      <c r="O2977" s="33" t="s">
        <v>8291</v>
      </c>
      <c r="P2977" s="61" t="str">
        <f t="shared" si="140"/>
        <v>POINT(-118.325118 47.633857)</v>
      </c>
      <c r="Q2977" s="67">
        <v>47.633856999999999</v>
      </c>
      <c r="R2977" s="67">
        <v>-118.325118</v>
      </c>
    </row>
    <row r="2978" spans="1:18" x14ac:dyDescent="0.25">
      <c r="A2978" s="76" t="str">
        <f t="shared" si="138"/>
        <v>53045</v>
      </c>
      <c r="B2978" s="76" t="str">
        <f t="shared" si="139"/>
        <v>53045</v>
      </c>
      <c r="C2978" s="33">
        <v>53045</v>
      </c>
      <c r="D2978" s="33" t="s">
        <v>3522</v>
      </c>
      <c r="E2978" s="33" t="s">
        <v>1027</v>
      </c>
      <c r="F2978" s="33" t="s">
        <v>1026</v>
      </c>
      <c r="G2978" s="33" t="s">
        <v>3523</v>
      </c>
      <c r="H2978" s="5" t="s">
        <v>1855</v>
      </c>
      <c r="I2978" s="33">
        <v>3037</v>
      </c>
      <c r="K2978" s="9">
        <v>53</v>
      </c>
      <c r="O2978" s="33" t="s">
        <v>8292</v>
      </c>
      <c r="P2978" s="61" t="str">
        <f t="shared" si="140"/>
        <v>POINT(-123.036931 47.287955)</v>
      </c>
      <c r="Q2978" s="67">
        <v>47.287954999999997</v>
      </c>
      <c r="R2978" s="67">
        <v>-123.036931</v>
      </c>
    </row>
    <row r="2979" spans="1:18" x14ac:dyDescent="0.25">
      <c r="A2979" s="76" t="str">
        <f t="shared" si="138"/>
        <v>53047</v>
      </c>
      <c r="B2979" s="76" t="str">
        <f t="shared" si="139"/>
        <v>53047</v>
      </c>
      <c r="C2979" s="33">
        <v>53047</v>
      </c>
      <c r="D2979" s="33" t="s">
        <v>8293</v>
      </c>
      <c r="E2979" s="33" t="s">
        <v>1027</v>
      </c>
      <c r="F2979" s="33" t="s">
        <v>1026</v>
      </c>
      <c r="G2979" s="33" t="s">
        <v>8294</v>
      </c>
      <c r="H2979" s="5" t="s">
        <v>1855</v>
      </c>
      <c r="I2979" s="33">
        <v>3038</v>
      </c>
      <c r="K2979" s="9">
        <v>53</v>
      </c>
      <c r="O2979" s="33" t="s">
        <v>8295</v>
      </c>
      <c r="P2979" s="61" t="str">
        <f t="shared" si="140"/>
        <v>POINT(-119.578336 48.446246)</v>
      </c>
      <c r="Q2979" s="67">
        <v>48.446246000000002</v>
      </c>
      <c r="R2979" s="67">
        <v>-119.57833599999999</v>
      </c>
    </row>
    <row r="2980" spans="1:18" x14ac:dyDescent="0.25">
      <c r="A2980" s="76" t="str">
        <f t="shared" si="138"/>
        <v>53049</v>
      </c>
      <c r="B2980" s="76" t="str">
        <f t="shared" si="139"/>
        <v>53049</v>
      </c>
      <c r="C2980" s="33">
        <v>53049</v>
      </c>
      <c r="D2980" s="33" t="s">
        <v>8296</v>
      </c>
      <c r="E2980" s="33" t="s">
        <v>1027</v>
      </c>
      <c r="F2980" s="33" t="s">
        <v>1026</v>
      </c>
      <c r="G2980" s="33" t="s">
        <v>8297</v>
      </c>
      <c r="H2980" s="5" t="s">
        <v>1855</v>
      </c>
      <c r="I2980" s="33">
        <v>3039</v>
      </c>
      <c r="K2980" s="9">
        <v>53</v>
      </c>
      <c r="O2980" s="33" t="s">
        <v>8298</v>
      </c>
      <c r="P2980" s="61" t="str">
        <f t="shared" si="140"/>
        <v>POINT(-123.896075 46.528108)</v>
      </c>
      <c r="Q2980" s="67">
        <v>46.528108000000003</v>
      </c>
      <c r="R2980" s="67">
        <v>-123.896075</v>
      </c>
    </row>
    <row r="2981" spans="1:18" x14ac:dyDescent="0.25">
      <c r="A2981" s="76" t="str">
        <f t="shared" si="138"/>
        <v>53051</v>
      </c>
      <c r="B2981" s="76" t="str">
        <f t="shared" si="139"/>
        <v>53051</v>
      </c>
      <c r="C2981" s="33">
        <v>53051</v>
      </c>
      <c r="D2981" s="33" t="s">
        <v>8299</v>
      </c>
      <c r="E2981" s="33" t="s">
        <v>1027</v>
      </c>
      <c r="F2981" s="33" t="s">
        <v>1026</v>
      </c>
      <c r="G2981" s="33" t="s">
        <v>8300</v>
      </c>
      <c r="H2981" s="5" t="s">
        <v>1855</v>
      </c>
      <c r="I2981" s="33">
        <v>3040</v>
      </c>
      <c r="K2981" s="9">
        <v>53</v>
      </c>
      <c r="O2981" s="33" t="s">
        <v>8301</v>
      </c>
      <c r="P2981" s="61" t="str">
        <f t="shared" si="140"/>
        <v>POINT(-117.222011 48.286333)</v>
      </c>
      <c r="Q2981" s="67">
        <v>48.286332999999999</v>
      </c>
      <c r="R2981" s="67">
        <v>-117.22201099999999</v>
      </c>
    </row>
    <row r="2982" spans="1:18" x14ac:dyDescent="0.25">
      <c r="A2982" s="76" t="str">
        <f t="shared" si="138"/>
        <v>53053</v>
      </c>
      <c r="B2982" s="76" t="str">
        <f t="shared" si="139"/>
        <v>53053</v>
      </c>
      <c r="C2982" s="33">
        <v>53053</v>
      </c>
      <c r="D2982" s="33" t="s">
        <v>3160</v>
      </c>
      <c r="E2982" s="33" t="s">
        <v>1027</v>
      </c>
      <c r="F2982" s="33" t="s">
        <v>1026</v>
      </c>
      <c r="G2982" s="33" t="s">
        <v>3161</v>
      </c>
      <c r="H2982" s="5" t="s">
        <v>1855</v>
      </c>
      <c r="I2982" s="33">
        <v>3041</v>
      </c>
      <c r="K2982" s="9">
        <v>53</v>
      </c>
      <c r="O2982" s="33" t="s">
        <v>8302</v>
      </c>
      <c r="P2982" s="61" t="str">
        <f t="shared" si="140"/>
        <v>POINT(-122.410936 47.179454)</v>
      </c>
      <c r="Q2982" s="67">
        <v>47.179454</v>
      </c>
      <c r="R2982" s="67">
        <v>-122.41093600000001</v>
      </c>
    </row>
    <row r="2983" spans="1:18" x14ac:dyDescent="0.25">
      <c r="A2983" s="76" t="str">
        <f t="shared" si="138"/>
        <v>53055</v>
      </c>
      <c r="B2983" s="76" t="str">
        <f t="shared" si="139"/>
        <v>53055</v>
      </c>
      <c r="C2983" s="33">
        <v>53055</v>
      </c>
      <c r="D2983" s="33" t="s">
        <v>2678</v>
      </c>
      <c r="E2983" s="33" t="s">
        <v>1027</v>
      </c>
      <c r="F2983" s="33" t="s">
        <v>1026</v>
      </c>
      <c r="G2983" s="33" t="s">
        <v>2679</v>
      </c>
      <c r="H2983" s="5" t="s">
        <v>1855</v>
      </c>
      <c r="I2983" s="33">
        <v>3042</v>
      </c>
      <c r="K2983" s="9">
        <v>53</v>
      </c>
      <c r="O2983" s="33" t="s">
        <v>8303</v>
      </c>
      <c r="P2983" s="61" t="str">
        <f t="shared" si="140"/>
        <v>POINT(-122.980165 48.576187)</v>
      </c>
      <c r="Q2983" s="67">
        <v>48.576186999999997</v>
      </c>
      <c r="R2983" s="67">
        <v>-122.980165</v>
      </c>
    </row>
    <row r="2984" spans="1:18" x14ac:dyDescent="0.25">
      <c r="A2984" s="76" t="str">
        <f t="shared" si="138"/>
        <v>53057</v>
      </c>
      <c r="B2984" s="76" t="str">
        <f t="shared" si="139"/>
        <v>53057</v>
      </c>
      <c r="C2984" s="33">
        <v>53057</v>
      </c>
      <c r="D2984" s="33" t="s">
        <v>8304</v>
      </c>
      <c r="E2984" s="33" t="s">
        <v>1027</v>
      </c>
      <c r="F2984" s="33" t="s">
        <v>1026</v>
      </c>
      <c r="G2984" s="33" t="s">
        <v>8305</v>
      </c>
      <c r="H2984" s="5" t="s">
        <v>1855</v>
      </c>
      <c r="I2984" s="33">
        <v>3043</v>
      </c>
      <c r="K2984" s="9">
        <v>53</v>
      </c>
      <c r="O2984" s="33" t="s">
        <v>8306</v>
      </c>
      <c r="P2984" s="61" t="str">
        <f t="shared" si="140"/>
        <v>POINT(-122.335882 48.466681)</v>
      </c>
      <c r="Q2984" s="67">
        <v>48.466681000000001</v>
      </c>
      <c r="R2984" s="67">
        <v>-122.335882</v>
      </c>
    </row>
    <row r="2985" spans="1:18" x14ac:dyDescent="0.25">
      <c r="A2985" s="76" t="str">
        <f t="shared" si="138"/>
        <v>53059</v>
      </c>
      <c r="B2985" s="76" t="str">
        <f t="shared" si="139"/>
        <v>53059</v>
      </c>
      <c r="C2985" s="33">
        <v>53059</v>
      </c>
      <c r="D2985" s="33" t="s">
        <v>8307</v>
      </c>
      <c r="E2985" s="33" t="s">
        <v>1027</v>
      </c>
      <c r="F2985" s="33" t="s">
        <v>1026</v>
      </c>
      <c r="G2985" s="33" t="s">
        <v>8308</v>
      </c>
      <c r="H2985" s="5" t="s">
        <v>1855</v>
      </c>
      <c r="I2985" s="33">
        <v>3044</v>
      </c>
      <c r="K2985" s="9">
        <v>53</v>
      </c>
      <c r="O2985" s="33" t="s">
        <v>8309</v>
      </c>
      <c r="P2985" s="61" t="str">
        <f t="shared" si="140"/>
        <v>POINT(-121.925675 45.691397)</v>
      </c>
      <c r="Q2985" s="67">
        <v>45.691397000000002</v>
      </c>
      <c r="R2985" s="67">
        <v>-121.925675</v>
      </c>
    </row>
    <row r="2986" spans="1:18" x14ac:dyDescent="0.25">
      <c r="A2986" s="76" t="str">
        <f t="shared" si="138"/>
        <v>53061</v>
      </c>
      <c r="B2986" s="76" t="str">
        <f t="shared" si="139"/>
        <v>53061</v>
      </c>
      <c r="C2986" s="33">
        <v>53061</v>
      </c>
      <c r="D2986" s="33" t="s">
        <v>8310</v>
      </c>
      <c r="E2986" s="33" t="s">
        <v>1027</v>
      </c>
      <c r="F2986" s="33" t="s">
        <v>1026</v>
      </c>
      <c r="G2986" s="33" t="s">
        <v>8311</v>
      </c>
      <c r="H2986" s="5" t="s">
        <v>1855</v>
      </c>
      <c r="I2986" s="33">
        <v>3045</v>
      </c>
      <c r="K2986" s="9">
        <v>53</v>
      </c>
      <c r="O2986" s="33" t="s">
        <v>8312</v>
      </c>
      <c r="P2986" s="61" t="str">
        <f t="shared" si="140"/>
        <v>POINT(-122.189388 47.929139)</v>
      </c>
      <c r="Q2986" s="67">
        <v>47.929138999999999</v>
      </c>
      <c r="R2986" s="67">
        <v>-122.18938799999999</v>
      </c>
    </row>
    <row r="2987" spans="1:18" x14ac:dyDescent="0.25">
      <c r="A2987" s="76" t="str">
        <f t="shared" si="138"/>
        <v>53063</v>
      </c>
      <c r="B2987" s="76" t="str">
        <f t="shared" si="139"/>
        <v>53063</v>
      </c>
      <c r="C2987" s="33">
        <v>53063</v>
      </c>
      <c r="D2987" s="33" t="s">
        <v>8313</v>
      </c>
      <c r="E2987" s="33" t="s">
        <v>1027</v>
      </c>
      <c r="F2987" s="33" t="s">
        <v>1026</v>
      </c>
      <c r="G2987" s="33" t="s">
        <v>8314</v>
      </c>
      <c r="H2987" s="5" t="s">
        <v>1855</v>
      </c>
      <c r="I2987" s="33">
        <v>3046</v>
      </c>
      <c r="K2987" s="9">
        <v>53</v>
      </c>
      <c r="O2987" s="33" t="s">
        <v>8315</v>
      </c>
      <c r="P2987" s="61" t="str">
        <f t="shared" si="140"/>
        <v>POINT(-117.37087 47.681186)</v>
      </c>
      <c r="Q2987" s="67">
        <v>47.681185999999997</v>
      </c>
      <c r="R2987" s="67">
        <v>-117.37087</v>
      </c>
    </row>
    <row r="2988" spans="1:18" x14ac:dyDescent="0.25">
      <c r="A2988" s="76" t="str">
        <f t="shared" si="138"/>
        <v>53065</v>
      </c>
      <c r="B2988" s="76" t="str">
        <f t="shared" si="139"/>
        <v>53065</v>
      </c>
      <c r="C2988" s="33">
        <v>53065</v>
      </c>
      <c r="D2988" s="33" t="s">
        <v>4176</v>
      </c>
      <c r="E2988" s="33" t="s">
        <v>1027</v>
      </c>
      <c r="F2988" s="33" t="s">
        <v>1026</v>
      </c>
      <c r="G2988" s="33" t="s">
        <v>4177</v>
      </c>
      <c r="H2988" s="5" t="s">
        <v>1855</v>
      </c>
      <c r="I2988" s="33">
        <v>3047</v>
      </c>
      <c r="K2988" s="9">
        <v>53</v>
      </c>
      <c r="O2988" s="33" t="s">
        <v>8316</v>
      </c>
      <c r="P2988" s="61" t="str">
        <f t="shared" si="140"/>
        <v>POINT(-117.810545 48.279486)</v>
      </c>
      <c r="Q2988" s="67">
        <v>48.279485999999999</v>
      </c>
      <c r="R2988" s="67">
        <v>-117.810545</v>
      </c>
    </row>
    <row r="2989" spans="1:18" x14ac:dyDescent="0.25">
      <c r="A2989" s="76" t="str">
        <f t="shared" si="138"/>
        <v>53067</v>
      </c>
      <c r="B2989" s="76" t="str">
        <f t="shared" si="139"/>
        <v>53067</v>
      </c>
      <c r="C2989" s="33">
        <v>53067</v>
      </c>
      <c r="D2989" s="33" t="s">
        <v>5746</v>
      </c>
      <c r="E2989" s="33" t="s">
        <v>1027</v>
      </c>
      <c r="F2989" s="33" t="s">
        <v>1026</v>
      </c>
      <c r="G2989" s="33" t="s">
        <v>5747</v>
      </c>
      <c r="H2989" s="5" t="s">
        <v>1855</v>
      </c>
      <c r="I2989" s="33">
        <v>3048</v>
      </c>
      <c r="K2989" s="9">
        <v>53</v>
      </c>
      <c r="O2989" s="33" t="s">
        <v>8317</v>
      </c>
      <c r="P2989" s="61" t="str">
        <f t="shared" si="140"/>
        <v>POINT(-122.840989 46.999073)</v>
      </c>
      <c r="Q2989" s="67">
        <v>46.999073000000003</v>
      </c>
      <c r="R2989" s="67">
        <v>-122.84098899999999</v>
      </c>
    </row>
    <row r="2990" spans="1:18" x14ac:dyDescent="0.25">
      <c r="A2990" s="76" t="str">
        <f t="shared" si="138"/>
        <v>53069</v>
      </c>
      <c r="B2990" s="76" t="str">
        <f t="shared" si="139"/>
        <v>53069</v>
      </c>
      <c r="C2990" s="33">
        <v>53069</v>
      </c>
      <c r="D2990" s="33" t="s">
        <v>8318</v>
      </c>
      <c r="E2990" s="33" t="s">
        <v>1027</v>
      </c>
      <c r="F2990" s="33" t="s">
        <v>1026</v>
      </c>
      <c r="G2990" s="33" t="s">
        <v>8319</v>
      </c>
      <c r="H2990" s="5" t="s">
        <v>1855</v>
      </c>
      <c r="I2990" s="33">
        <v>3049</v>
      </c>
      <c r="K2990" s="9">
        <v>53</v>
      </c>
      <c r="O2990" s="33" t="s">
        <v>8320</v>
      </c>
      <c r="P2990" s="61" t="str">
        <f t="shared" si="140"/>
        <v>POINT(-123.428851 46.236785)</v>
      </c>
      <c r="Q2990" s="67">
        <v>46.236784999999998</v>
      </c>
      <c r="R2990" s="67">
        <v>-123.42885099999999</v>
      </c>
    </row>
    <row r="2991" spans="1:18" x14ac:dyDescent="0.25">
      <c r="A2991" s="76" t="str">
        <f t="shared" si="138"/>
        <v>53071</v>
      </c>
      <c r="B2991" s="76" t="str">
        <f t="shared" si="139"/>
        <v>53071</v>
      </c>
      <c r="C2991" s="33">
        <v>53071</v>
      </c>
      <c r="D2991" s="33" t="s">
        <v>8321</v>
      </c>
      <c r="E2991" s="33" t="s">
        <v>1027</v>
      </c>
      <c r="F2991" s="33" t="s">
        <v>1026</v>
      </c>
      <c r="G2991" s="33" t="s">
        <v>8322</v>
      </c>
      <c r="H2991" s="5" t="s">
        <v>1855</v>
      </c>
      <c r="I2991" s="33">
        <v>3050</v>
      </c>
      <c r="K2991" s="9">
        <v>53</v>
      </c>
      <c r="O2991" s="33" t="s">
        <v>8323</v>
      </c>
      <c r="P2991" s="61" t="str">
        <f t="shared" si="140"/>
        <v>POINT(-118.390182 46.077821)</v>
      </c>
      <c r="Q2991" s="67">
        <v>46.077821</v>
      </c>
      <c r="R2991" s="67">
        <v>-118.390182</v>
      </c>
    </row>
    <row r="2992" spans="1:18" x14ac:dyDescent="0.25">
      <c r="A2992" s="76" t="str">
        <f t="shared" si="138"/>
        <v>53073</v>
      </c>
      <c r="B2992" s="76" t="str">
        <f t="shared" si="139"/>
        <v>53073</v>
      </c>
      <c r="C2992" s="33">
        <v>53073</v>
      </c>
      <c r="D2992" s="33" t="s">
        <v>8324</v>
      </c>
      <c r="E2992" s="33" t="s">
        <v>1027</v>
      </c>
      <c r="F2992" s="33" t="s">
        <v>1026</v>
      </c>
      <c r="G2992" s="33" t="s">
        <v>8325</v>
      </c>
      <c r="H2992" s="5" t="s">
        <v>1855</v>
      </c>
      <c r="I2992" s="33">
        <v>3051</v>
      </c>
      <c r="K2992" s="9">
        <v>53</v>
      </c>
      <c r="O2992" s="33" t="s">
        <v>8326</v>
      </c>
      <c r="P2992" s="61" t="str">
        <f t="shared" si="140"/>
        <v>POINT(-122.485318 48.820552)</v>
      </c>
      <c r="Q2992" s="67">
        <v>48.820551999999999</v>
      </c>
      <c r="R2992" s="67">
        <v>-122.48531800000001</v>
      </c>
    </row>
    <row r="2993" spans="1:18" x14ac:dyDescent="0.25">
      <c r="A2993" s="76" t="str">
        <f t="shared" si="138"/>
        <v>53075</v>
      </c>
      <c r="B2993" s="76" t="str">
        <f t="shared" si="139"/>
        <v>53075</v>
      </c>
      <c r="C2993" s="33">
        <v>53075</v>
      </c>
      <c r="D2993" s="33" t="s">
        <v>8327</v>
      </c>
      <c r="E2993" s="33" t="s">
        <v>1027</v>
      </c>
      <c r="F2993" s="33" t="s">
        <v>1026</v>
      </c>
      <c r="G2993" s="33" t="s">
        <v>8328</v>
      </c>
      <c r="H2993" s="5" t="s">
        <v>1855</v>
      </c>
      <c r="I2993" s="33">
        <v>3052</v>
      </c>
      <c r="K2993" s="9">
        <v>53</v>
      </c>
      <c r="O2993" s="33" t="s">
        <v>8329</v>
      </c>
      <c r="P2993" s="61" t="str">
        <f t="shared" si="140"/>
        <v>POINT(-117.221303 46.797297)</v>
      </c>
      <c r="Q2993" s="67">
        <v>46.797297</v>
      </c>
      <c r="R2993" s="67">
        <v>-117.22130300000001</v>
      </c>
    </row>
    <row r="2994" spans="1:18" x14ac:dyDescent="0.25">
      <c r="A2994" s="76" t="str">
        <f t="shared" si="138"/>
        <v>53077</v>
      </c>
      <c r="B2994" s="76" t="str">
        <f t="shared" si="139"/>
        <v>53077</v>
      </c>
      <c r="C2994" s="33">
        <v>53077</v>
      </c>
      <c r="D2994" s="33" t="s">
        <v>8330</v>
      </c>
      <c r="E2994" s="33" t="s">
        <v>1027</v>
      </c>
      <c r="F2994" s="33" t="s">
        <v>1026</v>
      </c>
      <c r="G2994" s="33" t="s">
        <v>8331</v>
      </c>
      <c r="H2994" s="5" t="s">
        <v>1855</v>
      </c>
      <c r="I2994" s="33">
        <v>3053</v>
      </c>
      <c r="K2994" s="9">
        <v>53</v>
      </c>
      <c r="O2994" s="33" t="s">
        <v>8332</v>
      </c>
      <c r="P2994" s="61" t="str">
        <f t="shared" si="140"/>
        <v>POINT(-120.41619 46.515822)</v>
      </c>
      <c r="Q2994" s="67">
        <v>46.515822</v>
      </c>
      <c r="R2994" s="67">
        <v>-120.41619</v>
      </c>
    </row>
    <row r="2995" spans="1:18" x14ac:dyDescent="0.25">
      <c r="A2995" s="76" t="str">
        <f t="shared" si="138"/>
        <v>54001</v>
      </c>
      <c r="B2995" s="76" t="str">
        <f t="shared" si="139"/>
        <v>54001</v>
      </c>
      <c r="C2995" s="33">
        <v>54001</v>
      </c>
      <c r="D2995" s="33" t="s">
        <v>1860</v>
      </c>
      <c r="E2995" s="33" t="s">
        <v>1030</v>
      </c>
      <c r="F2995" s="33" t="s">
        <v>1029</v>
      </c>
      <c r="G2995" s="33" t="s">
        <v>1861</v>
      </c>
      <c r="H2995" s="5" t="s">
        <v>1855</v>
      </c>
      <c r="I2995" s="33">
        <v>3054</v>
      </c>
      <c r="K2995" s="9">
        <v>54</v>
      </c>
      <c r="O2995" s="33" t="s">
        <v>8333</v>
      </c>
      <c r="P2995" s="61" t="str">
        <f t="shared" si="140"/>
        <v>POINT(-80.004972 39.109653)</v>
      </c>
      <c r="Q2995" s="67">
        <v>39.109653000000002</v>
      </c>
      <c r="R2995" s="67">
        <v>-80.004971999999995</v>
      </c>
    </row>
    <row r="2996" spans="1:18" x14ac:dyDescent="0.25">
      <c r="A2996" s="76" t="str">
        <f t="shared" si="138"/>
        <v>54003</v>
      </c>
      <c r="B2996" s="76" t="str">
        <f t="shared" si="139"/>
        <v>54003</v>
      </c>
      <c r="C2996" s="33">
        <v>54003</v>
      </c>
      <c r="D2996" s="33" t="s">
        <v>6950</v>
      </c>
      <c r="E2996" s="33" t="s">
        <v>1030</v>
      </c>
      <c r="F2996" s="33" t="s">
        <v>1029</v>
      </c>
      <c r="G2996" s="33" t="s">
        <v>6951</v>
      </c>
      <c r="H2996" s="5" t="s">
        <v>1855</v>
      </c>
      <c r="I2996" s="33">
        <v>3055</v>
      </c>
      <c r="K2996" s="9">
        <v>54</v>
      </c>
      <c r="O2996" s="33" t="s">
        <v>8334</v>
      </c>
      <c r="P2996" s="61" t="str">
        <f t="shared" si="140"/>
        <v>POINT(-77.982455 39.457075)</v>
      </c>
      <c r="Q2996" s="67">
        <v>39.457075000000003</v>
      </c>
      <c r="R2996" s="67">
        <v>-77.982455000000002</v>
      </c>
    </row>
    <row r="2997" spans="1:18" x14ac:dyDescent="0.25">
      <c r="A2997" s="76" t="str">
        <f t="shared" si="138"/>
        <v>54005</v>
      </c>
      <c r="B2997" s="76" t="str">
        <f t="shared" si="139"/>
        <v>54005</v>
      </c>
      <c r="C2997" s="33">
        <v>54005</v>
      </c>
      <c r="D2997" s="33" t="s">
        <v>2179</v>
      </c>
      <c r="E2997" s="33" t="s">
        <v>1030</v>
      </c>
      <c r="F2997" s="33" t="s">
        <v>1029</v>
      </c>
      <c r="G2997" s="33" t="s">
        <v>2180</v>
      </c>
      <c r="H2997" s="5" t="s">
        <v>1855</v>
      </c>
      <c r="I2997" s="33">
        <v>3056</v>
      </c>
      <c r="K2997" s="9">
        <v>54</v>
      </c>
      <c r="O2997" s="33" t="s">
        <v>8335</v>
      </c>
      <c r="P2997" s="61" t="str">
        <f t="shared" si="140"/>
        <v>POINT(-81.752712 38.054143)</v>
      </c>
      <c r="Q2997" s="67">
        <v>38.054143000000003</v>
      </c>
      <c r="R2997" s="67">
        <v>-81.752712000000002</v>
      </c>
    </row>
    <row r="2998" spans="1:18" x14ac:dyDescent="0.25">
      <c r="A2998" s="76" t="str">
        <f t="shared" si="138"/>
        <v>54007</v>
      </c>
      <c r="B2998" s="76" t="str">
        <f t="shared" si="139"/>
        <v>54007</v>
      </c>
      <c r="C2998" s="33">
        <v>54007</v>
      </c>
      <c r="D2998" s="33" t="s">
        <v>8336</v>
      </c>
      <c r="E2998" s="33" t="s">
        <v>1030</v>
      </c>
      <c r="F2998" s="33" t="s">
        <v>1029</v>
      </c>
      <c r="G2998" s="33" t="s">
        <v>8337</v>
      </c>
      <c r="H2998" s="5" t="s">
        <v>1855</v>
      </c>
      <c r="I2998" s="33">
        <v>3057</v>
      </c>
      <c r="K2998" s="9">
        <v>54</v>
      </c>
      <c r="O2998" s="33" t="s">
        <v>8338</v>
      </c>
      <c r="P2998" s="61" t="str">
        <f t="shared" si="140"/>
        <v>POINT(-80.728585 38.691193)</v>
      </c>
      <c r="Q2998" s="67">
        <v>38.691192999999998</v>
      </c>
      <c r="R2998" s="67">
        <v>-80.728584999999995</v>
      </c>
    </row>
    <row r="2999" spans="1:18" x14ac:dyDescent="0.25">
      <c r="A2999" s="76" t="str">
        <f t="shared" si="138"/>
        <v>54009</v>
      </c>
      <c r="B2999" s="76" t="str">
        <f t="shared" si="139"/>
        <v>54009</v>
      </c>
      <c r="C2999" s="33">
        <v>54009</v>
      </c>
      <c r="D2999" s="33" t="s">
        <v>8339</v>
      </c>
      <c r="E2999" s="33" t="s">
        <v>1030</v>
      </c>
      <c r="F2999" s="33" t="s">
        <v>1029</v>
      </c>
      <c r="G2999" s="33" t="s">
        <v>8340</v>
      </c>
      <c r="H2999" s="5" t="s">
        <v>1855</v>
      </c>
      <c r="I2999" s="33">
        <v>3058</v>
      </c>
      <c r="K2999" s="9">
        <v>54</v>
      </c>
      <c r="O2999" s="33" t="s">
        <v>8341</v>
      </c>
      <c r="P2999" s="61" t="str">
        <f t="shared" si="140"/>
        <v>POINT(-80.58577 40.308456)</v>
      </c>
      <c r="Q2999" s="67">
        <v>40.308456</v>
      </c>
      <c r="R2999" s="67">
        <v>-80.585769999999997</v>
      </c>
    </row>
    <row r="3000" spans="1:18" x14ac:dyDescent="0.25">
      <c r="A3000" s="76" t="str">
        <f t="shared" si="138"/>
        <v>54011</v>
      </c>
      <c r="B3000" s="76" t="str">
        <f t="shared" si="139"/>
        <v>54011</v>
      </c>
      <c r="C3000" s="33">
        <v>54011</v>
      </c>
      <c r="D3000" s="33" t="s">
        <v>8342</v>
      </c>
      <c r="E3000" s="33" t="s">
        <v>1030</v>
      </c>
      <c r="F3000" s="33" t="s">
        <v>1029</v>
      </c>
      <c r="G3000" s="33" t="s">
        <v>8343</v>
      </c>
      <c r="H3000" s="5" t="s">
        <v>1855</v>
      </c>
      <c r="I3000" s="33">
        <v>3059</v>
      </c>
      <c r="K3000" s="9">
        <v>54</v>
      </c>
      <c r="O3000" s="33" t="s">
        <v>8344</v>
      </c>
      <c r="P3000" s="61" t="str">
        <f t="shared" si="140"/>
        <v>POINT(-82.338233 38.413495)</v>
      </c>
      <c r="Q3000" s="67">
        <v>38.413494999999998</v>
      </c>
      <c r="R3000" s="67">
        <v>-82.338233000000002</v>
      </c>
    </row>
    <row r="3001" spans="1:18" x14ac:dyDescent="0.25">
      <c r="A3001" s="76" t="str">
        <f t="shared" si="138"/>
        <v>54013</v>
      </c>
      <c r="B3001" s="76" t="str">
        <f t="shared" si="139"/>
        <v>54013</v>
      </c>
      <c r="C3001" s="33">
        <v>54013</v>
      </c>
      <c r="D3001" s="33" t="s">
        <v>1875</v>
      </c>
      <c r="E3001" s="33" t="s">
        <v>1030</v>
      </c>
      <c r="F3001" s="33" t="s">
        <v>1029</v>
      </c>
      <c r="G3001" s="33" t="s">
        <v>1876</v>
      </c>
      <c r="H3001" s="5" t="s">
        <v>1855</v>
      </c>
      <c r="I3001" s="33">
        <v>3060</v>
      </c>
      <c r="K3001" s="9">
        <v>54</v>
      </c>
      <c r="O3001" s="33" t="s">
        <v>8345</v>
      </c>
      <c r="P3001" s="61" t="str">
        <f t="shared" si="140"/>
        <v>POINT(-81.104298 38.85054)</v>
      </c>
      <c r="Q3001" s="67">
        <v>38.850540000000002</v>
      </c>
      <c r="R3001" s="67">
        <v>-81.104298</v>
      </c>
    </row>
    <row r="3002" spans="1:18" x14ac:dyDescent="0.25">
      <c r="A3002" s="76" t="str">
        <f t="shared" si="138"/>
        <v>54015</v>
      </c>
      <c r="B3002" s="76" t="str">
        <f t="shared" si="139"/>
        <v>54015</v>
      </c>
      <c r="C3002" s="33">
        <v>54015</v>
      </c>
      <c r="D3002" s="33" t="s">
        <v>1893</v>
      </c>
      <c r="E3002" s="33" t="s">
        <v>1030</v>
      </c>
      <c r="F3002" s="33" t="s">
        <v>1029</v>
      </c>
      <c r="G3002" s="33" t="s">
        <v>1894</v>
      </c>
      <c r="H3002" s="5" t="s">
        <v>1855</v>
      </c>
      <c r="I3002" s="33">
        <v>3061</v>
      </c>
      <c r="K3002" s="9">
        <v>54</v>
      </c>
      <c r="O3002" s="33" t="s">
        <v>8346</v>
      </c>
      <c r="P3002" s="61" t="str">
        <f t="shared" si="140"/>
        <v>POINT(-81.103578 38.468912)</v>
      </c>
      <c r="Q3002" s="67">
        <v>38.468912000000003</v>
      </c>
      <c r="R3002" s="67">
        <v>-81.103577999999999</v>
      </c>
    </row>
    <row r="3003" spans="1:18" x14ac:dyDescent="0.25">
      <c r="A3003" s="76" t="str">
        <f t="shared" si="138"/>
        <v>54017</v>
      </c>
      <c r="B3003" s="76" t="str">
        <f t="shared" si="139"/>
        <v>54017</v>
      </c>
      <c r="C3003" s="33">
        <v>54017</v>
      </c>
      <c r="D3003" s="33" t="s">
        <v>8347</v>
      </c>
      <c r="E3003" s="33" t="s">
        <v>1030</v>
      </c>
      <c r="F3003" s="33" t="s">
        <v>1029</v>
      </c>
      <c r="G3003" s="33" t="s">
        <v>8348</v>
      </c>
      <c r="H3003" s="5" t="s">
        <v>1855</v>
      </c>
      <c r="I3003" s="33">
        <v>3062</v>
      </c>
      <c r="K3003" s="9">
        <v>54</v>
      </c>
      <c r="O3003" s="33" t="s">
        <v>8349</v>
      </c>
      <c r="P3003" s="61" t="str">
        <f t="shared" si="140"/>
        <v>POINT(-80.72175 39.287426)</v>
      </c>
      <c r="Q3003" s="67">
        <v>39.287426000000004</v>
      </c>
      <c r="R3003" s="67">
        <v>-80.72175</v>
      </c>
    </row>
    <row r="3004" spans="1:18" x14ac:dyDescent="0.25">
      <c r="A3004" s="76" t="str">
        <f t="shared" si="138"/>
        <v>54019</v>
      </c>
      <c r="B3004" s="76" t="str">
        <f t="shared" si="139"/>
        <v>54019</v>
      </c>
      <c r="C3004" s="33">
        <v>54019</v>
      </c>
      <c r="D3004" s="33" t="s">
        <v>1938</v>
      </c>
      <c r="E3004" s="33" t="s">
        <v>1030</v>
      </c>
      <c r="F3004" s="33" t="s">
        <v>1029</v>
      </c>
      <c r="G3004" s="33" t="s">
        <v>1939</v>
      </c>
      <c r="H3004" s="5" t="s">
        <v>1855</v>
      </c>
      <c r="I3004" s="33">
        <v>3063</v>
      </c>
      <c r="K3004" s="9">
        <v>54</v>
      </c>
      <c r="O3004" s="33" t="s">
        <v>8350</v>
      </c>
      <c r="P3004" s="61" t="str">
        <f t="shared" si="140"/>
        <v>POINT(-81.13355 38.033101)</v>
      </c>
      <c r="Q3004" s="67">
        <v>38.033101000000002</v>
      </c>
      <c r="R3004" s="67">
        <v>-81.13355</v>
      </c>
    </row>
    <row r="3005" spans="1:18" x14ac:dyDescent="0.25">
      <c r="A3005" s="76" t="str">
        <f t="shared" si="138"/>
        <v>54021</v>
      </c>
      <c r="B3005" s="76" t="str">
        <f t="shared" si="139"/>
        <v>54021</v>
      </c>
      <c r="C3005" s="33">
        <v>54021</v>
      </c>
      <c r="D3005" s="33" t="s">
        <v>3044</v>
      </c>
      <c r="E3005" s="33" t="s">
        <v>1030</v>
      </c>
      <c r="F3005" s="33" t="s">
        <v>1029</v>
      </c>
      <c r="G3005" s="33" t="s">
        <v>3045</v>
      </c>
      <c r="H3005" s="5" t="s">
        <v>1855</v>
      </c>
      <c r="I3005" s="33">
        <v>3064</v>
      </c>
      <c r="K3005" s="9">
        <v>54</v>
      </c>
      <c r="O3005" s="33" t="s">
        <v>8351</v>
      </c>
      <c r="P3005" s="61" t="str">
        <f t="shared" si="140"/>
        <v>POINT(-80.827613 38.924402)</v>
      </c>
      <c r="Q3005" s="67">
        <v>38.924402000000001</v>
      </c>
      <c r="R3005" s="67">
        <v>-80.827612999999999</v>
      </c>
    </row>
    <row r="3006" spans="1:18" x14ac:dyDescent="0.25">
      <c r="A3006" s="76" t="str">
        <f t="shared" si="138"/>
        <v>54023</v>
      </c>
      <c r="B3006" s="76" t="str">
        <f t="shared" si="139"/>
        <v>54023</v>
      </c>
      <c r="C3006" s="33">
        <v>54023</v>
      </c>
      <c r="D3006" s="33" t="s">
        <v>2235</v>
      </c>
      <c r="E3006" s="33" t="s">
        <v>1030</v>
      </c>
      <c r="F3006" s="33" t="s">
        <v>1029</v>
      </c>
      <c r="G3006" s="33" t="s">
        <v>2236</v>
      </c>
      <c r="H3006" s="5" t="s">
        <v>1855</v>
      </c>
      <c r="I3006" s="33">
        <v>3065</v>
      </c>
      <c r="K3006" s="9">
        <v>54</v>
      </c>
      <c r="O3006" s="33" t="s">
        <v>8352</v>
      </c>
      <c r="P3006" s="61" t="str">
        <f t="shared" si="140"/>
        <v>POINT(-79.162438 39.061384)</v>
      </c>
      <c r="Q3006" s="67">
        <v>39.061383999999997</v>
      </c>
      <c r="R3006" s="67">
        <v>-79.162437999999995</v>
      </c>
    </row>
    <row r="3007" spans="1:18" x14ac:dyDescent="0.25">
      <c r="A3007" s="76" t="str">
        <f t="shared" si="138"/>
        <v>54025</v>
      </c>
      <c r="B3007" s="76" t="str">
        <f t="shared" si="139"/>
        <v>54025</v>
      </c>
      <c r="C3007" s="33">
        <v>54025</v>
      </c>
      <c r="D3007" s="33" t="s">
        <v>8353</v>
      </c>
      <c r="E3007" s="33" t="s">
        <v>1030</v>
      </c>
      <c r="F3007" s="33" t="s">
        <v>1029</v>
      </c>
      <c r="G3007" s="33" t="s">
        <v>8354</v>
      </c>
      <c r="H3007" s="5" t="s">
        <v>1855</v>
      </c>
      <c r="I3007" s="33">
        <v>3066</v>
      </c>
      <c r="K3007" s="9">
        <v>54</v>
      </c>
      <c r="O3007" s="33" t="s">
        <v>8355</v>
      </c>
      <c r="P3007" s="61" t="str">
        <f t="shared" si="140"/>
        <v>POINT(-80.493567 37.855598)</v>
      </c>
      <c r="Q3007" s="67">
        <v>37.855598000000001</v>
      </c>
      <c r="R3007" s="67">
        <v>-80.493566999999999</v>
      </c>
    </row>
    <row r="3008" spans="1:18" x14ac:dyDescent="0.25">
      <c r="A3008" s="76" t="str">
        <f t="shared" si="138"/>
        <v>54027</v>
      </c>
      <c r="B3008" s="76" t="str">
        <f t="shared" si="139"/>
        <v>54027</v>
      </c>
      <c r="C3008" s="33">
        <v>54027</v>
      </c>
      <c r="D3008" s="33" t="s">
        <v>4675</v>
      </c>
      <c r="E3008" s="33" t="s">
        <v>1030</v>
      </c>
      <c r="F3008" s="33" t="s">
        <v>1029</v>
      </c>
      <c r="G3008" s="33" t="s">
        <v>4676</v>
      </c>
      <c r="H3008" s="5" t="s">
        <v>1855</v>
      </c>
      <c r="I3008" s="33">
        <v>3067</v>
      </c>
      <c r="K3008" s="9">
        <v>54</v>
      </c>
      <c r="O3008" s="33" t="s">
        <v>8356</v>
      </c>
      <c r="P3008" s="61" t="str">
        <f t="shared" si="140"/>
        <v>POINT(-78.611263 39.327538)</v>
      </c>
      <c r="Q3008" s="67">
        <v>39.327537999999997</v>
      </c>
      <c r="R3008" s="67">
        <v>-78.611262999999994</v>
      </c>
    </row>
    <row r="3009" spans="1:18" x14ac:dyDescent="0.25">
      <c r="A3009" s="76" t="str">
        <f t="shared" si="138"/>
        <v>54029</v>
      </c>
      <c r="B3009" s="76" t="str">
        <f t="shared" si="139"/>
        <v>54029</v>
      </c>
      <c r="C3009" s="33">
        <v>54029</v>
      </c>
      <c r="D3009" s="33" t="s">
        <v>3069</v>
      </c>
      <c r="E3009" s="33" t="s">
        <v>1030</v>
      </c>
      <c r="F3009" s="33" t="s">
        <v>1029</v>
      </c>
      <c r="G3009" s="33" t="s">
        <v>3070</v>
      </c>
      <c r="H3009" s="5" t="s">
        <v>1855</v>
      </c>
      <c r="I3009" s="33">
        <v>3068</v>
      </c>
      <c r="K3009" s="9">
        <v>54</v>
      </c>
      <c r="O3009" s="33" t="s">
        <v>8357</v>
      </c>
      <c r="P3009" s="61" t="str">
        <f t="shared" si="140"/>
        <v>POINT(-80.569498 40.479465)</v>
      </c>
      <c r="Q3009" s="67">
        <v>40.479464999999998</v>
      </c>
      <c r="R3009" s="67">
        <v>-80.569497999999996</v>
      </c>
    </row>
    <row r="3010" spans="1:18" x14ac:dyDescent="0.25">
      <c r="A3010" s="76" t="str">
        <f t="shared" si="138"/>
        <v>54031</v>
      </c>
      <c r="B3010" s="76" t="str">
        <f t="shared" si="139"/>
        <v>54031</v>
      </c>
      <c r="C3010" s="33">
        <v>54031</v>
      </c>
      <c r="D3010" s="33" t="s">
        <v>8358</v>
      </c>
      <c r="E3010" s="33" t="s">
        <v>1030</v>
      </c>
      <c r="F3010" s="33" t="s">
        <v>1029</v>
      </c>
      <c r="G3010" s="33" t="s">
        <v>8359</v>
      </c>
      <c r="H3010" s="5" t="s">
        <v>1855</v>
      </c>
      <c r="I3010" s="33">
        <v>3069</v>
      </c>
      <c r="K3010" s="9">
        <v>54</v>
      </c>
      <c r="O3010" s="33" t="s">
        <v>8360</v>
      </c>
      <c r="P3010" s="61" t="str">
        <f t="shared" si="140"/>
        <v>POINT(-78.881937 39.037706)</v>
      </c>
      <c r="Q3010" s="67">
        <v>39.037706</v>
      </c>
      <c r="R3010" s="67">
        <v>-78.881936999999994</v>
      </c>
    </row>
    <row r="3011" spans="1:18" x14ac:dyDescent="0.25">
      <c r="A3011" s="76" t="str">
        <f t="shared" ref="A3011:A3074" si="141">K3011&amp;RIGHT(C3011,3)</f>
        <v>54033</v>
      </c>
      <c r="B3011" s="76" t="str">
        <f t="shared" ref="B3011:B3074" si="142">TEXT(A3011,"00000")</f>
        <v>54033</v>
      </c>
      <c r="C3011" s="33">
        <v>54033</v>
      </c>
      <c r="D3011" s="33" t="s">
        <v>3655</v>
      </c>
      <c r="E3011" s="33" t="s">
        <v>1030</v>
      </c>
      <c r="F3011" s="33" t="s">
        <v>1029</v>
      </c>
      <c r="G3011" s="33" t="s">
        <v>3656</v>
      </c>
      <c r="H3011" s="5" t="s">
        <v>1855</v>
      </c>
      <c r="I3011" s="33">
        <v>3070</v>
      </c>
      <c r="K3011" s="9">
        <v>54</v>
      </c>
      <c r="O3011" s="33" t="s">
        <v>8361</v>
      </c>
      <c r="P3011" s="61" t="str">
        <f t="shared" ref="P3011:P3074" si="143">CONCATENATE("POINT","(",R3011," ",Q3011,")")</f>
        <v>POINT(-80.343216 39.287945)</v>
      </c>
      <c r="Q3011" s="67">
        <v>39.287945000000001</v>
      </c>
      <c r="R3011" s="67">
        <v>-80.343215999999998</v>
      </c>
    </row>
    <row r="3012" spans="1:18" x14ac:dyDescent="0.25">
      <c r="A3012" s="76" t="str">
        <f t="shared" si="141"/>
        <v>54035</v>
      </c>
      <c r="B3012" s="76" t="str">
        <f t="shared" si="142"/>
        <v>54035</v>
      </c>
      <c r="C3012" s="33">
        <v>54035</v>
      </c>
      <c r="D3012" s="33" t="s">
        <v>1959</v>
      </c>
      <c r="E3012" s="33" t="s">
        <v>1030</v>
      </c>
      <c r="F3012" s="33" t="s">
        <v>1029</v>
      </c>
      <c r="G3012" s="33" t="s">
        <v>1960</v>
      </c>
      <c r="H3012" s="5" t="s">
        <v>1855</v>
      </c>
      <c r="I3012" s="33">
        <v>3071</v>
      </c>
      <c r="K3012" s="9">
        <v>54</v>
      </c>
      <c r="O3012" s="33" t="s">
        <v>8362</v>
      </c>
      <c r="P3012" s="61" t="str">
        <f t="shared" si="143"/>
        <v>POINT(-81.712041 38.840404)</v>
      </c>
      <c r="Q3012" s="67">
        <v>38.840403999999999</v>
      </c>
      <c r="R3012" s="67">
        <v>-81.712040999999999</v>
      </c>
    </row>
    <row r="3013" spans="1:18" x14ac:dyDescent="0.25">
      <c r="A3013" s="76" t="str">
        <f t="shared" si="141"/>
        <v>54037</v>
      </c>
      <c r="B3013" s="76" t="str">
        <f t="shared" si="142"/>
        <v>54037</v>
      </c>
      <c r="C3013" s="33">
        <v>54037</v>
      </c>
      <c r="D3013" s="33" t="s">
        <v>1962</v>
      </c>
      <c r="E3013" s="33" t="s">
        <v>1030</v>
      </c>
      <c r="F3013" s="33" t="s">
        <v>1029</v>
      </c>
      <c r="G3013" s="33" t="s">
        <v>1963</v>
      </c>
      <c r="H3013" s="5" t="s">
        <v>1855</v>
      </c>
      <c r="I3013" s="33">
        <v>3072</v>
      </c>
      <c r="K3013" s="9">
        <v>54</v>
      </c>
      <c r="O3013" s="33" t="s">
        <v>8363</v>
      </c>
      <c r="P3013" s="61" t="str">
        <f t="shared" si="143"/>
        <v>POINT(-77.847656 39.315195)</v>
      </c>
      <c r="Q3013" s="67">
        <v>39.315195000000003</v>
      </c>
      <c r="R3013" s="67">
        <v>-77.847656000000001</v>
      </c>
    </row>
    <row r="3014" spans="1:18" x14ac:dyDescent="0.25">
      <c r="A3014" s="76" t="str">
        <f t="shared" si="141"/>
        <v>54039</v>
      </c>
      <c r="B3014" s="76" t="str">
        <f t="shared" si="142"/>
        <v>54039</v>
      </c>
      <c r="C3014" s="33">
        <v>54039</v>
      </c>
      <c r="D3014" s="33" t="s">
        <v>8364</v>
      </c>
      <c r="E3014" s="33" t="s">
        <v>1030</v>
      </c>
      <c r="F3014" s="33" t="s">
        <v>1029</v>
      </c>
      <c r="G3014" s="33" t="s">
        <v>8365</v>
      </c>
      <c r="H3014" s="5" t="s">
        <v>1855</v>
      </c>
      <c r="I3014" s="33">
        <v>3073</v>
      </c>
      <c r="K3014" s="9">
        <v>54</v>
      </c>
      <c r="O3014" s="33" t="s">
        <v>8366</v>
      </c>
      <c r="P3014" s="61" t="str">
        <f t="shared" si="143"/>
        <v>POINT(-81.652953 38.361943)</v>
      </c>
      <c r="Q3014" s="67">
        <v>38.361942999999997</v>
      </c>
      <c r="R3014" s="67">
        <v>-81.652952999999997</v>
      </c>
    </row>
    <row r="3015" spans="1:18" x14ac:dyDescent="0.25">
      <c r="A3015" s="76" t="str">
        <f t="shared" si="141"/>
        <v>54041</v>
      </c>
      <c r="B3015" s="76" t="str">
        <f t="shared" si="142"/>
        <v>54041</v>
      </c>
      <c r="C3015" s="33">
        <v>54041</v>
      </c>
      <c r="D3015" s="33" t="s">
        <v>3360</v>
      </c>
      <c r="E3015" s="33" t="s">
        <v>1030</v>
      </c>
      <c r="F3015" s="33" t="s">
        <v>1029</v>
      </c>
      <c r="G3015" s="33" t="s">
        <v>3361</v>
      </c>
      <c r="H3015" s="5" t="s">
        <v>1855</v>
      </c>
      <c r="I3015" s="33">
        <v>3074</v>
      </c>
      <c r="K3015" s="9">
        <v>54</v>
      </c>
      <c r="O3015" s="33" t="s">
        <v>8367</v>
      </c>
      <c r="P3015" s="61" t="str">
        <f t="shared" si="143"/>
        <v>POINT(-80.471273 39.03246)</v>
      </c>
      <c r="Q3015" s="67">
        <v>39.03246</v>
      </c>
      <c r="R3015" s="67">
        <v>-80.471272999999997</v>
      </c>
    </row>
    <row r="3016" spans="1:18" x14ac:dyDescent="0.25">
      <c r="A3016" s="76" t="str">
        <f t="shared" si="141"/>
        <v>54043</v>
      </c>
      <c r="B3016" s="76" t="str">
        <f t="shared" si="142"/>
        <v>54043</v>
      </c>
      <c r="C3016" s="33">
        <v>54043</v>
      </c>
      <c r="D3016" s="33" t="s">
        <v>2264</v>
      </c>
      <c r="E3016" s="33" t="s">
        <v>1030</v>
      </c>
      <c r="F3016" s="33" t="s">
        <v>1029</v>
      </c>
      <c r="G3016" s="33" t="s">
        <v>2265</v>
      </c>
      <c r="H3016" s="5" t="s">
        <v>1855</v>
      </c>
      <c r="I3016" s="33">
        <v>3075</v>
      </c>
      <c r="K3016" s="9">
        <v>54</v>
      </c>
      <c r="O3016" s="33" t="s">
        <v>8368</v>
      </c>
      <c r="P3016" s="61" t="str">
        <f t="shared" si="143"/>
        <v>POINT(-82.066952 38.199035)</v>
      </c>
      <c r="Q3016" s="67">
        <v>38.199035000000002</v>
      </c>
      <c r="R3016" s="67">
        <v>-82.066952000000001</v>
      </c>
    </row>
    <row r="3017" spans="1:18" x14ac:dyDescent="0.25">
      <c r="A3017" s="76" t="str">
        <f t="shared" si="141"/>
        <v>54045</v>
      </c>
      <c r="B3017" s="76" t="str">
        <f t="shared" si="142"/>
        <v>54045</v>
      </c>
      <c r="C3017" s="33">
        <v>54045</v>
      </c>
      <c r="D3017" s="33" t="s">
        <v>2270</v>
      </c>
      <c r="E3017" s="33" t="s">
        <v>1030</v>
      </c>
      <c r="F3017" s="33" t="s">
        <v>1029</v>
      </c>
      <c r="G3017" s="33" t="s">
        <v>2271</v>
      </c>
      <c r="H3017" s="5" t="s">
        <v>1855</v>
      </c>
      <c r="I3017" s="33">
        <v>3076</v>
      </c>
      <c r="K3017" s="9">
        <v>54</v>
      </c>
      <c r="O3017" s="33" t="s">
        <v>8369</v>
      </c>
      <c r="P3017" s="61" t="str">
        <f t="shared" si="143"/>
        <v>POINT(-81.971518 37.856637)</v>
      </c>
      <c r="Q3017" s="67">
        <v>37.856636999999999</v>
      </c>
      <c r="R3017" s="67">
        <v>-81.971518000000003</v>
      </c>
    </row>
    <row r="3018" spans="1:18" x14ac:dyDescent="0.25">
      <c r="A3018" s="76" t="str">
        <f t="shared" si="141"/>
        <v>54047</v>
      </c>
      <c r="B3018" s="76" t="str">
        <f t="shared" si="142"/>
        <v>54047</v>
      </c>
      <c r="C3018" s="33">
        <v>54047</v>
      </c>
      <c r="D3018" s="33" t="s">
        <v>6192</v>
      </c>
      <c r="E3018" s="33" t="s">
        <v>1030</v>
      </c>
      <c r="F3018" s="33" t="s">
        <v>1029</v>
      </c>
      <c r="G3018" s="33" t="s">
        <v>6193</v>
      </c>
      <c r="H3018" s="5" t="s">
        <v>1855</v>
      </c>
      <c r="I3018" s="33">
        <v>3077</v>
      </c>
      <c r="K3018" s="9">
        <v>54</v>
      </c>
      <c r="O3018" s="33" t="s">
        <v>8370</v>
      </c>
      <c r="P3018" s="61" t="str">
        <f t="shared" si="143"/>
        <v>POINT(-81.658541 37.389931)</v>
      </c>
      <c r="Q3018" s="67">
        <v>37.389930999999997</v>
      </c>
      <c r="R3018" s="67">
        <v>-81.658541</v>
      </c>
    </row>
    <row r="3019" spans="1:18" x14ac:dyDescent="0.25">
      <c r="A3019" s="76" t="str">
        <f t="shared" si="141"/>
        <v>54049</v>
      </c>
      <c r="B3019" s="76" t="str">
        <f t="shared" si="142"/>
        <v>54049</v>
      </c>
      <c r="C3019" s="33">
        <v>54049</v>
      </c>
      <c r="D3019" s="33" t="s">
        <v>1992</v>
      </c>
      <c r="E3019" s="33" t="s">
        <v>1030</v>
      </c>
      <c r="F3019" s="33" t="s">
        <v>1029</v>
      </c>
      <c r="G3019" s="33" t="s">
        <v>1993</v>
      </c>
      <c r="H3019" s="5" t="s">
        <v>1855</v>
      </c>
      <c r="I3019" s="33">
        <v>3078</v>
      </c>
      <c r="K3019" s="9">
        <v>54</v>
      </c>
      <c r="O3019" s="33" t="s">
        <v>8371</v>
      </c>
      <c r="P3019" s="61" t="str">
        <f t="shared" si="143"/>
        <v>POINT(-80.181612 39.486129)</v>
      </c>
      <c r="Q3019" s="67">
        <v>39.486128999999998</v>
      </c>
      <c r="R3019" s="67">
        <v>-80.181612000000001</v>
      </c>
    </row>
    <row r="3020" spans="1:18" x14ac:dyDescent="0.25">
      <c r="A3020" s="76" t="str">
        <f t="shared" si="141"/>
        <v>54051</v>
      </c>
      <c r="B3020" s="76" t="str">
        <f t="shared" si="142"/>
        <v>54051</v>
      </c>
      <c r="C3020" s="33">
        <v>54051</v>
      </c>
      <c r="D3020" s="33" t="s">
        <v>1995</v>
      </c>
      <c r="E3020" s="33" t="s">
        <v>1030</v>
      </c>
      <c r="F3020" s="33" t="s">
        <v>1029</v>
      </c>
      <c r="G3020" s="33" t="s">
        <v>1996</v>
      </c>
      <c r="H3020" s="5" t="s">
        <v>1855</v>
      </c>
      <c r="I3020" s="33">
        <v>3079</v>
      </c>
      <c r="K3020" s="9">
        <v>54</v>
      </c>
      <c r="O3020" s="33" t="s">
        <v>8372</v>
      </c>
      <c r="P3020" s="61" t="str">
        <f t="shared" si="143"/>
        <v>POINT(-80.7045 39.926441)</v>
      </c>
      <c r="Q3020" s="67">
        <v>39.926440999999997</v>
      </c>
      <c r="R3020" s="67">
        <v>-80.704499999999996</v>
      </c>
    </row>
    <row r="3021" spans="1:18" x14ac:dyDescent="0.25">
      <c r="A3021" s="76" t="str">
        <f t="shared" si="141"/>
        <v>54053</v>
      </c>
      <c r="B3021" s="76" t="str">
        <f t="shared" si="142"/>
        <v>54053</v>
      </c>
      <c r="C3021" s="33">
        <v>54053</v>
      </c>
      <c r="D3021" s="33" t="s">
        <v>3522</v>
      </c>
      <c r="E3021" s="33" t="s">
        <v>1030</v>
      </c>
      <c r="F3021" s="33" t="s">
        <v>1029</v>
      </c>
      <c r="G3021" s="33" t="s">
        <v>3523</v>
      </c>
      <c r="H3021" s="5" t="s">
        <v>1855</v>
      </c>
      <c r="I3021" s="33">
        <v>3080</v>
      </c>
      <c r="K3021" s="9">
        <v>54</v>
      </c>
      <c r="O3021" s="33" t="s">
        <v>8373</v>
      </c>
      <c r="P3021" s="61" t="str">
        <f t="shared" si="143"/>
        <v>POINT(-82.059748 38.826465)</v>
      </c>
      <c r="Q3021" s="67">
        <v>38.826464999999999</v>
      </c>
      <c r="R3021" s="67">
        <v>-82.059747999999999</v>
      </c>
    </row>
    <row r="3022" spans="1:18" x14ac:dyDescent="0.25">
      <c r="A3022" s="76" t="str">
        <f t="shared" si="141"/>
        <v>54055</v>
      </c>
      <c r="B3022" s="76" t="str">
        <f t="shared" si="142"/>
        <v>54055</v>
      </c>
      <c r="C3022" s="33">
        <v>54055</v>
      </c>
      <c r="D3022" s="33" t="s">
        <v>3531</v>
      </c>
      <c r="E3022" s="33" t="s">
        <v>1030</v>
      </c>
      <c r="F3022" s="33" t="s">
        <v>1029</v>
      </c>
      <c r="G3022" s="33" t="s">
        <v>3532</v>
      </c>
      <c r="H3022" s="5" t="s">
        <v>1855</v>
      </c>
      <c r="I3022" s="33">
        <v>3081</v>
      </c>
      <c r="K3022" s="9">
        <v>54</v>
      </c>
      <c r="O3022" s="33" t="s">
        <v>8374</v>
      </c>
      <c r="P3022" s="61" t="str">
        <f t="shared" si="143"/>
        <v>POINT(-81.140806 37.352463)</v>
      </c>
      <c r="Q3022" s="67">
        <v>37.352463</v>
      </c>
      <c r="R3022" s="67">
        <v>-81.140805999999998</v>
      </c>
    </row>
    <row r="3023" spans="1:18" x14ac:dyDescent="0.25">
      <c r="A3023" s="76" t="str">
        <f t="shared" si="141"/>
        <v>54057</v>
      </c>
      <c r="B3023" s="76" t="str">
        <f t="shared" si="142"/>
        <v>54057</v>
      </c>
      <c r="C3023" s="33">
        <v>54057</v>
      </c>
      <c r="D3023" s="33" t="s">
        <v>2634</v>
      </c>
      <c r="E3023" s="33" t="s">
        <v>1030</v>
      </c>
      <c r="F3023" s="33" t="s">
        <v>1029</v>
      </c>
      <c r="G3023" s="33" t="s">
        <v>2635</v>
      </c>
      <c r="H3023" s="5" t="s">
        <v>1855</v>
      </c>
      <c r="I3023" s="33">
        <v>3082</v>
      </c>
      <c r="K3023" s="9">
        <v>54</v>
      </c>
      <c r="O3023" s="33" t="s">
        <v>8375</v>
      </c>
      <c r="P3023" s="61" t="str">
        <f t="shared" si="143"/>
        <v>POINT(-78.909946 39.465107)</v>
      </c>
      <c r="Q3023" s="67">
        <v>39.465107000000003</v>
      </c>
      <c r="R3023" s="67">
        <v>-78.909946000000005</v>
      </c>
    </row>
    <row r="3024" spans="1:18" x14ac:dyDescent="0.25">
      <c r="A3024" s="76" t="str">
        <f t="shared" si="141"/>
        <v>54059</v>
      </c>
      <c r="B3024" s="76" t="str">
        <f t="shared" si="142"/>
        <v>54059</v>
      </c>
      <c r="C3024" s="33">
        <v>54059</v>
      </c>
      <c r="D3024" s="33" t="s">
        <v>8376</v>
      </c>
      <c r="E3024" s="33" t="s">
        <v>1030</v>
      </c>
      <c r="F3024" s="33" t="s">
        <v>1029</v>
      </c>
      <c r="G3024" s="33" t="s">
        <v>8377</v>
      </c>
      <c r="H3024" s="5" t="s">
        <v>1855</v>
      </c>
      <c r="I3024" s="33">
        <v>3083</v>
      </c>
      <c r="K3024" s="9">
        <v>54</v>
      </c>
      <c r="O3024" s="33" t="s">
        <v>8378</v>
      </c>
      <c r="P3024" s="61" t="str">
        <f t="shared" si="143"/>
        <v>POINT(-82.157458 37.705418)</v>
      </c>
      <c r="Q3024" s="67">
        <v>37.705418000000002</v>
      </c>
      <c r="R3024" s="67">
        <v>-82.157458000000005</v>
      </c>
    </row>
    <row r="3025" spans="1:18" x14ac:dyDescent="0.25">
      <c r="A3025" s="76" t="str">
        <f t="shared" si="141"/>
        <v>54061</v>
      </c>
      <c r="B3025" s="76" t="str">
        <f t="shared" si="142"/>
        <v>54061</v>
      </c>
      <c r="C3025" s="33">
        <v>54061</v>
      </c>
      <c r="D3025" s="33" t="s">
        <v>8379</v>
      </c>
      <c r="E3025" s="33" t="s">
        <v>1030</v>
      </c>
      <c r="F3025" s="33" t="s">
        <v>1029</v>
      </c>
      <c r="G3025" s="33" t="s">
        <v>8380</v>
      </c>
      <c r="H3025" s="5" t="s">
        <v>1855</v>
      </c>
      <c r="I3025" s="33">
        <v>3084</v>
      </c>
      <c r="K3025" s="9">
        <v>54</v>
      </c>
      <c r="O3025" s="33" t="s">
        <v>8381</v>
      </c>
      <c r="P3025" s="61" t="str">
        <f t="shared" si="143"/>
        <v>POINT(-79.959809 39.636196)</v>
      </c>
      <c r="Q3025" s="67">
        <v>39.636195999999998</v>
      </c>
      <c r="R3025" s="67">
        <v>-79.959809000000007</v>
      </c>
    </row>
    <row r="3026" spans="1:18" x14ac:dyDescent="0.25">
      <c r="A3026" s="76" t="str">
        <f t="shared" si="141"/>
        <v>54063</v>
      </c>
      <c r="B3026" s="76" t="str">
        <f t="shared" si="142"/>
        <v>54063</v>
      </c>
      <c r="C3026" s="33">
        <v>54063</v>
      </c>
      <c r="D3026" s="33" t="s">
        <v>2001</v>
      </c>
      <c r="E3026" s="33" t="s">
        <v>1030</v>
      </c>
      <c r="F3026" s="33" t="s">
        <v>1029</v>
      </c>
      <c r="G3026" s="33" t="s">
        <v>2002</v>
      </c>
      <c r="H3026" s="5" t="s">
        <v>1855</v>
      </c>
      <c r="I3026" s="33">
        <v>3085</v>
      </c>
      <c r="K3026" s="9">
        <v>54</v>
      </c>
      <c r="O3026" s="33" t="s">
        <v>8382</v>
      </c>
      <c r="P3026" s="61" t="str">
        <f t="shared" si="143"/>
        <v>POINT(-80.636561 37.528463)</v>
      </c>
      <c r="Q3026" s="67">
        <v>37.528463000000002</v>
      </c>
      <c r="R3026" s="67">
        <v>-80.636561</v>
      </c>
    </row>
    <row r="3027" spans="1:18" x14ac:dyDescent="0.25">
      <c r="A3027" s="76" t="str">
        <f t="shared" si="141"/>
        <v>54065</v>
      </c>
      <c r="B3027" s="76" t="str">
        <f t="shared" si="142"/>
        <v>54065</v>
      </c>
      <c r="C3027" s="33">
        <v>54065</v>
      </c>
      <c r="D3027" s="33" t="s">
        <v>2007</v>
      </c>
      <c r="E3027" s="33" t="s">
        <v>1030</v>
      </c>
      <c r="F3027" s="33" t="s">
        <v>1029</v>
      </c>
      <c r="G3027" s="33" t="s">
        <v>2008</v>
      </c>
      <c r="H3027" s="5" t="s">
        <v>1855</v>
      </c>
      <c r="I3027" s="33">
        <v>3086</v>
      </c>
      <c r="K3027" s="9">
        <v>54</v>
      </c>
      <c r="O3027" s="33" t="s">
        <v>8383</v>
      </c>
      <c r="P3027" s="61" t="str">
        <f t="shared" si="143"/>
        <v>POINT(-78.223556 39.581071)</v>
      </c>
      <c r="Q3027" s="67">
        <v>39.581071000000001</v>
      </c>
      <c r="R3027" s="67">
        <v>-78.223556000000002</v>
      </c>
    </row>
    <row r="3028" spans="1:18" x14ac:dyDescent="0.25">
      <c r="A3028" s="76" t="str">
        <f t="shared" si="141"/>
        <v>54067</v>
      </c>
      <c r="B3028" s="76" t="str">
        <f t="shared" si="142"/>
        <v>54067</v>
      </c>
      <c r="C3028" s="33">
        <v>54067</v>
      </c>
      <c r="D3028" s="33" t="s">
        <v>4379</v>
      </c>
      <c r="E3028" s="33" t="s">
        <v>1030</v>
      </c>
      <c r="F3028" s="33" t="s">
        <v>1029</v>
      </c>
      <c r="G3028" s="33" t="s">
        <v>4380</v>
      </c>
      <c r="H3028" s="5" t="s">
        <v>1855</v>
      </c>
      <c r="I3028" s="33">
        <v>3087</v>
      </c>
      <c r="K3028" s="9">
        <v>54</v>
      </c>
      <c r="O3028" s="33" t="s">
        <v>8384</v>
      </c>
      <c r="P3028" s="61" t="str">
        <f t="shared" si="143"/>
        <v>POINT(-80.775451 38.275855)</v>
      </c>
      <c r="Q3028" s="67">
        <v>38.275855</v>
      </c>
      <c r="R3028" s="67">
        <v>-80.775451000000004</v>
      </c>
    </row>
    <row r="3029" spans="1:18" x14ac:dyDescent="0.25">
      <c r="A3029" s="76" t="str">
        <f t="shared" si="141"/>
        <v>54069</v>
      </c>
      <c r="B3029" s="76" t="str">
        <f t="shared" si="142"/>
        <v>54069</v>
      </c>
      <c r="C3029" s="33">
        <v>54069</v>
      </c>
      <c r="D3029" s="33" t="s">
        <v>3702</v>
      </c>
      <c r="E3029" s="33" t="s">
        <v>1030</v>
      </c>
      <c r="F3029" s="33" t="s">
        <v>1029</v>
      </c>
      <c r="G3029" s="33" t="s">
        <v>990</v>
      </c>
      <c r="H3029" s="5" t="s">
        <v>1855</v>
      </c>
      <c r="I3029" s="33">
        <v>3088</v>
      </c>
      <c r="K3029" s="9">
        <v>54</v>
      </c>
      <c r="O3029" s="33" t="s">
        <v>8385</v>
      </c>
      <c r="P3029" s="61" t="str">
        <f t="shared" si="143"/>
        <v>POINT(-80.672339 40.078993)</v>
      </c>
      <c r="Q3029" s="67">
        <v>40.078992999999997</v>
      </c>
      <c r="R3029" s="67">
        <v>-80.672338999999994</v>
      </c>
    </row>
    <row r="3030" spans="1:18" x14ac:dyDescent="0.25">
      <c r="A3030" s="76" t="str">
        <f t="shared" si="141"/>
        <v>54071</v>
      </c>
      <c r="B3030" s="76" t="str">
        <f t="shared" si="142"/>
        <v>54071</v>
      </c>
      <c r="C3030" s="33">
        <v>54071</v>
      </c>
      <c r="D3030" s="33" t="s">
        <v>4390</v>
      </c>
      <c r="E3030" s="33" t="s">
        <v>1030</v>
      </c>
      <c r="F3030" s="33" t="s">
        <v>1029</v>
      </c>
      <c r="G3030" s="33" t="s">
        <v>4391</v>
      </c>
      <c r="H3030" s="5" t="s">
        <v>1855</v>
      </c>
      <c r="I3030" s="33">
        <v>3089</v>
      </c>
      <c r="K3030" s="9">
        <v>54</v>
      </c>
      <c r="O3030" s="33" t="s">
        <v>8386</v>
      </c>
      <c r="P3030" s="61" t="str">
        <f t="shared" si="143"/>
        <v>POINT(-79.337502 38.672518)</v>
      </c>
      <c r="Q3030" s="67">
        <v>38.672517999999997</v>
      </c>
      <c r="R3030" s="67">
        <v>-79.337502000000001</v>
      </c>
    </row>
    <row r="3031" spans="1:18" x14ac:dyDescent="0.25">
      <c r="A3031" s="76" t="str">
        <f t="shared" si="141"/>
        <v>54073</v>
      </c>
      <c r="B3031" s="76" t="str">
        <f t="shared" si="142"/>
        <v>54073</v>
      </c>
      <c r="C3031" s="33">
        <v>54073</v>
      </c>
      <c r="D3031" s="33" t="s">
        <v>8387</v>
      </c>
      <c r="E3031" s="33" t="s">
        <v>1030</v>
      </c>
      <c r="F3031" s="33" t="s">
        <v>1029</v>
      </c>
      <c r="G3031" s="33" t="s">
        <v>8388</v>
      </c>
      <c r="H3031" s="5" t="s">
        <v>1855</v>
      </c>
      <c r="I3031" s="33">
        <v>3090</v>
      </c>
      <c r="K3031" s="9">
        <v>54</v>
      </c>
      <c r="O3031" s="33" t="s">
        <v>8389</v>
      </c>
      <c r="P3031" s="61" t="str">
        <f t="shared" si="143"/>
        <v>POINT(-81.19208 39.383419)</v>
      </c>
      <c r="Q3031" s="67">
        <v>39.383419000000004</v>
      </c>
      <c r="R3031" s="67">
        <v>-81.192080000000004</v>
      </c>
    </row>
    <row r="3032" spans="1:18" x14ac:dyDescent="0.25">
      <c r="A3032" s="76" t="str">
        <f t="shared" si="141"/>
        <v>54075</v>
      </c>
      <c r="B3032" s="76" t="str">
        <f t="shared" si="142"/>
        <v>54075</v>
      </c>
      <c r="C3032" s="33">
        <v>54075</v>
      </c>
      <c r="D3032" s="33" t="s">
        <v>3918</v>
      </c>
      <c r="E3032" s="33" t="s">
        <v>1030</v>
      </c>
      <c r="F3032" s="33" t="s">
        <v>1029</v>
      </c>
      <c r="G3032" s="33" t="s">
        <v>3919</v>
      </c>
      <c r="H3032" s="5" t="s">
        <v>1855</v>
      </c>
      <c r="I3032" s="33">
        <v>3091</v>
      </c>
      <c r="K3032" s="9">
        <v>54</v>
      </c>
      <c r="O3032" s="33" t="s">
        <v>8390</v>
      </c>
      <c r="P3032" s="61" t="str">
        <f t="shared" si="143"/>
        <v>POINT(-80.024122 38.286867)</v>
      </c>
      <c r="Q3032" s="67">
        <v>38.286867000000001</v>
      </c>
      <c r="R3032" s="67">
        <v>-80.024122000000006</v>
      </c>
    </row>
    <row r="3033" spans="1:18" x14ac:dyDescent="0.25">
      <c r="A3033" s="76" t="str">
        <f t="shared" si="141"/>
        <v>54077</v>
      </c>
      <c r="B3033" s="76" t="str">
        <f t="shared" si="142"/>
        <v>54077</v>
      </c>
      <c r="C3033" s="33">
        <v>54077</v>
      </c>
      <c r="D3033" s="33" t="s">
        <v>8391</v>
      </c>
      <c r="E3033" s="33" t="s">
        <v>1030</v>
      </c>
      <c r="F3033" s="33" t="s">
        <v>1029</v>
      </c>
      <c r="G3033" s="33" t="s">
        <v>8392</v>
      </c>
      <c r="H3033" s="5" t="s">
        <v>1855</v>
      </c>
      <c r="I3033" s="33">
        <v>3092</v>
      </c>
      <c r="K3033" s="9">
        <v>54</v>
      </c>
      <c r="O3033" s="33" t="s">
        <v>8393</v>
      </c>
      <c r="P3033" s="61" t="str">
        <f t="shared" si="143"/>
        <v>POINT(-79.676099 39.495471)</v>
      </c>
      <c r="Q3033" s="67">
        <v>39.495471000000002</v>
      </c>
      <c r="R3033" s="67">
        <v>-79.676098999999994</v>
      </c>
    </row>
    <row r="3034" spans="1:18" x14ac:dyDescent="0.25">
      <c r="A3034" s="76" t="str">
        <f t="shared" si="141"/>
        <v>54079</v>
      </c>
      <c r="B3034" s="76" t="str">
        <f t="shared" si="142"/>
        <v>54079</v>
      </c>
      <c r="C3034" s="33">
        <v>54079</v>
      </c>
      <c r="D3034" s="33" t="s">
        <v>2862</v>
      </c>
      <c r="E3034" s="33" t="s">
        <v>1030</v>
      </c>
      <c r="F3034" s="33" t="s">
        <v>1029</v>
      </c>
      <c r="G3034" s="33" t="s">
        <v>2863</v>
      </c>
      <c r="H3034" s="5" t="s">
        <v>1855</v>
      </c>
      <c r="I3034" s="33">
        <v>3093</v>
      </c>
      <c r="K3034" s="9">
        <v>54</v>
      </c>
      <c r="O3034" s="33" t="s">
        <v>8394</v>
      </c>
      <c r="P3034" s="61" t="str">
        <f t="shared" si="143"/>
        <v>POINT(-81.926568 38.475729)</v>
      </c>
      <c r="Q3034" s="67">
        <v>38.475729000000001</v>
      </c>
      <c r="R3034" s="67">
        <v>-81.926568000000003</v>
      </c>
    </row>
    <row r="3035" spans="1:18" x14ac:dyDescent="0.25">
      <c r="A3035" s="76" t="str">
        <f t="shared" si="141"/>
        <v>54081</v>
      </c>
      <c r="B3035" s="76" t="str">
        <f t="shared" si="142"/>
        <v>54081</v>
      </c>
      <c r="C3035" s="33">
        <v>54081</v>
      </c>
      <c r="D3035" s="33" t="s">
        <v>8395</v>
      </c>
      <c r="E3035" s="33" t="s">
        <v>1030</v>
      </c>
      <c r="F3035" s="33" t="s">
        <v>1029</v>
      </c>
      <c r="G3035" s="33" t="s">
        <v>8396</v>
      </c>
      <c r="H3035" s="5" t="s">
        <v>1855</v>
      </c>
      <c r="I3035" s="33">
        <v>3094</v>
      </c>
      <c r="K3035" s="9">
        <v>54</v>
      </c>
      <c r="O3035" s="33" t="s">
        <v>8397</v>
      </c>
      <c r="P3035" s="61" t="str">
        <f t="shared" si="143"/>
        <v>POINT(-81.202994 37.770284)</v>
      </c>
      <c r="Q3035" s="67">
        <v>37.770283999999997</v>
      </c>
      <c r="R3035" s="67">
        <v>-81.202994000000004</v>
      </c>
    </row>
    <row r="3036" spans="1:18" x14ac:dyDescent="0.25">
      <c r="A3036" s="76" t="str">
        <f t="shared" si="141"/>
        <v>54083</v>
      </c>
      <c r="B3036" s="76" t="str">
        <f t="shared" si="142"/>
        <v>54083</v>
      </c>
      <c r="C3036" s="33">
        <v>54083</v>
      </c>
      <c r="D3036" s="33" t="s">
        <v>2019</v>
      </c>
      <c r="E3036" s="33" t="s">
        <v>1030</v>
      </c>
      <c r="F3036" s="33" t="s">
        <v>1029</v>
      </c>
      <c r="G3036" s="33" t="s">
        <v>2020</v>
      </c>
      <c r="H3036" s="5" t="s">
        <v>1855</v>
      </c>
      <c r="I3036" s="33">
        <v>3095</v>
      </c>
      <c r="K3036" s="9">
        <v>54</v>
      </c>
      <c r="O3036" s="33" t="s">
        <v>8398</v>
      </c>
      <c r="P3036" s="61" t="str">
        <f t="shared" si="143"/>
        <v>POINT(-79.872569 38.869406)</v>
      </c>
      <c r="Q3036" s="67">
        <v>38.869405999999998</v>
      </c>
      <c r="R3036" s="67">
        <v>-79.872568999999999</v>
      </c>
    </row>
    <row r="3037" spans="1:18" x14ac:dyDescent="0.25">
      <c r="A3037" s="76" t="str">
        <f t="shared" si="141"/>
        <v>54085</v>
      </c>
      <c r="B3037" s="76" t="str">
        <f t="shared" si="142"/>
        <v>54085</v>
      </c>
      <c r="C3037" s="33">
        <v>54085</v>
      </c>
      <c r="D3037" s="33" t="s">
        <v>8399</v>
      </c>
      <c r="E3037" s="33" t="s">
        <v>1030</v>
      </c>
      <c r="F3037" s="33" t="s">
        <v>1029</v>
      </c>
      <c r="G3037" s="33" t="s">
        <v>8400</v>
      </c>
      <c r="H3037" s="5" t="s">
        <v>1855</v>
      </c>
      <c r="I3037" s="33">
        <v>3096</v>
      </c>
      <c r="K3037" s="9">
        <v>54</v>
      </c>
      <c r="O3037" s="33" t="s">
        <v>8401</v>
      </c>
      <c r="P3037" s="61" t="str">
        <f t="shared" si="143"/>
        <v>POINT(-81.044436 39.213934)</v>
      </c>
      <c r="Q3037" s="67">
        <v>39.213934000000002</v>
      </c>
      <c r="R3037" s="67">
        <v>-81.044436000000005</v>
      </c>
    </row>
    <row r="3038" spans="1:18" x14ac:dyDescent="0.25">
      <c r="A3038" s="76" t="str">
        <f t="shared" si="141"/>
        <v>54087</v>
      </c>
      <c r="B3038" s="76" t="str">
        <f t="shared" si="142"/>
        <v>54087</v>
      </c>
      <c r="C3038" s="33">
        <v>54087</v>
      </c>
      <c r="D3038" s="33" t="s">
        <v>7287</v>
      </c>
      <c r="E3038" s="33" t="s">
        <v>1030</v>
      </c>
      <c r="F3038" s="33" t="s">
        <v>1029</v>
      </c>
      <c r="G3038" s="33" t="s">
        <v>7288</v>
      </c>
      <c r="H3038" s="5" t="s">
        <v>1855</v>
      </c>
      <c r="I3038" s="33">
        <v>3097</v>
      </c>
      <c r="K3038" s="9">
        <v>54</v>
      </c>
      <c r="O3038" s="33" t="s">
        <v>8402</v>
      </c>
      <c r="P3038" s="61" t="str">
        <f t="shared" si="143"/>
        <v>POINT(-81.346321 38.729491)</v>
      </c>
      <c r="Q3038" s="67">
        <v>38.729491000000003</v>
      </c>
      <c r="R3038" s="67">
        <v>-81.346321000000003</v>
      </c>
    </row>
    <row r="3039" spans="1:18" x14ac:dyDescent="0.25">
      <c r="A3039" s="76" t="str">
        <f t="shared" si="141"/>
        <v>54089</v>
      </c>
      <c r="B3039" s="76" t="str">
        <f t="shared" si="142"/>
        <v>54089</v>
      </c>
      <c r="C3039" s="33">
        <v>54089</v>
      </c>
      <c r="D3039" s="33" t="s">
        <v>8403</v>
      </c>
      <c r="E3039" s="33" t="s">
        <v>1030</v>
      </c>
      <c r="F3039" s="33" t="s">
        <v>1029</v>
      </c>
      <c r="G3039" s="33" t="s">
        <v>8404</v>
      </c>
      <c r="H3039" s="5" t="s">
        <v>1855</v>
      </c>
      <c r="I3039" s="33">
        <v>3098</v>
      </c>
      <c r="K3039" s="9">
        <v>54</v>
      </c>
      <c r="O3039" s="33" t="s">
        <v>8405</v>
      </c>
      <c r="P3039" s="61" t="str">
        <f t="shared" si="143"/>
        <v>POINT(-80.847554 37.666908)</v>
      </c>
      <c r="Q3039" s="67">
        <v>37.666907999999999</v>
      </c>
      <c r="R3039" s="67">
        <v>-80.847554000000002</v>
      </c>
    </row>
    <row r="3040" spans="1:18" x14ac:dyDescent="0.25">
      <c r="A3040" s="76" t="str">
        <f t="shared" si="141"/>
        <v>54091</v>
      </c>
      <c r="B3040" s="76" t="str">
        <f t="shared" si="142"/>
        <v>54091</v>
      </c>
      <c r="C3040" s="33">
        <v>54091</v>
      </c>
      <c r="D3040" s="33" t="s">
        <v>2884</v>
      </c>
      <c r="E3040" s="33" t="s">
        <v>1030</v>
      </c>
      <c r="F3040" s="33" t="s">
        <v>1029</v>
      </c>
      <c r="G3040" s="33" t="s">
        <v>2885</v>
      </c>
      <c r="H3040" s="5" t="s">
        <v>1855</v>
      </c>
      <c r="I3040" s="33">
        <v>3099</v>
      </c>
      <c r="K3040" s="9">
        <v>54</v>
      </c>
      <c r="O3040" s="33" t="s">
        <v>8406</v>
      </c>
      <c r="P3040" s="61" t="str">
        <f t="shared" si="143"/>
        <v>POINT(-80.064419 39.337291)</v>
      </c>
      <c r="Q3040" s="67">
        <v>39.337291</v>
      </c>
      <c r="R3040" s="67">
        <v>-80.064419000000001</v>
      </c>
    </row>
    <row r="3041" spans="1:18" x14ac:dyDescent="0.25">
      <c r="A3041" s="76" t="str">
        <f t="shared" si="141"/>
        <v>54093</v>
      </c>
      <c r="B3041" s="76" t="str">
        <f t="shared" si="142"/>
        <v>54093</v>
      </c>
      <c r="C3041" s="33">
        <v>54093</v>
      </c>
      <c r="D3041" s="33" t="s">
        <v>8407</v>
      </c>
      <c r="E3041" s="33" t="s">
        <v>1030</v>
      </c>
      <c r="F3041" s="33" t="s">
        <v>1029</v>
      </c>
      <c r="G3041" s="33" t="s">
        <v>8408</v>
      </c>
      <c r="H3041" s="5" t="s">
        <v>1855</v>
      </c>
      <c r="I3041" s="33">
        <v>3100</v>
      </c>
      <c r="K3041" s="9">
        <v>54</v>
      </c>
      <c r="O3041" s="33" t="s">
        <v>8409</v>
      </c>
      <c r="P3041" s="61" t="str">
        <f t="shared" si="143"/>
        <v>POINT(-79.607202 39.11173)</v>
      </c>
      <c r="Q3041" s="67">
        <v>39.111730000000001</v>
      </c>
      <c r="R3041" s="67">
        <v>-79.607202000000001</v>
      </c>
    </row>
    <row r="3042" spans="1:18" x14ac:dyDescent="0.25">
      <c r="A3042" s="76" t="str">
        <f t="shared" si="141"/>
        <v>54095</v>
      </c>
      <c r="B3042" s="76" t="str">
        <f t="shared" si="142"/>
        <v>54095</v>
      </c>
      <c r="C3042" s="33">
        <v>54095</v>
      </c>
      <c r="D3042" s="33" t="s">
        <v>7835</v>
      </c>
      <c r="E3042" s="33" t="s">
        <v>1030</v>
      </c>
      <c r="F3042" s="33" t="s">
        <v>1029</v>
      </c>
      <c r="G3042" s="33" t="s">
        <v>7836</v>
      </c>
      <c r="H3042" s="5" t="s">
        <v>1855</v>
      </c>
      <c r="I3042" s="33">
        <v>3101</v>
      </c>
      <c r="K3042" s="9">
        <v>54</v>
      </c>
      <c r="O3042" s="33" t="s">
        <v>8410</v>
      </c>
      <c r="P3042" s="61" t="str">
        <f t="shared" si="143"/>
        <v>POINT(-80.925137 39.508846)</v>
      </c>
      <c r="Q3042" s="67">
        <v>39.508845999999998</v>
      </c>
      <c r="R3042" s="67">
        <v>-80.925137000000007</v>
      </c>
    </row>
    <row r="3043" spans="1:18" x14ac:dyDescent="0.25">
      <c r="A3043" s="76" t="str">
        <f t="shared" si="141"/>
        <v>54097</v>
      </c>
      <c r="B3043" s="76" t="str">
        <f t="shared" si="142"/>
        <v>54097</v>
      </c>
      <c r="C3043" s="33">
        <v>54097</v>
      </c>
      <c r="D3043" s="33" t="s">
        <v>7838</v>
      </c>
      <c r="E3043" s="33" t="s">
        <v>1030</v>
      </c>
      <c r="F3043" s="33" t="s">
        <v>1029</v>
      </c>
      <c r="G3043" s="33" t="s">
        <v>7839</v>
      </c>
      <c r="H3043" s="5" t="s">
        <v>1855</v>
      </c>
      <c r="I3043" s="33">
        <v>3102</v>
      </c>
      <c r="K3043" s="9">
        <v>54</v>
      </c>
      <c r="O3043" s="33" t="s">
        <v>8411</v>
      </c>
      <c r="P3043" s="61" t="str">
        <f t="shared" si="143"/>
        <v>POINT(-80.228779 38.953837)</v>
      </c>
      <c r="Q3043" s="67">
        <v>38.953837</v>
      </c>
      <c r="R3043" s="67">
        <v>-80.228779000000003</v>
      </c>
    </row>
    <row r="3044" spans="1:18" x14ac:dyDescent="0.25">
      <c r="A3044" s="76" t="str">
        <f t="shared" si="141"/>
        <v>54099</v>
      </c>
      <c r="B3044" s="76" t="str">
        <f t="shared" si="142"/>
        <v>54099</v>
      </c>
      <c r="C3044" s="33">
        <v>54099</v>
      </c>
      <c r="D3044" s="33" t="s">
        <v>3250</v>
      </c>
      <c r="E3044" s="33" t="s">
        <v>1030</v>
      </c>
      <c r="F3044" s="33" t="s">
        <v>1029</v>
      </c>
      <c r="G3044" s="33" t="s">
        <v>3251</v>
      </c>
      <c r="H3044" s="5" t="s">
        <v>1855</v>
      </c>
      <c r="I3044" s="33">
        <v>3103</v>
      </c>
      <c r="K3044" s="9">
        <v>54</v>
      </c>
      <c r="O3044" s="33" t="s">
        <v>8412</v>
      </c>
      <c r="P3044" s="61" t="str">
        <f t="shared" si="143"/>
        <v>POINT(-82.491282 38.261889)</v>
      </c>
      <c r="Q3044" s="67">
        <v>38.261888999999996</v>
      </c>
      <c r="R3044" s="67">
        <v>-82.491281999999998</v>
      </c>
    </row>
    <row r="3045" spans="1:18" x14ac:dyDescent="0.25">
      <c r="A3045" s="76" t="str">
        <f t="shared" si="141"/>
        <v>54101</v>
      </c>
      <c r="B3045" s="76" t="str">
        <f t="shared" si="142"/>
        <v>54101</v>
      </c>
      <c r="C3045" s="33">
        <v>54101</v>
      </c>
      <c r="D3045" s="33" t="s">
        <v>3253</v>
      </c>
      <c r="E3045" s="33" t="s">
        <v>1030</v>
      </c>
      <c r="F3045" s="33" t="s">
        <v>1029</v>
      </c>
      <c r="G3045" s="33" t="s">
        <v>3254</v>
      </c>
      <c r="H3045" s="5" t="s">
        <v>1855</v>
      </c>
      <c r="I3045" s="33">
        <v>3104</v>
      </c>
      <c r="K3045" s="9">
        <v>54</v>
      </c>
      <c r="O3045" s="33" t="s">
        <v>8413</v>
      </c>
      <c r="P3045" s="61" t="str">
        <f t="shared" si="143"/>
        <v>POINT(-80.479615 38.469808)</v>
      </c>
      <c r="Q3045" s="67">
        <v>38.469808</v>
      </c>
      <c r="R3045" s="67">
        <v>-80.479614999999995</v>
      </c>
    </row>
    <row r="3046" spans="1:18" x14ac:dyDescent="0.25">
      <c r="A3046" s="76" t="str">
        <f t="shared" si="141"/>
        <v>54103</v>
      </c>
      <c r="B3046" s="76" t="str">
        <f t="shared" si="142"/>
        <v>54103</v>
      </c>
      <c r="C3046" s="33">
        <v>54103</v>
      </c>
      <c r="D3046" s="33" t="s">
        <v>8414</v>
      </c>
      <c r="E3046" s="33" t="s">
        <v>1030</v>
      </c>
      <c r="F3046" s="33" t="s">
        <v>1029</v>
      </c>
      <c r="G3046" s="33" t="s">
        <v>8415</v>
      </c>
      <c r="H3046" s="5" t="s">
        <v>1855</v>
      </c>
      <c r="I3046" s="33">
        <v>3105</v>
      </c>
      <c r="K3046" s="9">
        <v>54</v>
      </c>
      <c r="O3046" s="33" t="s">
        <v>8416</v>
      </c>
      <c r="P3046" s="61" t="str">
        <f t="shared" si="143"/>
        <v>POINT(-80.758633 39.62681)</v>
      </c>
      <c r="Q3046" s="67">
        <v>39.626809999999999</v>
      </c>
      <c r="R3046" s="67">
        <v>-80.758633000000003</v>
      </c>
    </row>
    <row r="3047" spans="1:18" x14ac:dyDescent="0.25">
      <c r="A3047" s="76" t="str">
        <f t="shared" si="141"/>
        <v>54105</v>
      </c>
      <c r="B3047" s="76" t="str">
        <f t="shared" si="142"/>
        <v>54105</v>
      </c>
      <c r="C3047" s="33">
        <v>54105</v>
      </c>
      <c r="D3047" s="33" t="s">
        <v>8417</v>
      </c>
      <c r="E3047" s="33" t="s">
        <v>1030</v>
      </c>
      <c r="F3047" s="33" t="s">
        <v>1029</v>
      </c>
      <c r="G3047" s="33" t="s">
        <v>8418</v>
      </c>
      <c r="H3047" s="5" t="s">
        <v>1855</v>
      </c>
      <c r="I3047" s="33">
        <v>3106</v>
      </c>
      <c r="K3047" s="9">
        <v>54</v>
      </c>
      <c r="O3047" s="33" t="s">
        <v>8419</v>
      </c>
      <c r="P3047" s="61" t="str">
        <f t="shared" si="143"/>
        <v>POINT(-81.392132 39.052702)</v>
      </c>
      <c r="Q3047" s="67">
        <v>39.052701999999996</v>
      </c>
      <c r="R3047" s="67">
        <v>-81.392132000000004</v>
      </c>
    </row>
    <row r="3048" spans="1:18" x14ac:dyDescent="0.25">
      <c r="A3048" s="76" t="str">
        <f t="shared" si="141"/>
        <v>54107</v>
      </c>
      <c r="B3048" s="76" t="str">
        <f t="shared" si="142"/>
        <v>54107</v>
      </c>
      <c r="C3048" s="33">
        <v>54107</v>
      </c>
      <c r="D3048" s="33" t="s">
        <v>6558</v>
      </c>
      <c r="E3048" s="33" t="s">
        <v>1030</v>
      </c>
      <c r="F3048" s="33" t="s">
        <v>1029</v>
      </c>
      <c r="G3048" s="33" t="s">
        <v>6559</v>
      </c>
      <c r="H3048" s="5" t="s">
        <v>1855</v>
      </c>
      <c r="I3048" s="33">
        <v>3107</v>
      </c>
      <c r="K3048" s="9">
        <v>54</v>
      </c>
      <c r="O3048" s="33" t="s">
        <v>8420</v>
      </c>
      <c r="P3048" s="61" t="str">
        <f t="shared" si="143"/>
        <v>POINT(-81.530388 39.266169)</v>
      </c>
      <c r="Q3048" s="67">
        <v>39.266168999999998</v>
      </c>
      <c r="R3048" s="67">
        <v>-81.530388000000002</v>
      </c>
    </row>
    <row r="3049" spans="1:18" x14ac:dyDescent="0.25">
      <c r="A3049" s="76" t="str">
        <f t="shared" si="141"/>
        <v>54109</v>
      </c>
      <c r="B3049" s="76" t="str">
        <f t="shared" si="142"/>
        <v>54109</v>
      </c>
      <c r="C3049" s="33">
        <v>54109</v>
      </c>
      <c r="D3049" s="33" t="s">
        <v>6058</v>
      </c>
      <c r="E3049" s="33" t="s">
        <v>1030</v>
      </c>
      <c r="F3049" s="33" t="s">
        <v>1029</v>
      </c>
      <c r="G3049" s="33" t="s">
        <v>1035</v>
      </c>
      <c r="H3049" s="5" t="s">
        <v>1855</v>
      </c>
      <c r="I3049" s="33">
        <v>3108</v>
      </c>
      <c r="K3049" s="9">
        <v>54</v>
      </c>
      <c r="O3049" s="33" t="s">
        <v>8421</v>
      </c>
      <c r="P3049" s="61" t="str">
        <f t="shared" si="143"/>
        <v>POINT(-81.564644 37.628554)</v>
      </c>
      <c r="Q3049" s="67">
        <v>37.628554000000001</v>
      </c>
      <c r="R3049" s="67">
        <v>-81.564644000000001</v>
      </c>
    </row>
    <row r="3050" spans="1:18" x14ac:dyDescent="0.25">
      <c r="A3050" s="76" t="str">
        <f t="shared" si="141"/>
        <v>55001</v>
      </c>
      <c r="B3050" s="76" t="str">
        <f t="shared" si="142"/>
        <v>55001</v>
      </c>
      <c r="C3050" s="33">
        <v>55001</v>
      </c>
      <c r="D3050" s="33" t="s">
        <v>2524</v>
      </c>
      <c r="E3050" s="33" t="s">
        <v>1033</v>
      </c>
      <c r="F3050" s="33" t="s">
        <v>1032</v>
      </c>
      <c r="G3050" s="33" t="s">
        <v>2525</v>
      </c>
      <c r="H3050" s="5" t="s">
        <v>1855</v>
      </c>
      <c r="I3050" s="33">
        <v>3109</v>
      </c>
      <c r="K3050" s="9">
        <v>55</v>
      </c>
      <c r="O3050" s="33" t="s">
        <v>8422</v>
      </c>
      <c r="P3050" s="61" t="str">
        <f t="shared" si="143"/>
        <v>POINT(-89.782239 43.944401)</v>
      </c>
      <c r="Q3050" s="67">
        <v>43.944400999999999</v>
      </c>
      <c r="R3050" s="67">
        <v>-89.782239000000004</v>
      </c>
    </row>
    <row r="3051" spans="1:18" x14ac:dyDescent="0.25">
      <c r="A3051" s="76" t="str">
        <f t="shared" si="141"/>
        <v>55003</v>
      </c>
      <c r="B3051" s="76" t="str">
        <f t="shared" si="142"/>
        <v>55003</v>
      </c>
      <c r="C3051" s="33">
        <v>55003</v>
      </c>
      <c r="D3051" s="33" t="s">
        <v>6408</v>
      </c>
      <c r="E3051" s="33" t="s">
        <v>1033</v>
      </c>
      <c r="F3051" s="33" t="s">
        <v>1032</v>
      </c>
      <c r="G3051" s="33" t="s">
        <v>6409</v>
      </c>
      <c r="H3051" s="5" t="s">
        <v>1855</v>
      </c>
      <c r="I3051" s="33">
        <v>3110</v>
      </c>
      <c r="K3051" s="9">
        <v>55</v>
      </c>
      <c r="O3051" s="33" t="s">
        <v>8423</v>
      </c>
      <c r="P3051" s="61" t="str">
        <f t="shared" si="143"/>
        <v>POINT(-90.783551 46.470378)</v>
      </c>
      <c r="Q3051" s="67">
        <v>46.470377999999997</v>
      </c>
      <c r="R3051" s="67">
        <v>-90.783551000000003</v>
      </c>
    </row>
    <row r="3052" spans="1:18" x14ac:dyDescent="0.25">
      <c r="A3052" s="76" t="str">
        <f t="shared" si="141"/>
        <v>55005</v>
      </c>
      <c r="B3052" s="76" t="str">
        <f t="shared" si="142"/>
        <v>55005</v>
      </c>
      <c r="C3052" s="33">
        <v>55005</v>
      </c>
      <c r="D3052" s="33" t="s">
        <v>8424</v>
      </c>
      <c r="E3052" s="33" t="s">
        <v>1033</v>
      </c>
      <c r="F3052" s="33" t="s">
        <v>1032</v>
      </c>
      <c r="G3052" s="33" t="s">
        <v>8425</v>
      </c>
      <c r="H3052" s="5" t="s">
        <v>1855</v>
      </c>
      <c r="I3052" s="33">
        <v>3111</v>
      </c>
      <c r="K3052" s="9">
        <v>55</v>
      </c>
      <c r="O3052" s="33" t="s">
        <v>8426</v>
      </c>
      <c r="P3052" s="61" t="str">
        <f t="shared" si="143"/>
        <v>POINT(-91.815595 45.436158)</v>
      </c>
      <c r="Q3052" s="67">
        <v>45.436157999999999</v>
      </c>
      <c r="R3052" s="67">
        <v>-91.815595000000002</v>
      </c>
    </row>
    <row r="3053" spans="1:18" x14ac:dyDescent="0.25">
      <c r="A3053" s="76" t="str">
        <f t="shared" si="141"/>
        <v>55007</v>
      </c>
      <c r="B3053" s="76" t="str">
        <f t="shared" si="142"/>
        <v>55007</v>
      </c>
      <c r="C3053" s="33">
        <v>55007</v>
      </c>
      <c r="D3053" s="33" t="s">
        <v>8427</v>
      </c>
      <c r="E3053" s="33" t="s">
        <v>1033</v>
      </c>
      <c r="F3053" s="33" t="s">
        <v>1032</v>
      </c>
      <c r="G3053" s="33" t="s">
        <v>8428</v>
      </c>
      <c r="H3053" s="5" t="s">
        <v>1855</v>
      </c>
      <c r="I3053" s="33">
        <v>3112</v>
      </c>
      <c r="K3053" s="9">
        <v>55</v>
      </c>
      <c r="O3053" s="33" t="s">
        <v>8429</v>
      </c>
      <c r="P3053" s="61" t="str">
        <f t="shared" si="143"/>
        <v>POINT(-91.102103 46.588678)</v>
      </c>
      <c r="Q3053" s="67">
        <v>46.588678000000002</v>
      </c>
      <c r="R3053" s="67">
        <v>-91.102103</v>
      </c>
    </row>
    <row r="3054" spans="1:18" x14ac:dyDescent="0.25">
      <c r="A3054" s="76" t="str">
        <f t="shared" si="141"/>
        <v>55009</v>
      </c>
      <c r="B3054" s="76" t="str">
        <f t="shared" si="142"/>
        <v>55009</v>
      </c>
      <c r="C3054" s="33">
        <v>55009</v>
      </c>
      <c r="D3054" s="33" t="s">
        <v>3404</v>
      </c>
      <c r="E3054" s="33" t="s">
        <v>1033</v>
      </c>
      <c r="F3054" s="33" t="s">
        <v>1032</v>
      </c>
      <c r="G3054" s="33" t="s">
        <v>3405</v>
      </c>
      <c r="H3054" s="5" t="s">
        <v>1855</v>
      </c>
      <c r="I3054" s="33">
        <v>3113</v>
      </c>
      <c r="K3054" s="9">
        <v>55</v>
      </c>
      <c r="O3054" s="33" t="s">
        <v>8430</v>
      </c>
      <c r="P3054" s="61" t="str">
        <f t="shared" si="143"/>
        <v>POINT(-88.031843 44.497198)</v>
      </c>
      <c r="Q3054" s="67">
        <v>44.497197999999997</v>
      </c>
      <c r="R3054" s="67">
        <v>-88.031842999999995</v>
      </c>
    </row>
    <row r="3055" spans="1:18" x14ac:dyDescent="0.25">
      <c r="A3055" s="76" t="str">
        <f t="shared" si="141"/>
        <v>55011</v>
      </c>
      <c r="B3055" s="76" t="str">
        <f t="shared" si="142"/>
        <v>55011</v>
      </c>
      <c r="C3055" s="33">
        <v>55011</v>
      </c>
      <c r="D3055" s="33" t="s">
        <v>5599</v>
      </c>
      <c r="E3055" s="33" t="s">
        <v>1033</v>
      </c>
      <c r="F3055" s="33" t="s">
        <v>1032</v>
      </c>
      <c r="G3055" s="33" t="s">
        <v>5600</v>
      </c>
      <c r="H3055" s="5" t="s">
        <v>1855</v>
      </c>
      <c r="I3055" s="33">
        <v>3114</v>
      </c>
      <c r="K3055" s="9">
        <v>55</v>
      </c>
      <c r="O3055" s="33" t="s">
        <v>8431</v>
      </c>
      <c r="P3055" s="61" t="str">
        <f t="shared" si="143"/>
        <v>POINT(-91.743927 44.379071)</v>
      </c>
      <c r="Q3055" s="67">
        <v>44.379071000000003</v>
      </c>
      <c r="R3055" s="67">
        <v>-91.743926999999999</v>
      </c>
    </row>
    <row r="3056" spans="1:18" x14ac:dyDescent="0.25">
      <c r="A3056" s="76" t="str">
        <f t="shared" si="141"/>
        <v>55013</v>
      </c>
      <c r="B3056" s="76" t="str">
        <f t="shared" si="142"/>
        <v>55013</v>
      </c>
      <c r="C3056" s="33">
        <v>55013</v>
      </c>
      <c r="D3056" s="33" t="s">
        <v>8432</v>
      </c>
      <c r="E3056" s="33" t="s">
        <v>1033</v>
      </c>
      <c r="F3056" s="33" t="s">
        <v>1032</v>
      </c>
      <c r="G3056" s="33" t="s">
        <v>8433</v>
      </c>
      <c r="H3056" s="5" t="s">
        <v>1855</v>
      </c>
      <c r="I3056" s="33">
        <v>3115</v>
      </c>
      <c r="K3056" s="9">
        <v>55</v>
      </c>
      <c r="O3056" s="33" t="s">
        <v>8434</v>
      </c>
      <c r="P3056" s="61" t="str">
        <f t="shared" si="143"/>
        <v>POINT(-92.413067 45.833418)</v>
      </c>
      <c r="Q3056" s="67">
        <v>45.833418000000002</v>
      </c>
      <c r="R3056" s="67">
        <v>-92.413066999999998</v>
      </c>
    </row>
    <row r="3057" spans="1:18" x14ac:dyDescent="0.25">
      <c r="A3057" s="76" t="str">
        <f t="shared" si="141"/>
        <v>55015</v>
      </c>
      <c r="B3057" s="76" t="str">
        <f t="shared" si="142"/>
        <v>55015</v>
      </c>
      <c r="C3057" s="33">
        <v>55015</v>
      </c>
      <c r="D3057" s="33" t="s">
        <v>8435</v>
      </c>
      <c r="E3057" s="33" t="s">
        <v>1033</v>
      </c>
      <c r="F3057" s="33" t="s">
        <v>1032</v>
      </c>
      <c r="G3057" s="33" t="s">
        <v>8436</v>
      </c>
      <c r="H3057" s="5" t="s">
        <v>1855</v>
      </c>
      <c r="I3057" s="33">
        <v>3116</v>
      </c>
      <c r="K3057" s="9">
        <v>55</v>
      </c>
      <c r="O3057" s="33" t="s">
        <v>8437</v>
      </c>
      <c r="P3057" s="61" t="str">
        <f t="shared" si="143"/>
        <v>POINT(-88.258764 44.149211)</v>
      </c>
      <c r="Q3057" s="67">
        <v>44.149211000000001</v>
      </c>
      <c r="R3057" s="67">
        <v>-88.258763999999999</v>
      </c>
    </row>
    <row r="3058" spans="1:18" x14ac:dyDescent="0.25">
      <c r="A3058" s="76" t="str">
        <f t="shared" si="141"/>
        <v>55017</v>
      </c>
      <c r="B3058" s="76" t="str">
        <f t="shared" si="142"/>
        <v>55017</v>
      </c>
      <c r="C3058" s="33">
        <v>55017</v>
      </c>
      <c r="D3058" s="33" t="s">
        <v>4730</v>
      </c>
      <c r="E3058" s="33" t="s">
        <v>1033</v>
      </c>
      <c r="F3058" s="33" t="s">
        <v>1032</v>
      </c>
      <c r="G3058" s="33" t="s">
        <v>4731</v>
      </c>
      <c r="H3058" s="5" t="s">
        <v>1855</v>
      </c>
      <c r="I3058" s="33">
        <v>3117</v>
      </c>
      <c r="K3058" s="9">
        <v>55</v>
      </c>
      <c r="O3058" s="33" t="s">
        <v>8438</v>
      </c>
      <c r="P3058" s="61" t="str">
        <f t="shared" si="143"/>
        <v>POINT(-91.32738 44.986588)</v>
      </c>
      <c r="Q3058" s="67">
        <v>44.986587999999998</v>
      </c>
      <c r="R3058" s="67">
        <v>-91.327380000000005</v>
      </c>
    </row>
    <row r="3059" spans="1:18" x14ac:dyDescent="0.25">
      <c r="A3059" s="76" t="str">
        <f t="shared" si="141"/>
        <v>55019</v>
      </c>
      <c r="B3059" s="76" t="str">
        <f t="shared" si="142"/>
        <v>55019</v>
      </c>
      <c r="C3059" s="33">
        <v>55019</v>
      </c>
      <c r="D3059" s="33" t="s">
        <v>2192</v>
      </c>
      <c r="E3059" s="33" t="s">
        <v>1033</v>
      </c>
      <c r="F3059" s="33" t="s">
        <v>1032</v>
      </c>
      <c r="G3059" s="33" t="s">
        <v>2193</v>
      </c>
      <c r="H3059" s="5" t="s">
        <v>1855</v>
      </c>
      <c r="I3059" s="33">
        <v>3118</v>
      </c>
      <c r="K3059" s="9">
        <v>55</v>
      </c>
      <c r="O3059" s="33" t="s">
        <v>8439</v>
      </c>
      <c r="P3059" s="61" t="str">
        <f t="shared" si="143"/>
        <v>POINT(-90.547599 44.784643)</v>
      </c>
      <c r="Q3059" s="67">
        <v>44.784643000000003</v>
      </c>
      <c r="R3059" s="67">
        <v>-90.547599000000005</v>
      </c>
    </row>
    <row r="3060" spans="1:18" x14ac:dyDescent="0.25">
      <c r="A3060" s="76" t="str">
        <f t="shared" si="141"/>
        <v>55021</v>
      </c>
      <c r="B3060" s="76" t="str">
        <f t="shared" si="142"/>
        <v>55021</v>
      </c>
      <c r="C3060" s="33">
        <v>55021</v>
      </c>
      <c r="D3060" s="33" t="s">
        <v>2200</v>
      </c>
      <c r="E3060" s="33" t="s">
        <v>1033</v>
      </c>
      <c r="F3060" s="33" t="s">
        <v>1032</v>
      </c>
      <c r="G3060" s="33" t="s">
        <v>2201</v>
      </c>
      <c r="H3060" s="5" t="s">
        <v>1855</v>
      </c>
      <c r="I3060" s="33">
        <v>3119</v>
      </c>
      <c r="K3060" s="9">
        <v>55</v>
      </c>
      <c r="O3060" s="33" t="s">
        <v>8440</v>
      </c>
      <c r="P3060" s="61" t="str">
        <f t="shared" si="143"/>
        <v>POINT(-89.367399 43.46149)</v>
      </c>
      <c r="Q3060" s="67">
        <v>43.461489999999998</v>
      </c>
      <c r="R3060" s="67">
        <v>-89.367399000000006</v>
      </c>
    </row>
    <row r="3061" spans="1:18" x14ac:dyDescent="0.25">
      <c r="A3061" s="76" t="str">
        <f t="shared" si="141"/>
        <v>55023</v>
      </c>
      <c r="B3061" s="76" t="str">
        <f t="shared" si="142"/>
        <v>55023</v>
      </c>
      <c r="C3061" s="33">
        <v>55023</v>
      </c>
      <c r="D3061" s="33" t="s">
        <v>2209</v>
      </c>
      <c r="E3061" s="33" t="s">
        <v>1033</v>
      </c>
      <c r="F3061" s="33" t="s">
        <v>1032</v>
      </c>
      <c r="G3061" s="33" t="s">
        <v>2210</v>
      </c>
      <c r="H3061" s="5" t="s">
        <v>1855</v>
      </c>
      <c r="I3061" s="33">
        <v>3120</v>
      </c>
      <c r="K3061" s="9">
        <v>55</v>
      </c>
      <c r="O3061" s="33" t="s">
        <v>8441</v>
      </c>
      <c r="P3061" s="61" t="str">
        <f t="shared" si="143"/>
        <v>POINT(-91.011263 43.159807)</v>
      </c>
      <c r="Q3061" s="67">
        <v>43.159807000000001</v>
      </c>
      <c r="R3061" s="67">
        <v>-91.011263</v>
      </c>
    </row>
    <row r="3062" spans="1:18" x14ac:dyDescent="0.25">
      <c r="A3062" s="76" t="str">
        <f t="shared" si="141"/>
        <v>55025</v>
      </c>
      <c r="B3062" s="76" t="str">
        <f t="shared" si="142"/>
        <v>55025</v>
      </c>
      <c r="C3062" s="33">
        <v>55025</v>
      </c>
      <c r="D3062" s="33" t="s">
        <v>8442</v>
      </c>
      <c r="E3062" s="33" t="s">
        <v>1033</v>
      </c>
      <c r="F3062" s="33" t="s">
        <v>1032</v>
      </c>
      <c r="G3062" s="33" t="s">
        <v>8443</v>
      </c>
      <c r="H3062" s="5" t="s">
        <v>1855</v>
      </c>
      <c r="I3062" s="33">
        <v>3121</v>
      </c>
      <c r="K3062" s="9">
        <v>55</v>
      </c>
      <c r="O3062" s="33" t="s">
        <v>8444</v>
      </c>
      <c r="P3062" s="61" t="str">
        <f t="shared" si="143"/>
        <v>POINT(-89.393883 43.074343)</v>
      </c>
      <c r="Q3062" s="67">
        <v>43.074342999999999</v>
      </c>
      <c r="R3062" s="67">
        <v>-89.393883000000002</v>
      </c>
    </row>
    <row r="3063" spans="1:18" x14ac:dyDescent="0.25">
      <c r="A3063" s="76" t="str">
        <f t="shared" si="141"/>
        <v>55027</v>
      </c>
      <c r="B3063" s="76" t="str">
        <f t="shared" si="142"/>
        <v>55027</v>
      </c>
      <c r="C3063" s="33">
        <v>55027</v>
      </c>
      <c r="D3063" s="33" t="s">
        <v>3006</v>
      </c>
      <c r="E3063" s="33" t="s">
        <v>1033</v>
      </c>
      <c r="F3063" s="33" t="s">
        <v>1032</v>
      </c>
      <c r="G3063" s="33" t="s">
        <v>3007</v>
      </c>
      <c r="H3063" s="5" t="s">
        <v>1855</v>
      </c>
      <c r="I3063" s="33">
        <v>3122</v>
      </c>
      <c r="K3063" s="9">
        <v>55</v>
      </c>
      <c r="O3063" s="33" t="s">
        <v>8445</v>
      </c>
      <c r="P3063" s="61" t="str">
        <f t="shared" si="143"/>
        <v>POINT(-88.712346 43.434231)</v>
      </c>
      <c r="Q3063" s="67">
        <v>43.434230999999997</v>
      </c>
      <c r="R3063" s="67">
        <v>-88.712345999999997</v>
      </c>
    </row>
    <row r="3064" spans="1:18" x14ac:dyDescent="0.25">
      <c r="A3064" s="76" t="str">
        <f t="shared" si="141"/>
        <v>55029</v>
      </c>
      <c r="B3064" s="76" t="str">
        <f t="shared" si="142"/>
        <v>55029</v>
      </c>
      <c r="C3064" s="33">
        <v>55029</v>
      </c>
      <c r="D3064" s="33" t="s">
        <v>8446</v>
      </c>
      <c r="E3064" s="33" t="s">
        <v>1033</v>
      </c>
      <c r="F3064" s="33" t="s">
        <v>1032</v>
      </c>
      <c r="G3064" s="33" t="s">
        <v>8447</v>
      </c>
      <c r="H3064" s="5" t="s">
        <v>1855</v>
      </c>
      <c r="I3064" s="33">
        <v>3123</v>
      </c>
      <c r="K3064" s="9">
        <v>55</v>
      </c>
      <c r="O3064" s="33" t="s">
        <v>8448</v>
      </c>
      <c r="P3064" s="61" t="str">
        <f t="shared" si="143"/>
        <v>POINT(-87.345365 44.904102)</v>
      </c>
      <c r="Q3064" s="67">
        <v>44.904102000000002</v>
      </c>
      <c r="R3064" s="67">
        <v>-87.345365000000001</v>
      </c>
    </row>
    <row r="3065" spans="1:18" x14ac:dyDescent="0.25">
      <c r="A3065" s="76" t="str">
        <f t="shared" si="141"/>
        <v>55031</v>
      </c>
      <c r="B3065" s="76" t="str">
        <f t="shared" si="142"/>
        <v>55031</v>
      </c>
      <c r="C3065" s="33">
        <v>55031</v>
      </c>
      <c r="D3065" s="33" t="s">
        <v>2578</v>
      </c>
      <c r="E3065" s="33" t="s">
        <v>1033</v>
      </c>
      <c r="F3065" s="33" t="s">
        <v>1032</v>
      </c>
      <c r="G3065" s="33" t="s">
        <v>2579</v>
      </c>
      <c r="H3065" s="5" t="s">
        <v>1855</v>
      </c>
      <c r="I3065" s="33">
        <v>3124</v>
      </c>
      <c r="K3065" s="9">
        <v>55</v>
      </c>
      <c r="O3065" s="33" t="s">
        <v>8449</v>
      </c>
      <c r="P3065" s="61" t="str">
        <f t="shared" si="143"/>
        <v>POINT(-92.017477 46.633029)</v>
      </c>
      <c r="Q3065" s="67">
        <v>46.633029000000001</v>
      </c>
      <c r="R3065" s="67">
        <v>-92.017477</v>
      </c>
    </row>
    <row r="3066" spans="1:18" x14ac:dyDescent="0.25">
      <c r="A3066" s="76" t="str">
        <f t="shared" si="141"/>
        <v>55033</v>
      </c>
      <c r="B3066" s="76" t="str">
        <f t="shared" si="142"/>
        <v>55033</v>
      </c>
      <c r="C3066" s="33">
        <v>55033</v>
      </c>
      <c r="D3066" s="33" t="s">
        <v>6321</v>
      </c>
      <c r="E3066" s="33" t="s">
        <v>1033</v>
      </c>
      <c r="F3066" s="33" t="s">
        <v>1032</v>
      </c>
      <c r="G3066" s="33" t="s">
        <v>6322</v>
      </c>
      <c r="H3066" s="5" t="s">
        <v>1855</v>
      </c>
      <c r="I3066" s="33">
        <v>3125</v>
      </c>
      <c r="K3066" s="9">
        <v>55</v>
      </c>
      <c r="O3066" s="33" t="s">
        <v>8450</v>
      </c>
      <c r="P3066" s="61" t="str">
        <f t="shared" si="143"/>
        <v>POINT(-91.895108 44.914467)</v>
      </c>
      <c r="Q3066" s="67">
        <v>44.914467000000002</v>
      </c>
      <c r="R3066" s="67">
        <v>-91.895107999999993</v>
      </c>
    </row>
    <row r="3067" spans="1:18" x14ac:dyDescent="0.25">
      <c r="A3067" s="76" t="str">
        <f t="shared" si="141"/>
        <v>55035</v>
      </c>
      <c r="B3067" s="76" t="str">
        <f t="shared" si="142"/>
        <v>55035</v>
      </c>
      <c r="C3067" s="33">
        <v>55035</v>
      </c>
      <c r="D3067" s="33" t="s">
        <v>8451</v>
      </c>
      <c r="E3067" s="33" t="s">
        <v>1033</v>
      </c>
      <c r="F3067" s="33" t="s">
        <v>1032</v>
      </c>
      <c r="G3067" s="33" t="s">
        <v>8452</v>
      </c>
      <c r="H3067" s="5" t="s">
        <v>1855</v>
      </c>
      <c r="I3067" s="33">
        <v>3126</v>
      </c>
      <c r="K3067" s="9">
        <v>55</v>
      </c>
      <c r="O3067" s="33" t="s">
        <v>8453</v>
      </c>
      <c r="P3067" s="61" t="str">
        <f t="shared" si="143"/>
        <v>POINT(-91.454948 44.790413)</v>
      </c>
      <c r="Q3067" s="67">
        <v>44.790413000000001</v>
      </c>
      <c r="R3067" s="67">
        <v>-91.454948000000002</v>
      </c>
    </row>
    <row r="3068" spans="1:18" x14ac:dyDescent="0.25">
      <c r="A3068" s="76" t="str">
        <f t="shared" si="141"/>
        <v>55037</v>
      </c>
      <c r="B3068" s="76" t="str">
        <f t="shared" si="142"/>
        <v>55037</v>
      </c>
      <c r="C3068" s="33">
        <v>55037</v>
      </c>
      <c r="D3068" s="33" t="s">
        <v>6979</v>
      </c>
      <c r="E3068" s="33" t="s">
        <v>1033</v>
      </c>
      <c r="F3068" s="33" t="s">
        <v>1032</v>
      </c>
      <c r="G3068" s="33" t="s">
        <v>6980</v>
      </c>
      <c r="H3068" s="5" t="s">
        <v>1855</v>
      </c>
      <c r="I3068" s="33">
        <v>3127</v>
      </c>
      <c r="K3068" s="9">
        <v>55</v>
      </c>
      <c r="O3068" s="33" t="s">
        <v>8454</v>
      </c>
      <c r="P3068" s="61" t="str">
        <f t="shared" si="143"/>
        <v>POINT(-88.237785 45.852429)</v>
      </c>
      <c r="Q3068" s="67">
        <v>45.852429000000001</v>
      </c>
      <c r="R3068" s="67">
        <v>-88.237785000000002</v>
      </c>
    </row>
    <row r="3069" spans="1:18" x14ac:dyDescent="0.25">
      <c r="A3069" s="76" t="str">
        <f t="shared" si="141"/>
        <v>55039</v>
      </c>
      <c r="B3069" s="76" t="str">
        <f t="shared" si="142"/>
        <v>55039</v>
      </c>
      <c r="C3069" s="33">
        <v>55039</v>
      </c>
      <c r="D3069" s="33" t="s">
        <v>8455</v>
      </c>
      <c r="E3069" s="33" t="s">
        <v>1033</v>
      </c>
      <c r="F3069" s="33" t="s">
        <v>1032</v>
      </c>
      <c r="G3069" s="33" t="s">
        <v>8456</v>
      </c>
      <c r="H3069" s="5" t="s">
        <v>1855</v>
      </c>
      <c r="I3069" s="33">
        <v>3128</v>
      </c>
      <c r="K3069" s="9">
        <v>55</v>
      </c>
      <c r="O3069" s="33" t="s">
        <v>8457</v>
      </c>
      <c r="P3069" s="61" t="str">
        <f t="shared" si="143"/>
        <v>POINT(-88.486885 43.76493)</v>
      </c>
      <c r="Q3069" s="67">
        <v>43.76493</v>
      </c>
      <c r="R3069" s="67">
        <v>-88.486885000000001</v>
      </c>
    </row>
    <row r="3070" spans="1:18" x14ac:dyDescent="0.25">
      <c r="A3070" s="76" t="str">
        <f t="shared" si="141"/>
        <v>55041</v>
      </c>
      <c r="B3070" s="76" t="str">
        <f t="shared" si="142"/>
        <v>55041</v>
      </c>
      <c r="C3070" s="33">
        <v>55041</v>
      </c>
      <c r="D3070" s="33" t="s">
        <v>6844</v>
      </c>
      <c r="E3070" s="33" t="s">
        <v>1033</v>
      </c>
      <c r="F3070" s="33" t="s">
        <v>1032</v>
      </c>
      <c r="G3070" s="33" t="s">
        <v>6845</v>
      </c>
      <c r="H3070" s="5" t="s">
        <v>1855</v>
      </c>
      <c r="I3070" s="33">
        <v>3129</v>
      </c>
      <c r="K3070" s="9">
        <v>55</v>
      </c>
      <c r="O3070" s="33" t="s">
        <v>8458</v>
      </c>
      <c r="P3070" s="61" t="str">
        <f t="shared" si="143"/>
        <v>POINT(-88.806904 45.561305)</v>
      </c>
      <c r="Q3070" s="67">
        <v>45.561304999999997</v>
      </c>
      <c r="R3070" s="67">
        <v>-88.806904000000003</v>
      </c>
    </row>
    <row r="3071" spans="1:18" x14ac:dyDescent="0.25">
      <c r="A3071" s="76" t="str">
        <f t="shared" si="141"/>
        <v>55043</v>
      </c>
      <c r="B3071" s="76" t="str">
        <f t="shared" si="142"/>
        <v>55043</v>
      </c>
      <c r="C3071" s="33">
        <v>55043</v>
      </c>
      <c r="D3071" s="33" t="s">
        <v>2235</v>
      </c>
      <c r="E3071" s="33" t="s">
        <v>1033</v>
      </c>
      <c r="F3071" s="33" t="s">
        <v>1032</v>
      </c>
      <c r="G3071" s="33" t="s">
        <v>2236</v>
      </c>
      <c r="H3071" s="5" t="s">
        <v>1855</v>
      </c>
      <c r="I3071" s="33">
        <v>3130</v>
      </c>
      <c r="K3071" s="9">
        <v>55</v>
      </c>
      <c r="O3071" s="33" t="s">
        <v>8459</v>
      </c>
      <c r="P3071" s="61" t="str">
        <f t="shared" si="143"/>
        <v>POINT(-90.616057 42.82529)</v>
      </c>
      <c r="Q3071" s="67">
        <v>42.825290000000003</v>
      </c>
      <c r="R3071" s="67">
        <v>-90.616056999999998</v>
      </c>
    </row>
    <row r="3072" spans="1:18" x14ac:dyDescent="0.25">
      <c r="A3072" s="76" t="str">
        <f t="shared" si="141"/>
        <v>55045</v>
      </c>
      <c r="B3072" s="76" t="str">
        <f t="shared" si="142"/>
        <v>55045</v>
      </c>
      <c r="C3072" s="33">
        <v>55045</v>
      </c>
      <c r="D3072" s="33" t="s">
        <v>4294</v>
      </c>
      <c r="E3072" s="33" t="s">
        <v>1033</v>
      </c>
      <c r="F3072" s="33" t="s">
        <v>1032</v>
      </c>
      <c r="G3072" s="33" t="s">
        <v>4295</v>
      </c>
      <c r="H3072" s="5" t="s">
        <v>1855</v>
      </c>
      <c r="I3072" s="33">
        <v>3131</v>
      </c>
      <c r="K3072" s="9">
        <v>55</v>
      </c>
      <c r="O3072" s="33" t="s">
        <v>8460</v>
      </c>
      <c r="P3072" s="61" t="str">
        <f t="shared" si="143"/>
        <v>POINT(-89.576089 42.670633)</v>
      </c>
      <c r="Q3072" s="67">
        <v>42.670633000000002</v>
      </c>
      <c r="R3072" s="67">
        <v>-89.576088999999996</v>
      </c>
    </row>
    <row r="3073" spans="1:18" x14ac:dyDescent="0.25">
      <c r="A3073" s="76" t="str">
        <f t="shared" si="141"/>
        <v>55047</v>
      </c>
      <c r="B3073" s="76" t="str">
        <f t="shared" si="142"/>
        <v>55047</v>
      </c>
      <c r="C3073" s="33">
        <v>55047</v>
      </c>
      <c r="D3073" s="33" t="s">
        <v>8461</v>
      </c>
      <c r="E3073" s="33" t="s">
        <v>1033</v>
      </c>
      <c r="F3073" s="33" t="s">
        <v>1032</v>
      </c>
      <c r="G3073" s="33" t="s">
        <v>8462</v>
      </c>
      <c r="H3073" s="5" t="s">
        <v>1855</v>
      </c>
      <c r="I3073" s="33">
        <v>3132</v>
      </c>
      <c r="K3073" s="9">
        <v>55</v>
      </c>
      <c r="O3073" s="33" t="s">
        <v>8463</v>
      </c>
      <c r="P3073" s="61" t="str">
        <f t="shared" si="143"/>
        <v>POINT(-89.013089 43.844076)</v>
      </c>
      <c r="Q3073" s="67">
        <v>43.844076000000001</v>
      </c>
      <c r="R3073" s="67">
        <v>-89.013088999999994</v>
      </c>
    </row>
    <row r="3074" spans="1:18" x14ac:dyDescent="0.25">
      <c r="A3074" s="76" t="str">
        <f t="shared" si="141"/>
        <v>55049</v>
      </c>
      <c r="B3074" s="76" t="str">
        <f t="shared" si="142"/>
        <v>55049</v>
      </c>
      <c r="C3074" s="33">
        <v>55049</v>
      </c>
      <c r="D3074" s="33" t="s">
        <v>3861</v>
      </c>
      <c r="E3074" s="33" t="s">
        <v>1033</v>
      </c>
      <c r="F3074" s="33" t="s">
        <v>1032</v>
      </c>
      <c r="G3074" s="33" t="s">
        <v>930</v>
      </c>
      <c r="H3074" s="5" t="s">
        <v>1855</v>
      </c>
      <c r="I3074" s="33">
        <v>3133</v>
      </c>
      <c r="K3074" s="9">
        <v>55</v>
      </c>
      <c r="O3074" s="33" t="s">
        <v>8464</v>
      </c>
      <c r="P3074" s="61" t="str">
        <f t="shared" si="143"/>
        <v>POINT(-90.126735 42.982704)</v>
      </c>
      <c r="Q3074" s="67">
        <v>42.982703999999998</v>
      </c>
      <c r="R3074" s="67">
        <v>-90.126734999999996</v>
      </c>
    </row>
    <row r="3075" spans="1:18" x14ac:dyDescent="0.25">
      <c r="A3075" s="76" t="str">
        <f t="shared" ref="A3075:A3138" si="144">K3075&amp;RIGHT(C3075,3)</f>
        <v>55051</v>
      </c>
      <c r="B3075" s="76" t="str">
        <f t="shared" ref="B3075:B3138" si="145">TEXT(A3075,"00000")</f>
        <v>55051</v>
      </c>
      <c r="C3075" s="33">
        <v>55051</v>
      </c>
      <c r="D3075" s="33" t="s">
        <v>4777</v>
      </c>
      <c r="E3075" s="33" t="s">
        <v>1033</v>
      </c>
      <c r="F3075" s="33" t="s">
        <v>1032</v>
      </c>
      <c r="G3075" s="33" t="s">
        <v>4778</v>
      </c>
      <c r="H3075" s="5" t="s">
        <v>1855</v>
      </c>
      <c r="I3075" s="33">
        <v>3134</v>
      </c>
      <c r="K3075" s="9">
        <v>55</v>
      </c>
      <c r="O3075" s="33" t="s">
        <v>8465</v>
      </c>
      <c r="P3075" s="61" t="str">
        <f t="shared" ref="P3075:P3138" si="146">CONCATENATE("POINT","(",R3075," ",Q3075,")")</f>
        <v>POINT(-90.196635 46.353147)</v>
      </c>
      <c r="Q3075" s="67">
        <v>46.353147</v>
      </c>
      <c r="R3075" s="67">
        <v>-90.196635000000001</v>
      </c>
    </row>
    <row r="3076" spans="1:18" x14ac:dyDescent="0.25">
      <c r="A3076" s="76" t="str">
        <f t="shared" si="144"/>
        <v>55053</v>
      </c>
      <c r="B3076" s="76" t="str">
        <f t="shared" si="145"/>
        <v>55053</v>
      </c>
      <c r="C3076" s="33">
        <v>55053</v>
      </c>
      <c r="D3076" s="33" t="s">
        <v>1959</v>
      </c>
      <c r="E3076" s="33" t="s">
        <v>1033</v>
      </c>
      <c r="F3076" s="33" t="s">
        <v>1032</v>
      </c>
      <c r="G3076" s="33" t="s">
        <v>1960</v>
      </c>
      <c r="H3076" s="5" t="s">
        <v>1855</v>
      </c>
      <c r="I3076" s="33">
        <v>3135</v>
      </c>
      <c r="K3076" s="9">
        <v>55</v>
      </c>
      <c r="O3076" s="33" t="s">
        <v>8466</v>
      </c>
      <c r="P3076" s="61" t="str">
        <f t="shared" si="146"/>
        <v>POINT(-90.901558 44.320474)</v>
      </c>
      <c r="Q3076" s="67">
        <v>44.320473999999997</v>
      </c>
      <c r="R3076" s="67">
        <v>-90.901557999999994</v>
      </c>
    </row>
    <row r="3077" spans="1:18" x14ac:dyDescent="0.25">
      <c r="A3077" s="76" t="str">
        <f t="shared" si="144"/>
        <v>55055</v>
      </c>
      <c r="B3077" s="76" t="str">
        <f t="shared" si="145"/>
        <v>55055</v>
      </c>
      <c r="C3077" s="33">
        <v>55055</v>
      </c>
      <c r="D3077" s="33" t="s">
        <v>1962</v>
      </c>
      <c r="E3077" s="33" t="s">
        <v>1033</v>
      </c>
      <c r="F3077" s="33" t="s">
        <v>1032</v>
      </c>
      <c r="G3077" s="33" t="s">
        <v>1963</v>
      </c>
      <c r="H3077" s="5" t="s">
        <v>1855</v>
      </c>
      <c r="I3077" s="33">
        <v>3136</v>
      </c>
      <c r="K3077" s="9">
        <v>55</v>
      </c>
      <c r="O3077" s="33" t="s">
        <v>8467</v>
      </c>
      <c r="P3077" s="61" t="str">
        <f t="shared" si="146"/>
        <v>POINT(-88.784757 43.040167)</v>
      </c>
      <c r="Q3077" s="67">
        <v>43.040166999999997</v>
      </c>
      <c r="R3077" s="67">
        <v>-88.784756999999999</v>
      </c>
    </row>
    <row r="3078" spans="1:18" x14ac:dyDescent="0.25">
      <c r="A3078" s="76" t="str">
        <f t="shared" si="144"/>
        <v>55057</v>
      </c>
      <c r="B3078" s="76" t="str">
        <f t="shared" si="145"/>
        <v>55057</v>
      </c>
      <c r="C3078" s="33">
        <v>55057</v>
      </c>
      <c r="D3078" s="33" t="s">
        <v>8468</v>
      </c>
      <c r="E3078" s="33" t="s">
        <v>1033</v>
      </c>
      <c r="F3078" s="33" t="s">
        <v>1032</v>
      </c>
      <c r="G3078" s="33" t="s">
        <v>8469</v>
      </c>
      <c r="H3078" s="5" t="s">
        <v>1855</v>
      </c>
      <c r="I3078" s="33">
        <v>3137</v>
      </c>
      <c r="K3078" s="9">
        <v>55</v>
      </c>
      <c r="O3078" s="33" t="s">
        <v>8470</v>
      </c>
      <c r="P3078" s="61" t="str">
        <f t="shared" si="146"/>
        <v>POINT(-90.100354 43.842134)</v>
      </c>
      <c r="Q3078" s="67">
        <v>43.842134000000001</v>
      </c>
      <c r="R3078" s="67">
        <v>-90.100353999999996</v>
      </c>
    </row>
    <row r="3079" spans="1:18" x14ac:dyDescent="0.25">
      <c r="A3079" s="76" t="str">
        <f t="shared" si="144"/>
        <v>55059</v>
      </c>
      <c r="B3079" s="76" t="str">
        <f t="shared" si="145"/>
        <v>55059</v>
      </c>
      <c r="C3079" s="33">
        <v>55059</v>
      </c>
      <c r="D3079" s="33" t="s">
        <v>8471</v>
      </c>
      <c r="E3079" s="33" t="s">
        <v>1033</v>
      </c>
      <c r="F3079" s="33" t="s">
        <v>1032</v>
      </c>
      <c r="G3079" s="33" t="s">
        <v>8472</v>
      </c>
      <c r="H3079" s="5" t="s">
        <v>1855</v>
      </c>
      <c r="I3079" s="33">
        <v>3138</v>
      </c>
      <c r="K3079" s="9">
        <v>55</v>
      </c>
      <c r="O3079" s="33" t="s">
        <v>8473</v>
      </c>
      <c r="P3079" s="61" t="str">
        <f t="shared" si="146"/>
        <v>POINT(-87.922956 42.572633)</v>
      </c>
      <c r="Q3079" s="67">
        <v>42.572633000000003</v>
      </c>
      <c r="R3079" s="67">
        <v>-87.922955999999999</v>
      </c>
    </row>
    <row r="3080" spans="1:18" x14ac:dyDescent="0.25">
      <c r="A3080" s="76" t="str">
        <f t="shared" si="144"/>
        <v>55061</v>
      </c>
      <c r="B3080" s="76" t="str">
        <f t="shared" si="145"/>
        <v>55061</v>
      </c>
      <c r="C3080" s="33">
        <v>55061</v>
      </c>
      <c r="D3080" s="33" t="s">
        <v>8474</v>
      </c>
      <c r="E3080" s="33" t="s">
        <v>1033</v>
      </c>
      <c r="F3080" s="33" t="s">
        <v>1032</v>
      </c>
      <c r="G3080" s="33" t="s">
        <v>8475</v>
      </c>
      <c r="H3080" s="5" t="s">
        <v>1855</v>
      </c>
      <c r="I3080" s="33">
        <v>3139</v>
      </c>
      <c r="K3080" s="9">
        <v>55</v>
      </c>
      <c r="O3080" s="33" t="s">
        <v>8476</v>
      </c>
      <c r="P3080" s="61" t="str">
        <f t="shared" si="146"/>
        <v>POINT(-87.58979 44.527541)</v>
      </c>
      <c r="Q3080" s="67">
        <v>44.527540999999999</v>
      </c>
      <c r="R3080" s="67">
        <v>-87.589789999999994</v>
      </c>
    </row>
    <row r="3081" spans="1:18" x14ac:dyDescent="0.25">
      <c r="A3081" s="76" t="str">
        <f t="shared" si="144"/>
        <v>55063</v>
      </c>
      <c r="B3081" s="76" t="str">
        <f t="shared" si="145"/>
        <v>55063</v>
      </c>
      <c r="C3081" s="33">
        <v>55063</v>
      </c>
      <c r="D3081" s="33" t="s">
        <v>8477</v>
      </c>
      <c r="E3081" s="33" t="s">
        <v>1033</v>
      </c>
      <c r="F3081" s="33" t="s">
        <v>1032</v>
      </c>
      <c r="G3081" s="33" t="s">
        <v>8478</v>
      </c>
      <c r="H3081" s="5" t="s">
        <v>1855</v>
      </c>
      <c r="I3081" s="33">
        <v>3140</v>
      </c>
      <c r="K3081" s="9">
        <v>55</v>
      </c>
      <c r="O3081" s="33" t="s">
        <v>8479</v>
      </c>
      <c r="P3081" s="61" t="str">
        <f t="shared" si="146"/>
        <v>POINT(-91.208437 43.858367)</v>
      </c>
      <c r="Q3081" s="67">
        <v>43.858367000000001</v>
      </c>
      <c r="R3081" s="67">
        <v>-91.208437000000004</v>
      </c>
    </row>
    <row r="3082" spans="1:18" x14ac:dyDescent="0.25">
      <c r="A3082" s="76" t="str">
        <f t="shared" si="144"/>
        <v>55065</v>
      </c>
      <c r="B3082" s="76" t="str">
        <f t="shared" si="145"/>
        <v>55065</v>
      </c>
      <c r="C3082" s="33">
        <v>55065</v>
      </c>
      <c r="D3082" s="33" t="s">
        <v>2259</v>
      </c>
      <c r="E3082" s="33" t="s">
        <v>1033</v>
      </c>
      <c r="F3082" s="33" t="s">
        <v>1032</v>
      </c>
      <c r="G3082" s="33" t="s">
        <v>2260</v>
      </c>
      <c r="H3082" s="5" t="s">
        <v>1855</v>
      </c>
      <c r="I3082" s="33">
        <v>3141</v>
      </c>
      <c r="K3082" s="9">
        <v>55</v>
      </c>
      <c r="O3082" s="33" t="s">
        <v>8480</v>
      </c>
      <c r="P3082" s="61" t="str">
        <f t="shared" si="146"/>
        <v>POINT(-90.139042 42.661836)</v>
      </c>
      <c r="Q3082" s="67">
        <v>42.661836000000001</v>
      </c>
      <c r="R3082" s="67">
        <v>-90.139042000000003</v>
      </c>
    </row>
    <row r="3083" spans="1:18" x14ac:dyDescent="0.25">
      <c r="A3083" s="76" t="str">
        <f t="shared" si="144"/>
        <v>55067</v>
      </c>
      <c r="B3083" s="76" t="str">
        <f t="shared" si="145"/>
        <v>55067</v>
      </c>
      <c r="C3083" s="33">
        <v>55067</v>
      </c>
      <c r="D3083" s="33" t="s">
        <v>8481</v>
      </c>
      <c r="E3083" s="33" t="s">
        <v>1033</v>
      </c>
      <c r="F3083" s="33" t="s">
        <v>1032</v>
      </c>
      <c r="G3083" s="33" t="s">
        <v>8482</v>
      </c>
      <c r="H3083" s="5" t="s">
        <v>1855</v>
      </c>
      <c r="I3083" s="33">
        <v>3142</v>
      </c>
      <c r="K3083" s="9">
        <v>55</v>
      </c>
      <c r="O3083" s="33" t="s">
        <v>8483</v>
      </c>
      <c r="P3083" s="61" t="str">
        <f t="shared" si="146"/>
        <v>POINT(-89.105771 45.18444)</v>
      </c>
      <c r="Q3083" s="67">
        <v>45.184440000000002</v>
      </c>
      <c r="R3083" s="67">
        <v>-89.105771000000004</v>
      </c>
    </row>
    <row r="3084" spans="1:18" x14ac:dyDescent="0.25">
      <c r="A3084" s="76" t="str">
        <f t="shared" si="144"/>
        <v>55069</v>
      </c>
      <c r="B3084" s="76" t="str">
        <f t="shared" si="145"/>
        <v>55069</v>
      </c>
      <c r="C3084" s="33">
        <v>55069</v>
      </c>
      <c r="D3084" s="33" t="s">
        <v>2264</v>
      </c>
      <c r="E3084" s="33" t="s">
        <v>1033</v>
      </c>
      <c r="F3084" s="33" t="s">
        <v>1032</v>
      </c>
      <c r="G3084" s="33" t="s">
        <v>2265</v>
      </c>
      <c r="H3084" s="5" t="s">
        <v>1855</v>
      </c>
      <c r="I3084" s="33">
        <v>3143</v>
      </c>
      <c r="K3084" s="9">
        <v>55</v>
      </c>
      <c r="O3084" s="33" t="s">
        <v>8484</v>
      </c>
      <c r="P3084" s="61" t="str">
        <f t="shared" si="146"/>
        <v>POINT(-89.686664 45.285493)</v>
      </c>
      <c r="Q3084" s="67">
        <v>45.285493000000002</v>
      </c>
      <c r="R3084" s="67">
        <v>-89.686663999999993</v>
      </c>
    </row>
    <row r="3085" spans="1:18" x14ac:dyDescent="0.25">
      <c r="A3085" s="76" t="str">
        <f t="shared" si="144"/>
        <v>55071</v>
      </c>
      <c r="B3085" s="76" t="str">
        <f t="shared" si="145"/>
        <v>55071</v>
      </c>
      <c r="C3085" s="33">
        <v>55071</v>
      </c>
      <c r="D3085" s="33" t="s">
        <v>8485</v>
      </c>
      <c r="E3085" s="33" t="s">
        <v>1033</v>
      </c>
      <c r="F3085" s="33" t="s">
        <v>1032</v>
      </c>
      <c r="G3085" s="33" t="s">
        <v>8486</v>
      </c>
      <c r="H3085" s="5" t="s">
        <v>1855</v>
      </c>
      <c r="I3085" s="33">
        <v>3144</v>
      </c>
      <c r="K3085" s="9">
        <v>55</v>
      </c>
      <c r="O3085" s="33" t="s">
        <v>8487</v>
      </c>
      <c r="P3085" s="61" t="str">
        <f t="shared" si="146"/>
        <v>POINT(-87.723854 44.104426)</v>
      </c>
      <c r="Q3085" s="67">
        <v>44.104425999999997</v>
      </c>
      <c r="R3085" s="67">
        <v>-87.723854000000003</v>
      </c>
    </row>
    <row r="3086" spans="1:18" x14ac:dyDescent="0.25">
      <c r="A3086" s="76" t="str">
        <f t="shared" si="144"/>
        <v>55073</v>
      </c>
      <c r="B3086" s="76" t="str">
        <f t="shared" si="145"/>
        <v>55073</v>
      </c>
      <c r="C3086" s="33">
        <v>55073</v>
      </c>
      <c r="D3086" s="33" t="s">
        <v>8488</v>
      </c>
      <c r="E3086" s="33" t="s">
        <v>1033</v>
      </c>
      <c r="F3086" s="33" t="s">
        <v>1032</v>
      </c>
      <c r="G3086" s="33" t="s">
        <v>8489</v>
      </c>
      <c r="H3086" s="5" t="s">
        <v>1855</v>
      </c>
      <c r="I3086" s="33">
        <v>3145</v>
      </c>
      <c r="K3086" s="9">
        <v>55</v>
      </c>
      <c r="O3086" s="33" t="s">
        <v>8490</v>
      </c>
      <c r="P3086" s="61" t="str">
        <f t="shared" si="146"/>
        <v>POINT(-89.710946 44.908503)</v>
      </c>
      <c r="Q3086" s="67">
        <v>44.908503000000003</v>
      </c>
      <c r="R3086" s="67">
        <v>-89.710946000000007</v>
      </c>
    </row>
    <row r="3087" spans="1:18" x14ac:dyDescent="0.25">
      <c r="A3087" s="76" t="str">
        <f t="shared" si="144"/>
        <v>55075</v>
      </c>
      <c r="B3087" s="76" t="str">
        <f t="shared" si="145"/>
        <v>55075</v>
      </c>
      <c r="C3087" s="33">
        <v>55075</v>
      </c>
      <c r="D3087" s="33" t="s">
        <v>8491</v>
      </c>
      <c r="E3087" s="33" t="s">
        <v>1033</v>
      </c>
      <c r="F3087" s="33" t="s">
        <v>1032</v>
      </c>
      <c r="G3087" s="33" t="s">
        <v>8492</v>
      </c>
      <c r="H3087" s="5" t="s">
        <v>1855</v>
      </c>
      <c r="I3087" s="33">
        <v>3146</v>
      </c>
      <c r="K3087" s="9">
        <v>55</v>
      </c>
      <c r="O3087" s="33" t="s">
        <v>8493</v>
      </c>
      <c r="P3087" s="61" t="str">
        <f t="shared" si="146"/>
        <v>POINT(-87.846106 45.221014)</v>
      </c>
      <c r="Q3087" s="67">
        <v>45.221013999999997</v>
      </c>
      <c r="R3087" s="67">
        <v>-87.846106000000006</v>
      </c>
    </row>
    <row r="3088" spans="1:18" x14ac:dyDescent="0.25">
      <c r="A3088" s="76" t="str">
        <f t="shared" si="144"/>
        <v>55077</v>
      </c>
      <c r="B3088" s="76" t="str">
        <f t="shared" si="145"/>
        <v>55077</v>
      </c>
      <c r="C3088" s="33">
        <v>55077</v>
      </c>
      <c r="D3088" s="33" t="s">
        <v>4817</v>
      </c>
      <c r="E3088" s="33" t="s">
        <v>1033</v>
      </c>
      <c r="F3088" s="33" t="s">
        <v>1032</v>
      </c>
      <c r="G3088" s="33" t="s">
        <v>4818</v>
      </c>
      <c r="H3088" s="5" t="s">
        <v>1855</v>
      </c>
      <c r="I3088" s="33">
        <v>3147</v>
      </c>
      <c r="K3088" s="9">
        <v>55</v>
      </c>
      <c r="O3088" s="33" t="s">
        <v>8494</v>
      </c>
      <c r="P3088" s="61" t="str">
        <f t="shared" si="146"/>
        <v>POINT(-89.41107 43.813741)</v>
      </c>
      <c r="Q3088" s="67">
        <v>43.813741</v>
      </c>
      <c r="R3088" s="67">
        <v>-89.411069999999995</v>
      </c>
    </row>
    <row r="3089" spans="1:18" x14ac:dyDescent="0.25">
      <c r="A3089" s="76" t="str">
        <f t="shared" si="144"/>
        <v>55078</v>
      </c>
      <c r="B3089" s="76" t="str">
        <f t="shared" si="145"/>
        <v>55078</v>
      </c>
      <c r="C3089" s="33">
        <v>55078</v>
      </c>
      <c r="D3089" s="33" t="s">
        <v>4824</v>
      </c>
      <c r="E3089" s="33" t="s">
        <v>1033</v>
      </c>
      <c r="F3089" s="33" t="s">
        <v>1032</v>
      </c>
      <c r="G3089" s="33" t="s">
        <v>4825</v>
      </c>
      <c r="H3089" s="5" t="s">
        <v>1855</v>
      </c>
      <c r="I3089" s="33">
        <v>3148</v>
      </c>
      <c r="K3089" s="9">
        <v>55</v>
      </c>
      <c r="O3089" s="33" t="s">
        <v>8495</v>
      </c>
      <c r="P3089" s="61" t="str">
        <f t="shared" si="146"/>
        <v>POINT(-88.641293 44.913795)</v>
      </c>
      <c r="Q3089" s="67">
        <v>44.913795</v>
      </c>
      <c r="R3089" s="67">
        <v>-88.641293000000005</v>
      </c>
    </row>
    <row r="3090" spans="1:18" x14ac:dyDescent="0.25">
      <c r="A3090" s="76" t="str">
        <f t="shared" si="144"/>
        <v>55079</v>
      </c>
      <c r="B3090" s="76" t="str">
        <f t="shared" si="145"/>
        <v>55079</v>
      </c>
      <c r="C3090" s="33">
        <v>55079</v>
      </c>
      <c r="D3090" s="33" t="s">
        <v>8496</v>
      </c>
      <c r="E3090" s="33" t="s">
        <v>1033</v>
      </c>
      <c r="F3090" s="33" t="s">
        <v>1032</v>
      </c>
      <c r="G3090" s="33" t="s">
        <v>8497</v>
      </c>
      <c r="H3090" s="5" t="s">
        <v>1855</v>
      </c>
      <c r="I3090" s="33">
        <v>3149</v>
      </c>
      <c r="K3090" s="9">
        <v>55</v>
      </c>
      <c r="O3090" s="33" t="s">
        <v>8498</v>
      </c>
      <c r="P3090" s="61" t="str">
        <f t="shared" si="146"/>
        <v>POINT(-87.959548 43.032865)</v>
      </c>
      <c r="Q3090" s="67">
        <v>43.032865000000001</v>
      </c>
      <c r="R3090" s="67">
        <v>-87.959547999999998</v>
      </c>
    </row>
    <row r="3091" spans="1:18" x14ac:dyDescent="0.25">
      <c r="A3091" s="76" t="str">
        <f t="shared" si="144"/>
        <v>55081</v>
      </c>
      <c r="B3091" s="76" t="str">
        <f t="shared" si="145"/>
        <v>55081</v>
      </c>
      <c r="C3091" s="33">
        <v>55081</v>
      </c>
      <c r="D3091" s="33" t="s">
        <v>2001</v>
      </c>
      <c r="E3091" s="33" t="s">
        <v>1033</v>
      </c>
      <c r="F3091" s="33" t="s">
        <v>1032</v>
      </c>
      <c r="G3091" s="33" t="s">
        <v>2002</v>
      </c>
      <c r="H3091" s="5" t="s">
        <v>1855</v>
      </c>
      <c r="I3091" s="33">
        <v>3150</v>
      </c>
      <c r="K3091" s="9">
        <v>55</v>
      </c>
      <c r="O3091" s="33" t="s">
        <v>8499</v>
      </c>
      <c r="P3091" s="61" t="str">
        <f t="shared" si="146"/>
        <v>POINT(-90.640636 43.942291)</v>
      </c>
      <c r="Q3091" s="67">
        <v>43.942290999999997</v>
      </c>
      <c r="R3091" s="67">
        <v>-90.640636000000001</v>
      </c>
    </row>
    <row r="3092" spans="1:18" x14ac:dyDescent="0.25">
      <c r="A3092" s="76" t="str">
        <f t="shared" si="144"/>
        <v>55083</v>
      </c>
      <c r="B3092" s="76" t="str">
        <f t="shared" si="145"/>
        <v>55083</v>
      </c>
      <c r="C3092" s="33">
        <v>55083</v>
      </c>
      <c r="D3092" s="33" t="s">
        <v>8500</v>
      </c>
      <c r="E3092" s="33" t="s">
        <v>1033</v>
      </c>
      <c r="F3092" s="33" t="s">
        <v>1032</v>
      </c>
      <c r="G3092" s="33" t="s">
        <v>8501</v>
      </c>
      <c r="H3092" s="5" t="s">
        <v>1855</v>
      </c>
      <c r="I3092" s="33">
        <v>3151</v>
      </c>
      <c r="K3092" s="9">
        <v>55</v>
      </c>
      <c r="O3092" s="33" t="s">
        <v>8502</v>
      </c>
      <c r="P3092" s="61" t="str">
        <f t="shared" si="146"/>
        <v>POINT(-88.147837 44.8979)</v>
      </c>
      <c r="Q3092" s="67">
        <v>44.8979</v>
      </c>
      <c r="R3092" s="67">
        <v>-88.147836999999996</v>
      </c>
    </row>
    <row r="3093" spans="1:18" x14ac:dyDescent="0.25">
      <c r="A3093" s="76" t="str">
        <f t="shared" si="144"/>
        <v>55085</v>
      </c>
      <c r="B3093" s="76" t="str">
        <f t="shared" si="145"/>
        <v>55085</v>
      </c>
      <c r="C3093" s="33">
        <v>55085</v>
      </c>
      <c r="D3093" s="33" t="s">
        <v>3371</v>
      </c>
      <c r="E3093" s="33" t="s">
        <v>1033</v>
      </c>
      <c r="F3093" s="33" t="s">
        <v>1032</v>
      </c>
      <c r="G3093" s="33" t="s">
        <v>3372</v>
      </c>
      <c r="H3093" s="5" t="s">
        <v>1855</v>
      </c>
      <c r="I3093" s="33">
        <v>3152</v>
      </c>
      <c r="K3093" s="9">
        <v>55</v>
      </c>
      <c r="O3093" s="33" t="s">
        <v>8503</v>
      </c>
      <c r="P3093" s="61" t="str">
        <f t="shared" si="146"/>
        <v>POINT(-89.490882 45.708051)</v>
      </c>
      <c r="Q3093" s="67">
        <v>45.708050999999998</v>
      </c>
      <c r="R3093" s="67">
        <v>-89.490881999999999</v>
      </c>
    </row>
    <row r="3094" spans="1:18" x14ac:dyDescent="0.25">
      <c r="A3094" s="76" t="str">
        <f t="shared" si="144"/>
        <v>55087</v>
      </c>
      <c r="B3094" s="76" t="str">
        <f t="shared" si="145"/>
        <v>55087</v>
      </c>
      <c r="C3094" s="33">
        <v>55087</v>
      </c>
      <c r="D3094" s="33" t="s">
        <v>8504</v>
      </c>
      <c r="E3094" s="33" t="s">
        <v>1033</v>
      </c>
      <c r="F3094" s="33" t="s">
        <v>1032</v>
      </c>
      <c r="G3094" s="33" t="s">
        <v>8505</v>
      </c>
      <c r="H3094" s="5" t="s">
        <v>1855</v>
      </c>
      <c r="I3094" s="33">
        <v>3153</v>
      </c>
      <c r="K3094" s="9">
        <v>55</v>
      </c>
      <c r="O3094" s="33" t="s">
        <v>8506</v>
      </c>
      <c r="P3094" s="61" t="str">
        <f t="shared" si="146"/>
        <v>POINT(-88.400738 44.309508)</v>
      </c>
      <c r="Q3094" s="67">
        <v>44.309508000000001</v>
      </c>
      <c r="R3094" s="67">
        <v>-88.400738000000004</v>
      </c>
    </row>
    <row r="3095" spans="1:18" x14ac:dyDescent="0.25">
      <c r="A3095" s="76" t="str">
        <f t="shared" si="144"/>
        <v>55089</v>
      </c>
      <c r="B3095" s="76" t="str">
        <f t="shared" si="145"/>
        <v>55089</v>
      </c>
      <c r="C3095" s="33">
        <v>55089</v>
      </c>
      <c r="D3095" s="33" t="s">
        <v>8507</v>
      </c>
      <c r="E3095" s="33" t="s">
        <v>1033</v>
      </c>
      <c r="F3095" s="33" t="s">
        <v>1032</v>
      </c>
      <c r="G3095" s="33" t="s">
        <v>8508</v>
      </c>
      <c r="H3095" s="5" t="s">
        <v>1855</v>
      </c>
      <c r="I3095" s="33">
        <v>3154</v>
      </c>
      <c r="K3095" s="9">
        <v>55</v>
      </c>
      <c r="O3095" s="33" t="s">
        <v>8509</v>
      </c>
      <c r="P3095" s="61" t="str">
        <f t="shared" si="146"/>
        <v>POINT(-87.949891 43.32038)</v>
      </c>
      <c r="Q3095" s="67">
        <v>43.32038</v>
      </c>
      <c r="R3095" s="67">
        <v>-87.949890999999994</v>
      </c>
    </row>
    <row r="3096" spans="1:18" x14ac:dyDescent="0.25">
      <c r="A3096" s="76" t="str">
        <f t="shared" si="144"/>
        <v>55091</v>
      </c>
      <c r="B3096" s="76" t="str">
        <f t="shared" si="145"/>
        <v>55091</v>
      </c>
      <c r="C3096" s="33">
        <v>55091</v>
      </c>
      <c r="D3096" s="33" t="s">
        <v>8510</v>
      </c>
      <c r="E3096" s="33" t="s">
        <v>1033</v>
      </c>
      <c r="F3096" s="33" t="s">
        <v>1032</v>
      </c>
      <c r="G3096" s="33" t="s">
        <v>8511</v>
      </c>
      <c r="H3096" s="5" t="s">
        <v>1855</v>
      </c>
      <c r="I3096" s="33">
        <v>3155</v>
      </c>
      <c r="K3096" s="9">
        <v>55</v>
      </c>
      <c r="O3096" s="33" t="s">
        <v>8512</v>
      </c>
      <c r="P3096" s="61" t="str">
        <f t="shared" si="146"/>
        <v>POINT(-91.989241 44.590724)</v>
      </c>
      <c r="Q3096" s="67">
        <v>44.590724000000002</v>
      </c>
      <c r="R3096" s="67">
        <v>-91.989241000000007</v>
      </c>
    </row>
    <row r="3097" spans="1:18" x14ac:dyDescent="0.25">
      <c r="A3097" s="76" t="str">
        <f t="shared" si="144"/>
        <v>55093</v>
      </c>
      <c r="B3097" s="76" t="str">
        <f t="shared" si="145"/>
        <v>55093</v>
      </c>
      <c r="C3097" s="33">
        <v>55093</v>
      </c>
      <c r="D3097" s="33" t="s">
        <v>3160</v>
      </c>
      <c r="E3097" s="33" t="s">
        <v>1033</v>
      </c>
      <c r="F3097" s="33" t="s">
        <v>1032</v>
      </c>
      <c r="G3097" s="33" t="s">
        <v>3161</v>
      </c>
      <c r="H3097" s="5" t="s">
        <v>1855</v>
      </c>
      <c r="I3097" s="33">
        <v>3156</v>
      </c>
      <c r="K3097" s="9">
        <v>55</v>
      </c>
      <c r="O3097" s="33" t="s">
        <v>8513</v>
      </c>
      <c r="P3097" s="61" t="str">
        <f t="shared" si="146"/>
        <v>POINT(-92.544547 44.771766)</v>
      </c>
      <c r="Q3097" s="67">
        <v>44.771766</v>
      </c>
      <c r="R3097" s="67">
        <v>-92.544546999999994</v>
      </c>
    </row>
    <row r="3098" spans="1:18" x14ac:dyDescent="0.25">
      <c r="A3098" s="76" t="str">
        <f t="shared" si="144"/>
        <v>55095</v>
      </c>
      <c r="B3098" s="76" t="str">
        <f t="shared" si="145"/>
        <v>55095</v>
      </c>
      <c r="C3098" s="33">
        <v>55095</v>
      </c>
      <c r="D3098" s="33" t="s">
        <v>2301</v>
      </c>
      <c r="E3098" s="33" t="s">
        <v>1033</v>
      </c>
      <c r="F3098" s="33" t="s">
        <v>1032</v>
      </c>
      <c r="G3098" s="33" t="s">
        <v>2302</v>
      </c>
      <c r="H3098" s="5" t="s">
        <v>1855</v>
      </c>
      <c r="I3098" s="33">
        <v>3157</v>
      </c>
      <c r="K3098" s="9">
        <v>55</v>
      </c>
      <c r="O3098" s="33" t="s">
        <v>8514</v>
      </c>
      <c r="P3098" s="61" t="str">
        <f t="shared" si="146"/>
        <v>POINT(-92.478528 45.406302)</v>
      </c>
      <c r="Q3098" s="67">
        <v>45.406301999999997</v>
      </c>
      <c r="R3098" s="67">
        <v>-92.478527999999997</v>
      </c>
    </row>
    <row r="3099" spans="1:18" x14ac:dyDescent="0.25">
      <c r="A3099" s="76" t="str">
        <f t="shared" si="144"/>
        <v>55097</v>
      </c>
      <c r="B3099" s="76" t="str">
        <f t="shared" si="145"/>
        <v>55097</v>
      </c>
      <c r="C3099" s="33">
        <v>55097</v>
      </c>
      <c r="D3099" s="33" t="s">
        <v>6520</v>
      </c>
      <c r="E3099" s="33" t="s">
        <v>1033</v>
      </c>
      <c r="F3099" s="33" t="s">
        <v>1032</v>
      </c>
      <c r="G3099" s="33" t="s">
        <v>6521</v>
      </c>
      <c r="H3099" s="5" t="s">
        <v>1855</v>
      </c>
      <c r="I3099" s="33">
        <v>3158</v>
      </c>
      <c r="K3099" s="9">
        <v>55</v>
      </c>
      <c r="O3099" s="33" t="s">
        <v>8515</v>
      </c>
      <c r="P3099" s="61" t="str">
        <f t="shared" si="146"/>
        <v>POINT(-89.526902 44.498175)</v>
      </c>
      <c r="Q3099" s="67">
        <v>44.498175000000003</v>
      </c>
      <c r="R3099" s="67">
        <v>-89.526902000000007</v>
      </c>
    </row>
    <row r="3100" spans="1:18" x14ac:dyDescent="0.25">
      <c r="A3100" s="76" t="str">
        <f t="shared" si="144"/>
        <v>55099</v>
      </c>
      <c r="B3100" s="76" t="str">
        <f t="shared" si="145"/>
        <v>55099</v>
      </c>
      <c r="C3100" s="33">
        <v>55099</v>
      </c>
      <c r="D3100" s="33" t="s">
        <v>8516</v>
      </c>
      <c r="E3100" s="33" t="s">
        <v>1033</v>
      </c>
      <c r="F3100" s="33" t="s">
        <v>1032</v>
      </c>
      <c r="G3100" s="33" t="s">
        <v>8517</v>
      </c>
      <c r="H3100" s="5" t="s">
        <v>1855</v>
      </c>
      <c r="I3100" s="33">
        <v>3159</v>
      </c>
      <c r="K3100" s="9">
        <v>55</v>
      </c>
      <c r="O3100" s="33" t="s">
        <v>8518</v>
      </c>
      <c r="P3100" s="61" t="str">
        <f t="shared" si="146"/>
        <v>POINT(-90.398474 45.724747)</v>
      </c>
      <c r="Q3100" s="67">
        <v>45.724747000000001</v>
      </c>
      <c r="R3100" s="67">
        <v>-90.398473999999993</v>
      </c>
    </row>
    <row r="3101" spans="1:18" x14ac:dyDescent="0.25">
      <c r="A3101" s="76" t="str">
        <f t="shared" si="144"/>
        <v>55101</v>
      </c>
      <c r="B3101" s="76" t="str">
        <f t="shared" si="145"/>
        <v>55101</v>
      </c>
      <c r="C3101" s="33">
        <v>55101</v>
      </c>
      <c r="D3101" s="33" t="s">
        <v>8519</v>
      </c>
      <c r="E3101" s="33" t="s">
        <v>1033</v>
      </c>
      <c r="F3101" s="33" t="s">
        <v>1032</v>
      </c>
      <c r="G3101" s="33" t="s">
        <v>8520</v>
      </c>
      <c r="H3101" s="5" t="s">
        <v>1855</v>
      </c>
      <c r="I3101" s="33">
        <v>3160</v>
      </c>
      <c r="K3101" s="9">
        <v>55</v>
      </c>
      <c r="O3101" s="33" t="s">
        <v>8521</v>
      </c>
      <c r="P3101" s="61" t="str">
        <f t="shared" si="146"/>
        <v>POINT(-87.926109 42.734943)</v>
      </c>
      <c r="Q3101" s="67">
        <v>42.734943000000001</v>
      </c>
      <c r="R3101" s="67">
        <v>-87.926108999999997</v>
      </c>
    </row>
    <row r="3102" spans="1:18" x14ac:dyDescent="0.25">
      <c r="A3102" s="76" t="str">
        <f t="shared" si="144"/>
        <v>55103</v>
      </c>
      <c r="B3102" s="76" t="str">
        <f t="shared" si="145"/>
        <v>55103</v>
      </c>
      <c r="C3102" s="33">
        <v>55103</v>
      </c>
      <c r="D3102" s="33" t="s">
        <v>3555</v>
      </c>
      <c r="E3102" s="33" t="s">
        <v>1033</v>
      </c>
      <c r="F3102" s="33" t="s">
        <v>1032</v>
      </c>
      <c r="G3102" s="33" t="s">
        <v>3556</v>
      </c>
      <c r="H3102" s="5" t="s">
        <v>1855</v>
      </c>
      <c r="I3102" s="33">
        <v>3161</v>
      </c>
      <c r="K3102" s="9">
        <v>55</v>
      </c>
      <c r="O3102" s="33" t="s">
        <v>8522</v>
      </c>
      <c r="P3102" s="61" t="str">
        <f t="shared" si="146"/>
        <v>POINT(-90.39055 43.350327)</v>
      </c>
      <c r="Q3102" s="67">
        <v>43.350327</v>
      </c>
      <c r="R3102" s="67">
        <v>-90.390550000000005</v>
      </c>
    </row>
    <row r="3103" spans="1:18" x14ac:dyDescent="0.25">
      <c r="A3103" s="76" t="str">
        <f t="shared" si="144"/>
        <v>55105</v>
      </c>
      <c r="B3103" s="76" t="str">
        <f t="shared" si="145"/>
        <v>55105</v>
      </c>
      <c r="C3103" s="33">
        <v>55105</v>
      </c>
      <c r="D3103" s="33" t="s">
        <v>5053</v>
      </c>
      <c r="E3103" s="33" t="s">
        <v>1033</v>
      </c>
      <c r="F3103" s="33" t="s">
        <v>1032</v>
      </c>
      <c r="G3103" s="33" t="s">
        <v>5054</v>
      </c>
      <c r="H3103" s="5" t="s">
        <v>1855</v>
      </c>
      <c r="I3103" s="33">
        <v>3162</v>
      </c>
      <c r="K3103" s="9">
        <v>55</v>
      </c>
      <c r="O3103" s="33" t="s">
        <v>8523</v>
      </c>
      <c r="P3103" s="61" t="str">
        <f t="shared" si="146"/>
        <v>POINT(-89.03741 42.651893)</v>
      </c>
      <c r="Q3103" s="67">
        <v>42.651893000000001</v>
      </c>
      <c r="R3103" s="67">
        <v>-89.037409999999994</v>
      </c>
    </row>
    <row r="3104" spans="1:18" x14ac:dyDescent="0.25">
      <c r="A3104" s="76" t="str">
        <f t="shared" si="144"/>
        <v>55107</v>
      </c>
      <c r="B3104" s="76" t="str">
        <f t="shared" si="145"/>
        <v>55107</v>
      </c>
      <c r="C3104" s="33">
        <v>55107</v>
      </c>
      <c r="D3104" s="33" t="s">
        <v>7765</v>
      </c>
      <c r="E3104" s="33" t="s">
        <v>1033</v>
      </c>
      <c r="F3104" s="33" t="s">
        <v>1032</v>
      </c>
      <c r="G3104" s="33" t="s">
        <v>7766</v>
      </c>
      <c r="H3104" s="5" t="s">
        <v>1855</v>
      </c>
      <c r="I3104" s="33">
        <v>3163</v>
      </c>
      <c r="K3104" s="9">
        <v>55</v>
      </c>
      <c r="O3104" s="33" t="s">
        <v>8524</v>
      </c>
      <c r="P3104" s="61" t="str">
        <f t="shared" si="146"/>
        <v>POINT(-91.127194 45.448067)</v>
      </c>
      <c r="Q3104" s="67">
        <v>45.448067000000002</v>
      </c>
      <c r="R3104" s="67">
        <v>-91.127194000000003</v>
      </c>
    </row>
    <row r="3105" spans="1:18" x14ac:dyDescent="0.25">
      <c r="A3105" s="76" t="str">
        <f t="shared" si="144"/>
        <v>55109</v>
      </c>
      <c r="B3105" s="76" t="str">
        <f t="shared" si="145"/>
        <v>55109</v>
      </c>
      <c r="C3105" s="33">
        <v>55109</v>
      </c>
      <c r="D3105" s="33" t="s">
        <v>8525</v>
      </c>
      <c r="E3105" s="33" t="s">
        <v>1033</v>
      </c>
      <c r="F3105" s="33" t="s">
        <v>1032</v>
      </c>
      <c r="G3105" s="33" t="s">
        <v>8526</v>
      </c>
      <c r="H3105" s="5" t="s">
        <v>1855</v>
      </c>
      <c r="I3105" s="33">
        <v>3164</v>
      </c>
      <c r="K3105" s="9">
        <v>55</v>
      </c>
      <c r="O3105" s="33" t="s">
        <v>8527</v>
      </c>
      <c r="P3105" s="61" t="str">
        <f t="shared" si="146"/>
        <v>POINT(-92.579597 45.018036)</v>
      </c>
      <c r="Q3105" s="67">
        <v>45.018036000000002</v>
      </c>
      <c r="R3105" s="67">
        <v>-92.579597000000007</v>
      </c>
    </row>
    <row r="3106" spans="1:18" x14ac:dyDescent="0.25">
      <c r="A3106" s="76" t="str">
        <f t="shared" si="144"/>
        <v>55111</v>
      </c>
      <c r="B3106" s="76" t="str">
        <f t="shared" si="145"/>
        <v>55111</v>
      </c>
      <c r="C3106" s="33">
        <v>55111</v>
      </c>
      <c r="D3106" s="33" t="s">
        <v>8528</v>
      </c>
      <c r="E3106" s="33" t="s">
        <v>1033</v>
      </c>
      <c r="F3106" s="33" t="s">
        <v>1032</v>
      </c>
      <c r="G3106" s="33" t="s">
        <v>8529</v>
      </c>
      <c r="H3106" s="5" t="s">
        <v>1855</v>
      </c>
      <c r="I3106" s="33">
        <v>3165</v>
      </c>
      <c r="K3106" s="9">
        <v>55</v>
      </c>
      <c r="O3106" s="33" t="s">
        <v>8530</v>
      </c>
      <c r="P3106" s="61" t="str">
        <f t="shared" si="146"/>
        <v>POINT(-89.869597 43.446515)</v>
      </c>
      <c r="Q3106" s="67">
        <v>43.446514999999998</v>
      </c>
      <c r="R3106" s="67">
        <v>-89.869596999999999</v>
      </c>
    </row>
    <row r="3107" spans="1:18" x14ac:dyDescent="0.25">
      <c r="A3107" s="76" t="str">
        <f t="shared" si="144"/>
        <v>55113</v>
      </c>
      <c r="B3107" s="76" t="str">
        <f t="shared" si="145"/>
        <v>55113</v>
      </c>
      <c r="C3107" s="33">
        <v>55113</v>
      </c>
      <c r="D3107" s="33" t="s">
        <v>8531</v>
      </c>
      <c r="E3107" s="33" t="s">
        <v>1033</v>
      </c>
      <c r="F3107" s="33" t="s">
        <v>1032</v>
      </c>
      <c r="G3107" s="33" t="s">
        <v>8532</v>
      </c>
      <c r="H3107" s="5" t="s">
        <v>1855</v>
      </c>
      <c r="I3107" s="33">
        <v>3166</v>
      </c>
      <c r="K3107" s="9">
        <v>55</v>
      </c>
      <c r="O3107" s="33" t="s">
        <v>8533</v>
      </c>
      <c r="P3107" s="61" t="str">
        <f t="shared" si="146"/>
        <v>POINT(-91.346565 45.936442)</v>
      </c>
      <c r="Q3107" s="67">
        <v>45.936442</v>
      </c>
      <c r="R3107" s="67">
        <v>-91.346564999999998</v>
      </c>
    </row>
    <row r="3108" spans="1:18" x14ac:dyDescent="0.25">
      <c r="A3108" s="76" t="str">
        <f t="shared" si="144"/>
        <v>55115</v>
      </c>
      <c r="B3108" s="76" t="str">
        <f t="shared" si="145"/>
        <v>55115</v>
      </c>
      <c r="C3108" s="33">
        <v>55115</v>
      </c>
      <c r="D3108" s="33" t="s">
        <v>8534</v>
      </c>
      <c r="E3108" s="33" t="s">
        <v>1033</v>
      </c>
      <c r="F3108" s="33" t="s">
        <v>1032</v>
      </c>
      <c r="G3108" s="33" t="s">
        <v>8535</v>
      </c>
      <c r="H3108" s="5" t="s">
        <v>1855</v>
      </c>
      <c r="I3108" s="33">
        <v>3167</v>
      </c>
      <c r="K3108" s="9">
        <v>55</v>
      </c>
      <c r="O3108" s="33" t="s">
        <v>8536</v>
      </c>
      <c r="P3108" s="61" t="str">
        <f t="shared" si="146"/>
        <v>POINT(-88.68623 44.787648)</v>
      </c>
      <c r="Q3108" s="67">
        <v>44.787647999999997</v>
      </c>
      <c r="R3108" s="67">
        <v>-88.686229999999995</v>
      </c>
    </row>
    <row r="3109" spans="1:18" x14ac:dyDescent="0.25">
      <c r="A3109" s="76" t="str">
        <f t="shared" si="144"/>
        <v>55117</v>
      </c>
      <c r="B3109" s="76" t="str">
        <f t="shared" si="145"/>
        <v>55117</v>
      </c>
      <c r="C3109" s="33">
        <v>55117</v>
      </c>
      <c r="D3109" s="33" t="s">
        <v>8537</v>
      </c>
      <c r="E3109" s="33" t="s">
        <v>1033</v>
      </c>
      <c r="F3109" s="33" t="s">
        <v>1032</v>
      </c>
      <c r="G3109" s="33" t="s">
        <v>8538</v>
      </c>
      <c r="H3109" s="5" t="s">
        <v>1855</v>
      </c>
      <c r="I3109" s="33">
        <v>3168</v>
      </c>
      <c r="K3109" s="9">
        <v>55</v>
      </c>
      <c r="O3109" s="33" t="s">
        <v>8539</v>
      </c>
      <c r="P3109" s="61" t="str">
        <f t="shared" si="146"/>
        <v>POINT(-87.820251 43.733217)</v>
      </c>
      <c r="Q3109" s="67">
        <v>43.733217000000003</v>
      </c>
      <c r="R3109" s="67">
        <v>-87.820250999999999</v>
      </c>
    </row>
    <row r="3110" spans="1:18" x14ac:dyDescent="0.25">
      <c r="A3110" s="76" t="str">
        <f t="shared" si="144"/>
        <v>55119</v>
      </c>
      <c r="B3110" s="76" t="str">
        <f t="shared" si="145"/>
        <v>55119</v>
      </c>
      <c r="C3110" s="33">
        <v>55119</v>
      </c>
      <c r="D3110" s="33" t="s">
        <v>2884</v>
      </c>
      <c r="E3110" s="33" t="s">
        <v>1033</v>
      </c>
      <c r="F3110" s="33" t="s">
        <v>1032</v>
      </c>
      <c r="G3110" s="33" t="s">
        <v>2885</v>
      </c>
      <c r="H3110" s="5" t="s">
        <v>1855</v>
      </c>
      <c r="I3110" s="33">
        <v>3169</v>
      </c>
      <c r="K3110" s="9">
        <v>55</v>
      </c>
      <c r="O3110" s="33" t="s">
        <v>8540</v>
      </c>
      <c r="P3110" s="61" t="str">
        <f t="shared" si="146"/>
        <v>POINT(-90.412651 45.173257)</v>
      </c>
      <c r="Q3110" s="67">
        <v>45.173257</v>
      </c>
      <c r="R3110" s="67">
        <v>-90.412650999999997</v>
      </c>
    </row>
    <row r="3111" spans="1:18" x14ac:dyDescent="0.25">
      <c r="A3111" s="76" t="str">
        <f t="shared" si="144"/>
        <v>55121</v>
      </c>
      <c r="B3111" s="76" t="str">
        <f t="shared" si="145"/>
        <v>55121</v>
      </c>
      <c r="C3111" s="33">
        <v>55121</v>
      </c>
      <c r="D3111" s="33" t="s">
        <v>8541</v>
      </c>
      <c r="E3111" s="33" t="s">
        <v>1033</v>
      </c>
      <c r="F3111" s="33" t="s">
        <v>1032</v>
      </c>
      <c r="G3111" s="33" t="s">
        <v>8542</v>
      </c>
      <c r="H3111" s="5" t="s">
        <v>1855</v>
      </c>
      <c r="I3111" s="33">
        <v>3170</v>
      </c>
      <c r="K3111" s="9">
        <v>55</v>
      </c>
      <c r="O3111" s="33" t="s">
        <v>8543</v>
      </c>
      <c r="P3111" s="61" t="str">
        <f t="shared" si="146"/>
        <v>POINT(-91.360514 44.292059)</v>
      </c>
      <c r="Q3111" s="67">
        <v>44.292059000000002</v>
      </c>
      <c r="R3111" s="67">
        <v>-91.360513999999995</v>
      </c>
    </row>
    <row r="3112" spans="1:18" x14ac:dyDescent="0.25">
      <c r="A3112" s="76" t="str">
        <f t="shared" si="144"/>
        <v>55123</v>
      </c>
      <c r="B3112" s="76" t="str">
        <f t="shared" si="145"/>
        <v>55123</v>
      </c>
      <c r="C3112" s="33">
        <v>55123</v>
      </c>
      <c r="D3112" s="33" t="s">
        <v>5443</v>
      </c>
      <c r="E3112" s="33" t="s">
        <v>1033</v>
      </c>
      <c r="F3112" s="33" t="s">
        <v>1032</v>
      </c>
      <c r="G3112" s="33" t="s">
        <v>5444</v>
      </c>
      <c r="H3112" s="5" t="s">
        <v>1855</v>
      </c>
      <c r="I3112" s="33">
        <v>3171</v>
      </c>
      <c r="K3112" s="9">
        <v>55</v>
      </c>
      <c r="O3112" s="33" t="s">
        <v>8544</v>
      </c>
      <c r="P3112" s="61" t="str">
        <f t="shared" si="146"/>
        <v>POINT(-90.836755 43.605782)</v>
      </c>
      <c r="Q3112" s="67">
        <v>43.605781999999998</v>
      </c>
      <c r="R3112" s="67">
        <v>-90.836754999999997</v>
      </c>
    </row>
    <row r="3113" spans="1:18" x14ac:dyDescent="0.25">
      <c r="A3113" s="76" t="str">
        <f t="shared" si="144"/>
        <v>55125</v>
      </c>
      <c r="B3113" s="76" t="str">
        <f t="shared" si="145"/>
        <v>55125</v>
      </c>
      <c r="C3113" s="33">
        <v>55125</v>
      </c>
      <c r="D3113" s="33" t="s">
        <v>8545</v>
      </c>
      <c r="E3113" s="33" t="s">
        <v>1033</v>
      </c>
      <c r="F3113" s="33" t="s">
        <v>1032</v>
      </c>
      <c r="G3113" s="33" t="s">
        <v>8546</v>
      </c>
      <c r="H3113" s="5" t="s">
        <v>1855</v>
      </c>
      <c r="I3113" s="33">
        <v>3172</v>
      </c>
      <c r="K3113" s="9">
        <v>55</v>
      </c>
      <c r="O3113" s="33" t="s">
        <v>8547</v>
      </c>
      <c r="P3113" s="61" t="str">
        <f t="shared" si="146"/>
        <v>POINT(-89.499417 45.984593)</v>
      </c>
      <c r="Q3113" s="67">
        <v>45.984592999999997</v>
      </c>
      <c r="R3113" s="67">
        <v>-89.499416999999994</v>
      </c>
    </row>
    <row r="3114" spans="1:18" x14ac:dyDescent="0.25">
      <c r="A3114" s="76" t="str">
        <f t="shared" si="144"/>
        <v>55127</v>
      </c>
      <c r="B3114" s="76" t="str">
        <f t="shared" si="145"/>
        <v>55127</v>
      </c>
      <c r="C3114" s="33">
        <v>55127</v>
      </c>
      <c r="D3114" s="33" t="s">
        <v>7164</v>
      </c>
      <c r="E3114" s="33" t="s">
        <v>1033</v>
      </c>
      <c r="F3114" s="33" t="s">
        <v>1032</v>
      </c>
      <c r="G3114" s="33" t="s">
        <v>7165</v>
      </c>
      <c r="H3114" s="5" t="s">
        <v>1855</v>
      </c>
      <c r="I3114" s="33">
        <v>3173</v>
      </c>
      <c r="K3114" s="9">
        <v>55</v>
      </c>
      <c r="O3114" s="33" t="s">
        <v>8548</v>
      </c>
      <c r="P3114" s="61" t="str">
        <f t="shared" si="146"/>
        <v>POINT(-88.540668 42.664074)</v>
      </c>
      <c r="Q3114" s="67">
        <v>42.664073999999999</v>
      </c>
      <c r="R3114" s="67">
        <v>-88.540667999999997</v>
      </c>
    </row>
    <row r="3115" spans="1:18" x14ac:dyDescent="0.25">
      <c r="A3115" s="76" t="str">
        <f t="shared" si="144"/>
        <v>55129</v>
      </c>
      <c r="B3115" s="76" t="str">
        <f t="shared" si="145"/>
        <v>55129</v>
      </c>
      <c r="C3115" s="33">
        <v>55129</v>
      </c>
      <c r="D3115" s="33" t="s">
        <v>8549</v>
      </c>
      <c r="E3115" s="33" t="s">
        <v>1033</v>
      </c>
      <c r="F3115" s="33" t="s">
        <v>1032</v>
      </c>
      <c r="G3115" s="33" t="s">
        <v>8550</v>
      </c>
      <c r="H3115" s="5" t="s">
        <v>1855</v>
      </c>
      <c r="I3115" s="33">
        <v>3174</v>
      </c>
      <c r="K3115" s="9">
        <v>55</v>
      </c>
      <c r="O3115" s="33" t="s">
        <v>8551</v>
      </c>
      <c r="P3115" s="61" t="str">
        <f t="shared" si="146"/>
        <v>POINT(-91.834412 45.847241)</v>
      </c>
      <c r="Q3115" s="67">
        <v>45.847240999999997</v>
      </c>
      <c r="R3115" s="67">
        <v>-91.834412</v>
      </c>
    </row>
    <row r="3116" spans="1:18" x14ac:dyDescent="0.25">
      <c r="A3116" s="76" t="str">
        <f t="shared" si="144"/>
        <v>55131</v>
      </c>
      <c r="B3116" s="76" t="str">
        <f t="shared" si="145"/>
        <v>55131</v>
      </c>
      <c r="C3116" s="33">
        <v>55131</v>
      </c>
      <c r="D3116" s="33" t="s">
        <v>2046</v>
      </c>
      <c r="E3116" s="33" t="s">
        <v>1033</v>
      </c>
      <c r="F3116" s="33" t="s">
        <v>1032</v>
      </c>
      <c r="G3116" s="33" t="s">
        <v>1026</v>
      </c>
      <c r="H3116" s="5" t="s">
        <v>1855</v>
      </c>
      <c r="I3116" s="33">
        <v>3175</v>
      </c>
      <c r="K3116" s="9">
        <v>55</v>
      </c>
      <c r="O3116" s="33" t="s">
        <v>8552</v>
      </c>
      <c r="P3116" s="61" t="str">
        <f t="shared" si="146"/>
        <v>POINT(-88.215167 43.347344)</v>
      </c>
      <c r="Q3116" s="67">
        <v>43.347344</v>
      </c>
      <c r="R3116" s="67">
        <v>-88.215166999999994</v>
      </c>
    </row>
    <row r="3117" spans="1:18" x14ac:dyDescent="0.25">
      <c r="A3117" s="76" t="str">
        <f t="shared" si="144"/>
        <v>55133</v>
      </c>
      <c r="B3117" s="76" t="str">
        <f t="shared" si="145"/>
        <v>55133</v>
      </c>
      <c r="C3117" s="33">
        <v>55133</v>
      </c>
      <c r="D3117" s="33" t="s">
        <v>8553</v>
      </c>
      <c r="E3117" s="33" t="s">
        <v>1033</v>
      </c>
      <c r="F3117" s="33" t="s">
        <v>1032</v>
      </c>
      <c r="G3117" s="33" t="s">
        <v>8554</v>
      </c>
      <c r="H3117" s="5" t="s">
        <v>1855</v>
      </c>
      <c r="I3117" s="33">
        <v>3176</v>
      </c>
      <c r="K3117" s="9">
        <v>55</v>
      </c>
      <c r="O3117" s="33" t="s">
        <v>8555</v>
      </c>
      <c r="P3117" s="61" t="str">
        <f t="shared" si="146"/>
        <v>POINT(-88.236902 43.034419)</v>
      </c>
      <c r="Q3117" s="67">
        <v>43.034419</v>
      </c>
      <c r="R3117" s="67">
        <v>-88.236902000000001</v>
      </c>
    </row>
    <row r="3118" spans="1:18" x14ac:dyDescent="0.25">
      <c r="A3118" s="76" t="str">
        <f t="shared" si="144"/>
        <v>55135</v>
      </c>
      <c r="B3118" s="76" t="str">
        <f t="shared" si="145"/>
        <v>55135</v>
      </c>
      <c r="C3118" s="33">
        <v>55135</v>
      </c>
      <c r="D3118" s="33" t="s">
        <v>8556</v>
      </c>
      <c r="E3118" s="33" t="s">
        <v>1033</v>
      </c>
      <c r="F3118" s="33" t="s">
        <v>1032</v>
      </c>
      <c r="G3118" s="33" t="s">
        <v>8557</v>
      </c>
      <c r="H3118" s="5" t="s">
        <v>1855</v>
      </c>
      <c r="I3118" s="33">
        <v>3177</v>
      </c>
      <c r="K3118" s="9">
        <v>55</v>
      </c>
      <c r="O3118" s="33" t="s">
        <v>8558</v>
      </c>
      <c r="P3118" s="61" t="str">
        <f t="shared" si="146"/>
        <v>POINT(-88.937106 44.432371)</v>
      </c>
      <c r="Q3118" s="67">
        <v>44.432371000000003</v>
      </c>
      <c r="R3118" s="67">
        <v>-88.937106</v>
      </c>
    </row>
    <row r="3119" spans="1:18" x14ac:dyDescent="0.25">
      <c r="A3119" s="76" t="str">
        <f t="shared" si="144"/>
        <v>55137</v>
      </c>
      <c r="B3119" s="76" t="str">
        <f t="shared" si="145"/>
        <v>55137</v>
      </c>
      <c r="C3119" s="33">
        <v>55137</v>
      </c>
      <c r="D3119" s="33" t="s">
        <v>8559</v>
      </c>
      <c r="E3119" s="33" t="s">
        <v>1033</v>
      </c>
      <c r="F3119" s="33" t="s">
        <v>1032</v>
      </c>
      <c r="G3119" s="33" t="s">
        <v>8560</v>
      </c>
      <c r="H3119" s="5" t="s">
        <v>1855</v>
      </c>
      <c r="I3119" s="33">
        <v>3178</v>
      </c>
      <c r="K3119" s="9">
        <v>55</v>
      </c>
      <c r="O3119" s="33" t="s">
        <v>8561</v>
      </c>
      <c r="P3119" s="61" t="str">
        <f t="shared" si="146"/>
        <v>POINT(-89.22596 44.10115)</v>
      </c>
      <c r="Q3119" s="67">
        <v>44.101149999999997</v>
      </c>
      <c r="R3119" s="67">
        <v>-89.225960000000001</v>
      </c>
    </row>
    <row r="3120" spans="1:18" x14ac:dyDescent="0.25">
      <c r="A3120" s="76" t="str">
        <f t="shared" si="144"/>
        <v>55139</v>
      </c>
      <c r="B3120" s="76" t="str">
        <f t="shared" si="145"/>
        <v>55139</v>
      </c>
      <c r="C3120" s="33">
        <v>55139</v>
      </c>
      <c r="D3120" s="33" t="s">
        <v>3600</v>
      </c>
      <c r="E3120" s="33" t="s">
        <v>1033</v>
      </c>
      <c r="F3120" s="33" t="s">
        <v>1032</v>
      </c>
      <c r="G3120" s="33" t="s">
        <v>3601</v>
      </c>
      <c r="H3120" s="5" t="s">
        <v>1855</v>
      </c>
      <c r="I3120" s="33">
        <v>3179</v>
      </c>
      <c r="K3120" s="9">
        <v>55</v>
      </c>
      <c r="O3120" s="33" t="s">
        <v>8562</v>
      </c>
      <c r="P3120" s="61" t="str">
        <f t="shared" si="146"/>
        <v>POINT(-88.540068 44.100643)</v>
      </c>
      <c r="Q3120" s="67">
        <v>44.100642999999998</v>
      </c>
      <c r="R3120" s="67">
        <v>-88.540068000000005</v>
      </c>
    </row>
    <row r="3121" spans="1:18" x14ac:dyDescent="0.25">
      <c r="A3121" s="76" t="str">
        <f t="shared" si="144"/>
        <v>55141</v>
      </c>
      <c r="B3121" s="76" t="str">
        <f t="shared" si="145"/>
        <v>55141</v>
      </c>
      <c r="C3121" s="33">
        <v>55141</v>
      </c>
      <c r="D3121" s="33" t="s">
        <v>6558</v>
      </c>
      <c r="E3121" s="33" t="s">
        <v>1033</v>
      </c>
      <c r="F3121" s="33" t="s">
        <v>1032</v>
      </c>
      <c r="G3121" s="33" t="s">
        <v>6559</v>
      </c>
      <c r="H3121" s="5" t="s">
        <v>1855</v>
      </c>
      <c r="I3121" s="33">
        <v>3180</v>
      </c>
      <c r="K3121" s="9">
        <v>55</v>
      </c>
      <c r="O3121" s="33" t="s">
        <v>8563</v>
      </c>
      <c r="P3121" s="61" t="str">
        <f t="shared" si="146"/>
        <v>POINT(-89.963901 44.478782)</v>
      </c>
      <c r="Q3121" s="67">
        <v>44.478782000000002</v>
      </c>
      <c r="R3121" s="67">
        <v>-89.963901000000007</v>
      </c>
    </row>
    <row r="3122" spans="1:18" x14ac:dyDescent="0.25">
      <c r="A3122" s="76" t="str">
        <f t="shared" si="144"/>
        <v>56001</v>
      </c>
      <c r="B3122" s="76" t="str">
        <f t="shared" si="145"/>
        <v>56001</v>
      </c>
      <c r="C3122" s="33">
        <v>56001</v>
      </c>
      <c r="D3122" s="33" t="s">
        <v>5941</v>
      </c>
      <c r="E3122" s="33" t="s">
        <v>1036</v>
      </c>
      <c r="F3122" s="33" t="s">
        <v>1035</v>
      </c>
      <c r="G3122" s="33" t="s">
        <v>5942</v>
      </c>
      <c r="H3122" s="5" t="s">
        <v>1855</v>
      </c>
      <c r="I3122" s="33">
        <v>3181</v>
      </c>
      <c r="K3122" s="9">
        <v>56</v>
      </c>
      <c r="O3122" s="33" t="s">
        <v>8564</v>
      </c>
      <c r="P3122" s="61" t="str">
        <f t="shared" si="146"/>
        <v>POINT(-105.598281 41.314993)</v>
      </c>
      <c r="Q3122" s="67">
        <v>41.314993000000001</v>
      </c>
      <c r="R3122" s="67">
        <v>-105.598281</v>
      </c>
    </row>
    <row r="3123" spans="1:18" x14ac:dyDescent="0.25">
      <c r="A3123" s="76" t="str">
        <f t="shared" si="144"/>
        <v>56003</v>
      </c>
      <c r="B3123" s="76" t="str">
        <f t="shared" si="145"/>
        <v>56003</v>
      </c>
      <c r="C3123" s="33">
        <v>56003</v>
      </c>
      <c r="D3123" s="33" t="s">
        <v>5457</v>
      </c>
      <c r="E3123" s="33" t="s">
        <v>1036</v>
      </c>
      <c r="F3123" s="33" t="s">
        <v>1035</v>
      </c>
      <c r="G3123" s="33" t="s">
        <v>5458</v>
      </c>
      <c r="H3123" s="5" t="s">
        <v>1855</v>
      </c>
      <c r="I3123" s="33">
        <v>3182</v>
      </c>
      <c r="K3123" s="9">
        <v>56</v>
      </c>
      <c r="O3123" s="33" t="s">
        <v>8565</v>
      </c>
      <c r="P3123" s="61" t="str">
        <f t="shared" si="146"/>
        <v>POINT(-108.244578 44.629497)</v>
      </c>
      <c r="Q3123" s="67">
        <v>44.629497000000001</v>
      </c>
      <c r="R3123" s="67">
        <v>-108.244578</v>
      </c>
    </row>
    <row r="3124" spans="1:18" x14ac:dyDescent="0.25">
      <c r="A3124" s="76" t="str">
        <f t="shared" si="144"/>
        <v>56005</v>
      </c>
      <c r="B3124" s="76" t="str">
        <f t="shared" si="145"/>
        <v>56005</v>
      </c>
      <c r="C3124" s="33">
        <v>56005</v>
      </c>
      <c r="D3124" s="33" t="s">
        <v>4247</v>
      </c>
      <c r="E3124" s="33" t="s">
        <v>1036</v>
      </c>
      <c r="F3124" s="33" t="s">
        <v>1035</v>
      </c>
      <c r="G3124" s="33" t="s">
        <v>4248</v>
      </c>
      <c r="H3124" s="5" t="s">
        <v>1855</v>
      </c>
      <c r="I3124" s="33">
        <v>3183</v>
      </c>
      <c r="K3124" s="9">
        <v>56</v>
      </c>
      <c r="O3124" s="33" t="s">
        <v>8566</v>
      </c>
      <c r="P3124" s="61" t="str">
        <f t="shared" si="146"/>
        <v>POINT(-105.494894 44.254397)</v>
      </c>
      <c r="Q3124" s="67">
        <v>44.254396999999997</v>
      </c>
      <c r="R3124" s="67">
        <v>-105.494894</v>
      </c>
    </row>
    <row r="3125" spans="1:18" x14ac:dyDescent="0.25">
      <c r="A3125" s="76" t="str">
        <f t="shared" si="144"/>
        <v>56007</v>
      </c>
      <c r="B3125" s="76" t="str">
        <f t="shared" si="145"/>
        <v>56007</v>
      </c>
      <c r="C3125" s="33">
        <v>56007</v>
      </c>
      <c r="D3125" s="33" t="s">
        <v>5464</v>
      </c>
      <c r="E3125" s="33" t="s">
        <v>1036</v>
      </c>
      <c r="F3125" s="33" t="s">
        <v>1035</v>
      </c>
      <c r="G3125" s="33" t="s">
        <v>5465</v>
      </c>
      <c r="H3125" s="5" t="s">
        <v>1855</v>
      </c>
      <c r="I3125" s="33">
        <v>3184</v>
      </c>
      <c r="K3125" s="9">
        <v>56</v>
      </c>
      <c r="O3125" s="33" t="s">
        <v>8567</v>
      </c>
      <c r="P3125" s="61" t="str">
        <f t="shared" si="146"/>
        <v>POINT(-107.083924 41.670117)</v>
      </c>
      <c r="Q3125" s="67">
        <v>41.670116999999998</v>
      </c>
      <c r="R3125" s="67">
        <v>-107.083924</v>
      </c>
    </row>
    <row r="3126" spans="1:18" x14ac:dyDescent="0.25">
      <c r="A3126" s="76" t="str">
        <f t="shared" si="144"/>
        <v>56009</v>
      </c>
      <c r="B3126" s="76" t="str">
        <f t="shared" si="145"/>
        <v>56009</v>
      </c>
      <c r="C3126" s="33">
        <v>56009</v>
      </c>
      <c r="D3126" s="33" t="s">
        <v>8568</v>
      </c>
      <c r="E3126" s="33" t="s">
        <v>1036</v>
      </c>
      <c r="F3126" s="33" t="s">
        <v>1035</v>
      </c>
      <c r="G3126" s="33" t="s">
        <v>8569</v>
      </c>
      <c r="H3126" s="5" t="s">
        <v>1855</v>
      </c>
      <c r="I3126" s="33">
        <v>3185</v>
      </c>
      <c r="K3126" s="9">
        <v>56</v>
      </c>
      <c r="O3126" s="33" t="s">
        <v>8570</v>
      </c>
      <c r="P3126" s="61" t="str">
        <f t="shared" si="146"/>
        <v>POINT(-105.527589 42.79411)</v>
      </c>
      <c r="Q3126" s="67">
        <v>42.794110000000003</v>
      </c>
      <c r="R3126" s="67">
        <v>-105.52758900000001</v>
      </c>
    </row>
    <row r="3127" spans="1:18" x14ac:dyDescent="0.25">
      <c r="A3127" s="76" t="str">
        <f t="shared" si="144"/>
        <v>56011</v>
      </c>
      <c r="B3127" s="76" t="str">
        <f t="shared" si="145"/>
        <v>56011</v>
      </c>
      <c r="C3127" s="33">
        <v>56011</v>
      </c>
      <c r="D3127" s="33" t="s">
        <v>6734</v>
      </c>
      <c r="E3127" s="33" t="s">
        <v>1036</v>
      </c>
      <c r="F3127" s="33" t="s">
        <v>1035</v>
      </c>
      <c r="G3127" s="33" t="s">
        <v>6735</v>
      </c>
      <c r="H3127" s="5" t="s">
        <v>1855</v>
      </c>
      <c r="I3127" s="33">
        <v>3186</v>
      </c>
      <c r="K3127" s="9">
        <v>56</v>
      </c>
      <c r="O3127" s="33" t="s">
        <v>8571</v>
      </c>
      <c r="P3127" s="61" t="str">
        <f t="shared" si="146"/>
        <v>POINT(-104.625297 44.432535)</v>
      </c>
      <c r="Q3127" s="67">
        <v>44.432535000000001</v>
      </c>
      <c r="R3127" s="67">
        <v>-104.625297</v>
      </c>
    </row>
    <row r="3128" spans="1:18" x14ac:dyDescent="0.25">
      <c r="A3128" s="76" t="str">
        <f t="shared" si="144"/>
        <v>56013</v>
      </c>
      <c r="B3128" s="76" t="str">
        <f t="shared" si="145"/>
        <v>56013</v>
      </c>
      <c r="C3128" s="33">
        <v>56013</v>
      </c>
      <c r="D3128" s="33" t="s">
        <v>2590</v>
      </c>
      <c r="E3128" s="33" t="s">
        <v>1036</v>
      </c>
      <c r="F3128" s="33" t="s">
        <v>1035</v>
      </c>
      <c r="G3128" s="33" t="s">
        <v>2591</v>
      </c>
      <c r="H3128" s="5" t="s">
        <v>1855</v>
      </c>
      <c r="I3128" s="33">
        <v>3187</v>
      </c>
      <c r="K3128" s="9">
        <v>56</v>
      </c>
      <c r="O3128" s="33" t="s">
        <v>8572</v>
      </c>
      <c r="P3128" s="61" t="str">
        <f t="shared" si="146"/>
        <v>POINT(-108.608913 43.013591)</v>
      </c>
      <c r="Q3128" s="67">
        <v>43.013590999999998</v>
      </c>
      <c r="R3128" s="67">
        <v>-108.608913</v>
      </c>
    </row>
    <row r="3129" spans="1:18" x14ac:dyDescent="0.25">
      <c r="A3129" s="76" t="str">
        <f t="shared" si="144"/>
        <v>56015</v>
      </c>
      <c r="B3129" s="76" t="str">
        <f t="shared" si="145"/>
        <v>56015</v>
      </c>
      <c r="C3129" s="33">
        <v>56015</v>
      </c>
      <c r="D3129" s="33" t="s">
        <v>8573</v>
      </c>
      <c r="E3129" s="33" t="s">
        <v>1036</v>
      </c>
      <c r="F3129" s="33" t="s">
        <v>1035</v>
      </c>
      <c r="G3129" s="33" t="s">
        <v>8574</v>
      </c>
      <c r="H3129" s="5" t="s">
        <v>1855</v>
      </c>
      <c r="I3129" s="33">
        <v>3188</v>
      </c>
      <c r="K3129" s="9">
        <v>56</v>
      </c>
      <c r="O3129" s="33" t="s">
        <v>8575</v>
      </c>
      <c r="P3129" s="61" t="str">
        <f t="shared" si="146"/>
        <v>POINT(-104.220514 42.046971)</v>
      </c>
      <c r="Q3129" s="67">
        <v>42.046970999999999</v>
      </c>
      <c r="R3129" s="67">
        <v>-104.22051399999999</v>
      </c>
    </row>
    <row r="3130" spans="1:18" x14ac:dyDescent="0.25">
      <c r="A3130" s="76" t="str">
        <f t="shared" si="144"/>
        <v>56017</v>
      </c>
      <c r="B3130" s="76" t="str">
        <f t="shared" si="145"/>
        <v>56017</v>
      </c>
      <c r="C3130" s="33">
        <v>56017</v>
      </c>
      <c r="D3130" s="33" t="s">
        <v>8576</v>
      </c>
      <c r="E3130" s="33" t="s">
        <v>1036</v>
      </c>
      <c r="F3130" s="33" t="s">
        <v>1035</v>
      </c>
      <c r="G3130" s="33" t="s">
        <v>8577</v>
      </c>
      <c r="H3130" s="5" t="s">
        <v>1855</v>
      </c>
      <c r="I3130" s="33">
        <v>3189</v>
      </c>
      <c r="K3130" s="9">
        <v>56</v>
      </c>
      <c r="O3130" s="33" t="s">
        <v>8578</v>
      </c>
      <c r="P3130" s="61" t="str">
        <f t="shared" si="146"/>
        <v>POINT(-108.230408 43.661835)</v>
      </c>
      <c r="Q3130" s="67">
        <v>43.661835000000004</v>
      </c>
      <c r="R3130" s="67">
        <v>-108.230408</v>
      </c>
    </row>
    <row r="3131" spans="1:18" x14ac:dyDescent="0.25">
      <c r="A3131" s="76" t="str">
        <f t="shared" si="144"/>
        <v>56019</v>
      </c>
      <c r="B3131" s="76" t="str">
        <f t="shared" si="145"/>
        <v>56019</v>
      </c>
      <c r="C3131" s="33">
        <v>56019</v>
      </c>
      <c r="D3131" s="33" t="s">
        <v>2256</v>
      </c>
      <c r="E3131" s="33" t="s">
        <v>1036</v>
      </c>
      <c r="F3131" s="33" t="s">
        <v>1035</v>
      </c>
      <c r="G3131" s="33" t="s">
        <v>2257</v>
      </c>
      <c r="H3131" s="5" t="s">
        <v>1855</v>
      </c>
      <c r="I3131" s="33">
        <v>3190</v>
      </c>
      <c r="K3131" s="9">
        <v>56</v>
      </c>
      <c r="O3131" s="33" t="s">
        <v>8579</v>
      </c>
      <c r="P3131" s="61" t="str">
        <f t="shared" si="146"/>
        <v>POINT(-106.693517 44.290845)</v>
      </c>
      <c r="Q3131" s="67">
        <v>44.290844999999997</v>
      </c>
      <c r="R3131" s="67">
        <v>-106.693517</v>
      </c>
    </row>
    <row r="3132" spans="1:18" x14ac:dyDescent="0.25">
      <c r="A3132" s="76" t="str">
        <f t="shared" si="144"/>
        <v>56021</v>
      </c>
      <c r="B3132" s="76" t="str">
        <f t="shared" si="145"/>
        <v>56021</v>
      </c>
      <c r="C3132" s="33">
        <v>56021</v>
      </c>
      <c r="D3132" s="33" t="s">
        <v>8580</v>
      </c>
      <c r="E3132" s="33" t="s">
        <v>1036</v>
      </c>
      <c r="F3132" s="33" t="s">
        <v>1035</v>
      </c>
      <c r="G3132" s="33" t="s">
        <v>8581</v>
      </c>
      <c r="H3132" s="5" t="s">
        <v>1855</v>
      </c>
      <c r="I3132" s="33">
        <v>3191</v>
      </c>
      <c r="K3132" s="9">
        <v>56</v>
      </c>
      <c r="O3132" s="33" t="s">
        <v>8582</v>
      </c>
      <c r="P3132" s="61" t="str">
        <f t="shared" si="146"/>
        <v>POINT(-104.773209 41.153225)</v>
      </c>
      <c r="Q3132" s="67">
        <v>41.153224999999999</v>
      </c>
      <c r="R3132" s="67">
        <v>-104.77320899999999</v>
      </c>
    </row>
    <row r="3133" spans="1:18" x14ac:dyDescent="0.25">
      <c r="A3133" s="76" t="str">
        <f t="shared" si="144"/>
        <v>56023</v>
      </c>
      <c r="B3133" s="76" t="str">
        <f t="shared" si="145"/>
        <v>56023</v>
      </c>
      <c r="C3133" s="33">
        <v>56023</v>
      </c>
      <c r="D3133" s="33" t="s">
        <v>2264</v>
      </c>
      <c r="E3133" s="33" t="s">
        <v>1036</v>
      </c>
      <c r="F3133" s="33" t="s">
        <v>1035</v>
      </c>
      <c r="G3133" s="33" t="s">
        <v>2265</v>
      </c>
      <c r="H3133" s="5" t="s">
        <v>1855</v>
      </c>
      <c r="I3133" s="33">
        <v>3192</v>
      </c>
      <c r="K3133" s="9">
        <v>56</v>
      </c>
      <c r="O3133" s="33" t="s">
        <v>8583</v>
      </c>
      <c r="P3133" s="61" t="str">
        <f t="shared" si="146"/>
        <v>POINT(-110.841375 42.580437)</v>
      </c>
      <c r="Q3133" s="67">
        <v>42.580437000000003</v>
      </c>
      <c r="R3133" s="67">
        <v>-110.841375</v>
      </c>
    </row>
    <row r="3134" spans="1:18" x14ac:dyDescent="0.25">
      <c r="A3134" s="76" t="str">
        <f t="shared" si="144"/>
        <v>56025</v>
      </c>
      <c r="B3134" s="76" t="str">
        <f t="shared" si="145"/>
        <v>56025</v>
      </c>
      <c r="C3134" s="33">
        <v>56025</v>
      </c>
      <c r="D3134" s="33" t="s">
        <v>8584</v>
      </c>
      <c r="E3134" s="33" t="s">
        <v>1036</v>
      </c>
      <c r="F3134" s="33" t="s">
        <v>1035</v>
      </c>
      <c r="G3134" s="33" t="s">
        <v>8585</v>
      </c>
      <c r="H3134" s="5" t="s">
        <v>1855</v>
      </c>
      <c r="I3134" s="33">
        <v>3193</v>
      </c>
      <c r="K3134" s="9">
        <v>56</v>
      </c>
      <c r="O3134" s="33" t="s">
        <v>8586</v>
      </c>
      <c r="P3134" s="61" t="str">
        <f t="shared" si="146"/>
        <v>POINT(-106.336877 42.844218)</v>
      </c>
      <c r="Q3134" s="67">
        <v>42.844217999999998</v>
      </c>
      <c r="R3134" s="67">
        <v>-106.336877</v>
      </c>
    </row>
    <row r="3135" spans="1:18" x14ac:dyDescent="0.25">
      <c r="A3135" s="76" t="str">
        <f t="shared" si="144"/>
        <v>56027</v>
      </c>
      <c r="B3135" s="76" t="str">
        <f t="shared" si="145"/>
        <v>56027</v>
      </c>
      <c r="C3135" s="33">
        <v>56027</v>
      </c>
      <c r="D3135" s="33" t="s">
        <v>8587</v>
      </c>
      <c r="E3135" s="33" t="s">
        <v>1036</v>
      </c>
      <c r="F3135" s="33" t="s">
        <v>1035</v>
      </c>
      <c r="G3135" s="33" t="s">
        <v>8588</v>
      </c>
      <c r="H3135" s="5" t="s">
        <v>1855</v>
      </c>
      <c r="I3135" s="33">
        <v>3194</v>
      </c>
      <c r="K3135" s="9">
        <v>56</v>
      </c>
      <c r="O3135" s="33" t="s">
        <v>8589</v>
      </c>
      <c r="P3135" s="61" t="str">
        <f t="shared" si="146"/>
        <v>POINT(-104.465879 42.809987)</v>
      </c>
      <c r="Q3135" s="67">
        <v>42.809987</v>
      </c>
      <c r="R3135" s="67">
        <v>-104.465879</v>
      </c>
    </row>
    <row r="3136" spans="1:18" x14ac:dyDescent="0.25">
      <c r="A3136" s="76" t="str">
        <f t="shared" si="144"/>
        <v>56029</v>
      </c>
      <c r="B3136" s="76" t="str">
        <f t="shared" si="145"/>
        <v>56029</v>
      </c>
      <c r="C3136" s="33">
        <v>56029</v>
      </c>
      <c r="D3136" s="33" t="s">
        <v>2653</v>
      </c>
      <c r="E3136" s="33" t="s">
        <v>1036</v>
      </c>
      <c r="F3136" s="33" t="s">
        <v>1035</v>
      </c>
      <c r="G3136" s="33" t="s">
        <v>2654</v>
      </c>
      <c r="H3136" s="5" t="s">
        <v>1855</v>
      </c>
      <c r="I3136" s="33">
        <v>3195</v>
      </c>
      <c r="K3136" s="9">
        <v>56</v>
      </c>
      <c r="O3136" s="33" t="s">
        <v>8590</v>
      </c>
      <c r="P3136" s="61" t="str">
        <f t="shared" si="146"/>
        <v>POINT(-108.97346 44.615174)</v>
      </c>
      <c r="Q3136" s="67">
        <v>44.615174000000003</v>
      </c>
      <c r="R3136" s="67">
        <v>-108.97346</v>
      </c>
    </row>
    <row r="3137" spans="1:18" x14ac:dyDescent="0.25">
      <c r="A3137" s="76" t="str">
        <f t="shared" si="144"/>
        <v>56031</v>
      </c>
      <c r="B3137" s="76" t="str">
        <f t="shared" si="145"/>
        <v>56031</v>
      </c>
      <c r="C3137" s="33">
        <v>56031</v>
      </c>
      <c r="D3137" s="33" t="s">
        <v>5395</v>
      </c>
      <c r="E3137" s="33" t="s">
        <v>1036</v>
      </c>
      <c r="F3137" s="33" t="s">
        <v>1035</v>
      </c>
      <c r="G3137" s="33" t="s">
        <v>5396</v>
      </c>
      <c r="H3137" s="5" t="s">
        <v>1855</v>
      </c>
      <c r="I3137" s="33">
        <v>3196</v>
      </c>
      <c r="K3137" s="9">
        <v>56</v>
      </c>
      <c r="O3137" s="33" t="s">
        <v>8591</v>
      </c>
      <c r="P3137" s="61" t="str">
        <f t="shared" si="146"/>
        <v>POINT(-104.928453 42.10231)</v>
      </c>
      <c r="Q3137" s="67">
        <v>42.102310000000003</v>
      </c>
      <c r="R3137" s="67">
        <v>-104.928453</v>
      </c>
    </row>
    <row r="3138" spans="1:18" x14ac:dyDescent="0.25">
      <c r="A3138" s="76" t="str">
        <f t="shared" si="144"/>
        <v>56033</v>
      </c>
      <c r="B3138" s="76" t="str">
        <f t="shared" si="145"/>
        <v>56033</v>
      </c>
      <c r="C3138" s="33">
        <v>56033</v>
      </c>
      <c r="D3138" s="33" t="s">
        <v>4161</v>
      </c>
      <c r="E3138" s="33" t="s">
        <v>1036</v>
      </c>
      <c r="F3138" s="33" t="s">
        <v>1035</v>
      </c>
      <c r="G3138" s="33" t="s">
        <v>4162</v>
      </c>
      <c r="H3138" s="5" t="s">
        <v>1855</v>
      </c>
      <c r="I3138" s="33">
        <v>3197</v>
      </c>
      <c r="K3138" s="9">
        <v>56</v>
      </c>
      <c r="O3138" s="33" t="s">
        <v>8592</v>
      </c>
      <c r="P3138" s="61" t="str">
        <f t="shared" si="146"/>
        <v>POINT(-106.974338 44.781091)</v>
      </c>
      <c r="Q3138" s="67">
        <v>44.781091000000004</v>
      </c>
      <c r="R3138" s="67">
        <v>-106.974338</v>
      </c>
    </row>
    <row r="3139" spans="1:18" x14ac:dyDescent="0.25">
      <c r="A3139" s="76" t="str">
        <f t="shared" ref="A3139:A3144" si="147">K3139&amp;RIGHT(C3139,3)</f>
        <v>56035</v>
      </c>
      <c r="B3139" s="76" t="str">
        <f t="shared" ref="B3139:B3144" si="148">TEXT(A3139,"00000")</f>
        <v>56035</v>
      </c>
      <c r="C3139" s="33">
        <v>56035</v>
      </c>
      <c r="D3139" s="33" t="s">
        <v>8593</v>
      </c>
      <c r="E3139" s="33" t="s">
        <v>1036</v>
      </c>
      <c r="F3139" s="33" t="s">
        <v>1035</v>
      </c>
      <c r="G3139" s="33" t="s">
        <v>8594</v>
      </c>
      <c r="H3139" s="5" t="s">
        <v>1855</v>
      </c>
      <c r="I3139" s="33">
        <v>3198</v>
      </c>
      <c r="K3139" s="9">
        <v>56</v>
      </c>
      <c r="O3139" s="33" t="s">
        <v>8595</v>
      </c>
      <c r="P3139" s="61" t="str">
        <f t="shared" ref="P3139:P3144" si="149">CONCATENATE("POINT","(",R3139," ",Q3139,")")</f>
        <v>POINT(-109.961153 42.780901)</v>
      </c>
      <c r="Q3139" s="67">
        <v>42.780901</v>
      </c>
      <c r="R3139" s="67">
        <v>-109.961153</v>
      </c>
    </row>
    <row r="3140" spans="1:18" x14ac:dyDescent="0.25">
      <c r="A3140" s="76" t="str">
        <f t="shared" si="147"/>
        <v>56037</v>
      </c>
      <c r="B3140" s="76" t="str">
        <f t="shared" si="148"/>
        <v>56037</v>
      </c>
      <c r="C3140" s="33">
        <v>56037</v>
      </c>
      <c r="D3140" s="33" t="s">
        <v>8596</v>
      </c>
      <c r="E3140" s="33" t="s">
        <v>1036</v>
      </c>
      <c r="F3140" s="33" t="s">
        <v>1035</v>
      </c>
      <c r="G3140" s="33" t="s">
        <v>8597</v>
      </c>
      <c r="H3140" s="5" t="s">
        <v>1855</v>
      </c>
      <c r="I3140" s="33">
        <v>3199</v>
      </c>
      <c r="K3140" s="9">
        <v>56</v>
      </c>
      <c r="O3140" s="33" t="s">
        <v>8598</v>
      </c>
      <c r="P3140" s="61" t="str">
        <f t="shared" si="149"/>
        <v>POINT(-109.295115 41.580266)</v>
      </c>
      <c r="Q3140" s="67">
        <v>41.580266000000002</v>
      </c>
      <c r="R3140" s="67">
        <v>-109.295115</v>
      </c>
    </row>
    <row r="3141" spans="1:18" x14ac:dyDescent="0.25">
      <c r="A3141" s="76" t="str">
        <f t="shared" si="147"/>
        <v>56039</v>
      </c>
      <c r="B3141" s="76" t="str">
        <f t="shared" si="148"/>
        <v>56039</v>
      </c>
      <c r="C3141" s="33">
        <v>56039</v>
      </c>
      <c r="D3141" s="33" t="s">
        <v>3386</v>
      </c>
      <c r="E3141" s="33" t="s">
        <v>1036</v>
      </c>
      <c r="F3141" s="33" t="s">
        <v>1035</v>
      </c>
      <c r="G3141" s="33" t="s">
        <v>3387</v>
      </c>
      <c r="H3141" s="5" t="s">
        <v>1855</v>
      </c>
      <c r="I3141" s="33">
        <v>3200</v>
      </c>
      <c r="K3141" s="9">
        <v>56</v>
      </c>
      <c r="O3141" s="33" t="s">
        <v>8599</v>
      </c>
      <c r="P3141" s="61" t="str">
        <f t="shared" si="149"/>
        <v>POINT(-110.784353 43.494174)</v>
      </c>
      <c r="Q3141" s="67">
        <v>43.494174000000001</v>
      </c>
      <c r="R3141" s="67">
        <v>-110.784353</v>
      </c>
    </row>
    <row r="3142" spans="1:18" x14ac:dyDescent="0.25">
      <c r="A3142" s="76" t="str">
        <f t="shared" si="147"/>
        <v>56041</v>
      </c>
      <c r="B3142" s="76" t="str">
        <f t="shared" si="148"/>
        <v>56041</v>
      </c>
      <c r="C3142" s="33">
        <v>56041</v>
      </c>
      <c r="D3142" s="33" t="s">
        <v>8600</v>
      </c>
      <c r="E3142" s="33" t="s">
        <v>1036</v>
      </c>
      <c r="F3142" s="33" t="s">
        <v>1035</v>
      </c>
      <c r="G3142" s="33" t="s">
        <v>8601</v>
      </c>
      <c r="H3142" s="5" t="s">
        <v>1855</v>
      </c>
      <c r="I3142" s="33">
        <v>3201</v>
      </c>
      <c r="K3142" s="9">
        <v>56</v>
      </c>
      <c r="O3142" s="33" t="s">
        <v>8602</v>
      </c>
      <c r="P3142" s="61" t="str">
        <f t="shared" si="149"/>
        <v>POINT(-110.767519 41.27186)</v>
      </c>
      <c r="Q3142" s="67">
        <v>41.271859999999997</v>
      </c>
      <c r="R3142" s="67">
        <v>-110.76751899999999</v>
      </c>
    </row>
    <row r="3143" spans="1:18" x14ac:dyDescent="0.25">
      <c r="A3143" s="76" t="str">
        <f t="shared" si="147"/>
        <v>56043</v>
      </c>
      <c r="B3143" s="76" t="str">
        <f t="shared" si="148"/>
        <v>56043</v>
      </c>
      <c r="C3143" s="33">
        <v>56043</v>
      </c>
      <c r="D3143" s="33" t="s">
        <v>8603</v>
      </c>
      <c r="E3143" s="33" t="s">
        <v>1036</v>
      </c>
      <c r="F3143" s="33" t="s">
        <v>1035</v>
      </c>
      <c r="G3143" s="33" t="s">
        <v>8604</v>
      </c>
      <c r="H3143" s="5" t="s">
        <v>1855</v>
      </c>
      <c r="I3143" s="33">
        <v>3202</v>
      </c>
      <c r="K3143" s="9">
        <v>56</v>
      </c>
      <c r="O3143" s="33" t="s">
        <v>8605</v>
      </c>
      <c r="P3143" s="61" t="str">
        <f t="shared" si="149"/>
        <v>POINT(-107.911552 44.012142)</v>
      </c>
      <c r="Q3143" s="67">
        <v>44.012141999999997</v>
      </c>
      <c r="R3143" s="67">
        <v>-107.911552</v>
      </c>
    </row>
    <row r="3144" spans="1:18" x14ac:dyDescent="0.25">
      <c r="A3144" s="76" t="str">
        <f t="shared" si="147"/>
        <v>56045</v>
      </c>
      <c r="B3144" s="76" t="str">
        <f t="shared" si="148"/>
        <v>56045</v>
      </c>
      <c r="C3144" s="33">
        <v>56045</v>
      </c>
      <c r="D3144" s="33" t="s">
        <v>8606</v>
      </c>
      <c r="E3144" s="33" t="s">
        <v>1036</v>
      </c>
      <c r="F3144" s="33" t="s">
        <v>1035</v>
      </c>
      <c r="G3144" s="33" t="s">
        <v>8607</v>
      </c>
      <c r="H3144" s="5" t="s">
        <v>1855</v>
      </c>
      <c r="I3144" s="33">
        <v>3203</v>
      </c>
      <c r="K3144" s="9">
        <v>56</v>
      </c>
      <c r="O3144" s="33" t="s">
        <v>8608</v>
      </c>
      <c r="P3144" s="61" t="str">
        <f t="shared" si="149"/>
        <v>POINT(-104.312414 43.910214)</v>
      </c>
      <c r="Q3144" s="67">
        <v>43.910214000000003</v>
      </c>
      <c r="R3144" s="67">
        <v>-104.312414</v>
      </c>
    </row>
    <row r="3145" spans="1:18" s="61" customFormat="1" x14ac:dyDescent="0.25">
      <c r="A3145" s="61">
        <v>72011</v>
      </c>
      <c r="B3145" s="87">
        <v>72011</v>
      </c>
      <c r="C3145" s="61">
        <v>72011</v>
      </c>
      <c r="D3145" s="61" t="s">
        <v>8683</v>
      </c>
      <c r="E3145" s="61" t="s">
        <v>1061</v>
      </c>
      <c r="F3145" s="61" t="s">
        <v>1060</v>
      </c>
      <c r="G3145" s="61" t="s">
        <v>8761</v>
      </c>
      <c r="H3145" s="41" t="s">
        <v>1855</v>
      </c>
      <c r="I3145" s="61">
        <v>3204</v>
      </c>
      <c r="K3145" s="88">
        <v>72</v>
      </c>
      <c r="O3145" s="61" t="s">
        <v>8914</v>
      </c>
      <c r="P3145" s="61" t="s">
        <v>8836</v>
      </c>
      <c r="Q3145" s="61">
        <v>18.28</v>
      </c>
      <c r="R3145" s="61">
        <v>-67.14</v>
      </c>
    </row>
    <row r="3146" spans="1:18" s="61" customFormat="1" x14ac:dyDescent="0.25">
      <c r="A3146" s="61">
        <v>72001</v>
      </c>
      <c r="B3146" s="87">
        <v>72001</v>
      </c>
      <c r="C3146" s="61">
        <v>72001</v>
      </c>
      <c r="D3146" s="61" t="s">
        <v>8684</v>
      </c>
      <c r="E3146" s="61" t="s">
        <v>1061</v>
      </c>
      <c r="F3146" s="61" t="s">
        <v>1060</v>
      </c>
      <c r="G3146" s="61" t="s">
        <v>8762</v>
      </c>
      <c r="H3146" s="41" t="s">
        <v>1855</v>
      </c>
      <c r="I3146" s="61">
        <v>3205</v>
      </c>
      <c r="K3146" s="88">
        <v>72</v>
      </c>
      <c r="O3146" s="61" t="s">
        <v>8915</v>
      </c>
      <c r="P3146" s="61" t="s">
        <v>8837</v>
      </c>
      <c r="Q3146" s="61">
        <v>18.16</v>
      </c>
      <c r="R3146" s="61">
        <v>-66.72</v>
      </c>
    </row>
    <row r="3147" spans="1:18" s="61" customFormat="1" x14ac:dyDescent="0.25">
      <c r="A3147" s="61">
        <v>72003</v>
      </c>
      <c r="B3147" s="87">
        <v>72003</v>
      </c>
      <c r="C3147" s="61">
        <v>72003</v>
      </c>
      <c r="D3147" s="61" t="s">
        <v>8685</v>
      </c>
      <c r="E3147" s="61" t="s">
        <v>1061</v>
      </c>
      <c r="F3147" s="61" t="s">
        <v>1060</v>
      </c>
      <c r="G3147" s="61" t="s">
        <v>8763</v>
      </c>
      <c r="H3147" s="41" t="s">
        <v>1855</v>
      </c>
      <c r="I3147" s="61">
        <v>3206</v>
      </c>
      <c r="K3147" s="88">
        <v>72</v>
      </c>
      <c r="O3147" s="61" t="s">
        <v>8916</v>
      </c>
      <c r="P3147" s="61" t="s">
        <v>8838</v>
      </c>
      <c r="Q3147" s="61">
        <v>18.38</v>
      </c>
      <c r="R3147" s="61">
        <v>-67.180000000000007</v>
      </c>
    </row>
    <row r="3148" spans="1:18" s="61" customFormat="1" x14ac:dyDescent="0.25">
      <c r="A3148" s="61">
        <v>72005</v>
      </c>
      <c r="B3148" s="87">
        <v>72005</v>
      </c>
      <c r="C3148" s="61">
        <v>72005</v>
      </c>
      <c r="D3148" s="61" t="s">
        <v>8686</v>
      </c>
      <c r="E3148" s="61" t="s">
        <v>1061</v>
      </c>
      <c r="F3148" s="61" t="s">
        <v>1060</v>
      </c>
      <c r="G3148" s="61" t="s">
        <v>8764</v>
      </c>
      <c r="H3148" s="41" t="s">
        <v>1855</v>
      </c>
      <c r="I3148" s="61">
        <v>3207</v>
      </c>
      <c r="K3148" s="88">
        <v>72</v>
      </c>
      <c r="O3148" s="61" t="s">
        <v>8917</v>
      </c>
      <c r="P3148" s="61" t="s">
        <v>8839</v>
      </c>
      <c r="Q3148" s="61">
        <v>18.43</v>
      </c>
      <c r="R3148" s="61">
        <v>-67.150000000000006</v>
      </c>
    </row>
    <row r="3149" spans="1:18" s="61" customFormat="1" x14ac:dyDescent="0.25">
      <c r="A3149" s="61">
        <v>72007</v>
      </c>
      <c r="B3149" s="87">
        <v>72007</v>
      </c>
      <c r="C3149" s="61">
        <v>72007</v>
      </c>
      <c r="D3149" s="61" t="s">
        <v>8687</v>
      </c>
      <c r="E3149" s="61" t="s">
        <v>1061</v>
      </c>
      <c r="F3149" s="61" t="s">
        <v>1060</v>
      </c>
      <c r="G3149" s="61" t="s">
        <v>8765</v>
      </c>
      <c r="H3149" s="41" t="s">
        <v>1855</v>
      </c>
      <c r="I3149" s="61">
        <v>3208</v>
      </c>
      <c r="K3149" s="88">
        <v>72</v>
      </c>
      <c r="O3149" s="61" t="s">
        <v>8918</v>
      </c>
      <c r="P3149" s="61" t="s">
        <v>8840</v>
      </c>
      <c r="Q3149" s="61">
        <v>18.25</v>
      </c>
      <c r="R3149" s="61">
        <v>-66.099999999999994</v>
      </c>
    </row>
    <row r="3150" spans="1:18" s="61" customFormat="1" x14ac:dyDescent="0.25">
      <c r="A3150" s="61">
        <v>72009</v>
      </c>
      <c r="B3150" s="87">
        <v>72009</v>
      </c>
      <c r="C3150" s="61">
        <v>72009</v>
      </c>
      <c r="D3150" s="61" t="s">
        <v>8688</v>
      </c>
      <c r="E3150" s="61" t="s">
        <v>1061</v>
      </c>
      <c r="F3150" s="61" t="s">
        <v>1060</v>
      </c>
      <c r="G3150" s="61" t="s">
        <v>8766</v>
      </c>
      <c r="H3150" s="41" t="s">
        <v>1855</v>
      </c>
      <c r="I3150" s="61">
        <v>3209</v>
      </c>
      <c r="K3150" s="88">
        <v>72</v>
      </c>
      <c r="O3150" s="61" t="s">
        <v>8919</v>
      </c>
      <c r="P3150" s="61" t="s">
        <v>8841</v>
      </c>
      <c r="Q3150" s="61">
        <v>18.14</v>
      </c>
      <c r="R3150" s="61">
        <v>-66.260000000000005</v>
      </c>
    </row>
    <row r="3151" spans="1:18" s="61" customFormat="1" x14ac:dyDescent="0.25">
      <c r="A3151" s="61">
        <v>72013</v>
      </c>
      <c r="B3151" s="87">
        <v>72013</v>
      </c>
      <c r="C3151" s="61">
        <v>72013</v>
      </c>
      <c r="D3151" s="61" t="s">
        <v>8689</v>
      </c>
      <c r="E3151" s="61" t="s">
        <v>1061</v>
      </c>
      <c r="F3151" s="61" t="s">
        <v>1060</v>
      </c>
      <c r="G3151" s="61" t="s">
        <v>8767</v>
      </c>
      <c r="H3151" s="41" t="s">
        <v>1855</v>
      </c>
      <c r="I3151" s="61">
        <v>3210</v>
      </c>
      <c r="K3151" s="88">
        <v>72</v>
      </c>
      <c r="O3151" s="61" t="s">
        <v>8920</v>
      </c>
      <c r="P3151" s="61" t="s">
        <v>8842</v>
      </c>
      <c r="Q3151" s="61">
        <v>18.45</v>
      </c>
      <c r="R3151" s="61">
        <v>-66.73</v>
      </c>
    </row>
    <row r="3152" spans="1:18" s="61" customFormat="1" x14ac:dyDescent="0.25">
      <c r="A3152" s="61">
        <v>72015</v>
      </c>
      <c r="B3152" s="87">
        <v>72015</v>
      </c>
      <c r="C3152" s="61">
        <v>72015</v>
      </c>
      <c r="D3152" s="61" t="s">
        <v>8690</v>
      </c>
      <c r="E3152" s="61" t="s">
        <v>1061</v>
      </c>
      <c r="F3152" s="61" t="s">
        <v>1060</v>
      </c>
      <c r="G3152" s="61" t="s">
        <v>8768</v>
      </c>
      <c r="H3152" s="41" t="s">
        <v>1855</v>
      </c>
      <c r="I3152" s="61">
        <v>3211</v>
      </c>
      <c r="K3152" s="88">
        <v>72</v>
      </c>
      <c r="O3152" s="61" t="s">
        <v>8921</v>
      </c>
      <c r="P3152" s="61" t="s">
        <v>8843</v>
      </c>
      <c r="Q3152" s="61">
        <v>17.97</v>
      </c>
      <c r="R3152" s="61">
        <v>-66.06</v>
      </c>
    </row>
    <row r="3153" spans="1:18" s="61" customFormat="1" x14ac:dyDescent="0.25">
      <c r="A3153" s="61">
        <v>72017</v>
      </c>
      <c r="B3153" s="87">
        <v>72017</v>
      </c>
      <c r="C3153" s="61">
        <v>72017</v>
      </c>
      <c r="D3153" s="61" t="s">
        <v>8691</v>
      </c>
      <c r="E3153" s="61" t="s">
        <v>1061</v>
      </c>
      <c r="F3153" s="61" t="s">
        <v>1060</v>
      </c>
      <c r="G3153" s="61" t="s">
        <v>8769</v>
      </c>
      <c r="H3153" s="41" t="s">
        <v>1855</v>
      </c>
      <c r="I3153" s="61">
        <v>3212</v>
      </c>
      <c r="K3153" s="88">
        <v>72</v>
      </c>
      <c r="O3153" s="61" t="s">
        <v>8922</v>
      </c>
      <c r="P3153" s="61" t="s">
        <v>8844</v>
      </c>
      <c r="Q3153" s="61">
        <v>18.45</v>
      </c>
      <c r="R3153" s="61">
        <v>-66.53</v>
      </c>
    </row>
    <row r="3154" spans="1:18" s="61" customFormat="1" x14ac:dyDescent="0.25">
      <c r="A3154" s="61">
        <v>72019</v>
      </c>
      <c r="B3154" s="87">
        <v>72019</v>
      </c>
      <c r="C3154" s="61">
        <v>72019</v>
      </c>
      <c r="D3154" s="61" t="s">
        <v>8692</v>
      </c>
      <c r="E3154" s="61" t="s">
        <v>1061</v>
      </c>
      <c r="F3154" s="61" t="s">
        <v>1060</v>
      </c>
      <c r="G3154" s="61" t="s">
        <v>8770</v>
      </c>
      <c r="H3154" s="41" t="s">
        <v>1855</v>
      </c>
      <c r="I3154" s="61">
        <v>3213</v>
      </c>
      <c r="K3154" s="88">
        <v>72</v>
      </c>
      <c r="O3154" s="61" t="s">
        <v>8923</v>
      </c>
      <c r="P3154" s="61" t="s">
        <v>8845</v>
      </c>
      <c r="Q3154" s="61">
        <v>18.18</v>
      </c>
      <c r="R3154" s="61">
        <v>-66.3</v>
      </c>
    </row>
    <row r="3155" spans="1:18" s="61" customFormat="1" x14ac:dyDescent="0.25">
      <c r="A3155" s="61">
        <v>72021</v>
      </c>
      <c r="B3155" s="87">
        <v>72021</v>
      </c>
      <c r="C3155" s="61">
        <v>72021</v>
      </c>
      <c r="D3155" s="61" t="s">
        <v>8693</v>
      </c>
      <c r="E3155" s="61" t="s">
        <v>1061</v>
      </c>
      <c r="F3155" s="61" t="s">
        <v>1060</v>
      </c>
      <c r="G3155" s="61" t="s">
        <v>8771</v>
      </c>
      <c r="H3155" s="41" t="s">
        <v>1855</v>
      </c>
      <c r="I3155" s="61">
        <v>3214</v>
      </c>
      <c r="K3155" s="88">
        <v>72</v>
      </c>
      <c r="O3155" s="61" t="s">
        <v>8924</v>
      </c>
      <c r="P3155" s="61" t="s">
        <v>8846</v>
      </c>
      <c r="Q3155" s="61">
        <v>18.28</v>
      </c>
      <c r="R3155" s="61">
        <v>-66.13</v>
      </c>
    </row>
    <row r="3156" spans="1:18" s="61" customFormat="1" x14ac:dyDescent="0.25">
      <c r="A3156" s="61">
        <v>72023</v>
      </c>
      <c r="B3156" s="87">
        <v>72023</v>
      </c>
      <c r="C3156" s="61">
        <v>72023</v>
      </c>
      <c r="D3156" s="61" t="s">
        <v>8694</v>
      </c>
      <c r="E3156" s="61" t="s">
        <v>1061</v>
      </c>
      <c r="F3156" s="61" t="s">
        <v>1060</v>
      </c>
      <c r="G3156" s="61" t="s">
        <v>8772</v>
      </c>
      <c r="H3156" s="41" t="s">
        <v>1855</v>
      </c>
      <c r="I3156" s="61">
        <v>3215</v>
      </c>
      <c r="K3156" s="88">
        <v>72</v>
      </c>
      <c r="O3156" s="61" t="s">
        <v>8925</v>
      </c>
      <c r="P3156" s="61" t="s">
        <v>8847</v>
      </c>
      <c r="Q3156" s="61">
        <v>18.079999999999998</v>
      </c>
      <c r="R3156" s="61">
        <v>-67.14</v>
      </c>
    </row>
    <row r="3157" spans="1:18" s="61" customFormat="1" x14ac:dyDescent="0.25">
      <c r="A3157" s="61">
        <v>72025</v>
      </c>
      <c r="B3157" s="87">
        <v>72025</v>
      </c>
      <c r="C3157" s="61">
        <v>72025</v>
      </c>
      <c r="D3157" s="61" t="s">
        <v>8695</v>
      </c>
      <c r="E3157" s="61" t="s">
        <v>1061</v>
      </c>
      <c r="F3157" s="61" t="s">
        <v>1060</v>
      </c>
      <c r="G3157" s="61" t="s">
        <v>8773</v>
      </c>
      <c r="H3157" s="41" t="s">
        <v>1855</v>
      </c>
      <c r="I3157" s="61">
        <v>3216</v>
      </c>
      <c r="K3157" s="88">
        <v>72</v>
      </c>
      <c r="O3157" s="61" t="s">
        <v>8926</v>
      </c>
      <c r="P3157" s="61" t="s">
        <v>8848</v>
      </c>
      <c r="Q3157" s="61">
        <v>18.23</v>
      </c>
      <c r="R3157" s="61">
        <v>-66.03</v>
      </c>
    </row>
    <row r="3158" spans="1:18" s="61" customFormat="1" x14ac:dyDescent="0.25">
      <c r="A3158" s="61">
        <v>72027</v>
      </c>
      <c r="B3158" s="87">
        <v>72027</v>
      </c>
      <c r="C3158" s="61">
        <v>72027</v>
      </c>
      <c r="D3158" s="61" t="s">
        <v>8696</v>
      </c>
      <c r="E3158" s="61" t="s">
        <v>1061</v>
      </c>
      <c r="F3158" s="61" t="s">
        <v>1060</v>
      </c>
      <c r="G3158" s="61" t="s">
        <v>8774</v>
      </c>
      <c r="H3158" s="41" t="s">
        <v>1855</v>
      </c>
      <c r="I3158" s="61">
        <v>3217</v>
      </c>
      <c r="K3158" s="88">
        <v>72</v>
      </c>
      <c r="O3158" s="61" t="s">
        <v>8927</v>
      </c>
      <c r="P3158" s="61" t="s">
        <v>8849</v>
      </c>
      <c r="Q3158" s="61">
        <v>18.48</v>
      </c>
      <c r="R3158" s="61">
        <v>-66.84</v>
      </c>
    </row>
    <row r="3159" spans="1:18" s="61" customFormat="1" x14ac:dyDescent="0.25">
      <c r="A3159" s="61">
        <v>72029</v>
      </c>
      <c r="B3159" s="87">
        <v>72029</v>
      </c>
      <c r="C3159" s="61">
        <v>72029</v>
      </c>
      <c r="D3159" s="61" t="s">
        <v>8697</v>
      </c>
      <c r="E3159" s="61" t="s">
        <v>1061</v>
      </c>
      <c r="F3159" s="61" t="s">
        <v>1060</v>
      </c>
      <c r="G3159" s="61" t="s">
        <v>8775</v>
      </c>
      <c r="H3159" s="41" t="s">
        <v>1855</v>
      </c>
      <c r="I3159" s="61">
        <v>3218</v>
      </c>
      <c r="K3159" s="88">
        <v>72</v>
      </c>
      <c r="O3159" s="61" t="s">
        <v>8928</v>
      </c>
      <c r="P3159" s="61" t="s">
        <v>8850</v>
      </c>
      <c r="Q3159" s="61">
        <v>18.37</v>
      </c>
      <c r="R3159" s="61">
        <v>-65.900000000000006</v>
      </c>
    </row>
    <row r="3160" spans="1:18" s="61" customFormat="1" x14ac:dyDescent="0.25">
      <c r="A3160" s="61">
        <v>72031</v>
      </c>
      <c r="B3160" s="87">
        <v>72031</v>
      </c>
      <c r="C3160" s="61">
        <v>72031</v>
      </c>
      <c r="D3160" s="61" t="s">
        <v>8698</v>
      </c>
      <c r="E3160" s="61" t="s">
        <v>1061</v>
      </c>
      <c r="F3160" s="61" t="s">
        <v>1060</v>
      </c>
      <c r="G3160" s="61" t="s">
        <v>8776</v>
      </c>
      <c r="H3160" s="41" t="s">
        <v>1855</v>
      </c>
      <c r="I3160" s="61">
        <v>3219</v>
      </c>
      <c r="K3160" s="88">
        <v>72</v>
      </c>
      <c r="O3160" s="61" t="s">
        <v>8929</v>
      </c>
      <c r="P3160" s="61" t="s">
        <v>8851</v>
      </c>
      <c r="Q3160" s="61">
        <v>18.399999999999999</v>
      </c>
      <c r="R3160" s="61">
        <v>-65.98</v>
      </c>
    </row>
    <row r="3161" spans="1:18" s="61" customFormat="1" x14ac:dyDescent="0.25">
      <c r="A3161" s="61">
        <v>72033</v>
      </c>
      <c r="B3161" s="87">
        <v>72033</v>
      </c>
      <c r="C3161" s="61">
        <v>72033</v>
      </c>
      <c r="D3161" s="61" t="s">
        <v>8699</v>
      </c>
      <c r="E3161" s="61" t="s">
        <v>1061</v>
      </c>
      <c r="F3161" s="61" t="s">
        <v>1060</v>
      </c>
      <c r="G3161" s="61" t="s">
        <v>8777</v>
      </c>
      <c r="H3161" s="41" t="s">
        <v>1855</v>
      </c>
      <c r="I3161" s="61">
        <v>3220</v>
      </c>
      <c r="K3161" s="88">
        <v>72</v>
      </c>
      <c r="O3161" s="61" t="s">
        <v>8930</v>
      </c>
      <c r="P3161" s="61" t="s">
        <v>8852</v>
      </c>
      <c r="Q3161" s="61">
        <v>18.43</v>
      </c>
      <c r="R3161" s="61">
        <v>-66.11</v>
      </c>
    </row>
    <row r="3162" spans="1:18" s="61" customFormat="1" x14ac:dyDescent="0.25">
      <c r="A3162" s="61">
        <v>72035</v>
      </c>
      <c r="B3162" s="87">
        <v>72035</v>
      </c>
      <c r="C3162" s="61">
        <v>72035</v>
      </c>
      <c r="D3162" s="61" t="s">
        <v>8700</v>
      </c>
      <c r="E3162" s="61" t="s">
        <v>1061</v>
      </c>
      <c r="F3162" s="61" t="s">
        <v>1060</v>
      </c>
      <c r="G3162" s="61" t="s">
        <v>8778</v>
      </c>
      <c r="H3162" s="41" t="s">
        <v>1855</v>
      </c>
      <c r="I3162" s="61">
        <v>3221</v>
      </c>
      <c r="K3162" s="88">
        <v>72</v>
      </c>
      <c r="O3162" s="61" t="s">
        <v>8931</v>
      </c>
      <c r="P3162" s="61" t="s">
        <v>8853</v>
      </c>
      <c r="Q3162" s="61">
        <v>18.11</v>
      </c>
      <c r="R3162" s="61">
        <v>-66.16</v>
      </c>
    </row>
    <row r="3163" spans="1:18" s="61" customFormat="1" x14ac:dyDescent="0.25">
      <c r="A3163" s="61">
        <v>72037</v>
      </c>
      <c r="B3163" s="87">
        <v>72037</v>
      </c>
      <c r="C3163" s="61">
        <v>72037</v>
      </c>
      <c r="D3163" s="61" t="s">
        <v>8701</v>
      </c>
      <c r="E3163" s="61" t="s">
        <v>1061</v>
      </c>
      <c r="F3163" s="61" t="s">
        <v>1060</v>
      </c>
      <c r="G3163" s="61" t="s">
        <v>8779</v>
      </c>
      <c r="H3163" s="41" t="s">
        <v>1855</v>
      </c>
      <c r="I3163" s="61">
        <v>3222</v>
      </c>
      <c r="K3163" s="88">
        <v>72</v>
      </c>
      <c r="O3163" s="61" t="s">
        <v>8932</v>
      </c>
      <c r="P3163" s="61" t="s">
        <v>8854</v>
      </c>
      <c r="Q3163" s="61">
        <v>18.260000000000002</v>
      </c>
      <c r="R3163" s="61">
        <v>-65.64</v>
      </c>
    </row>
    <row r="3164" spans="1:18" s="61" customFormat="1" x14ac:dyDescent="0.25">
      <c r="A3164" s="61">
        <v>72039</v>
      </c>
      <c r="B3164" s="87">
        <v>72039</v>
      </c>
      <c r="C3164" s="61">
        <v>72039</v>
      </c>
      <c r="D3164" s="61" t="s">
        <v>8702</v>
      </c>
      <c r="E3164" s="61" t="s">
        <v>1061</v>
      </c>
      <c r="F3164" s="61" t="s">
        <v>1060</v>
      </c>
      <c r="G3164" s="61" t="s">
        <v>8780</v>
      </c>
      <c r="H3164" s="41" t="s">
        <v>1855</v>
      </c>
      <c r="I3164" s="61">
        <v>3223</v>
      </c>
      <c r="K3164" s="88">
        <v>72</v>
      </c>
      <c r="O3164" s="61" t="s">
        <v>8933</v>
      </c>
      <c r="P3164" s="61" t="s">
        <v>8855</v>
      </c>
      <c r="Q3164" s="61">
        <v>18.329999999999998</v>
      </c>
      <c r="R3164" s="61">
        <v>-66.47</v>
      </c>
    </row>
    <row r="3165" spans="1:18" s="61" customFormat="1" x14ac:dyDescent="0.25">
      <c r="A3165" s="61">
        <v>72041</v>
      </c>
      <c r="B3165" s="87">
        <v>72041</v>
      </c>
      <c r="C3165" s="61">
        <v>72041</v>
      </c>
      <c r="D3165" s="61" t="s">
        <v>8703</v>
      </c>
      <c r="E3165" s="61" t="s">
        <v>1061</v>
      </c>
      <c r="F3165" s="61" t="s">
        <v>1060</v>
      </c>
      <c r="G3165" s="61" t="s">
        <v>8781</v>
      </c>
      <c r="H3165" s="41" t="s">
        <v>1855</v>
      </c>
      <c r="I3165" s="61">
        <v>3224</v>
      </c>
      <c r="K3165" s="88">
        <v>72</v>
      </c>
      <c r="O3165" s="61" t="s">
        <v>8934</v>
      </c>
      <c r="P3165" s="61" t="s">
        <v>8856</v>
      </c>
      <c r="Q3165" s="61">
        <v>18.170000000000002</v>
      </c>
      <c r="R3165" s="61">
        <v>-66.150000000000006</v>
      </c>
    </row>
    <row r="3166" spans="1:18" s="61" customFormat="1" x14ac:dyDescent="0.25">
      <c r="A3166" s="61">
        <v>72043</v>
      </c>
      <c r="B3166" s="87">
        <v>72043</v>
      </c>
      <c r="C3166" s="61">
        <v>72043</v>
      </c>
      <c r="D3166" s="61" t="s">
        <v>8704</v>
      </c>
      <c r="E3166" s="61" t="s">
        <v>1061</v>
      </c>
      <c r="F3166" s="61" t="s">
        <v>1060</v>
      </c>
      <c r="G3166" s="61" t="s">
        <v>8782</v>
      </c>
      <c r="H3166" s="41" t="s">
        <v>1855</v>
      </c>
      <c r="I3166" s="61">
        <v>3225</v>
      </c>
      <c r="K3166" s="88">
        <v>72</v>
      </c>
      <c r="O3166" s="61" t="s">
        <v>8935</v>
      </c>
      <c r="P3166" s="61" t="s">
        <v>8857</v>
      </c>
      <c r="Q3166" s="61">
        <v>18.079999999999998</v>
      </c>
      <c r="R3166" s="61">
        <v>-66.36</v>
      </c>
    </row>
    <row r="3167" spans="1:18" s="61" customFormat="1" x14ac:dyDescent="0.25">
      <c r="A3167" s="61">
        <v>72045</v>
      </c>
      <c r="B3167" s="87">
        <v>72045</v>
      </c>
      <c r="C3167" s="61">
        <v>72045</v>
      </c>
      <c r="D3167" s="61" t="s">
        <v>8705</v>
      </c>
      <c r="E3167" s="61" t="s">
        <v>1061</v>
      </c>
      <c r="F3167" s="61" t="s">
        <v>1060</v>
      </c>
      <c r="G3167" s="61" t="s">
        <v>8783</v>
      </c>
      <c r="H3167" s="41" t="s">
        <v>1855</v>
      </c>
      <c r="I3167" s="61">
        <v>3226</v>
      </c>
      <c r="K3167" s="88">
        <v>72</v>
      </c>
      <c r="O3167" s="61" t="s">
        <v>8936</v>
      </c>
      <c r="P3167" s="61" t="s">
        <v>8858</v>
      </c>
      <c r="Q3167" s="61">
        <v>18.22</v>
      </c>
      <c r="R3167" s="61">
        <v>-66.22</v>
      </c>
    </row>
    <row r="3168" spans="1:18" s="61" customFormat="1" x14ac:dyDescent="0.25">
      <c r="A3168" s="61">
        <v>72047</v>
      </c>
      <c r="B3168" s="87">
        <v>72047</v>
      </c>
      <c r="C3168" s="61">
        <v>72047</v>
      </c>
      <c r="D3168" s="61" t="s">
        <v>8706</v>
      </c>
      <c r="E3168" s="61" t="s">
        <v>1061</v>
      </c>
      <c r="F3168" s="61" t="s">
        <v>1060</v>
      </c>
      <c r="G3168" s="61" t="s">
        <v>8784</v>
      </c>
      <c r="H3168" s="41" t="s">
        <v>1855</v>
      </c>
      <c r="I3168" s="61">
        <v>3227</v>
      </c>
      <c r="K3168" s="88">
        <v>72</v>
      </c>
      <c r="O3168" s="61" t="s">
        <v>8937</v>
      </c>
      <c r="P3168" s="61" t="s">
        <v>8859</v>
      </c>
      <c r="Q3168" s="61">
        <v>18.34</v>
      </c>
      <c r="R3168" s="61">
        <v>-66.31</v>
      </c>
    </row>
    <row r="3169" spans="1:18" s="61" customFormat="1" x14ac:dyDescent="0.25">
      <c r="A3169" s="61">
        <v>72049</v>
      </c>
      <c r="B3169" s="87">
        <v>72049</v>
      </c>
      <c r="C3169" s="61">
        <v>72049</v>
      </c>
      <c r="D3169" s="61" t="s">
        <v>8707</v>
      </c>
      <c r="E3169" s="61" t="s">
        <v>1061</v>
      </c>
      <c r="F3169" s="61" t="s">
        <v>1060</v>
      </c>
      <c r="G3169" s="61" t="s">
        <v>8785</v>
      </c>
      <c r="H3169" s="41" t="s">
        <v>1855</v>
      </c>
      <c r="I3169" s="61">
        <v>3228</v>
      </c>
      <c r="K3169" s="88">
        <v>72</v>
      </c>
      <c r="O3169" s="61" t="s">
        <v>8938</v>
      </c>
      <c r="P3169" s="61" t="s">
        <v>8860</v>
      </c>
      <c r="Q3169" s="61">
        <v>18.309999999999999</v>
      </c>
      <c r="R3169" s="61">
        <v>-65.3</v>
      </c>
    </row>
    <row r="3170" spans="1:18" s="61" customFormat="1" x14ac:dyDescent="0.25">
      <c r="A3170" s="61">
        <v>72051</v>
      </c>
      <c r="B3170" s="87">
        <v>72051</v>
      </c>
      <c r="C3170" s="61">
        <v>72051</v>
      </c>
      <c r="D3170" s="61" t="s">
        <v>8708</v>
      </c>
      <c r="E3170" s="61" t="s">
        <v>1061</v>
      </c>
      <c r="F3170" s="61" t="s">
        <v>1060</v>
      </c>
      <c r="G3170" s="61" t="s">
        <v>8786</v>
      </c>
      <c r="H3170" s="41" t="s">
        <v>1855</v>
      </c>
      <c r="I3170" s="61">
        <v>3229</v>
      </c>
      <c r="K3170" s="88">
        <v>72</v>
      </c>
      <c r="O3170" s="61" t="s">
        <v>8939</v>
      </c>
      <c r="P3170" s="61" t="s">
        <v>8861</v>
      </c>
      <c r="Q3170" s="61">
        <v>18.47</v>
      </c>
      <c r="R3170" s="61">
        <v>-66.27</v>
      </c>
    </row>
    <row r="3171" spans="1:18" s="61" customFormat="1" x14ac:dyDescent="0.25">
      <c r="A3171" s="61">
        <v>72053</v>
      </c>
      <c r="B3171" s="87">
        <v>72053</v>
      </c>
      <c r="C3171" s="61">
        <v>72053</v>
      </c>
      <c r="D3171" s="61" t="s">
        <v>8709</v>
      </c>
      <c r="E3171" s="61" t="s">
        <v>1061</v>
      </c>
      <c r="F3171" s="61" t="s">
        <v>1060</v>
      </c>
      <c r="G3171" s="61" t="s">
        <v>8787</v>
      </c>
      <c r="H3171" s="41" t="s">
        <v>1855</v>
      </c>
      <c r="I3171" s="61">
        <v>3230</v>
      </c>
      <c r="K3171" s="88">
        <v>72</v>
      </c>
      <c r="O3171" s="61" t="s">
        <v>8940</v>
      </c>
      <c r="P3171" s="61" t="s">
        <v>8862</v>
      </c>
      <c r="Q3171" s="61">
        <v>18.329999999999998</v>
      </c>
      <c r="R3171" s="61">
        <v>-65.650000000000006</v>
      </c>
    </row>
    <row r="3172" spans="1:18" s="61" customFormat="1" x14ac:dyDescent="0.25">
      <c r="A3172" s="61">
        <v>72054</v>
      </c>
      <c r="B3172" s="87">
        <v>72054</v>
      </c>
      <c r="C3172" s="61">
        <v>72054</v>
      </c>
      <c r="D3172" s="61" t="s">
        <v>8710</v>
      </c>
      <c r="E3172" s="61" t="s">
        <v>1061</v>
      </c>
      <c r="F3172" s="61" t="s">
        <v>1060</v>
      </c>
      <c r="G3172" s="61" t="s">
        <v>912</v>
      </c>
      <c r="H3172" s="41" t="s">
        <v>1855</v>
      </c>
      <c r="I3172" s="61">
        <v>3231</v>
      </c>
      <c r="K3172" s="88">
        <v>72</v>
      </c>
      <c r="O3172" s="61" t="s">
        <v>8941</v>
      </c>
      <c r="P3172" s="61" t="s">
        <v>8863</v>
      </c>
      <c r="Q3172" s="61">
        <v>18.36</v>
      </c>
      <c r="R3172" s="61">
        <v>-66.56</v>
      </c>
    </row>
    <row r="3173" spans="1:18" s="61" customFormat="1" x14ac:dyDescent="0.25">
      <c r="A3173" s="61">
        <v>72055</v>
      </c>
      <c r="B3173" s="87">
        <v>72055</v>
      </c>
      <c r="C3173" s="61">
        <v>72055</v>
      </c>
      <c r="D3173" s="61" t="s">
        <v>8711</v>
      </c>
      <c r="E3173" s="61" t="s">
        <v>1061</v>
      </c>
      <c r="F3173" s="61" t="s">
        <v>1060</v>
      </c>
      <c r="G3173" s="61" t="s">
        <v>8788</v>
      </c>
      <c r="H3173" s="41" t="s">
        <v>1855</v>
      </c>
      <c r="I3173" s="61">
        <v>3232</v>
      </c>
      <c r="K3173" s="88">
        <v>72</v>
      </c>
      <c r="O3173" s="61" t="s">
        <v>8942</v>
      </c>
      <c r="P3173" s="61" t="s">
        <v>8864</v>
      </c>
      <c r="Q3173" s="61">
        <v>17.97</v>
      </c>
      <c r="R3173" s="61">
        <v>-66.930000000000007</v>
      </c>
    </row>
    <row r="3174" spans="1:18" s="61" customFormat="1" x14ac:dyDescent="0.25">
      <c r="A3174" s="61">
        <v>72057</v>
      </c>
      <c r="B3174" s="87">
        <v>72057</v>
      </c>
      <c r="C3174" s="61">
        <v>72057</v>
      </c>
      <c r="D3174" s="61" t="s">
        <v>8712</v>
      </c>
      <c r="E3174" s="61" t="s">
        <v>1061</v>
      </c>
      <c r="F3174" s="61" t="s">
        <v>1060</v>
      </c>
      <c r="G3174" s="61" t="s">
        <v>8789</v>
      </c>
      <c r="H3174" s="41" t="s">
        <v>1855</v>
      </c>
      <c r="I3174" s="61">
        <v>3233</v>
      </c>
      <c r="K3174" s="88">
        <v>72</v>
      </c>
      <c r="O3174" s="61" t="s">
        <v>8943</v>
      </c>
      <c r="P3174" s="61" t="s">
        <v>8865</v>
      </c>
      <c r="Q3174" s="61">
        <v>17.97</v>
      </c>
      <c r="R3174" s="61">
        <v>-66.11</v>
      </c>
    </row>
    <row r="3175" spans="1:18" s="61" customFormat="1" x14ac:dyDescent="0.25">
      <c r="A3175" s="61">
        <v>72059</v>
      </c>
      <c r="B3175" s="87">
        <v>72059</v>
      </c>
      <c r="C3175" s="61">
        <v>72059</v>
      </c>
      <c r="D3175" s="61" t="s">
        <v>8713</v>
      </c>
      <c r="E3175" s="61" t="s">
        <v>1061</v>
      </c>
      <c r="F3175" s="61" t="s">
        <v>1060</v>
      </c>
      <c r="G3175" s="61" t="s">
        <v>8790</v>
      </c>
      <c r="H3175" s="41" t="s">
        <v>1855</v>
      </c>
      <c r="I3175" s="61">
        <v>3234</v>
      </c>
      <c r="K3175" s="88">
        <v>72</v>
      </c>
      <c r="O3175" s="61" t="s">
        <v>8944</v>
      </c>
      <c r="P3175" s="61" t="s">
        <v>8866</v>
      </c>
      <c r="Q3175" s="61">
        <v>18.02</v>
      </c>
      <c r="R3175" s="61">
        <v>-66.790000000000006</v>
      </c>
    </row>
    <row r="3176" spans="1:18" s="61" customFormat="1" x14ac:dyDescent="0.25">
      <c r="A3176" s="61">
        <v>72061</v>
      </c>
      <c r="B3176" s="87">
        <v>72061</v>
      </c>
      <c r="C3176" s="61">
        <v>72061</v>
      </c>
      <c r="D3176" s="61" t="s">
        <v>8714</v>
      </c>
      <c r="E3176" s="61" t="s">
        <v>1061</v>
      </c>
      <c r="F3176" s="61" t="s">
        <v>1060</v>
      </c>
      <c r="G3176" s="61" t="s">
        <v>8791</v>
      </c>
      <c r="H3176" s="41" t="s">
        <v>1855</v>
      </c>
      <c r="I3176" s="61">
        <v>3235</v>
      </c>
      <c r="K3176" s="88">
        <v>72</v>
      </c>
      <c r="O3176" s="61" t="s">
        <v>8945</v>
      </c>
      <c r="P3176" s="61" t="s">
        <v>8867</v>
      </c>
      <c r="Q3176" s="61">
        <v>18.38</v>
      </c>
      <c r="R3176" s="61">
        <v>-66.11</v>
      </c>
    </row>
    <row r="3177" spans="1:18" s="61" customFormat="1" x14ac:dyDescent="0.25">
      <c r="A3177" s="61">
        <v>72063</v>
      </c>
      <c r="B3177" s="87">
        <v>72063</v>
      </c>
      <c r="C3177" s="61">
        <v>72063</v>
      </c>
      <c r="D3177" s="61" t="s">
        <v>8715</v>
      </c>
      <c r="E3177" s="61" t="s">
        <v>1061</v>
      </c>
      <c r="F3177" s="61" t="s">
        <v>1060</v>
      </c>
      <c r="G3177" s="61" t="s">
        <v>8792</v>
      </c>
      <c r="H3177" s="41" t="s">
        <v>1855</v>
      </c>
      <c r="I3177" s="61">
        <v>3236</v>
      </c>
      <c r="K3177" s="88">
        <v>72</v>
      </c>
      <c r="O3177" s="61" t="s">
        <v>8946</v>
      </c>
      <c r="P3177" s="61" t="s">
        <v>8868</v>
      </c>
      <c r="Q3177" s="61">
        <v>18.25</v>
      </c>
      <c r="R3177" s="61">
        <v>-65.97</v>
      </c>
    </row>
    <row r="3178" spans="1:18" s="61" customFormat="1" x14ac:dyDescent="0.25">
      <c r="A3178" s="61">
        <v>72065</v>
      </c>
      <c r="B3178" s="87">
        <v>72065</v>
      </c>
      <c r="C3178" s="61">
        <v>72065</v>
      </c>
      <c r="D3178" s="61" t="s">
        <v>8716</v>
      </c>
      <c r="E3178" s="61" t="s">
        <v>1061</v>
      </c>
      <c r="F3178" s="61" t="s">
        <v>1060</v>
      </c>
      <c r="G3178" s="61" t="s">
        <v>8793</v>
      </c>
      <c r="H3178" s="41" t="s">
        <v>1855</v>
      </c>
      <c r="I3178" s="61">
        <v>3237</v>
      </c>
      <c r="K3178" s="88">
        <v>72</v>
      </c>
      <c r="O3178" s="61" t="s">
        <v>8947</v>
      </c>
      <c r="P3178" s="61" t="s">
        <v>8869</v>
      </c>
      <c r="Q3178" s="61">
        <v>18.48</v>
      </c>
      <c r="R3178" s="61">
        <v>-66.819999999999993</v>
      </c>
    </row>
    <row r="3179" spans="1:18" s="61" customFormat="1" x14ac:dyDescent="0.25">
      <c r="A3179" s="61">
        <v>72067</v>
      </c>
      <c r="B3179" s="87">
        <v>72067</v>
      </c>
      <c r="C3179" s="61">
        <v>72067</v>
      </c>
      <c r="D3179" s="61" t="s">
        <v>8717</v>
      </c>
      <c r="E3179" s="61" t="s">
        <v>1061</v>
      </c>
      <c r="F3179" s="61" t="s">
        <v>1060</v>
      </c>
      <c r="G3179" s="61" t="s">
        <v>8794</v>
      </c>
      <c r="H3179" s="41" t="s">
        <v>1855</v>
      </c>
      <c r="I3179" s="61">
        <v>3238</v>
      </c>
      <c r="K3179" s="88">
        <v>72</v>
      </c>
      <c r="O3179" s="61" t="s">
        <v>8948</v>
      </c>
      <c r="P3179" s="61" t="s">
        <v>8870</v>
      </c>
      <c r="Q3179" s="61">
        <v>18.14</v>
      </c>
      <c r="R3179" s="61">
        <v>-67.12</v>
      </c>
    </row>
    <row r="3180" spans="1:18" s="61" customFormat="1" x14ac:dyDescent="0.25">
      <c r="A3180" s="61">
        <v>72069</v>
      </c>
      <c r="B3180" s="87">
        <v>72069</v>
      </c>
      <c r="C3180" s="61">
        <v>72069</v>
      </c>
      <c r="D3180" s="61" t="s">
        <v>8718</v>
      </c>
      <c r="E3180" s="61" t="s">
        <v>1061</v>
      </c>
      <c r="F3180" s="61" t="s">
        <v>1060</v>
      </c>
      <c r="G3180" s="61" t="s">
        <v>8795</v>
      </c>
      <c r="H3180" s="41" t="s">
        <v>1855</v>
      </c>
      <c r="I3180" s="61">
        <v>3239</v>
      </c>
      <c r="K3180" s="88">
        <v>72</v>
      </c>
      <c r="O3180" s="61" t="s">
        <v>8949</v>
      </c>
      <c r="P3180" s="61" t="s">
        <v>8871</v>
      </c>
      <c r="Q3180" s="61">
        <v>18.149999999999999</v>
      </c>
      <c r="R3180" s="61">
        <v>-65.81</v>
      </c>
    </row>
    <row r="3181" spans="1:18" s="61" customFormat="1" x14ac:dyDescent="0.25">
      <c r="A3181" s="61">
        <v>72071</v>
      </c>
      <c r="B3181" s="87">
        <v>72071</v>
      </c>
      <c r="C3181" s="61">
        <v>72071</v>
      </c>
      <c r="D3181" s="61" t="s">
        <v>8719</v>
      </c>
      <c r="E3181" s="61" t="s">
        <v>1061</v>
      </c>
      <c r="F3181" s="61" t="s">
        <v>1060</v>
      </c>
      <c r="G3181" s="61" t="s">
        <v>8796</v>
      </c>
      <c r="H3181" s="41" t="s">
        <v>1855</v>
      </c>
      <c r="I3181" s="61">
        <v>3240</v>
      </c>
      <c r="K3181" s="88">
        <v>72</v>
      </c>
      <c r="O3181" s="61" t="s">
        <v>8950</v>
      </c>
      <c r="P3181" s="61" t="s">
        <v>8872</v>
      </c>
      <c r="Q3181" s="61">
        <v>18.5</v>
      </c>
      <c r="R3181" s="61">
        <v>-67.02</v>
      </c>
    </row>
    <row r="3182" spans="1:18" s="61" customFormat="1" x14ac:dyDescent="0.25">
      <c r="A3182" s="61">
        <v>72073</v>
      </c>
      <c r="B3182" s="87">
        <v>72073</v>
      </c>
      <c r="C3182" s="61">
        <v>72073</v>
      </c>
      <c r="D3182" s="61" t="s">
        <v>8720</v>
      </c>
      <c r="E3182" s="61" t="s">
        <v>1061</v>
      </c>
      <c r="F3182" s="61" t="s">
        <v>1060</v>
      </c>
      <c r="G3182" s="61" t="s">
        <v>8797</v>
      </c>
      <c r="H3182" s="41" t="s">
        <v>1855</v>
      </c>
      <c r="I3182" s="61">
        <v>3241</v>
      </c>
      <c r="K3182" s="88">
        <v>72</v>
      </c>
      <c r="O3182" s="61" t="s">
        <v>8951</v>
      </c>
      <c r="P3182" s="61" t="s">
        <v>8873</v>
      </c>
      <c r="Q3182" s="61">
        <v>18.22</v>
      </c>
      <c r="R3182" s="61">
        <v>-66.59</v>
      </c>
    </row>
    <row r="3183" spans="1:18" s="61" customFormat="1" x14ac:dyDescent="0.25">
      <c r="A3183" s="61">
        <v>72075</v>
      </c>
      <c r="B3183" s="87">
        <v>72075</v>
      </c>
      <c r="C3183" s="61">
        <v>72075</v>
      </c>
      <c r="D3183" s="61" t="s">
        <v>8721</v>
      </c>
      <c r="E3183" s="61" t="s">
        <v>1061</v>
      </c>
      <c r="F3183" s="61" t="s">
        <v>1060</v>
      </c>
      <c r="G3183" s="61" t="s">
        <v>8798</v>
      </c>
      <c r="H3183" s="41" t="s">
        <v>1855</v>
      </c>
      <c r="I3183" s="61">
        <v>3242</v>
      </c>
      <c r="K3183" s="88">
        <v>72</v>
      </c>
      <c r="O3183" s="61" t="s">
        <v>8952</v>
      </c>
      <c r="P3183" s="61" t="s">
        <v>8874</v>
      </c>
      <c r="Q3183" s="61">
        <v>18.05</v>
      </c>
      <c r="R3183" s="61">
        <v>-66.5</v>
      </c>
    </row>
    <row r="3184" spans="1:18" s="61" customFormat="1" x14ac:dyDescent="0.25">
      <c r="A3184" s="61">
        <v>72077</v>
      </c>
      <c r="B3184" s="87">
        <v>72077</v>
      </c>
      <c r="C3184" s="61">
        <v>72077</v>
      </c>
      <c r="D3184" s="61" t="s">
        <v>8722</v>
      </c>
      <c r="E3184" s="61" t="s">
        <v>1061</v>
      </c>
      <c r="F3184" s="61" t="s">
        <v>1060</v>
      </c>
      <c r="G3184" s="61" t="s">
        <v>8799</v>
      </c>
      <c r="H3184" s="41" t="s">
        <v>1855</v>
      </c>
      <c r="I3184" s="61">
        <v>3243</v>
      </c>
      <c r="K3184" s="88">
        <v>72</v>
      </c>
      <c r="O3184" s="61" t="s">
        <v>8953</v>
      </c>
      <c r="P3184" s="61" t="s">
        <v>8875</v>
      </c>
      <c r="Q3184" s="61">
        <v>18.22</v>
      </c>
      <c r="R3184" s="61">
        <v>-65.91</v>
      </c>
    </row>
    <row r="3185" spans="1:18" s="61" customFormat="1" x14ac:dyDescent="0.25">
      <c r="A3185" s="61">
        <v>72079</v>
      </c>
      <c r="B3185" s="87">
        <v>72079</v>
      </c>
      <c r="C3185" s="61">
        <v>72079</v>
      </c>
      <c r="D3185" s="61" t="s">
        <v>8723</v>
      </c>
      <c r="E3185" s="61" t="s">
        <v>1061</v>
      </c>
      <c r="F3185" s="61" t="s">
        <v>1060</v>
      </c>
      <c r="G3185" s="61" t="s">
        <v>8800</v>
      </c>
      <c r="H3185" s="41" t="s">
        <v>1855</v>
      </c>
      <c r="I3185" s="61">
        <v>3244</v>
      </c>
      <c r="K3185" s="88">
        <v>72</v>
      </c>
      <c r="O3185" s="61" t="s">
        <v>8954</v>
      </c>
      <c r="P3185" s="61" t="s">
        <v>8876</v>
      </c>
      <c r="Q3185" s="61">
        <v>18.04</v>
      </c>
      <c r="R3185" s="61">
        <v>-67.06</v>
      </c>
    </row>
    <row r="3186" spans="1:18" s="61" customFormat="1" x14ac:dyDescent="0.25">
      <c r="A3186" s="61">
        <v>72081</v>
      </c>
      <c r="B3186" s="87">
        <v>72081</v>
      </c>
      <c r="C3186" s="61">
        <v>72081</v>
      </c>
      <c r="D3186" s="61" t="s">
        <v>8724</v>
      </c>
      <c r="E3186" s="61" t="s">
        <v>1061</v>
      </c>
      <c r="F3186" s="61" t="s">
        <v>1060</v>
      </c>
      <c r="G3186" s="61" t="s">
        <v>8801</v>
      </c>
      <c r="H3186" s="41" t="s">
        <v>1855</v>
      </c>
      <c r="I3186" s="61">
        <v>3245</v>
      </c>
      <c r="K3186" s="88">
        <v>72</v>
      </c>
      <c r="O3186" s="61" t="s">
        <v>8955</v>
      </c>
      <c r="P3186" s="61" t="s">
        <v>8877</v>
      </c>
      <c r="Q3186" s="61">
        <v>18.29</v>
      </c>
      <c r="R3186" s="61">
        <v>-66.88</v>
      </c>
    </row>
    <row r="3187" spans="1:18" s="61" customFormat="1" x14ac:dyDescent="0.25">
      <c r="A3187" s="61">
        <v>72083</v>
      </c>
      <c r="B3187" s="87">
        <v>72083</v>
      </c>
      <c r="C3187" s="61">
        <v>72083</v>
      </c>
      <c r="D3187" s="61" t="s">
        <v>8725</v>
      </c>
      <c r="E3187" s="61" t="s">
        <v>1061</v>
      </c>
      <c r="F3187" s="61" t="s">
        <v>1060</v>
      </c>
      <c r="G3187" s="61" t="s">
        <v>8802</v>
      </c>
      <c r="H3187" s="41" t="s">
        <v>1855</v>
      </c>
      <c r="I3187" s="61">
        <v>3246</v>
      </c>
      <c r="K3187" s="88">
        <v>72</v>
      </c>
      <c r="O3187" s="61" t="s">
        <v>8956</v>
      </c>
      <c r="P3187" s="61" t="s">
        <v>8878</v>
      </c>
      <c r="Q3187" s="61">
        <v>18.27</v>
      </c>
      <c r="R3187" s="61">
        <v>-67.06</v>
      </c>
    </row>
    <row r="3188" spans="1:18" s="61" customFormat="1" x14ac:dyDescent="0.25">
      <c r="A3188" s="61">
        <v>72085</v>
      </c>
      <c r="B3188" s="87">
        <v>72085</v>
      </c>
      <c r="C3188" s="61">
        <v>72085</v>
      </c>
      <c r="D3188" s="61" t="s">
        <v>8726</v>
      </c>
      <c r="E3188" s="61" t="s">
        <v>1061</v>
      </c>
      <c r="F3188" s="61" t="s">
        <v>1060</v>
      </c>
      <c r="G3188" s="61" t="s">
        <v>8803</v>
      </c>
      <c r="H3188" s="41" t="s">
        <v>1855</v>
      </c>
      <c r="I3188" s="61">
        <v>3247</v>
      </c>
      <c r="K3188" s="88">
        <v>72</v>
      </c>
      <c r="O3188" s="61" t="s">
        <v>8957</v>
      </c>
      <c r="P3188" s="61" t="s">
        <v>8879</v>
      </c>
      <c r="Q3188" s="61">
        <v>18.18</v>
      </c>
      <c r="R3188" s="61">
        <v>-65.86</v>
      </c>
    </row>
    <row r="3189" spans="1:18" s="61" customFormat="1" x14ac:dyDescent="0.25">
      <c r="A3189" s="61">
        <v>72087</v>
      </c>
      <c r="B3189" s="87">
        <v>72087</v>
      </c>
      <c r="C3189" s="61">
        <v>72087</v>
      </c>
      <c r="D3189" s="61" t="s">
        <v>8727</v>
      </c>
      <c r="E3189" s="61" t="s">
        <v>1061</v>
      </c>
      <c r="F3189" s="61" t="s">
        <v>1060</v>
      </c>
      <c r="G3189" s="61" t="s">
        <v>8804</v>
      </c>
      <c r="H3189" s="41" t="s">
        <v>1855</v>
      </c>
      <c r="I3189" s="61">
        <v>3248</v>
      </c>
      <c r="K3189" s="88">
        <v>72</v>
      </c>
      <c r="O3189" s="61" t="s">
        <v>8958</v>
      </c>
      <c r="P3189" s="61" t="s">
        <v>8880</v>
      </c>
      <c r="Q3189" s="61">
        <v>18.43</v>
      </c>
      <c r="R3189" s="61">
        <v>-65.88</v>
      </c>
    </row>
    <row r="3190" spans="1:18" s="61" customFormat="1" x14ac:dyDescent="0.25">
      <c r="A3190" s="61">
        <v>72089</v>
      </c>
      <c r="B3190" s="87">
        <v>72089</v>
      </c>
      <c r="C3190" s="61">
        <v>72089</v>
      </c>
      <c r="D3190" s="61" t="s">
        <v>8728</v>
      </c>
      <c r="E3190" s="61" t="s">
        <v>1061</v>
      </c>
      <c r="F3190" s="61" t="s">
        <v>1060</v>
      </c>
      <c r="G3190" s="61" t="s">
        <v>8805</v>
      </c>
      <c r="H3190" s="41" t="s">
        <v>1855</v>
      </c>
      <c r="I3190" s="61">
        <v>3249</v>
      </c>
      <c r="K3190" s="88">
        <v>72</v>
      </c>
      <c r="O3190" s="61" t="s">
        <v>8959</v>
      </c>
      <c r="P3190" s="61" t="s">
        <v>8881</v>
      </c>
      <c r="Q3190" s="61">
        <v>18.37</v>
      </c>
      <c r="R3190" s="61">
        <v>-65.709999999999994</v>
      </c>
    </row>
    <row r="3191" spans="1:18" s="61" customFormat="1" x14ac:dyDescent="0.25">
      <c r="A3191" s="61">
        <v>72091</v>
      </c>
      <c r="B3191" s="87">
        <v>72091</v>
      </c>
      <c r="C3191" s="61">
        <v>72091</v>
      </c>
      <c r="D3191" s="61" t="s">
        <v>8729</v>
      </c>
      <c r="E3191" s="61" t="s">
        <v>1061</v>
      </c>
      <c r="F3191" s="61" t="s">
        <v>1060</v>
      </c>
      <c r="G3191" s="61" t="s">
        <v>8806</v>
      </c>
      <c r="H3191" s="41" t="s">
        <v>1855</v>
      </c>
      <c r="I3191" s="61">
        <v>3250</v>
      </c>
      <c r="K3191" s="88">
        <v>72</v>
      </c>
      <c r="O3191" s="61" t="s">
        <v>8960</v>
      </c>
      <c r="P3191" s="61" t="s">
        <v>8882</v>
      </c>
      <c r="Q3191" s="61">
        <v>18.43</v>
      </c>
      <c r="R3191" s="61">
        <v>-66.48</v>
      </c>
    </row>
    <row r="3192" spans="1:18" s="61" customFormat="1" x14ac:dyDescent="0.25">
      <c r="A3192" s="61">
        <v>72093</v>
      </c>
      <c r="B3192" s="87">
        <v>72093</v>
      </c>
      <c r="C3192" s="61">
        <v>72093</v>
      </c>
      <c r="D3192" s="61" t="s">
        <v>8730</v>
      </c>
      <c r="E3192" s="61" t="s">
        <v>1061</v>
      </c>
      <c r="F3192" s="61" t="s">
        <v>1060</v>
      </c>
      <c r="G3192" s="61" t="s">
        <v>8807</v>
      </c>
      <c r="H3192" s="41" t="s">
        <v>1855</v>
      </c>
      <c r="I3192" s="61">
        <v>3251</v>
      </c>
      <c r="K3192" s="88">
        <v>72</v>
      </c>
      <c r="O3192" s="61" t="s">
        <v>8961</v>
      </c>
      <c r="P3192" s="61" t="s">
        <v>8883</v>
      </c>
      <c r="Q3192" s="61">
        <v>18.18</v>
      </c>
      <c r="R3192" s="61">
        <v>-66.98</v>
      </c>
    </row>
    <row r="3193" spans="1:18" s="61" customFormat="1" x14ac:dyDescent="0.25">
      <c r="A3193" s="61">
        <v>72095</v>
      </c>
      <c r="B3193" s="87">
        <v>72095</v>
      </c>
      <c r="C3193" s="61">
        <v>72095</v>
      </c>
      <c r="D3193" s="61" t="s">
        <v>8731</v>
      </c>
      <c r="E3193" s="61" t="s">
        <v>1061</v>
      </c>
      <c r="F3193" s="61" t="s">
        <v>1060</v>
      </c>
      <c r="G3193" s="61" t="s">
        <v>8808</v>
      </c>
      <c r="H3193" s="41" t="s">
        <v>1855</v>
      </c>
      <c r="I3193" s="61">
        <v>3252</v>
      </c>
      <c r="K3193" s="88">
        <v>72</v>
      </c>
      <c r="O3193" s="61" t="s">
        <v>8962</v>
      </c>
      <c r="P3193" s="61" t="s">
        <v>8884</v>
      </c>
      <c r="Q3193" s="61">
        <v>18</v>
      </c>
      <c r="R3193" s="61">
        <v>-65.900000000000006</v>
      </c>
    </row>
    <row r="3194" spans="1:18" s="61" customFormat="1" x14ac:dyDescent="0.25">
      <c r="A3194" s="61">
        <v>72097</v>
      </c>
      <c r="B3194" s="87">
        <v>72097</v>
      </c>
      <c r="C3194" s="61">
        <v>72097</v>
      </c>
      <c r="D3194" s="61" t="s">
        <v>8732</v>
      </c>
      <c r="E3194" s="61" t="s">
        <v>1061</v>
      </c>
      <c r="F3194" s="61" t="s">
        <v>1060</v>
      </c>
      <c r="G3194" s="61" t="s">
        <v>8809</v>
      </c>
      <c r="H3194" s="41" t="s">
        <v>1855</v>
      </c>
      <c r="I3194" s="61">
        <v>3253</v>
      </c>
      <c r="K3194" s="88">
        <v>72</v>
      </c>
      <c r="O3194" s="61" t="s">
        <v>8963</v>
      </c>
      <c r="P3194" s="61" t="s">
        <v>8885</v>
      </c>
      <c r="Q3194" s="61">
        <v>18.2</v>
      </c>
      <c r="R3194" s="61">
        <v>-67.14</v>
      </c>
    </row>
    <row r="3195" spans="1:18" s="61" customFormat="1" x14ac:dyDescent="0.25">
      <c r="A3195" s="61">
        <v>72099</v>
      </c>
      <c r="B3195" s="87">
        <v>72099</v>
      </c>
      <c r="C3195" s="61">
        <v>72099</v>
      </c>
      <c r="D3195" s="61" t="s">
        <v>8733</v>
      </c>
      <c r="E3195" s="61" t="s">
        <v>1061</v>
      </c>
      <c r="F3195" s="61" t="s">
        <v>1060</v>
      </c>
      <c r="G3195" s="61" t="s">
        <v>8810</v>
      </c>
      <c r="H3195" s="41" t="s">
        <v>1855</v>
      </c>
      <c r="I3195" s="61">
        <v>3254</v>
      </c>
      <c r="K3195" s="88">
        <v>72</v>
      </c>
      <c r="O3195" s="61" t="s">
        <v>8964</v>
      </c>
      <c r="P3195" s="61" t="s">
        <v>8886</v>
      </c>
      <c r="Q3195" s="61">
        <v>18.39</v>
      </c>
      <c r="R3195" s="61">
        <v>-67.11</v>
      </c>
    </row>
    <row r="3196" spans="1:18" s="61" customFormat="1" x14ac:dyDescent="0.25">
      <c r="A3196" s="61">
        <v>72101</v>
      </c>
      <c r="B3196" s="87">
        <v>72101</v>
      </c>
      <c r="C3196" s="61">
        <v>72101</v>
      </c>
      <c r="D3196" s="61" t="s">
        <v>8734</v>
      </c>
      <c r="E3196" s="61" t="s">
        <v>1061</v>
      </c>
      <c r="F3196" s="61" t="s">
        <v>1060</v>
      </c>
      <c r="G3196" s="61" t="s">
        <v>8811</v>
      </c>
      <c r="H3196" s="41" t="s">
        <v>1855</v>
      </c>
      <c r="I3196" s="61">
        <v>3255</v>
      </c>
      <c r="K3196" s="88">
        <v>72</v>
      </c>
      <c r="O3196" s="61" t="s">
        <v>8965</v>
      </c>
      <c r="P3196" s="61" t="s">
        <v>8887</v>
      </c>
      <c r="Q3196" s="61">
        <v>18.32</v>
      </c>
      <c r="R3196" s="61">
        <v>-66.400000000000006</v>
      </c>
    </row>
    <row r="3197" spans="1:18" s="61" customFormat="1" x14ac:dyDescent="0.25">
      <c r="A3197" s="61">
        <v>72103</v>
      </c>
      <c r="B3197" s="87">
        <v>72103</v>
      </c>
      <c r="C3197" s="61">
        <v>72103</v>
      </c>
      <c r="D3197" s="61" t="s">
        <v>8735</v>
      </c>
      <c r="E3197" s="61" t="s">
        <v>1061</v>
      </c>
      <c r="F3197" s="61" t="s">
        <v>1060</v>
      </c>
      <c r="G3197" s="61" t="s">
        <v>8812</v>
      </c>
      <c r="H3197" s="41" t="s">
        <v>1855</v>
      </c>
      <c r="I3197" s="61">
        <v>3256</v>
      </c>
      <c r="K3197" s="88">
        <v>72</v>
      </c>
      <c r="O3197" s="61" t="s">
        <v>8966</v>
      </c>
      <c r="P3197" s="61" t="s">
        <v>8888</v>
      </c>
      <c r="Q3197" s="61">
        <v>18.21</v>
      </c>
      <c r="R3197" s="61">
        <v>-65.73</v>
      </c>
    </row>
    <row r="3198" spans="1:18" s="61" customFormat="1" x14ac:dyDescent="0.25">
      <c r="A3198" s="61">
        <v>72105</v>
      </c>
      <c r="B3198" s="87">
        <v>72105</v>
      </c>
      <c r="C3198" s="61">
        <v>72105</v>
      </c>
      <c r="D3198" s="61" t="s">
        <v>8736</v>
      </c>
      <c r="E3198" s="61" t="s">
        <v>1061</v>
      </c>
      <c r="F3198" s="61" t="s">
        <v>1060</v>
      </c>
      <c r="G3198" s="61" t="s">
        <v>8813</v>
      </c>
      <c r="H3198" s="41" t="s">
        <v>1855</v>
      </c>
      <c r="I3198" s="61">
        <v>3257</v>
      </c>
      <c r="K3198" s="88">
        <v>72</v>
      </c>
      <c r="O3198" s="61" t="s">
        <v>8967</v>
      </c>
      <c r="P3198" s="61" t="s">
        <v>8889</v>
      </c>
      <c r="Q3198" s="61">
        <v>18.3</v>
      </c>
      <c r="R3198" s="61">
        <v>-66.239999999999995</v>
      </c>
    </row>
    <row r="3199" spans="1:18" s="61" customFormat="1" x14ac:dyDescent="0.25">
      <c r="A3199" s="61">
        <v>72107</v>
      </c>
      <c r="B3199" s="87">
        <v>72107</v>
      </c>
      <c r="C3199" s="61">
        <v>72107</v>
      </c>
      <c r="D3199" s="61" t="s">
        <v>8737</v>
      </c>
      <c r="E3199" s="61" t="s">
        <v>1061</v>
      </c>
      <c r="F3199" s="61" t="s">
        <v>1060</v>
      </c>
      <c r="G3199" s="61" t="s">
        <v>8814</v>
      </c>
      <c r="H3199" s="41" t="s">
        <v>1855</v>
      </c>
      <c r="I3199" s="61">
        <v>3258</v>
      </c>
      <c r="K3199" s="88">
        <v>72</v>
      </c>
      <c r="O3199" s="61" t="s">
        <v>8968</v>
      </c>
      <c r="P3199" s="61" t="s">
        <v>8890</v>
      </c>
      <c r="Q3199" s="61">
        <v>18.22</v>
      </c>
      <c r="R3199" s="61">
        <v>-66.39</v>
      </c>
    </row>
    <row r="3200" spans="1:18" s="61" customFormat="1" x14ac:dyDescent="0.25">
      <c r="A3200" s="61">
        <v>72109</v>
      </c>
      <c r="B3200" s="87">
        <v>72109</v>
      </c>
      <c r="C3200" s="61">
        <v>72109</v>
      </c>
      <c r="D3200" s="61" t="s">
        <v>8738</v>
      </c>
      <c r="E3200" s="61" t="s">
        <v>1061</v>
      </c>
      <c r="F3200" s="61" t="s">
        <v>1060</v>
      </c>
      <c r="G3200" s="61" t="s">
        <v>8815</v>
      </c>
      <c r="H3200" s="41" t="s">
        <v>1855</v>
      </c>
      <c r="I3200" s="61">
        <v>3259</v>
      </c>
      <c r="K3200" s="88">
        <v>72</v>
      </c>
      <c r="O3200" s="61" t="s">
        <v>8969</v>
      </c>
      <c r="P3200" s="61" t="s">
        <v>8891</v>
      </c>
      <c r="Q3200" s="61">
        <v>18</v>
      </c>
      <c r="R3200" s="61">
        <v>-66.010000000000005</v>
      </c>
    </row>
    <row r="3201" spans="1:18" s="61" customFormat="1" x14ac:dyDescent="0.25">
      <c r="A3201" s="61">
        <v>72111</v>
      </c>
      <c r="B3201" s="87">
        <v>72111</v>
      </c>
      <c r="C3201" s="61">
        <v>72111</v>
      </c>
      <c r="D3201" s="61" t="s">
        <v>8739</v>
      </c>
      <c r="E3201" s="61" t="s">
        <v>1061</v>
      </c>
      <c r="F3201" s="61" t="s">
        <v>1060</v>
      </c>
      <c r="G3201" s="61" t="s">
        <v>8816</v>
      </c>
      <c r="H3201" s="41" t="s">
        <v>1855</v>
      </c>
      <c r="I3201" s="61">
        <v>3260</v>
      </c>
      <c r="K3201" s="88">
        <v>72</v>
      </c>
      <c r="O3201" s="61" t="s">
        <v>8970</v>
      </c>
      <c r="P3201" s="61" t="s">
        <v>8892</v>
      </c>
      <c r="Q3201" s="61">
        <v>18.059999999999999</v>
      </c>
      <c r="R3201" s="61">
        <v>-66.72</v>
      </c>
    </row>
    <row r="3202" spans="1:18" s="61" customFormat="1" x14ac:dyDescent="0.25">
      <c r="A3202" s="61">
        <v>72113</v>
      </c>
      <c r="B3202" s="87">
        <v>72113</v>
      </c>
      <c r="C3202" s="61">
        <v>72113</v>
      </c>
      <c r="D3202" s="61" t="s">
        <v>8740</v>
      </c>
      <c r="E3202" s="61" t="s">
        <v>1061</v>
      </c>
      <c r="F3202" s="61" t="s">
        <v>1060</v>
      </c>
      <c r="G3202" s="61" t="s">
        <v>8817</v>
      </c>
      <c r="H3202" s="41" t="s">
        <v>1855</v>
      </c>
      <c r="I3202" s="61">
        <v>3261</v>
      </c>
      <c r="K3202" s="88">
        <v>72</v>
      </c>
      <c r="O3202" s="61" t="s">
        <v>8971</v>
      </c>
      <c r="P3202" s="61" t="s">
        <v>8893</v>
      </c>
      <c r="Q3202" s="61">
        <v>17.98</v>
      </c>
      <c r="R3202" s="61">
        <v>-66.599999999999994</v>
      </c>
    </row>
    <row r="3203" spans="1:18" s="61" customFormat="1" x14ac:dyDescent="0.25">
      <c r="A3203" s="61">
        <v>72115</v>
      </c>
      <c r="B3203" s="87">
        <v>72115</v>
      </c>
      <c r="C3203" s="61">
        <v>72115</v>
      </c>
      <c r="D3203" s="61" t="s">
        <v>8741</v>
      </c>
      <c r="E3203" s="61" t="s">
        <v>1061</v>
      </c>
      <c r="F3203" s="61" t="s">
        <v>1060</v>
      </c>
      <c r="G3203" s="61" t="s">
        <v>8818</v>
      </c>
      <c r="H3203" s="41" t="s">
        <v>1855</v>
      </c>
      <c r="I3203" s="61">
        <v>3262</v>
      </c>
      <c r="K3203" s="88">
        <v>72</v>
      </c>
      <c r="O3203" s="61" t="s">
        <v>8972</v>
      </c>
      <c r="P3203" s="61" t="s">
        <v>8894</v>
      </c>
      <c r="Q3203" s="61">
        <v>18.47</v>
      </c>
      <c r="R3203" s="61">
        <v>-66.930000000000007</v>
      </c>
    </row>
    <row r="3204" spans="1:18" s="61" customFormat="1" x14ac:dyDescent="0.25">
      <c r="A3204" s="61">
        <v>72119</v>
      </c>
      <c r="B3204" s="87">
        <v>72119</v>
      </c>
      <c r="C3204" s="61">
        <v>72119</v>
      </c>
      <c r="D3204" s="61" t="s">
        <v>8742</v>
      </c>
      <c r="E3204" s="61" t="s">
        <v>1061</v>
      </c>
      <c r="F3204" s="61" t="s">
        <v>1060</v>
      </c>
      <c r="G3204" s="61" t="s">
        <v>2670</v>
      </c>
      <c r="H3204" s="41" t="s">
        <v>1855</v>
      </c>
      <c r="I3204" s="61">
        <v>3263</v>
      </c>
      <c r="K3204" s="88">
        <v>72</v>
      </c>
      <c r="O3204" s="61" t="s">
        <v>8973</v>
      </c>
      <c r="P3204" s="61" t="s">
        <v>8895</v>
      </c>
      <c r="Q3204" s="61">
        <v>18.38</v>
      </c>
      <c r="R3204" s="61">
        <v>-65.83</v>
      </c>
    </row>
    <row r="3205" spans="1:18" s="61" customFormat="1" x14ac:dyDescent="0.25">
      <c r="A3205" s="61">
        <v>72117</v>
      </c>
      <c r="B3205" s="87">
        <v>72117</v>
      </c>
      <c r="C3205" s="61">
        <v>72117</v>
      </c>
      <c r="D3205" s="61" t="s">
        <v>8743</v>
      </c>
      <c r="E3205" s="61" t="s">
        <v>1061</v>
      </c>
      <c r="F3205" s="61" t="s">
        <v>1060</v>
      </c>
      <c r="G3205" s="61" t="s">
        <v>8819</v>
      </c>
      <c r="H3205" s="41" t="s">
        <v>1855</v>
      </c>
      <c r="I3205" s="61">
        <v>3264</v>
      </c>
      <c r="K3205" s="88">
        <v>72</v>
      </c>
      <c r="O3205" s="61" t="s">
        <v>8974</v>
      </c>
      <c r="P3205" s="61" t="s">
        <v>8896</v>
      </c>
      <c r="Q3205" s="61">
        <v>18.34</v>
      </c>
      <c r="R3205" s="61">
        <v>-67.25</v>
      </c>
    </row>
    <row r="3206" spans="1:18" s="61" customFormat="1" x14ac:dyDescent="0.25">
      <c r="A3206" s="61">
        <v>72121</v>
      </c>
      <c r="B3206" s="87">
        <v>72121</v>
      </c>
      <c r="C3206" s="61">
        <v>72121</v>
      </c>
      <c r="D3206" s="61" t="s">
        <v>8744</v>
      </c>
      <c r="E3206" s="61" t="s">
        <v>1061</v>
      </c>
      <c r="F3206" s="61" t="s">
        <v>1060</v>
      </c>
      <c r="G3206" s="61" t="s">
        <v>8820</v>
      </c>
      <c r="H3206" s="41" t="s">
        <v>1855</v>
      </c>
      <c r="I3206" s="61">
        <v>3265</v>
      </c>
      <c r="K3206" s="88">
        <v>72</v>
      </c>
      <c r="O3206" s="61" t="s">
        <v>8975</v>
      </c>
      <c r="P3206" s="61" t="s">
        <v>8897</v>
      </c>
      <c r="Q3206" s="61">
        <v>18.079999999999998</v>
      </c>
      <c r="R3206" s="61">
        <v>-66.959999999999994</v>
      </c>
    </row>
    <row r="3207" spans="1:18" s="61" customFormat="1" x14ac:dyDescent="0.25">
      <c r="A3207" s="61">
        <v>72123</v>
      </c>
      <c r="B3207" s="87">
        <v>72123</v>
      </c>
      <c r="C3207" s="61">
        <v>72123</v>
      </c>
      <c r="D3207" s="61" t="s">
        <v>8745</v>
      </c>
      <c r="E3207" s="61" t="s">
        <v>1061</v>
      </c>
      <c r="F3207" s="61" t="s">
        <v>1060</v>
      </c>
      <c r="G3207" s="61" t="s">
        <v>8821</v>
      </c>
      <c r="H3207" s="41" t="s">
        <v>1855</v>
      </c>
      <c r="I3207" s="61">
        <v>3266</v>
      </c>
      <c r="K3207" s="88">
        <v>72</v>
      </c>
      <c r="O3207" s="61" t="s">
        <v>8976</v>
      </c>
      <c r="P3207" s="61" t="s">
        <v>8898</v>
      </c>
      <c r="Q3207" s="61">
        <v>17.97</v>
      </c>
      <c r="R3207" s="61">
        <v>-66.290000000000006</v>
      </c>
    </row>
    <row r="3208" spans="1:18" s="61" customFormat="1" x14ac:dyDescent="0.25">
      <c r="A3208" s="61">
        <v>72125</v>
      </c>
      <c r="B3208" s="87">
        <v>72125</v>
      </c>
      <c r="C3208" s="61">
        <v>72125</v>
      </c>
      <c r="D3208" s="61" t="s">
        <v>8746</v>
      </c>
      <c r="E3208" s="61" t="s">
        <v>1061</v>
      </c>
      <c r="F3208" s="61" t="s">
        <v>1060</v>
      </c>
      <c r="G3208" s="61" t="s">
        <v>8822</v>
      </c>
      <c r="H3208" s="41" t="s">
        <v>1855</v>
      </c>
      <c r="I3208" s="61">
        <v>3267</v>
      </c>
      <c r="K3208" s="88">
        <v>72</v>
      </c>
      <c r="O3208" s="61" t="s">
        <v>8977</v>
      </c>
      <c r="P3208" s="61" t="s">
        <v>8899</v>
      </c>
      <c r="Q3208" s="61">
        <v>18.079999999999998</v>
      </c>
      <c r="R3208" s="61">
        <v>-67.040000000000006</v>
      </c>
    </row>
    <row r="3209" spans="1:18" s="61" customFormat="1" x14ac:dyDescent="0.25">
      <c r="A3209" s="61">
        <v>72127</v>
      </c>
      <c r="B3209" s="87">
        <v>72127</v>
      </c>
      <c r="C3209" s="61">
        <v>72127</v>
      </c>
      <c r="D3209" s="61" t="s">
        <v>8747</v>
      </c>
      <c r="E3209" s="61" t="s">
        <v>1061</v>
      </c>
      <c r="F3209" s="61" t="s">
        <v>1060</v>
      </c>
      <c r="G3209" s="61" t="s">
        <v>2679</v>
      </c>
      <c r="H3209" s="41" t="s">
        <v>1855</v>
      </c>
      <c r="I3209" s="61">
        <v>3268</v>
      </c>
      <c r="K3209" s="88">
        <v>72</v>
      </c>
      <c r="O3209" s="61" t="s">
        <v>8978</v>
      </c>
      <c r="P3209" s="61" t="s">
        <v>8900</v>
      </c>
      <c r="Q3209" s="61">
        <v>18.399999999999999</v>
      </c>
      <c r="R3209" s="61">
        <v>-66.06</v>
      </c>
    </row>
    <row r="3210" spans="1:18" s="61" customFormat="1" x14ac:dyDescent="0.25">
      <c r="A3210" s="61">
        <v>72129</v>
      </c>
      <c r="B3210" s="87">
        <v>72129</v>
      </c>
      <c r="C3210" s="61">
        <v>72129</v>
      </c>
      <c r="D3210" s="61" t="s">
        <v>8748</v>
      </c>
      <c r="E3210" s="61" t="s">
        <v>1061</v>
      </c>
      <c r="F3210" s="61" t="s">
        <v>1060</v>
      </c>
      <c r="G3210" s="61" t="s">
        <v>8823</v>
      </c>
      <c r="H3210" s="41" t="s">
        <v>1855</v>
      </c>
      <c r="I3210" s="61">
        <v>3269</v>
      </c>
      <c r="K3210" s="88">
        <v>72</v>
      </c>
      <c r="O3210" s="61" t="s">
        <v>8979</v>
      </c>
      <c r="P3210" s="61" t="s">
        <v>8901</v>
      </c>
      <c r="Q3210" s="61">
        <v>18.190000000000001</v>
      </c>
      <c r="R3210" s="61">
        <v>-65.959999999999994</v>
      </c>
    </row>
    <row r="3211" spans="1:18" s="61" customFormat="1" x14ac:dyDescent="0.25">
      <c r="A3211" s="61">
        <v>72131</v>
      </c>
      <c r="B3211" s="87">
        <v>72131</v>
      </c>
      <c r="C3211" s="61">
        <v>72131</v>
      </c>
      <c r="D3211" s="61" t="s">
        <v>8749</v>
      </c>
      <c r="E3211" s="61" t="s">
        <v>1061</v>
      </c>
      <c r="F3211" s="61" t="s">
        <v>1060</v>
      </c>
      <c r="G3211" s="61" t="s">
        <v>8824</v>
      </c>
      <c r="H3211" s="41" t="s">
        <v>1855</v>
      </c>
      <c r="I3211" s="61">
        <v>3270</v>
      </c>
      <c r="K3211" s="88">
        <v>72</v>
      </c>
      <c r="O3211" s="61" t="s">
        <v>8980</v>
      </c>
      <c r="P3211" s="61" t="s">
        <v>8902</v>
      </c>
      <c r="Q3211" s="61">
        <v>18.329999999999998</v>
      </c>
      <c r="R3211" s="61">
        <v>-66.989999999999995</v>
      </c>
    </row>
    <row r="3212" spans="1:18" s="61" customFormat="1" x14ac:dyDescent="0.25">
      <c r="A3212" s="61">
        <v>72133</v>
      </c>
      <c r="B3212" s="87">
        <v>72133</v>
      </c>
      <c r="C3212" s="61">
        <v>72133</v>
      </c>
      <c r="D3212" s="61" t="s">
        <v>8750</v>
      </c>
      <c r="E3212" s="61" t="s">
        <v>1061</v>
      </c>
      <c r="F3212" s="61" t="s">
        <v>1060</v>
      </c>
      <c r="G3212" s="61" t="s">
        <v>8825</v>
      </c>
      <c r="H3212" s="41" t="s">
        <v>1855</v>
      </c>
      <c r="I3212" s="61">
        <v>3271</v>
      </c>
      <c r="K3212" s="88">
        <v>72</v>
      </c>
      <c r="O3212" s="61" t="s">
        <v>8981</v>
      </c>
      <c r="P3212" s="61" t="s">
        <v>8903</v>
      </c>
      <c r="Q3212" s="61">
        <v>17.97</v>
      </c>
      <c r="R3212" s="61">
        <v>-66.400000000000006</v>
      </c>
    </row>
    <row r="3213" spans="1:18" s="61" customFormat="1" x14ac:dyDescent="0.25">
      <c r="A3213" s="61">
        <v>72135</v>
      </c>
      <c r="B3213" s="87">
        <v>72135</v>
      </c>
      <c r="C3213" s="61">
        <v>72135</v>
      </c>
      <c r="D3213" s="61" t="s">
        <v>8751</v>
      </c>
      <c r="E3213" s="61" t="s">
        <v>1061</v>
      </c>
      <c r="F3213" s="61" t="s">
        <v>1060</v>
      </c>
      <c r="G3213" s="61" t="s">
        <v>8826</v>
      </c>
      <c r="H3213" s="41" t="s">
        <v>1855</v>
      </c>
      <c r="I3213" s="61">
        <v>3272</v>
      </c>
      <c r="K3213" s="88">
        <v>72</v>
      </c>
      <c r="O3213" s="61" t="s">
        <v>8982</v>
      </c>
      <c r="P3213" s="61" t="s">
        <v>8904</v>
      </c>
      <c r="Q3213" s="61">
        <v>18.39</v>
      </c>
      <c r="R3213" s="61">
        <v>-66.25</v>
      </c>
    </row>
    <row r="3214" spans="1:18" s="61" customFormat="1" x14ac:dyDescent="0.25">
      <c r="A3214" s="61">
        <v>72137</v>
      </c>
      <c r="B3214" s="87">
        <v>72137</v>
      </c>
      <c r="C3214" s="61">
        <v>72137</v>
      </c>
      <c r="D3214" s="61" t="s">
        <v>8752</v>
      </c>
      <c r="E3214" s="61" t="s">
        <v>1061</v>
      </c>
      <c r="F3214" s="61" t="s">
        <v>1060</v>
      </c>
      <c r="G3214" s="61" t="s">
        <v>8827</v>
      </c>
      <c r="H3214" s="41" t="s">
        <v>1855</v>
      </c>
      <c r="I3214" s="61">
        <v>3273</v>
      </c>
      <c r="K3214" s="88">
        <v>72</v>
      </c>
      <c r="O3214" s="61" t="s">
        <v>8983</v>
      </c>
      <c r="P3214" s="61" t="s">
        <v>8905</v>
      </c>
      <c r="Q3214" s="61">
        <v>18.440000000000001</v>
      </c>
      <c r="R3214" s="61">
        <v>-66.25</v>
      </c>
    </row>
    <row r="3215" spans="1:18" s="61" customFormat="1" x14ac:dyDescent="0.25">
      <c r="A3215" s="61">
        <v>72139</v>
      </c>
      <c r="B3215" s="87">
        <v>72139</v>
      </c>
      <c r="C3215" s="61">
        <v>72139</v>
      </c>
      <c r="D3215" s="61" t="s">
        <v>8753</v>
      </c>
      <c r="E3215" s="61" t="s">
        <v>1061</v>
      </c>
      <c r="F3215" s="61" t="s">
        <v>1060</v>
      </c>
      <c r="G3215" s="61" t="s">
        <v>8828</v>
      </c>
      <c r="H3215" s="41" t="s">
        <v>1855</v>
      </c>
      <c r="I3215" s="61">
        <v>3274</v>
      </c>
      <c r="K3215" s="88">
        <v>72</v>
      </c>
      <c r="O3215" s="61" t="s">
        <v>8984</v>
      </c>
      <c r="P3215" s="61" t="s">
        <v>8906</v>
      </c>
      <c r="Q3215" s="61">
        <v>18.36</v>
      </c>
      <c r="R3215" s="61">
        <v>-66.010000000000005</v>
      </c>
    </row>
    <row r="3216" spans="1:18" s="61" customFormat="1" x14ac:dyDescent="0.25">
      <c r="A3216" s="61">
        <v>72141</v>
      </c>
      <c r="B3216" s="87">
        <v>72141</v>
      </c>
      <c r="C3216" s="61">
        <v>72141</v>
      </c>
      <c r="D3216" s="61" t="s">
        <v>8754</v>
      </c>
      <c r="E3216" s="61" t="s">
        <v>1061</v>
      </c>
      <c r="F3216" s="61" t="s">
        <v>1060</v>
      </c>
      <c r="G3216" s="61" t="s">
        <v>8829</v>
      </c>
      <c r="H3216" s="41" t="s">
        <v>1855</v>
      </c>
      <c r="I3216" s="61">
        <v>3275</v>
      </c>
      <c r="K3216" s="88">
        <v>72</v>
      </c>
      <c r="O3216" s="61" t="s">
        <v>8985</v>
      </c>
      <c r="P3216" s="61" t="s">
        <v>8907</v>
      </c>
      <c r="Q3216" s="61">
        <v>18.27</v>
      </c>
      <c r="R3216" s="61">
        <v>-66.7</v>
      </c>
    </row>
    <row r="3217" spans="1:18" s="61" customFormat="1" x14ac:dyDescent="0.25">
      <c r="A3217" s="61">
        <v>72143</v>
      </c>
      <c r="B3217" s="87">
        <v>72143</v>
      </c>
      <c r="C3217" s="61">
        <v>72143</v>
      </c>
      <c r="D3217" s="61" t="s">
        <v>8755</v>
      </c>
      <c r="E3217" s="61" t="s">
        <v>1061</v>
      </c>
      <c r="F3217" s="61" t="s">
        <v>1060</v>
      </c>
      <c r="G3217" s="61" t="s">
        <v>8830</v>
      </c>
      <c r="H3217" s="41" t="s">
        <v>1855</v>
      </c>
      <c r="I3217" s="61">
        <v>3276</v>
      </c>
      <c r="K3217" s="88">
        <v>72</v>
      </c>
      <c r="O3217" s="61" t="s">
        <v>8986</v>
      </c>
      <c r="P3217" s="61" t="s">
        <v>8908</v>
      </c>
      <c r="Q3217" s="61">
        <v>18.41</v>
      </c>
      <c r="R3217" s="61">
        <v>-66.319999999999993</v>
      </c>
    </row>
    <row r="3218" spans="1:18" s="61" customFormat="1" x14ac:dyDescent="0.25">
      <c r="A3218" s="61">
        <v>72145</v>
      </c>
      <c r="B3218" s="87">
        <v>72145</v>
      </c>
      <c r="C3218" s="61">
        <v>72145</v>
      </c>
      <c r="D3218" s="61" t="s">
        <v>8756</v>
      </c>
      <c r="E3218" s="61" t="s">
        <v>1061</v>
      </c>
      <c r="F3218" s="61" t="s">
        <v>1060</v>
      </c>
      <c r="G3218" s="61" t="s">
        <v>8831</v>
      </c>
      <c r="H3218" s="41" t="s">
        <v>1855</v>
      </c>
      <c r="I3218" s="61">
        <v>3277</v>
      </c>
      <c r="K3218" s="88">
        <v>72</v>
      </c>
      <c r="O3218" s="61" t="s">
        <v>8987</v>
      </c>
      <c r="P3218" s="61" t="s">
        <v>8909</v>
      </c>
      <c r="Q3218" s="61">
        <v>18.440000000000001</v>
      </c>
      <c r="R3218" s="61">
        <v>-66.39</v>
      </c>
    </row>
    <row r="3219" spans="1:18" s="61" customFormat="1" x14ac:dyDescent="0.25">
      <c r="A3219" s="61">
        <v>72147</v>
      </c>
      <c r="B3219" s="87">
        <v>72147</v>
      </c>
      <c r="C3219" s="61">
        <v>72147</v>
      </c>
      <c r="D3219" s="61" t="s">
        <v>8757</v>
      </c>
      <c r="E3219" s="61" t="s">
        <v>1061</v>
      </c>
      <c r="F3219" s="61" t="s">
        <v>1060</v>
      </c>
      <c r="G3219" s="61" t="s">
        <v>8832</v>
      </c>
      <c r="H3219" s="41" t="s">
        <v>1855</v>
      </c>
      <c r="I3219" s="61">
        <v>3278</v>
      </c>
      <c r="K3219" s="88">
        <v>72</v>
      </c>
      <c r="O3219" s="61" t="s">
        <v>8988</v>
      </c>
      <c r="P3219" s="61" t="s">
        <v>8910</v>
      </c>
      <c r="Q3219" s="61">
        <v>18.420000000000002</v>
      </c>
      <c r="R3219" s="61">
        <v>-65.83</v>
      </c>
    </row>
    <row r="3220" spans="1:18" s="61" customFormat="1" x14ac:dyDescent="0.25">
      <c r="A3220" s="61">
        <v>72149</v>
      </c>
      <c r="B3220" s="87">
        <v>72149</v>
      </c>
      <c r="C3220" s="61">
        <v>72149</v>
      </c>
      <c r="D3220" s="61" t="s">
        <v>8758</v>
      </c>
      <c r="E3220" s="61" t="s">
        <v>1061</v>
      </c>
      <c r="F3220" s="61" t="s">
        <v>1060</v>
      </c>
      <c r="G3220" s="61" t="s">
        <v>8833</v>
      </c>
      <c r="H3220" s="41" t="s">
        <v>1855</v>
      </c>
      <c r="I3220" s="61">
        <v>3279</v>
      </c>
      <c r="K3220" s="88">
        <v>72</v>
      </c>
      <c r="O3220" s="61" t="s">
        <v>8989</v>
      </c>
      <c r="P3220" s="61" t="s">
        <v>8911</v>
      </c>
      <c r="Q3220" s="61">
        <v>18.13</v>
      </c>
      <c r="R3220" s="61">
        <v>-66.48</v>
      </c>
    </row>
    <row r="3221" spans="1:18" s="61" customFormat="1" x14ac:dyDescent="0.25">
      <c r="A3221" s="61">
        <v>72151</v>
      </c>
      <c r="B3221" s="87">
        <v>72151</v>
      </c>
      <c r="C3221" s="61">
        <v>72151</v>
      </c>
      <c r="D3221" s="61" t="s">
        <v>8759</v>
      </c>
      <c r="E3221" s="61" t="s">
        <v>1061</v>
      </c>
      <c r="F3221" s="61" t="s">
        <v>1060</v>
      </c>
      <c r="G3221" s="61" t="s">
        <v>8834</v>
      </c>
      <c r="H3221" s="41" t="s">
        <v>1855</v>
      </c>
      <c r="I3221" s="61">
        <v>3280</v>
      </c>
      <c r="K3221" s="88">
        <v>72</v>
      </c>
      <c r="O3221" s="61" t="s">
        <v>8990</v>
      </c>
      <c r="P3221" s="61" t="s">
        <v>8912</v>
      </c>
      <c r="Q3221" s="61">
        <v>18.04</v>
      </c>
      <c r="R3221" s="61">
        <v>-65.87</v>
      </c>
    </row>
    <row r="3222" spans="1:18" s="61" customFormat="1" x14ac:dyDescent="0.25">
      <c r="A3222" s="61">
        <v>72153</v>
      </c>
      <c r="B3222" s="87">
        <v>72153</v>
      </c>
      <c r="C3222" s="61">
        <v>72153</v>
      </c>
      <c r="D3222" s="61" t="s">
        <v>8760</v>
      </c>
      <c r="E3222" s="61" t="s">
        <v>1061</v>
      </c>
      <c r="F3222" s="61" t="s">
        <v>1060</v>
      </c>
      <c r="G3222" s="61" t="s">
        <v>8835</v>
      </c>
      <c r="H3222" s="41" t="s">
        <v>1855</v>
      </c>
      <c r="I3222" s="61">
        <v>3281</v>
      </c>
      <c r="K3222" s="88">
        <v>72</v>
      </c>
      <c r="O3222" s="61" t="s">
        <v>8991</v>
      </c>
      <c r="P3222" s="61" t="s">
        <v>8913</v>
      </c>
      <c r="Q3222" s="61">
        <v>18.03</v>
      </c>
      <c r="R3222" s="61">
        <v>-66.86</v>
      </c>
    </row>
  </sheetData>
  <autoFilter ref="C1:R3144" xr:uid="{00000000-0009-0000-0000-00000F000000}"/>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I6"/>
  <sheetViews>
    <sheetView workbookViewId="0">
      <selection activeCell="C26" sqref="C26"/>
    </sheetView>
  </sheetViews>
  <sheetFormatPr defaultRowHeight="15" x14ac:dyDescent="0.25"/>
  <cols>
    <col min="1" max="1" width="16.42578125" bestFit="1" customWidth="1"/>
    <col min="2" max="2" width="23.5703125" bestFit="1" customWidth="1"/>
    <col min="3" max="3" width="12.5703125" bestFit="1" customWidth="1"/>
  </cols>
  <sheetData>
    <row r="1" spans="1:9" s="2" customFormat="1" x14ac:dyDescent="0.25">
      <c r="A1" s="2" t="s">
        <v>846</v>
      </c>
      <c r="B1" s="2" t="s">
        <v>1340</v>
      </c>
      <c r="C1" s="2" t="s">
        <v>5</v>
      </c>
    </row>
    <row r="2" spans="1:9" x14ac:dyDescent="0.25">
      <c r="A2" s="5" t="s">
        <v>844</v>
      </c>
      <c r="B2" t="s">
        <v>845</v>
      </c>
      <c r="C2">
        <v>1</v>
      </c>
      <c r="H2" s="35" t="str">
        <f>"if "&amp;A$1&amp;" = """&amp;A2&amp;""" then "&amp;B$1&amp;" = """&amp;B2&amp;""";"</f>
        <v>if DataValueTypeID = "CRDPREV" then DataValueType = "Crude Prevalence";</v>
      </c>
      <c r="I2" s="35"/>
    </row>
    <row r="3" spans="1:9" x14ac:dyDescent="0.25">
      <c r="A3" s="5" t="s">
        <v>847</v>
      </c>
      <c r="B3" t="s">
        <v>848</v>
      </c>
      <c r="C3">
        <v>2</v>
      </c>
      <c r="H3" s="35" t="str">
        <f t="shared" ref="H3:H6" si="0">"if "&amp;A$1&amp;" = """&amp;A3&amp;""" then "&amp;B$1&amp;" = """&amp;B3&amp;""";"</f>
        <v>if DataValueTypeID = "AGEADJPREV" then DataValueType = "Age-adjusted Prevalence";</v>
      </c>
      <c r="I3" s="33"/>
    </row>
    <row r="4" spans="1:9" s="61" customFormat="1" x14ac:dyDescent="0.25">
      <c r="A4" s="61" t="s">
        <v>1338</v>
      </c>
      <c r="B4" s="61" t="s">
        <v>1280</v>
      </c>
      <c r="C4" s="61">
        <v>3</v>
      </c>
      <c r="H4" s="35" t="str">
        <f t="shared" si="0"/>
        <v>if DataValueTypeID = "PAYTOT" then DataValueType = "Total Payments";</v>
      </c>
    </row>
    <row r="5" spans="1:9" s="61" customFormat="1" x14ac:dyDescent="0.25">
      <c r="A5" s="61" t="s">
        <v>1339</v>
      </c>
      <c r="B5" s="61" t="s">
        <v>1337</v>
      </c>
      <c r="C5" s="61">
        <v>4</v>
      </c>
      <c r="H5" s="35" t="str">
        <f t="shared" si="0"/>
        <v>if DataValueTypeID = "PAYPP" then DataValueType = "Per-person Payments";</v>
      </c>
    </row>
    <row r="6" spans="1:9" x14ac:dyDescent="0.25">
      <c r="A6" t="s">
        <v>9064</v>
      </c>
      <c r="B6" s="61" t="s">
        <v>9065</v>
      </c>
      <c r="H6" s="35" t="str">
        <f t="shared" si="0"/>
        <v>if DataValueTypeID = "ADJPREV" then DataValueType = "Adjusted Prevalence";</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O85"/>
  <sheetViews>
    <sheetView zoomScaleNormal="100" workbookViewId="0">
      <pane ySplit="1" topLeftCell="A2" activePane="bottomLeft" state="frozen"/>
      <selection pane="bottomLeft" activeCell="B9" sqref="B9"/>
    </sheetView>
  </sheetViews>
  <sheetFormatPr defaultColWidth="8.85546875" defaultRowHeight="12" x14ac:dyDescent="0.2"/>
  <cols>
    <col min="1" max="1" width="10.28515625" style="98" bestFit="1" customWidth="1"/>
    <col min="2" max="2" width="27.140625" style="98" bestFit="1" customWidth="1"/>
    <col min="3" max="3" width="98" style="99" bestFit="1" customWidth="1"/>
    <col min="4" max="4" width="71.28515625" style="98" customWidth="1"/>
    <col min="5" max="5" width="104.28515625" style="99" customWidth="1"/>
    <col min="6" max="6" width="11.7109375" style="98" bestFit="1" customWidth="1"/>
    <col min="7" max="7" width="17.85546875" style="98" bestFit="1" customWidth="1"/>
    <col min="8" max="8" width="15.140625" style="99" bestFit="1" customWidth="1"/>
    <col min="9" max="9" width="4.7109375" style="98" bestFit="1" customWidth="1"/>
    <col min="10" max="10" width="20.42578125" style="98" bestFit="1" customWidth="1"/>
    <col min="11" max="11" width="16.28515625" style="98" bestFit="1" customWidth="1"/>
    <col min="12" max="12" width="8.85546875" style="98"/>
    <col min="13" max="13" width="3" style="98" bestFit="1" customWidth="1"/>
    <col min="14" max="14" width="8.85546875" style="98"/>
    <col min="15" max="15" width="159.28515625" style="98" bestFit="1" customWidth="1"/>
    <col min="16" max="16384" width="8.85546875" style="98"/>
  </cols>
  <sheetData>
    <row r="1" spans="1:15" s="96" customFormat="1" x14ac:dyDescent="0.2">
      <c r="A1" s="96" t="s">
        <v>589</v>
      </c>
      <c r="B1" s="96" t="s">
        <v>1197</v>
      </c>
      <c r="C1" s="97" t="s">
        <v>1199</v>
      </c>
      <c r="D1" s="96" t="s">
        <v>590</v>
      </c>
      <c r="E1" s="97" t="s">
        <v>4</v>
      </c>
      <c r="F1" s="96" t="s">
        <v>5</v>
      </c>
      <c r="G1" s="96" t="s">
        <v>591</v>
      </c>
      <c r="H1" s="97" t="s">
        <v>0</v>
      </c>
      <c r="I1" s="96" t="s">
        <v>592</v>
      </c>
      <c r="J1" s="96" t="s">
        <v>593</v>
      </c>
      <c r="K1" s="96" t="s">
        <v>594</v>
      </c>
      <c r="O1" s="96" t="s">
        <v>1359</v>
      </c>
    </row>
    <row r="2" spans="1:15" x14ac:dyDescent="0.2">
      <c r="A2" s="98">
        <v>1</v>
      </c>
      <c r="B2" s="98" t="s">
        <v>595</v>
      </c>
      <c r="C2" s="99" t="s">
        <v>596</v>
      </c>
      <c r="F2" s="98">
        <v>1</v>
      </c>
      <c r="G2" s="98" t="s">
        <v>597</v>
      </c>
      <c r="J2" s="98" t="s">
        <v>342</v>
      </c>
      <c r="K2" s="98" t="s">
        <v>346</v>
      </c>
      <c r="M2" s="98">
        <f>LEN(C2)</f>
        <v>51</v>
      </c>
      <c r="O2" s="100" t="str">
        <f t="shared" ref="O2:O6" si="0">"If "&amp;B$1&amp;" = """&amp;B2&amp;""" and "&amp;C$1&amp;" = """&amp;C2&amp;""" then Validation_Footnotes=0;"</f>
        <v>If Data_Value_Footnote_Symbol = "*" and Data_Value_Footnote = "Some values are suppressed due to a sample size &lt;30" then Validation_Footnotes=0;</v>
      </c>
    </row>
    <row r="3" spans="1:15" s="101" customFormat="1" x14ac:dyDescent="0.2">
      <c r="A3" s="101">
        <v>2</v>
      </c>
      <c r="B3" s="101" t="s">
        <v>598</v>
      </c>
      <c r="C3" s="102" t="s">
        <v>599</v>
      </c>
      <c r="E3" s="102"/>
      <c r="F3" s="101">
        <v>2</v>
      </c>
      <c r="G3" s="101" t="s">
        <v>597</v>
      </c>
      <c r="H3" s="102"/>
      <c r="J3" s="101" t="s">
        <v>342</v>
      </c>
      <c r="K3" s="101" t="s">
        <v>346</v>
      </c>
      <c r="M3" s="101">
        <f>LEN(C3)</f>
        <v>64</v>
      </c>
      <c r="O3" s="100" t="str">
        <f t="shared" si="0"/>
        <v>If Data_Value_Footnote_Symbol = "**" and Data_Value_Footnote = "Some values are suppressed due to a relative standard error &gt;30%" then Validation_Footnotes=0;</v>
      </c>
    </row>
    <row r="4" spans="1:15" s="101" customFormat="1" x14ac:dyDescent="0.2">
      <c r="A4" s="101">
        <v>3</v>
      </c>
      <c r="B4" s="101" t="s">
        <v>600</v>
      </c>
      <c r="C4" s="102" t="s">
        <v>601</v>
      </c>
      <c r="E4" s="102"/>
      <c r="F4" s="101">
        <v>3</v>
      </c>
      <c r="G4" s="101" t="s">
        <v>597</v>
      </c>
      <c r="H4" s="102"/>
      <c r="J4" s="101" t="s">
        <v>342</v>
      </c>
      <c r="K4" s="101" t="s">
        <v>346</v>
      </c>
      <c r="M4" s="101">
        <f>LEN(C4)</f>
        <v>86</v>
      </c>
      <c r="O4" s="100" t="str">
        <f t="shared" si="0"/>
        <v>If Data_Value_Footnote_Symbol = "***" and Data_Value_Footnote = "Some values are suppressed due to a sample size &lt;30 and a relative standard error &gt;30%" then Validation_Footnotes=0;</v>
      </c>
    </row>
    <row r="5" spans="1:15" s="101" customFormat="1" x14ac:dyDescent="0.2">
      <c r="A5" s="101">
        <v>4</v>
      </c>
      <c r="B5" s="101" t="s">
        <v>602</v>
      </c>
      <c r="C5" s="102" t="s">
        <v>603</v>
      </c>
      <c r="E5" s="102"/>
      <c r="F5" s="101">
        <v>4</v>
      </c>
      <c r="G5" s="101" t="s">
        <v>597</v>
      </c>
      <c r="H5" s="102"/>
      <c r="M5" s="101">
        <f>LEN(C5)</f>
        <v>53</v>
      </c>
      <c r="O5" s="100" t="str">
        <f t="shared" si="0"/>
        <v>If Data_Value_Footnote_Symbol = "§" and Data_Value_Footnote = "Some estimates are not shown due to small sample size" then Validation_Footnotes=0;</v>
      </c>
    </row>
    <row r="6" spans="1:15" s="101" customFormat="1" x14ac:dyDescent="0.2">
      <c r="B6" s="101" t="s">
        <v>1785</v>
      </c>
      <c r="C6" s="102" t="s">
        <v>1707</v>
      </c>
      <c r="E6" s="102"/>
      <c r="F6" s="101">
        <v>5</v>
      </c>
      <c r="G6" s="101" t="s">
        <v>597</v>
      </c>
      <c r="H6" s="102"/>
      <c r="J6" s="101" t="s">
        <v>342</v>
      </c>
      <c r="K6" s="101" t="s">
        <v>346</v>
      </c>
      <c r="O6" s="100" t="str">
        <f t="shared" si="0"/>
        <v>If Data_Value_Footnote_Symbol = "#" and Data_Value_Footnote = "Value suppressed" then Validation_Footnotes=0;</v>
      </c>
    </row>
    <row r="7" spans="1:15" s="101" customFormat="1" ht="24" x14ac:dyDescent="0.2">
      <c r="A7" s="101">
        <v>6</v>
      </c>
      <c r="C7" s="102" t="s">
        <v>605</v>
      </c>
      <c r="E7" s="102"/>
      <c r="F7" s="101">
        <v>2</v>
      </c>
      <c r="G7" s="101" t="s">
        <v>604</v>
      </c>
      <c r="H7" s="102"/>
      <c r="O7" s="100"/>
    </row>
    <row r="8" spans="1:15" s="101" customFormat="1" x14ac:dyDescent="0.2">
      <c r="A8" s="101">
        <v>7</v>
      </c>
      <c r="C8" s="102" t="s">
        <v>1115</v>
      </c>
      <c r="E8" s="102"/>
      <c r="F8" s="101">
        <v>3</v>
      </c>
      <c r="G8" s="101" t="s">
        <v>604</v>
      </c>
      <c r="H8" s="102"/>
      <c r="J8" s="101" t="s">
        <v>3</v>
      </c>
      <c r="K8" s="101" t="s">
        <v>492</v>
      </c>
    </row>
    <row r="9" spans="1:15" s="101" customFormat="1" x14ac:dyDescent="0.2">
      <c r="A9" s="101">
        <v>8</v>
      </c>
      <c r="C9" s="102" t="s">
        <v>1115</v>
      </c>
      <c r="E9" s="102"/>
      <c r="F9" s="101">
        <v>3</v>
      </c>
      <c r="G9" s="101" t="s">
        <v>604</v>
      </c>
      <c r="H9" s="102"/>
      <c r="J9" s="101" t="s">
        <v>3</v>
      </c>
      <c r="K9" s="101" t="s">
        <v>577</v>
      </c>
    </row>
    <row r="10" spans="1:15" s="101" customFormat="1" x14ac:dyDescent="0.2">
      <c r="A10" s="101">
        <v>9</v>
      </c>
      <c r="C10" s="102" t="s">
        <v>1116</v>
      </c>
      <c r="E10" s="102"/>
      <c r="F10" s="101">
        <v>4</v>
      </c>
      <c r="G10" s="101" t="s">
        <v>604</v>
      </c>
      <c r="H10" s="102"/>
      <c r="J10" s="101" t="s">
        <v>3</v>
      </c>
      <c r="K10" s="101" t="s">
        <v>399</v>
      </c>
    </row>
    <row r="11" spans="1:15" s="101" customFormat="1" x14ac:dyDescent="0.2">
      <c r="A11" s="101">
        <v>10</v>
      </c>
      <c r="C11" s="102" t="s">
        <v>1131</v>
      </c>
      <c r="E11" s="102"/>
      <c r="F11" s="101">
        <v>4</v>
      </c>
      <c r="G11" s="101" t="s">
        <v>604</v>
      </c>
      <c r="H11" s="102"/>
      <c r="J11" s="101" t="s">
        <v>3</v>
      </c>
      <c r="K11" s="101" t="s">
        <v>489</v>
      </c>
    </row>
    <row r="12" spans="1:15" s="101" customFormat="1" x14ac:dyDescent="0.2">
      <c r="A12" s="101">
        <v>11</v>
      </c>
      <c r="C12" s="102" t="s">
        <v>1117</v>
      </c>
      <c r="E12" s="102"/>
      <c r="F12" s="101">
        <v>4</v>
      </c>
      <c r="G12" s="101" t="s">
        <v>604</v>
      </c>
      <c r="H12" s="102"/>
      <c r="J12" s="101" t="s">
        <v>3</v>
      </c>
      <c r="K12" s="101" t="s">
        <v>492</v>
      </c>
    </row>
    <row r="13" spans="1:15" s="101" customFormat="1" x14ac:dyDescent="0.2">
      <c r="A13" s="101">
        <v>12</v>
      </c>
      <c r="C13" s="102" t="s">
        <v>1118</v>
      </c>
      <c r="E13" s="102"/>
      <c r="F13" s="101">
        <v>4</v>
      </c>
      <c r="G13" s="101" t="s">
        <v>604</v>
      </c>
      <c r="H13" s="102"/>
      <c r="J13" s="101" t="s">
        <v>3</v>
      </c>
      <c r="K13" s="101" t="s">
        <v>574</v>
      </c>
    </row>
    <row r="14" spans="1:15" s="101" customFormat="1" x14ac:dyDescent="0.2">
      <c r="A14" s="101">
        <v>13</v>
      </c>
      <c r="C14" s="102" t="s">
        <v>1119</v>
      </c>
      <c r="E14" s="102"/>
      <c r="F14" s="101">
        <v>4</v>
      </c>
      <c r="G14" s="101" t="s">
        <v>604</v>
      </c>
      <c r="H14" s="102"/>
      <c r="J14" s="101" t="s">
        <v>3</v>
      </c>
      <c r="K14" s="101" t="s">
        <v>461</v>
      </c>
    </row>
    <row r="15" spans="1:15" s="101" customFormat="1" x14ac:dyDescent="0.2">
      <c r="A15" s="101">
        <v>14</v>
      </c>
      <c r="C15" s="102" t="s">
        <v>1120</v>
      </c>
      <c r="E15" s="102"/>
      <c r="F15" s="101">
        <v>4</v>
      </c>
      <c r="G15" s="101" t="s">
        <v>604</v>
      </c>
      <c r="H15" s="102"/>
      <c r="J15" s="101" t="s">
        <v>3</v>
      </c>
      <c r="K15" s="101" t="s">
        <v>403</v>
      </c>
    </row>
    <row r="16" spans="1:15" s="101" customFormat="1" x14ac:dyDescent="0.2">
      <c r="A16" s="101">
        <v>15</v>
      </c>
      <c r="C16" s="102" t="s">
        <v>1121</v>
      </c>
      <c r="E16" s="102"/>
      <c r="F16" s="101">
        <v>4</v>
      </c>
      <c r="G16" s="101" t="s">
        <v>604</v>
      </c>
      <c r="H16" s="102"/>
      <c r="J16" s="101" t="s">
        <v>3</v>
      </c>
      <c r="K16" s="101" t="s">
        <v>570</v>
      </c>
    </row>
    <row r="17" spans="1:11" s="101" customFormat="1" x14ac:dyDescent="0.2">
      <c r="A17" s="101">
        <v>16</v>
      </c>
      <c r="C17" s="102" t="s">
        <v>1122</v>
      </c>
      <c r="E17" s="102"/>
      <c r="F17" s="101">
        <v>4</v>
      </c>
      <c r="G17" s="101" t="s">
        <v>604</v>
      </c>
      <c r="H17" s="102"/>
      <c r="J17" s="101" t="s">
        <v>3</v>
      </c>
      <c r="K17" s="101" t="s">
        <v>577</v>
      </c>
    </row>
    <row r="18" spans="1:11" s="103" customFormat="1" x14ac:dyDescent="0.2">
      <c r="C18" s="104" t="s">
        <v>1697</v>
      </c>
      <c r="E18" s="104"/>
      <c r="F18" s="103">
        <v>4</v>
      </c>
      <c r="G18" s="103" t="s">
        <v>604</v>
      </c>
      <c r="H18" s="104"/>
      <c r="J18" s="103" t="s">
        <v>3</v>
      </c>
      <c r="K18" s="103" t="s">
        <v>442</v>
      </c>
    </row>
    <row r="19" spans="1:11" s="103" customFormat="1" x14ac:dyDescent="0.2">
      <c r="C19" s="104" t="s">
        <v>1698</v>
      </c>
      <c r="E19" s="104"/>
      <c r="F19" s="103">
        <v>4</v>
      </c>
      <c r="G19" s="103" t="s">
        <v>604</v>
      </c>
      <c r="H19" s="104"/>
      <c r="J19" s="103" t="s">
        <v>3</v>
      </c>
      <c r="K19" s="103" t="s">
        <v>1254</v>
      </c>
    </row>
    <row r="20" spans="1:11" s="103" customFormat="1" x14ac:dyDescent="0.2">
      <c r="C20" s="104" t="s">
        <v>1699</v>
      </c>
      <c r="E20" s="104"/>
      <c r="F20" s="103">
        <v>4</v>
      </c>
      <c r="G20" s="103" t="s">
        <v>604</v>
      </c>
      <c r="H20" s="104"/>
      <c r="J20" s="103" t="s">
        <v>3</v>
      </c>
      <c r="K20" s="103" t="s">
        <v>578</v>
      </c>
    </row>
    <row r="21" spans="1:11" s="103" customFormat="1" x14ac:dyDescent="0.2">
      <c r="C21" s="104" t="s">
        <v>1700</v>
      </c>
      <c r="E21" s="104"/>
      <c r="F21" s="103">
        <v>4</v>
      </c>
      <c r="G21" s="103" t="s">
        <v>604</v>
      </c>
      <c r="H21" s="104"/>
      <c r="J21" s="103" t="s">
        <v>3</v>
      </c>
      <c r="K21" s="103" t="s">
        <v>1255</v>
      </c>
    </row>
    <row r="22" spans="1:11" s="103" customFormat="1" x14ac:dyDescent="0.2">
      <c r="C22" s="104" t="s">
        <v>1701</v>
      </c>
      <c r="E22" s="104"/>
      <c r="F22" s="103">
        <v>4</v>
      </c>
      <c r="G22" s="103" t="s">
        <v>604</v>
      </c>
      <c r="H22" s="104"/>
      <c r="J22" s="103" t="s">
        <v>3</v>
      </c>
      <c r="K22" s="103" t="s">
        <v>584</v>
      </c>
    </row>
    <row r="23" spans="1:11" s="101" customFormat="1" ht="24" x14ac:dyDescent="0.2">
      <c r="A23" s="101">
        <v>7</v>
      </c>
      <c r="C23" s="102" t="s">
        <v>606</v>
      </c>
      <c r="D23" s="102" t="s">
        <v>607</v>
      </c>
      <c r="E23" s="102" t="s">
        <v>608</v>
      </c>
      <c r="F23" s="101">
        <v>1</v>
      </c>
      <c r="G23" s="101" t="s">
        <v>609</v>
      </c>
      <c r="J23" s="101" t="s">
        <v>3</v>
      </c>
      <c r="K23" s="101" t="s">
        <v>399</v>
      </c>
    </row>
    <row r="24" spans="1:11" s="101" customFormat="1" ht="24" x14ac:dyDescent="0.2">
      <c r="A24" s="101">
        <v>8</v>
      </c>
      <c r="C24" s="102" t="s">
        <v>606</v>
      </c>
      <c r="D24" s="102" t="s">
        <v>610</v>
      </c>
      <c r="E24" s="102" t="s">
        <v>611</v>
      </c>
      <c r="F24" s="101">
        <v>1</v>
      </c>
      <c r="G24" s="101" t="s">
        <v>609</v>
      </c>
      <c r="J24" s="101" t="s">
        <v>3</v>
      </c>
      <c r="K24" s="101" t="s">
        <v>489</v>
      </c>
    </row>
    <row r="25" spans="1:11" s="101" customFormat="1" x14ac:dyDescent="0.2">
      <c r="A25" s="101">
        <v>9</v>
      </c>
      <c r="C25" s="102" t="s">
        <v>606</v>
      </c>
      <c r="D25" s="102" t="s">
        <v>612</v>
      </c>
      <c r="E25" s="102" t="s">
        <v>613</v>
      </c>
      <c r="F25" s="101">
        <v>1</v>
      </c>
      <c r="G25" s="101" t="s">
        <v>609</v>
      </c>
      <c r="J25" s="101" t="s">
        <v>3</v>
      </c>
      <c r="K25" s="101" t="s">
        <v>492</v>
      </c>
    </row>
    <row r="26" spans="1:11" s="101" customFormat="1" x14ac:dyDescent="0.2">
      <c r="A26" s="101">
        <v>10</v>
      </c>
      <c r="C26" s="102" t="s">
        <v>606</v>
      </c>
      <c r="D26" s="102" t="s">
        <v>614</v>
      </c>
      <c r="E26" s="102" t="s">
        <v>615</v>
      </c>
      <c r="F26" s="101">
        <v>1</v>
      </c>
      <c r="G26" s="101" t="s">
        <v>609</v>
      </c>
      <c r="J26" s="101" t="s">
        <v>3</v>
      </c>
      <c r="K26" s="101" t="s">
        <v>582</v>
      </c>
    </row>
    <row r="27" spans="1:11" s="101" customFormat="1" x14ac:dyDescent="0.2">
      <c r="A27" s="101">
        <v>11</v>
      </c>
      <c r="C27" s="102" t="s">
        <v>606</v>
      </c>
      <c r="D27" s="102" t="s">
        <v>616</v>
      </c>
      <c r="E27" s="102" t="s">
        <v>617</v>
      </c>
      <c r="F27" s="101">
        <v>1</v>
      </c>
      <c r="G27" s="101" t="s">
        <v>609</v>
      </c>
      <c r="J27" s="101" t="s">
        <v>3</v>
      </c>
      <c r="K27" s="101" t="s">
        <v>618</v>
      </c>
    </row>
    <row r="28" spans="1:11" s="101" customFormat="1" x14ac:dyDescent="0.2">
      <c r="A28" s="101">
        <v>12</v>
      </c>
      <c r="C28" s="102" t="s">
        <v>606</v>
      </c>
      <c r="D28" s="102" t="s">
        <v>619</v>
      </c>
      <c r="E28" s="102" t="s">
        <v>620</v>
      </c>
      <c r="F28" s="101">
        <v>1</v>
      </c>
      <c r="G28" s="101" t="s">
        <v>609</v>
      </c>
      <c r="J28" s="101" t="s">
        <v>3</v>
      </c>
      <c r="K28" s="101" t="s">
        <v>574</v>
      </c>
    </row>
    <row r="29" spans="1:11" s="101" customFormat="1" ht="24" x14ac:dyDescent="0.2">
      <c r="A29" s="101">
        <v>13</v>
      </c>
      <c r="C29" s="102" t="s">
        <v>606</v>
      </c>
      <c r="D29" s="102" t="s">
        <v>621</v>
      </c>
      <c r="E29" s="102" t="s">
        <v>622</v>
      </c>
      <c r="F29" s="101">
        <v>1</v>
      </c>
      <c r="G29" s="101" t="s">
        <v>609</v>
      </c>
      <c r="J29" s="101" t="s">
        <v>3</v>
      </c>
      <c r="K29" s="101" t="s">
        <v>403</v>
      </c>
    </row>
    <row r="30" spans="1:11" s="101" customFormat="1" ht="24" x14ac:dyDescent="0.2">
      <c r="A30" s="101">
        <v>14</v>
      </c>
      <c r="C30" s="102" t="s">
        <v>606</v>
      </c>
      <c r="D30" s="102" t="s">
        <v>623</v>
      </c>
      <c r="E30" s="102" t="s">
        <v>624</v>
      </c>
      <c r="F30" s="101">
        <v>1</v>
      </c>
      <c r="G30" s="101" t="s">
        <v>609</v>
      </c>
      <c r="J30" s="101" t="s">
        <v>3</v>
      </c>
      <c r="K30" s="101" t="s">
        <v>461</v>
      </c>
    </row>
    <row r="31" spans="1:11" s="101" customFormat="1" ht="24" x14ac:dyDescent="0.2">
      <c r="A31" s="101">
        <v>15</v>
      </c>
      <c r="C31" s="102" t="s">
        <v>606</v>
      </c>
      <c r="D31" s="102" t="s">
        <v>625</v>
      </c>
      <c r="E31" s="102" t="s">
        <v>626</v>
      </c>
      <c r="F31" s="101">
        <v>1</v>
      </c>
      <c r="G31" s="101" t="s">
        <v>609</v>
      </c>
      <c r="J31" s="101" t="s">
        <v>3</v>
      </c>
      <c r="K31" s="101" t="s">
        <v>570</v>
      </c>
    </row>
    <row r="32" spans="1:11" s="101" customFormat="1" x14ac:dyDescent="0.2">
      <c r="A32" s="101">
        <v>16</v>
      </c>
      <c r="C32" s="102" t="s">
        <v>606</v>
      </c>
      <c r="D32" s="102" t="s">
        <v>627</v>
      </c>
      <c r="E32" s="102" t="s">
        <v>1123</v>
      </c>
      <c r="F32" s="101">
        <v>1</v>
      </c>
      <c r="G32" s="101" t="s">
        <v>609</v>
      </c>
      <c r="J32" s="101" t="s">
        <v>3</v>
      </c>
      <c r="K32" s="101" t="s">
        <v>584</v>
      </c>
    </row>
    <row r="33" spans="1:11" s="101" customFormat="1" x14ac:dyDescent="0.2">
      <c r="A33" s="101">
        <v>17</v>
      </c>
      <c r="C33" s="102" t="s">
        <v>606</v>
      </c>
      <c r="D33" s="102" t="s">
        <v>628</v>
      </c>
      <c r="E33" s="102" t="s">
        <v>629</v>
      </c>
      <c r="F33" s="101">
        <v>1</v>
      </c>
      <c r="G33" s="101" t="s">
        <v>609</v>
      </c>
      <c r="J33" s="101" t="s">
        <v>3</v>
      </c>
      <c r="K33" s="101" t="s">
        <v>577</v>
      </c>
    </row>
    <row r="34" spans="1:11" s="103" customFormat="1" x14ac:dyDescent="0.2">
      <c r="C34" s="104" t="s">
        <v>606</v>
      </c>
      <c r="D34" s="104" t="s">
        <v>1702</v>
      </c>
      <c r="E34" s="104" t="s">
        <v>1703</v>
      </c>
      <c r="F34" s="104">
        <v>1</v>
      </c>
      <c r="G34" s="104" t="s">
        <v>609</v>
      </c>
      <c r="J34" s="103" t="s">
        <v>3</v>
      </c>
      <c r="K34" s="103" t="s">
        <v>1254</v>
      </c>
    </row>
    <row r="35" spans="1:11" s="103" customFormat="1" x14ac:dyDescent="0.2">
      <c r="C35" s="104" t="s">
        <v>606</v>
      </c>
      <c r="D35" s="104" t="s">
        <v>1702</v>
      </c>
      <c r="E35" s="104" t="s">
        <v>1703</v>
      </c>
      <c r="F35" s="104">
        <v>1</v>
      </c>
      <c r="G35" s="104" t="s">
        <v>609</v>
      </c>
      <c r="J35" s="103" t="s">
        <v>3</v>
      </c>
      <c r="K35" s="103" t="s">
        <v>578</v>
      </c>
    </row>
    <row r="36" spans="1:11" s="103" customFormat="1" x14ac:dyDescent="0.2">
      <c r="C36" s="104" t="s">
        <v>606</v>
      </c>
      <c r="D36" s="104" t="s">
        <v>1702</v>
      </c>
      <c r="E36" s="104" t="s">
        <v>1703</v>
      </c>
      <c r="F36" s="104">
        <v>1</v>
      </c>
      <c r="G36" s="104" t="s">
        <v>609</v>
      </c>
      <c r="J36" s="103" t="s">
        <v>3</v>
      </c>
      <c r="K36" s="103" t="s">
        <v>1255</v>
      </c>
    </row>
    <row r="37" spans="1:11" s="101" customFormat="1" ht="24" x14ac:dyDescent="0.2">
      <c r="A37" s="101">
        <v>18</v>
      </c>
      <c r="C37" s="102" t="s">
        <v>1704</v>
      </c>
      <c r="D37" s="102" t="s">
        <v>630</v>
      </c>
      <c r="E37" s="102" t="s">
        <v>631</v>
      </c>
      <c r="F37" s="101">
        <v>2</v>
      </c>
      <c r="G37" s="101" t="s">
        <v>632</v>
      </c>
      <c r="H37" s="101" t="s">
        <v>295</v>
      </c>
      <c r="J37" s="101" t="s">
        <v>3</v>
      </c>
      <c r="K37" s="101" t="s">
        <v>399</v>
      </c>
    </row>
    <row r="38" spans="1:11" s="101" customFormat="1" ht="24" x14ac:dyDescent="0.2">
      <c r="A38" s="101">
        <v>19</v>
      </c>
      <c r="C38" s="102" t="s">
        <v>1704</v>
      </c>
      <c r="D38" s="102" t="s">
        <v>630</v>
      </c>
      <c r="E38" s="102" t="s">
        <v>631</v>
      </c>
      <c r="F38" s="101">
        <v>2</v>
      </c>
      <c r="G38" s="101" t="s">
        <v>632</v>
      </c>
      <c r="H38" s="101" t="s">
        <v>295</v>
      </c>
      <c r="J38" s="101" t="s">
        <v>3</v>
      </c>
      <c r="K38" s="101" t="s">
        <v>489</v>
      </c>
    </row>
    <row r="39" spans="1:11" s="101" customFormat="1" x14ac:dyDescent="0.2">
      <c r="A39" s="101">
        <v>20</v>
      </c>
      <c r="C39" s="102" t="s">
        <v>1704</v>
      </c>
      <c r="D39" s="102" t="s">
        <v>633</v>
      </c>
      <c r="E39" s="102" t="s">
        <v>634</v>
      </c>
      <c r="F39" s="101">
        <v>2</v>
      </c>
      <c r="G39" s="101" t="s">
        <v>632</v>
      </c>
      <c r="H39" s="101" t="s">
        <v>309</v>
      </c>
      <c r="J39" s="101" t="s">
        <v>3</v>
      </c>
      <c r="K39" s="101" t="s">
        <v>492</v>
      </c>
    </row>
    <row r="40" spans="1:11" s="101" customFormat="1" x14ac:dyDescent="0.2">
      <c r="A40" s="101">
        <v>21</v>
      </c>
      <c r="C40" s="102" t="s">
        <v>1704</v>
      </c>
      <c r="D40" s="102" t="s">
        <v>635</v>
      </c>
      <c r="E40" s="102" t="s">
        <v>636</v>
      </c>
      <c r="F40" s="101">
        <v>2</v>
      </c>
      <c r="G40" s="101" t="s">
        <v>632</v>
      </c>
      <c r="H40" s="101" t="s">
        <v>300</v>
      </c>
      <c r="J40" s="101" t="s">
        <v>3</v>
      </c>
      <c r="K40" s="101" t="s">
        <v>492</v>
      </c>
    </row>
    <row r="41" spans="1:11" s="101" customFormat="1" x14ac:dyDescent="0.2">
      <c r="A41" s="101">
        <v>22</v>
      </c>
      <c r="C41" s="102" t="s">
        <v>1704</v>
      </c>
      <c r="D41" s="102" t="s">
        <v>637</v>
      </c>
      <c r="E41" s="102" t="s">
        <v>638</v>
      </c>
      <c r="F41" s="101">
        <v>2</v>
      </c>
      <c r="G41" s="101" t="s">
        <v>632</v>
      </c>
      <c r="H41" s="101" t="s">
        <v>295</v>
      </c>
      <c r="J41" s="101" t="s">
        <v>3</v>
      </c>
      <c r="K41" s="101" t="s">
        <v>492</v>
      </c>
    </row>
    <row r="42" spans="1:11" s="101" customFormat="1" x14ac:dyDescent="0.2">
      <c r="A42" s="101">
        <v>23</v>
      </c>
      <c r="C42" s="102" t="s">
        <v>1704</v>
      </c>
      <c r="D42" s="102" t="s">
        <v>633</v>
      </c>
      <c r="E42" s="102" t="s">
        <v>634</v>
      </c>
      <c r="F42" s="101">
        <v>2</v>
      </c>
      <c r="G42" s="101" t="s">
        <v>632</v>
      </c>
      <c r="H42" s="101" t="s">
        <v>309</v>
      </c>
      <c r="J42" s="101" t="s">
        <v>3</v>
      </c>
      <c r="K42" s="101" t="s">
        <v>582</v>
      </c>
    </row>
    <row r="43" spans="1:11" s="101" customFormat="1" x14ac:dyDescent="0.2">
      <c r="A43" s="101">
        <v>24</v>
      </c>
      <c r="C43" s="102" t="s">
        <v>1704</v>
      </c>
      <c r="D43" s="102" t="s">
        <v>635</v>
      </c>
      <c r="E43" s="102" t="s">
        <v>636</v>
      </c>
      <c r="F43" s="101">
        <v>2</v>
      </c>
      <c r="G43" s="101" t="s">
        <v>632</v>
      </c>
      <c r="H43" s="101" t="s">
        <v>300</v>
      </c>
      <c r="J43" s="101" t="s">
        <v>3</v>
      </c>
      <c r="K43" s="101" t="s">
        <v>582</v>
      </c>
    </row>
    <row r="44" spans="1:11" s="101" customFormat="1" x14ac:dyDescent="0.2">
      <c r="A44" s="101">
        <v>25</v>
      </c>
      <c r="C44" s="102" t="s">
        <v>1704</v>
      </c>
      <c r="D44" s="102" t="s">
        <v>633</v>
      </c>
      <c r="E44" s="102" t="s">
        <v>634</v>
      </c>
      <c r="F44" s="101">
        <v>2</v>
      </c>
      <c r="G44" s="101" t="s">
        <v>632</v>
      </c>
      <c r="H44" s="101" t="s">
        <v>309</v>
      </c>
      <c r="J44" s="101" t="s">
        <v>3</v>
      </c>
      <c r="K44" s="101" t="s">
        <v>618</v>
      </c>
    </row>
    <row r="45" spans="1:11" s="101" customFormat="1" x14ac:dyDescent="0.2">
      <c r="A45" s="101">
        <v>26</v>
      </c>
      <c r="C45" s="102" t="s">
        <v>1704</v>
      </c>
      <c r="D45" s="102" t="s">
        <v>635</v>
      </c>
      <c r="E45" s="102" t="s">
        <v>636</v>
      </c>
      <c r="F45" s="101">
        <v>2</v>
      </c>
      <c r="G45" s="101" t="s">
        <v>632</v>
      </c>
      <c r="H45" s="101" t="s">
        <v>300</v>
      </c>
      <c r="J45" s="101" t="s">
        <v>3</v>
      </c>
      <c r="K45" s="101" t="s">
        <v>618</v>
      </c>
    </row>
    <row r="46" spans="1:11" s="101" customFormat="1" x14ac:dyDescent="0.2">
      <c r="A46" s="101">
        <v>27</v>
      </c>
      <c r="C46" s="102" t="s">
        <v>1704</v>
      </c>
      <c r="D46" s="102" t="s">
        <v>633</v>
      </c>
      <c r="E46" s="102" t="s">
        <v>634</v>
      </c>
      <c r="F46" s="101">
        <v>2</v>
      </c>
      <c r="G46" s="101" t="s">
        <v>632</v>
      </c>
      <c r="H46" s="101" t="s">
        <v>309</v>
      </c>
      <c r="J46" s="101" t="s">
        <v>3</v>
      </c>
      <c r="K46" s="101" t="s">
        <v>574</v>
      </c>
    </row>
    <row r="47" spans="1:11" s="101" customFormat="1" x14ac:dyDescent="0.2">
      <c r="A47" s="101">
        <v>28</v>
      </c>
      <c r="C47" s="102" t="s">
        <v>1704</v>
      </c>
      <c r="D47" s="102" t="s">
        <v>635</v>
      </c>
      <c r="E47" s="102" t="s">
        <v>636</v>
      </c>
      <c r="F47" s="101">
        <v>2</v>
      </c>
      <c r="G47" s="101" t="s">
        <v>632</v>
      </c>
      <c r="H47" s="101" t="s">
        <v>300</v>
      </c>
      <c r="J47" s="101" t="s">
        <v>3</v>
      </c>
      <c r="K47" s="101" t="s">
        <v>574</v>
      </c>
    </row>
    <row r="48" spans="1:11" s="101" customFormat="1" ht="24" x14ac:dyDescent="0.2">
      <c r="A48" s="101">
        <v>29</v>
      </c>
      <c r="C48" s="102" t="s">
        <v>1704</v>
      </c>
      <c r="D48" s="102" t="s">
        <v>639</v>
      </c>
      <c r="E48" s="102" t="s">
        <v>640</v>
      </c>
      <c r="F48" s="101">
        <v>2</v>
      </c>
      <c r="G48" s="101" t="s">
        <v>632</v>
      </c>
      <c r="H48" s="101" t="s">
        <v>295</v>
      </c>
      <c r="J48" s="101" t="s">
        <v>3</v>
      </c>
      <c r="K48" s="101" t="s">
        <v>403</v>
      </c>
    </row>
    <row r="49" spans="1:11" s="101" customFormat="1" ht="24" x14ac:dyDescent="0.2">
      <c r="A49" s="101">
        <v>30</v>
      </c>
      <c r="C49" s="102" t="s">
        <v>1704</v>
      </c>
      <c r="D49" s="102" t="s">
        <v>630</v>
      </c>
      <c r="E49" s="102" t="s">
        <v>631</v>
      </c>
      <c r="F49" s="101">
        <v>2</v>
      </c>
      <c r="G49" s="101" t="s">
        <v>632</v>
      </c>
      <c r="H49" s="101" t="s">
        <v>295</v>
      </c>
      <c r="J49" s="101" t="s">
        <v>3</v>
      </c>
      <c r="K49" s="101" t="s">
        <v>403</v>
      </c>
    </row>
    <row r="50" spans="1:11" s="101" customFormat="1" ht="24" x14ac:dyDescent="0.2">
      <c r="A50" s="101">
        <v>31</v>
      </c>
      <c r="C50" s="102" t="s">
        <v>1704</v>
      </c>
      <c r="D50" s="102" t="s">
        <v>641</v>
      </c>
      <c r="E50" s="102" t="s">
        <v>642</v>
      </c>
      <c r="F50" s="101">
        <v>2</v>
      </c>
      <c r="G50" s="101" t="s">
        <v>632</v>
      </c>
      <c r="H50" s="101" t="s">
        <v>300</v>
      </c>
      <c r="J50" s="101" t="s">
        <v>3</v>
      </c>
      <c r="K50" s="101" t="s">
        <v>403</v>
      </c>
    </row>
    <row r="51" spans="1:11" s="101" customFormat="1" x14ac:dyDescent="0.2">
      <c r="A51" s="101">
        <v>32</v>
      </c>
      <c r="C51" s="102" t="s">
        <v>1704</v>
      </c>
      <c r="D51" s="102" t="s">
        <v>643</v>
      </c>
      <c r="E51" s="102" t="s">
        <v>644</v>
      </c>
      <c r="F51" s="101">
        <v>2</v>
      </c>
      <c r="G51" s="101" t="s">
        <v>632</v>
      </c>
      <c r="H51" s="101" t="s">
        <v>309</v>
      </c>
      <c r="J51" s="101" t="s">
        <v>3</v>
      </c>
      <c r="K51" s="101" t="s">
        <v>403</v>
      </c>
    </row>
    <row r="52" spans="1:11" s="101" customFormat="1" ht="24" x14ac:dyDescent="0.2">
      <c r="A52" s="101">
        <v>33</v>
      </c>
      <c r="C52" s="102" t="s">
        <v>1704</v>
      </c>
      <c r="D52" s="102" t="s">
        <v>630</v>
      </c>
      <c r="E52" s="102" t="s">
        <v>631</v>
      </c>
      <c r="F52" s="101">
        <v>2</v>
      </c>
      <c r="G52" s="101" t="s">
        <v>632</v>
      </c>
      <c r="H52" s="101" t="s">
        <v>295</v>
      </c>
      <c r="J52" s="101" t="s">
        <v>3</v>
      </c>
      <c r="K52" s="101" t="s">
        <v>461</v>
      </c>
    </row>
    <row r="53" spans="1:11" s="101" customFormat="1" ht="24" x14ac:dyDescent="0.2">
      <c r="A53" s="101">
        <v>34</v>
      </c>
      <c r="C53" s="102" t="s">
        <v>1704</v>
      </c>
      <c r="D53" s="102" t="s">
        <v>630</v>
      </c>
      <c r="E53" s="102" t="s">
        <v>631</v>
      </c>
      <c r="F53" s="101">
        <v>2</v>
      </c>
      <c r="G53" s="101" t="s">
        <v>632</v>
      </c>
      <c r="H53" s="101" t="s">
        <v>295</v>
      </c>
      <c r="J53" s="101" t="s">
        <v>3</v>
      </c>
      <c r="K53" s="101" t="s">
        <v>570</v>
      </c>
    </row>
    <row r="54" spans="1:11" s="101" customFormat="1" x14ac:dyDescent="0.2">
      <c r="A54" s="101">
        <v>35</v>
      </c>
      <c r="C54" s="102" t="s">
        <v>1704</v>
      </c>
      <c r="D54" s="102" t="s">
        <v>633</v>
      </c>
      <c r="E54" s="102" t="s">
        <v>634</v>
      </c>
      <c r="F54" s="101">
        <v>2</v>
      </c>
      <c r="G54" s="101" t="s">
        <v>632</v>
      </c>
      <c r="H54" s="101" t="s">
        <v>309</v>
      </c>
      <c r="J54" s="101" t="s">
        <v>3</v>
      </c>
      <c r="K54" s="101" t="s">
        <v>584</v>
      </c>
    </row>
    <row r="55" spans="1:11" s="101" customFormat="1" x14ac:dyDescent="0.2">
      <c r="A55" s="101">
        <v>36</v>
      </c>
      <c r="C55" s="102" t="s">
        <v>1704</v>
      </c>
      <c r="D55" s="102" t="s">
        <v>635</v>
      </c>
      <c r="E55" s="102" t="s">
        <v>636</v>
      </c>
      <c r="F55" s="101">
        <v>2</v>
      </c>
      <c r="G55" s="101" t="s">
        <v>632</v>
      </c>
      <c r="H55" s="101" t="s">
        <v>300</v>
      </c>
      <c r="J55" s="101" t="s">
        <v>3</v>
      </c>
      <c r="K55" s="101" t="s">
        <v>584</v>
      </c>
    </row>
    <row r="56" spans="1:11" s="101" customFormat="1" x14ac:dyDescent="0.2">
      <c r="A56" s="101">
        <v>37</v>
      </c>
      <c r="C56" s="102" t="s">
        <v>1704</v>
      </c>
      <c r="D56" s="102" t="s">
        <v>633</v>
      </c>
      <c r="E56" s="102" t="s">
        <v>634</v>
      </c>
      <c r="F56" s="101">
        <v>2</v>
      </c>
      <c r="G56" s="101" t="s">
        <v>632</v>
      </c>
      <c r="H56" s="101" t="s">
        <v>309</v>
      </c>
      <c r="J56" s="101" t="s">
        <v>3</v>
      </c>
      <c r="K56" s="101" t="s">
        <v>577</v>
      </c>
    </row>
    <row r="57" spans="1:11" s="101" customFormat="1" x14ac:dyDescent="0.2">
      <c r="A57" s="101">
        <v>38</v>
      </c>
      <c r="C57" s="102" t="s">
        <v>1704</v>
      </c>
      <c r="D57" s="102" t="s">
        <v>635</v>
      </c>
      <c r="E57" s="102" t="s">
        <v>636</v>
      </c>
      <c r="F57" s="101">
        <v>2</v>
      </c>
      <c r="G57" s="101" t="s">
        <v>632</v>
      </c>
      <c r="H57" s="101" t="s">
        <v>300</v>
      </c>
      <c r="J57" s="101" t="s">
        <v>3</v>
      </c>
      <c r="K57" s="101" t="s">
        <v>577</v>
      </c>
    </row>
    <row r="58" spans="1:11" s="103" customFormat="1" ht="24" x14ac:dyDescent="0.2">
      <c r="C58" s="104" t="s">
        <v>1704</v>
      </c>
      <c r="D58" s="104" t="s">
        <v>635</v>
      </c>
      <c r="E58" s="104" t="s">
        <v>1705</v>
      </c>
      <c r="F58" s="103">
        <v>2</v>
      </c>
      <c r="G58" s="103" t="s">
        <v>632</v>
      </c>
      <c r="H58" s="103" t="s">
        <v>337</v>
      </c>
      <c r="J58" s="103" t="s">
        <v>3</v>
      </c>
      <c r="K58" s="103" t="s">
        <v>461</v>
      </c>
    </row>
    <row r="59" spans="1:11" s="103" customFormat="1" ht="24" x14ac:dyDescent="0.2">
      <c r="C59" s="104" t="s">
        <v>1704</v>
      </c>
      <c r="D59" s="104" t="s">
        <v>635</v>
      </c>
      <c r="E59" s="104" t="s">
        <v>1705</v>
      </c>
      <c r="F59" s="103">
        <v>2</v>
      </c>
      <c r="G59" s="103" t="s">
        <v>632</v>
      </c>
      <c r="H59" s="103" t="s">
        <v>337</v>
      </c>
      <c r="J59" s="103" t="s">
        <v>3</v>
      </c>
      <c r="K59" s="103" t="s">
        <v>442</v>
      </c>
    </row>
    <row r="60" spans="1:11" s="103" customFormat="1" ht="24" x14ac:dyDescent="0.2">
      <c r="C60" s="104" t="s">
        <v>1704</v>
      </c>
      <c r="D60" s="104" t="s">
        <v>635</v>
      </c>
      <c r="E60" s="104" t="s">
        <v>1705</v>
      </c>
      <c r="F60" s="103">
        <v>2</v>
      </c>
      <c r="G60" s="103" t="s">
        <v>632</v>
      </c>
      <c r="H60" s="103" t="s">
        <v>337</v>
      </c>
      <c r="J60" s="103" t="s">
        <v>3</v>
      </c>
      <c r="K60" s="103" t="s">
        <v>574</v>
      </c>
    </row>
    <row r="61" spans="1:11" ht="24" x14ac:dyDescent="0.2">
      <c r="A61" s="98">
        <v>49</v>
      </c>
      <c r="C61" s="99" t="s">
        <v>645</v>
      </c>
      <c r="F61" s="98">
        <v>1</v>
      </c>
      <c r="G61" s="98" t="s">
        <v>646</v>
      </c>
      <c r="J61" s="98" t="s">
        <v>342</v>
      </c>
      <c r="K61" s="98" t="s">
        <v>340</v>
      </c>
    </row>
    <row r="62" spans="1:11" ht="24" x14ac:dyDescent="0.2">
      <c r="A62" s="98">
        <v>50</v>
      </c>
      <c r="C62" s="99" t="s">
        <v>647</v>
      </c>
      <c r="F62" s="98">
        <v>1</v>
      </c>
      <c r="G62" s="98" t="s">
        <v>646</v>
      </c>
      <c r="J62" s="98" t="s">
        <v>342</v>
      </c>
      <c r="K62" s="98" t="s">
        <v>344</v>
      </c>
    </row>
    <row r="63" spans="1:11" ht="24" x14ac:dyDescent="0.2">
      <c r="A63" s="98">
        <v>51</v>
      </c>
      <c r="C63" s="99" t="s">
        <v>649</v>
      </c>
      <c r="F63" s="98">
        <v>1</v>
      </c>
      <c r="G63" s="98" t="s">
        <v>646</v>
      </c>
      <c r="J63" s="98" t="s">
        <v>342</v>
      </c>
      <c r="K63" s="98" t="s">
        <v>346</v>
      </c>
    </row>
    <row r="64" spans="1:11" ht="24" x14ac:dyDescent="0.2">
      <c r="A64" s="98">
        <v>52</v>
      </c>
      <c r="C64" s="99" t="s">
        <v>648</v>
      </c>
      <c r="F64" s="98">
        <v>2</v>
      </c>
      <c r="G64" s="98" t="s">
        <v>646</v>
      </c>
      <c r="J64" s="98" t="s">
        <v>342</v>
      </c>
      <c r="K64" s="98" t="s">
        <v>344</v>
      </c>
    </row>
    <row r="65" spans="1:11" ht="24" x14ac:dyDescent="0.2">
      <c r="A65" s="98">
        <v>53</v>
      </c>
      <c r="C65" s="102" t="s">
        <v>1261</v>
      </c>
      <c r="F65" s="98">
        <v>3</v>
      </c>
      <c r="G65" s="98" t="s">
        <v>646</v>
      </c>
    </row>
    <row r="66" spans="1:11" ht="24" x14ac:dyDescent="0.2">
      <c r="A66" s="98">
        <v>54</v>
      </c>
      <c r="C66" s="99" t="s">
        <v>1124</v>
      </c>
      <c r="F66" s="98">
        <v>4</v>
      </c>
      <c r="G66" s="98" t="s">
        <v>646</v>
      </c>
      <c r="J66" s="98" t="s">
        <v>3</v>
      </c>
      <c r="K66" s="98" t="s">
        <v>489</v>
      </c>
    </row>
    <row r="67" spans="1:11" ht="24" x14ac:dyDescent="0.2">
      <c r="A67" s="98">
        <v>55</v>
      </c>
      <c r="C67" s="99" t="s">
        <v>1125</v>
      </c>
      <c r="F67" s="98">
        <v>4</v>
      </c>
      <c r="G67" s="98" t="s">
        <v>646</v>
      </c>
      <c r="J67" s="98" t="s">
        <v>3</v>
      </c>
      <c r="K67" s="98" t="s">
        <v>399</v>
      </c>
    </row>
    <row r="68" spans="1:11" ht="24" x14ac:dyDescent="0.2">
      <c r="A68" s="98">
        <v>56</v>
      </c>
      <c r="C68" s="99" t="s">
        <v>1125</v>
      </c>
      <c r="F68" s="98">
        <v>4</v>
      </c>
      <c r="G68" s="98" t="s">
        <v>646</v>
      </c>
      <c r="J68" s="98" t="s">
        <v>3</v>
      </c>
      <c r="K68" s="98" t="s">
        <v>403</v>
      </c>
    </row>
    <row r="69" spans="1:11" ht="24" x14ac:dyDescent="0.2">
      <c r="A69" s="98">
        <v>57</v>
      </c>
      <c r="C69" s="99" t="s">
        <v>1125</v>
      </c>
      <c r="F69" s="98">
        <v>4</v>
      </c>
      <c r="G69" s="98" t="s">
        <v>646</v>
      </c>
      <c r="J69" s="98" t="s">
        <v>3</v>
      </c>
      <c r="K69" s="98" t="s">
        <v>461</v>
      </c>
    </row>
    <row r="70" spans="1:11" ht="24" x14ac:dyDescent="0.2">
      <c r="A70" s="98">
        <v>58</v>
      </c>
      <c r="C70" s="99" t="s">
        <v>1125</v>
      </c>
      <c r="F70" s="98">
        <v>4</v>
      </c>
      <c r="G70" s="98" t="s">
        <v>646</v>
      </c>
      <c r="J70" s="98" t="s">
        <v>3</v>
      </c>
      <c r="K70" s="98" t="s">
        <v>570</v>
      </c>
    </row>
    <row r="71" spans="1:11" ht="24" x14ac:dyDescent="0.2">
      <c r="A71" s="98">
        <v>60</v>
      </c>
      <c r="C71" s="99" t="s">
        <v>1126</v>
      </c>
      <c r="F71" s="98">
        <v>4</v>
      </c>
      <c r="G71" s="98" t="s">
        <v>646</v>
      </c>
      <c r="J71" s="98" t="s">
        <v>3</v>
      </c>
      <c r="K71" s="98" t="s">
        <v>574</v>
      </c>
    </row>
    <row r="72" spans="1:11" x14ac:dyDescent="0.2">
      <c r="A72" s="98">
        <v>61</v>
      </c>
      <c r="C72" s="99" t="s">
        <v>1127</v>
      </c>
      <c r="F72" s="98">
        <v>5</v>
      </c>
      <c r="G72" s="98" t="s">
        <v>646</v>
      </c>
      <c r="J72" s="98" t="s">
        <v>342</v>
      </c>
      <c r="K72" s="98" t="s">
        <v>344</v>
      </c>
    </row>
    <row r="73" spans="1:11" x14ac:dyDescent="0.2">
      <c r="A73" s="98">
        <v>62</v>
      </c>
      <c r="C73" s="99" t="s">
        <v>1127</v>
      </c>
      <c r="F73" s="98">
        <v>5</v>
      </c>
      <c r="G73" s="98" t="s">
        <v>646</v>
      </c>
      <c r="J73" s="98" t="s">
        <v>342</v>
      </c>
      <c r="K73" s="98" t="s">
        <v>340</v>
      </c>
    </row>
    <row r="74" spans="1:11" x14ac:dyDescent="0.2">
      <c r="A74" s="98">
        <v>63</v>
      </c>
      <c r="C74" s="99" t="s">
        <v>1128</v>
      </c>
      <c r="F74" s="98">
        <v>6</v>
      </c>
      <c r="G74" s="98" t="s">
        <v>646</v>
      </c>
      <c r="J74" s="98" t="s">
        <v>342</v>
      </c>
      <c r="K74" s="98" t="s">
        <v>340</v>
      </c>
    </row>
    <row r="75" spans="1:11" x14ac:dyDescent="0.2">
      <c r="A75" s="98">
        <v>64</v>
      </c>
      <c r="C75" s="99" t="s">
        <v>1128</v>
      </c>
      <c r="F75" s="98">
        <v>6</v>
      </c>
      <c r="G75" s="98" t="s">
        <v>646</v>
      </c>
      <c r="J75" s="98" t="s">
        <v>342</v>
      </c>
      <c r="K75" s="98" t="s">
        <v>344</v>
      </c>
    </row>
    <row r="76" spans="1:11" x14ac:dyDescent="0.2">
      <c r="A76" s="98">
        <v>65</v>
      </c>
      <c r="C76" s="99" t="s">
        <v>1129</v>
      </c>
      <c r="F76" s="98">
        <v>6</v>
      </c>
      <c r="G76" s="98" t="s">
        <v>646</v>
      </c>
      <c r="J76" s="98" t="s">
        <v>342</v>
      </c>
      <c r="K76" s="98" t="s">
        <v>346</v>
      </c>
    </row>
    <row r="77" spans="1:11" x14ac:dyDescent="0.2">
      <c r="A77" s="98">
        <v>66</v>
      </c>
      <c r="C77" s="102" t="s">
        <v>1130</v>
      </c>
      <c r="F77" s="98">
        <v>7</v>
      </c>
      <c r="G77" s="98" t="s">
        <v>646</v>
      </c>
      <c r="J77" s="98" t="s">
        <v>342</v>
      </c>
      <c r="K77" s="98" t="s">
        <v>340</v>
      </c>
    </row>
    <row r="78" spans="1:11" x14ac:dyDescent="0.2">
      <c r="A78" s="98">
        <v>67</v>
      </c>
      <c r="C78" s="102" t="s">
        <v>1130</v>
      </c>
      <c r="F78" s="98">
        <v>7</v>
      </c>
      <c r="G78" s="98" t="s">
        <v>646</v>
      </c>
      <c r="J78" s="98" t="s">
        <v>342</v>
      </c>
      <c r="K78" s="98" t="s">
        <v>344</v>
      </c>
    </row>
    <row r="79" spans="1:11" x14ac:dyDescent="0.2">
      <c r="A79" s="98">
        <v>68</v>
      </c>
      <c r="C79" s="102" t="s">
        <v>1724</v>
      </c>
      <c r="F79" s="98">
        <v>7</v>
      </c>
      <c r="G79" s="98" t="s">
        <v>646</v>
      </c>
      <c r="J79" s="98" t="s">
        <v>342</v>
      </c>
      <c r="K79" s="98" t="s">
        <v>346</v>
      </c>
    </row>
    <row r="80" spans="1:11" x14ac:dyDescent="0.2">
      <c r="A80" s="98">
        <v>58</v>
      </c>
      <c r="C80" s="99" t="s">
        <v>650</v>
      </c>
      <c r="D80" s="99" t="s">
        <v>651</v>
      </c>
      <c r="E80" s="99" t="s">
        <v>652</v>
      </c>
      <c r="F80" s="98">
        <v>1</v>
      </c>
      <c r="G80" s="98" t="s">
        <v>653</v>
      </c>
      <c r="J80" s="98" t="s">
        <v>342</v>
      </c>
      <c r="K80" s="98" t="s">
        <v>346</v>
      </c>
    </row>
    <row r="81" spans="1:11" x14ac:dyDescent="0.2">
      <c r="A81" s="98">
        <v>59</v>
      </c>
      <c r="C81" s="99" t="s">
        <v>654</v>
      </c>
      <c r="D81" s="99" t="s">
        <v>651</v>
      </c>
      <c r="E81" s="99" t="s">
        <v>655</v>
      </c>
      <c r="F81" s="98">
        <v>1</v>
      </c>
      <c r="G81" s="98" t="s">
        <v>653</v>
      </c>
      <c r="J81" s="98" t="s">
        <v>342</v>
      </c>
      <c r="K81" s="98" t="s">
        <v>340</v>
      </c>
    </row>
    <row r="82" spans="1:11" x14ac:dyDescent="0.2">
      <c r="A82" s="98">
        <v>60</v>
      </c>
      <c r="C82" s="99" t="s">
        <v>654</v>
      </c>
      <c r="D82" s="99" t="s">
        <v>651</v>
      </c>
      <c r="E82" s="99" t="s">
        <v>655</v>
      </c>
      <c r="F82" s="98">
        <v>1</v>
      </c>
      <c r="G82" s="98" t="s">
        <v>653</v>
      </c>
      <c r="J82" s="98" t="s">
        <v>342</v>
      </c>
      <c r="K82" s="98" t="s">
        <v>344</v>
      </c>
    </row>
    <row r="83" spans="1:11" x14ac:dyDescent="0.2">
      <c r="A83" s="98">
        <v>61</v>
      </c>
      <c r="C83" s="99" t="s">
        <v>656</v>
      </c>
      <c r="D83" s="99" t="s">
        <v>657</v>
      </c>
      <c r="E83" s="99" t="s">
        <v>658</v>
      </c>
      <c r="F83" s="98">
        <v>2</v>
      </c>
      <c r="G83" s="98" t="s">
        <v>653</v>
      </c>
    </row>
    <row r="84" spans="1:11" x14ac:dyDescent="0.2">
      <c r="A84" s="98">
        <v>62</v>
      </c>
      <c r="C84" s="99" t="s">
        <v>659</v>
      </c>
      <c r="D84" s="99" t="s">
        <v>660</v>
      </c>
      <c r="E84" s="99" t="s">
        <v>661</v>
      </c>
      <c r="F84" s="98">
        <v>3</v>
      </c>
      <c r="G84" s="98" t="s">
        <v>653</v>
      </c>
    </row>
    <row r="85" spans="1:11" ht="24" x14ac:dyDescent="0.2">
      <c r="A85" s="98">
        <v>63</v>
      </c>
      <c r="C85" s="99" t="s">
        <v>662</v>
      </c>
      <c r="D85" s="98" t="s">
        <v>663</v>
      </c>
      <c r="F85" s="98">
        <v>1</v>
      </c>
      <c r="G85" s="98" t="s">
        <v>664</v>
      </c>
    </row>
  </sheetData>
  <autoFilter ref="H1:H85" xr:uid="{00000000-0009-0000-0000-000011000000}"/>
  <hyperlinks>
    <hyperlink ref="D34" r:id="rId1" xr:uid="{00000000-0004-0000-1100-000000000000}"/>
    <hyperlink ref="D35:D36" r:id="rId2" display="https://www.cdc.gov/visionhealth/vehss/data/index.html" xr:uid="{00000000-0004-0000-11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41"/>
  <sheetViews>
    <sheetView zoomScale="90" zoomScaleNormal="90" workbookViewId="0">
      <selection activeCell="B17" sqref="B17"/>
    </sheetView>
  </sheetViews>
  <sheetFormatPr defaultRowHeight="15" x14ac:dyDescent="0.25"/>
  <cols>
    <col min="1" max="2" width="36" customWidth="1"/>
    <col min="3" max="3" width="35.7109375" customWidth="1"/>
    <col min="4" max="5" width="36" customWidth="1"/>
    <col min="9" max="9" width="41" style="35" customWidth="1"/>
  </cols>
  <sheetData>
    <row r="1" spans="1:9" x14ac:dyDescent="0.25">
      <c r="I1" s="34" t="s">
        <v>1474</v>
      </c>
    </row>
    <row r="2" spans="1:9" x14ac:dyDescent="0.25">
      <c r="A2" s="16" t="s">
        <v>1166</v>
      </c>
      <c r="B2" s="17" t="s">
        <v>1167</v>
      </c>
      <c r="C2" s="16" t="s">
        <v>1168</v>
      </c>
      <c r="D2" s="16" t="s">
        <v>1235</v>
      </c>
      <c r="E2" s="23" t="s">
        <v>1169</v>
      </c>
    </row>
    <row r="3" spans="1:9" x14ac:dyDescent="0.25">
      <c r="A3" s="18" t="s">
        <v>1170</v>
      </c>
      <c r="B3" s="24" t="s">
        <v>1171</v>
      </c>
      <c r="C3" s="19" t="s">
        <v>1172</v>
      </c>
      <c r="D3" s="37" t="s">
        <v>1393</v>
      </c>
      <c r="E3" s="15"/>
      <c r="I3" s="35" t="s">
        <v>1361</v>
      </c>
    </row>
    <row r="4" spans="1:9" ht="45" x14ac:dyDescent="0.25">
      <c r="A4" s="18" t="s">
        <v>1173</v>
      </c>
      <c r="B4" s="24" t="s">
        <v>1174</v>
      </c>
      <c r="C4" s="19" t="s">
        <v>1172</v>
      </c>
      <c r="D4" s="37" t="s">
        <v>1393</v>
      </c>
      <c r="E4" s="15"/>
      <c r="I4" s="35" t="s">
        <v>1362</v>
      </c>
    </row>
    <row r="5" spans="1:9" s="61" customFormat="1" x14ac:dyDescent="0.25">
      <c r="A5" s="30" t="s">
        <v>1812</v>
      </c>
      <c r="B5" s="26" t="s">
        <v>1813</v>
      </c>
      <c r="C5" s="21" t="s">
        <v>1175</v>
      </c>
      <c r="D5" s="31" t="s">
        <v>1222</v>
      </c>
      <c r="E5" s="15"/>
      <c r="I5" s="39" t="s">
        <v>1814</v>
      </c>
    </row>
    <row r="6" spans="1:9" s="61" customFormat="1" x14ac:dyDescent="0.25">
      <c r="A6" s="30" t="s">
        <v>1082</v>
      </c>
      <c r="B6" s="15" t="s">
        <v>1823</v>
      </c>
      <c r="C6" s="21" t="s">
        <v>1175</v>
      </c>
      <c r="D6" s="31" t="s">
        <v>1222</v>
      </c>
      <c r="E6" s="15"/>
      <c r="I6" s="39" t="s">
        <v>1363</v>
      </c>
    </row>
    <row r="7" spans="1:9" s="61" customFormat="1" x14ac:dyDescent="0.25">
      <c r="A7" s="30" t="s">
        <v>1081</v>
      </c>
      <c r="B7" s="15" t="s">
        <v>1176</v>
      </c>
      <c r="C7" s="21" t="s">
        <v>1175</v>
      </c>
      <c r="D7" s="31" t="s">
        <v>1227</v>
      </c>
      <c r="E7" s="15"/>
      <c r="I7" s="39" t="s">
        <v>1364</v>
      </c>
    </row>
    <row r="8" spans="1:9" s="61" customFormat="1" ht="30" x14ac:dyDescent="0.25">
      <c r="A8" s="30" t="s">
        <v>1815</v>
      </c>
      <c r="B8" s="15" t="s">
        <v>1824</v>
      </c>
      <c r="C8" s="21" t="s">
        <v>1175</v>
      </c>
      <c r="D8" s="31" t="s">
        <v>1225</v>
      </c>
      <c r="E8" s="15"/>
      <c r="I8" s="39" t="s">
        <v>1816</v>
      </c>
    </row>
    <row r="9" spans="1:9" s="61" customFormat="1" x14ac:dyDescent="0.25">
      <c r="A9" s="30" t="s">
        <v>3</v>
      </c>
      <c r="B9" s="15" t="s">
        <v>1177</v>
      </c>
      <c r="C9" s="21" t="s">
        <v>1175</v>
      </c>
      <c r="D9" s="31" t="s">
        <v>1394</v>
      </c>
      <c r="E9" s="15"/>
      <c r="I9" s="39" t="s">
        <v>1365</v>
      </c>
    </row>
    <row r="10" spans="1:9" s="61" customFormat="1" x14ac:dyDescent="0.25">
      <c r="A10" s="20" t="s">
        <v>1178</v>
      </c>
      <c r="B10" s="15" t="s">
        <v>1068</v>
      </c>
      <c r="C10" s="21" t="s">
        <v>1175</v>
      </c>
      <c r="D10" s="31" t="s">
        <v>1228</v>
      </c>
      <c r="E10" s="28"/>
      <c r="I10" s="39" t="s">
        <v>1366</v>
      </c>
    </row>
    <row r="11" spans="1:9" s="61" customFormat="1" x14ac:dyDescent="0.25">
      <c r="A11" s="28" t="s">
        <v>1179</v>
      </c>
      <c r="B11" s="15" t="s">
        <v>1180</v>
      </c>
      <c r="C11" s="21" t="s">
        <v>1175</v>
      </c>
      <c r="D11" s="31" t="s">
        <v>1229</v>
      </c>
      <c r="E11" s="28"/>
      <c r="I11" s="39" t="s">
        <v>1367</v>
      </c>
    </row>
    <row r="12" spans="1:9" s="61" customFormat="1" ht="30" x14ac:dyDescent="0.25">
      <c r="A12" s="20" t="s">
        <v>1</v>
      </c>
      <c r="B12" s="15" t="s">
        <v>1181</v>
      </c>
      <c r="C12" s="21" t="s">
        <v>1175</v>
      </c>
      <c r="D12" s="31" t="s">
        <v>1230</v>
      </c>
      <c r="E12" s="15"/>
      <c r="I12" s="39" t="s">
        <v>1368</v>
      </c>
    </row>
    <row r="13" spans="1:9" s="61" customFormat="1" ht="30" x14ac:dyDescent="0.25">
      <c r="A13" s="20" t="s">
        <v>1182</v>
      </c>
      <c r="B13" s="15" t="s">
        <v>1825</v>
      </c>
      <c r="C13" s="21" t="s">
        <v>1175</v>
      </c>
      <c r="D13" s="31" t="s">
        <v>1395</v>
      </c>
      <c r="E13" s="15"/>
      <c r="I13" s="39" t="s">
        <v>1369</v>
      </c>
    </row>
    <row r="14" spans="1:9" s="61" customFormat="1" ht="60" x14ac:dyDescent="0.25">
      <c r="A14" s="20" t="s">
        <v>1039</v>
      </c>
      <c r="B14" s="27" t="s">
        <v>1826</v>
      </c>
      <c r="C14" s="21" t="s">
        <v>1175</v>
      </c>
      <c r="D14" s="31" t="s">
        <v>1231</v>
      </c>
      <c r="E14" s="15" t="s">
        <v>1183</v>
      </c>
      <c r="I14" s="39" t="s">
        <v>1370</v>
      </c>
    </row>
    <row r="15" spans="1:9" s="61" customFormat="1" ht="45" x14ac:dyDescent="0.25">
      <c r="A15" s="20" t="s">
        <v>850</v>
      </c>
      <c r="B15" s="27" t="s">
        <v>1827</v>
      </c>
      <c r="C15" s="21" t="s">
        <v>1175</v>
      </c>
      <c r="D15" s="31" t="s">
        <v>1226</v>
      </c>
      <c r="E15" s="15" t="s">
        <v>1184</v>
      </c>
      <c r="I15" s="39" t="s">
        <v>1371</v>
      </c>
    </row>
    <row r="16" spans="1:9" s="61" customFormat="1" ht="75" x14ac:dyDescent="0.25">
      <c r="A16" s="20" t="s">
        <v>1185</v>
      </c>
      <c r="B16" s="27" t="s">
        <v>1828</v>
      </c>
      <c r="C16" s="21" t="s">
        <v>1175</v>
      </c>
      <c r="D16" s="31" t="s">
        <v>1232</v>
      </c>
      <c r="E16" s="15" t="s">
        <v>1186</v>
      </c>
      <c r="I16" s="39" t="s">
        <v>1372</v>
      </c>
    </row>
    <row r="17" spans="1:9" s="61" customFormat="1" ht="60" x14ac:dyDescent="0.25">
      <c r="A17" s="28" t="s">
        <v>1187</v>
      </c>
      <c r="B17" s="27" t="s">
        <v>1829</v>
      </c>
      <c r="C17" s="15" t="s">
        <v>1175</v>
      </c>
      <c r="D17" s="31" t="s">
        <v>1221</v>
      </c>
      <c r="E17" s="28" t="s">
        <v>1188</v>
      </c>
      <c r="I17" s="39" t="s">
        <v>1373</v>
      </c>
    </row>
    <row r="18" spans="1:9" s="61" customFormat="1" ht="45" x14ac:dyDescent="0.25">
      <c r="A18" s="20" t="s">
        <v>1189</v>
      </c>
      <c r="B18" s="27" t="s">
        <v>1830</v>
      </c>
      <c r="C18" s="21" t="s">
        <v>1175</v>
      </c>
      <c r="D18" s="31" t="s">
        <v>1224</v>
      </c>
      <c r="E18" s="15"/>
      <c r="I18" s="39" t="s">
        <v>1374</v>
      </c>
    </row>
    <row r="19" spans="1:9" x14ac:dyDescent="0.25">
      <c r="A19" s="20" t="s">
        <v>1190</v>
      </c>
      <c r="B19" s="15" t="s">
        <v>1191</v>
      </c>
      <c r="C19" s="21" t="s">
        <v>1175</v>
      </c>
      <c r="D19" s="31" t="s">
        <v>1233</v>
      </c>
      <c r="E19" s="32"/>
      <c r="I19" s="35" t="s">
        <v>1375</v>
      </c>
    </row>
    <row r="20" spans="1:9" ht="45" x14ac:dyDescent="0.25">
      <c r="A20" s="20" t="s">
        <v>1192</v>
      </c>
      <c r="B20" s="15" t="s">
        <v>1193</v>
      </c>
      <c r="C20" s="21" t="s">
        <v>1175</v>
      </c>
      <c r="D20" s="31" t="s">
        <v>1234</v>
      </c>
      <c r="E20" s="32"/>
      <c r="I20" s="35" t="s">
        <v>1376</v>
      </c>
    </row>
    <row r="21" spans="1:9" ht="30" x14ac:dyDescent="0.25">
      <c r="A21" s="20" t="s">
        <v>1194</v>
      </c>
      <c r="B21" s="15" t="s">
        <v>1195</v>
      </c>
      <c r="C21" s="21" t="s">
        <v>1172</v>
      </c>
      <c r="D21" s="38" t="s">
        <v>1396</v>
      </c>
      <c r="E21" s="15" t="s">
        <v>1196</v>
      </c>
      <c r="I21" s="35" t="s">
        <v>1377</v>
      </c>
    </row>
    <row r="22" spans="1:9" x14ac:dyDescent="0.25">
      <c r="A22" s="20" t="s">
        <v>1197</v>
      </c>
      <c r="B22" s="27" t="s">
        <v>1198</v>
      </c>
      <c r="C22" s="22" t="s">
        <v>1175</v>
      </c>
      <c r="D22" s="31" t="s">
        <v>1226</v>
      </c>
      <c r="E22" s="32"/>
      <c r="I22" s="35" t="s">
        <v>1378</v>
      </c>
    </row>
    <row r="23" spans="1:9" x14ac:dyDescent="0.25">
      <c r="A23" s="20" t="s">
        <v>1199</v>
      </c>
      <c r="B23" s="27" t="s">
        <v>1200</v>
      </c>
      <c r="C23" s="22" t="s">
        <v>1175</v>
      </c>
      <c r="D23" s="31" t="s">
        <v>1220</v>
      </c>
      <c r="E23" s="32"/>
      <c r="I23" s="35" t="s">
        <v>1379</v>
      </c>
    </row>
    <row r="24" spans="1:9" x14ac:dyDescent="0.25">
      <c r="A24" s="20" t="s">
        <v>1201</v>
      </c>
      <c r="B24" s="22" t="s">
        <v>1202</v>
      </c>
      <c r="C24" s="22" t="s">
        <v>1172</v>
      </c>
      <c r="D24" s="38" t="s">
        <v>1396</v>
      </c>
      <c r="E24" s="32"/>
      <c r="I24" s="35" t="s">
        <v>1380</v>
      </c>
    </row>
    <row r="25" spans="1:9" x14ac:dyDescent="0.25">
      <c r="A25" s="20" t="s">
        <v>1203</v>
      </c>
      <c r="B25" s="29" t="s">
        <v>1204</v>
      </c>
      <c r="C25" s="21" t="s">
        <v>1172</v>
      </c>
      <c r="D25" s="38" t="s">
        <v>1396</v>
      </c>
      <c r="E25" s="32"/>
      <c r="I25" s="35" t="s">
        <v>1381</v>
      </c>
    </row>
    <row r="26" spans="1:9" s="33" customFormat="1" ht="334.5" customHeight="1" x14ac:dyDescent="0.25">
      <c r="A26" s="89" t="s">
        <v>1588</v>
      </c>
      <c r="B26" s="90" t="s">
        <v>1831</v>
      </c>
      <c r="C26" s="21" t="s">
        <v>1172</v>
      </c>
      <c r="D26" s="38" t="s">
        <v>1396</v>
      </c>
      <c r="E26" s="32"/>
      <c r="I26" s="35" t="s">
        <v>1381</v>
      </c>
    </row>
    <row r="27" spans="1:9" ht="30" x14ac:dyDescent="0.25">
      <c r="A27" s="20" t="s">
        <v>1205</v>
      </c>
      <c r="B27" s="15" t="s">
        <v>1206</v>
      </c>
      <c r="C27" s="21" t="s">
        <v>1172</v>
      </c>
      <c r="D27" s="38" t="s">
        <v>1396</v>
      </c>
      <c r="E27" s="15" t="s">
        <v>1207</v>
      </c>
      <c r="I27" s="35" t="s">
        <v>1392</v>
      </c>
    </row>
    <row r="28" spans="1:9" ht="37.5" customHeight="1" x14ac:dyDescent="0.25">
      <c r="A28" s="20" t="s">
        <v>1080</v>
      </c>
      <c r="B28" s="90" t="s">
        <v>1832</v>
      </c>
      <c r="C28" s="21" t="s">
        <v>1175</v>
      </c>
      <c r="D28" s="31" t="s">
        <v>1222</v>
      </c>
      <c r="E28" s="15" t="s">
        <v>1208</v>
      </c>
      <c r="I28" s="35" t="s">
        <v>1382</v>
      </c>
    </row>
    <row r="29" spans="1:9" s="33" customFormat="1" ht="45" x14ac:dyDescent="0.25">
      <c r="A29" s="89" t="s">
        <v>1581</v>
      </c>
      <c r="B29" s="27" t="s">
        <v>1817</v>
      </c>
      <c r="C29" s="15" t="s">
        <v>1209</v>
      </c>
      <c r="D29" s="31" t="s">
        <v>1223</v>
      </c>
      <c r="E29" s="15" t="s">
        <v>1208</v>
      </c>
      <c r="I29" s="35" t="s">
        <v>1589</v>
      </c>
    </row>
    <row r="30" spans="1:9" ht="45" x14ac:dyDescent="0.25">
      <c r="A30" s="89" t="s">
        <v>1582</v>
      </c>
      <c r="B30" s="27" t="s">
        <v>1818</v>
      </c>
      <c r="C30" s="15" t="s">
        <v>1209</v>
      </c>
      <c r="D30" s="31" t="s">
        <v>1223</v>
      </c>
      <c r="E30" s="15" t="s">
        <v>1208</v>
      </c>
      <c r="I30" s="35" t="s">
        <v>1590</v>
      </c>
    </row>
    <row r="31" spans="1:9" x14ac:dyDescent="0.25">
      <c r="A31" s="20" t="s">
        <v>1069</v>
      </c>
      <c r="B31" s="27" t="s">
        <v>1833</v>
      </c>
      <c r="C31" s="21" t="s">
        <v>1175</v>
      </c>
      <c r="D31" s="31" t="s">
        <v>1224</v>
      </c>
      <c r="E31" s="15" t="s">
        <v>1210</v>
      </c>
      <c r="I31" s="35" t="s">
        <v>1383</v>
      </c>
    </row>
    <row r="32" spans="1:9" ht="30" x14ac:dyDescent="0.25">
      <c r="A32" s="20" t="s">
        <v>1071</v>
      </c>
      <c r="B32" s="91" t="s">
        <v>1834</v>
      </c>
      <c r="C32" s="15" t="s">
        <v>1175</v>
      </c>
      <c r="D32" s="31" t="s">
        <v>1221</v>
      </c>
      <c r="E32" s="15" t="s">
        <v>1211</v>
      </c>
      <c r="I32" s="35" t="s">
        <v>1384</v>
      </c>
    </row>
    <row r="33" spans="1:9" ht="30" x14ac:dyDescent="0.25">
      <c r="A33" s="92" t="s">
        <v>1070</v>
      </c>
      <c r="B33" s="91" t="s">
        <v>1835</v>
      </c>
      <c r="C33" s="19" t="s">
        <v>1175</v>
      </c>
      <c r="D33" s="14" t="s">
        <v>1225</v>
      </c>
      <c r="E33" s="15" t="s">
        <v>1212</v>
      </c>
      <c r="I33" s="35" t="s">
        <v>1385</v>
      </c>
    </row>
    <row r="34" spans="1:9" ht="30" x14ac:dyDescent="0.25">
      <c r="A34" s="25" t="s">
        <v>1072</v>
      </c>
      <c r="B34" s="91" t="s">
        <v>1836</v>
      </c>
      <c r="C34" s="26" t="s">
        <v>1213</v>
      </c>
      <c r="D34" s="14" t="s">
        <v>1226</v>
      </c>
      <c r="E34" s="15" t="s">
        <v>1214</v>
      </c>
      <c r="I34" s="35" t="s">
        <v>1386</v>
      </c>
    </row>
    <row r="35" spans="1:9" s="61" customFormat="1" ht="30" x14ac:dyDescent="0.25">
      <c r="A35" s="25" t="s">
        <v>846</v>
      </c>
      <c r="B35" s="27" t="s">
        <v>1837</v>
      </c>
      <c r="C35" s="26" t="s">
        <v>1175</v>
      </c>
      <c r="D35" s="31" t="s">
        <v>1843</v>
      </c>
      <c r="E35" s="15" t="s">
        <v>1844</v>
      </c>
      <c r="I35" s="39" t="s">
        <v>1845</v>
      </c>
    </row>
    <row r="36" spans="1:9" ht="30" x14ac:dyDescent="0.25">
      <c r="A36" s="25" t="s">
        <v>1078</v>
      </c>
      <c r="B36" s="91" t="s">
        <v>1838</v>
      </c>
      <c r="C36" s="26" t="s">
        <v>1175</v>
      </c>
      <c r="D36" s="14" t="s">
        <v>1225</v>
      </c>
      <c r="E36" s="15" t="s">
        <v>1215</v>
      </c>
      <c r="I36" s="35" t="s">
        <v>1387</v>
      </c>
    </row>
    <row r="37" spans="1:9" ht="30" x14ac:dyDescent="0.25">
      <c r="A37" s="25" t="s">
        <v>1074</v>
      </c>
      <c r="B37" s="91" t="s">
        <v>1839</v>
      </c>
      <c r="C37" s="26" t="s">
        <v>1175</v>
      </c>
      <c r="D37" s="14" t="s">
        <v>1226</v>
      </c>
      <c r="E37" s="15" t="s">
        <v>1216</v>
      </c>
      <c r="I37" s="35" t="s">
        <v>1388</v>
      </c>
    </row>
    <row r="38" spans="1:9" ht="30" x14ac:dyDescent="0.25">
      <c r="A38" s="25" t="s">
        <v>1079</v>
      </c>
      <c r="B38" s="91" t="s">
        <v>1840</v>
      </c>
      <c r="C38" s="26" t="s">
        <v>1175</v>
      </c>
      <c r="D38" s="14" t="s">
        <v>1226</v>
      </c>
      <c r="E38" s="15" t="s">
        <v>1217</v>
      </c>
      <c r="I38" s="35" t="s">
        <v>1389</v>
      </c>
    </row>
    <row r="39" spans="1:9" ht="30" x14ac:dyDescent="0.25">
      <c r="A39" s="25" t="s">
        <v>1075</v>
      </c>
      <c r="B39" s="91" t="s">
        <v>1841</v>
      </c>
      <c r="C39" s="26" t="s">
        <v>1175</v>
      </c>
      <c r="D39" s="14" t="s">
        <v>1226</v>
      </c>
      <c r="E39" s="15" t="s">
        <v>1218</v>
      </c>
      <c r="I39" s="35" t="s">
        <v>1390</v>
      </c>
    </row>
    <row r="40" spans="1:9" ht="30" x14ac:dyDescent="0.25">
      <c r="A40" s="25" t="s">
        <v>1073</v>
      </c>
      <c r="B40" s="91" t="s">
        <v>1842</v>
      </c>
      <c r="C40" s="26" t="s">
        <v>1213</v>
      </c>
      <c r="D40" s="14" t="s">
        <v>1226</v>
      </c>
      <c r="E40" s="15" t="s">
        <v>1219</v>
      </c>
      <c r="I40" s="35" t="s">
        <v>1391</v>
      </c>
    </row>
    <row r="41" spans="1:9" s="61" customFormat="1" ht="45" x14ac:dyDescent="0.25">
      <c r="A41" s="25" t="s">
        <v>1819</v>
      </c>
      <c r="B41" s="26" t="s">
        <v>1819</v>
      </c>
      <c r="C41" s="26" t="s">
        <v>1175</v>
      </c>
      <c r="D41" s="31" t="s">
        <v>1820</v>
      </c>
      <c r="E41" s="15" t="s">
        <v>1821</v>
      </c>
      <c r="I41" s="39" t="s">
        <v>1822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5"/>
  <sheetViews>
    <sheetView zoomScale="80" zoomScaleNormal="80" workbookViewId="0">
      <pane ySplit="1" topLeftCell="A2" activePane="bottomLeft" state="frozen"/>
      <selection pane="bottomLeft" activeCell="C39" sqref="C39"/>
    </sheetView>
  </sheetViews>
  <sheetFormatPr defaultRowHeight="15" x14ac:dyDescent="0.25"/>
  <cols>
    <col min="1" max="1" width="15.28515625" bestFit="1" customWidth="1"/>
    <col min="2" max="2" width="55.5703125" bestFit="1" customWidth="1"/>
    <col min="3" max="3" width="46.28515625" bestFit="1" customWidth="1"/>
    <col min="4" max="4" width="34.42578125" customWidth="1"/>
    <col min="5" max="5" width="113.42578125" style="1" bestFit="1" customWidth="1"/>
    <col min="6" max="6" width="17.28515625" bestFit="1" customWidth="1"/>
    <col min="7" max="7" width="12.5703125" bestFit="1" customWidth="1"/>
  </cols>
  <sheetData>
    <row r="1" spans="1:7" s="2" customFormat="1" x14ac:dyDescent="0.25">
      <c r="A1" s="2" t="s">
        <v>549</v>
      </c>
      <c r="B1" s="2" t="s">
        <v>550</v>
      </c>
      <c r="C1" s="2" t="s">
        <v>551</v>
      </c>
      <c r="D1" s="3" t="s">
        <v>552</v>
      </c>
      <c r="E1" s="2" t="s">
        <v>553</v>
      </c>
      <c r="F1" s="2" t="s">
        <v>554</v>
      </c>
      <c r="G1" s="2" t="s">
        <v>5</v>
      </c>
    </row>
    <row r="2" spans="1:7" x14ac:dyDescent="0.25">
      <c r="A2" t="s">
        <v>399</v>
      </c>
      <c r="B2" t="s">
        <v>555</v>
      </c>
      <c r="C2" t="s">
        <v>556</v>
      </c>
      <c r="D2" s="1" t="s">
        <v>399</v>
      </c>
      <c r="E2" t="s">
        <v>557</v>
      </c>
      <c r="F2" t="s">
        <v>346</v>
      </c>
      <c r="G2">
        <v>1</v>
      </c>
    </row>
    <row r="3" spans="1:7" x14ac:dyDescent="0.25">
      <c r="A3" t="s">
        <v>489</v>
      </c>
      <c r="B3" t="s">
        <v>558</v>
      </c>
      <c r="C3" t="s">
        <v>559</v>
      </c>
      <c r="D3" s="1" t="s">
        <v>489</v>
      </c>
      <c r="E3" t="s">
        <v>560</v>
      </c>
      <c r="F3" t="s">
        <v>346</v>
      </c>
      <c r="G3">
        <v>2</v>
      </c>
    </row>
    <row r="4" spans="1:7" x14ac:dyDescent="0.25">
      <c r="A4" s="33" t="s">
        <v>442</v>
      </c>
      <c r="B4" s="33" t="s">
        <v>561</v>
      </c>
      <c r="C4" s="33" t="s">
        <v>562</v>
      </c>
      <c r="D4" s="1" t="s">
        <v>442</v>
      </c>
      <c r="E4" s="33" t="s">
        <v>563</v>
      </c>
      <c r="F4" t="s">
        <v>346</v>
      </c>
      <c r="G4">
        <v>3</v>
      </c>
    </row>
    <row r="5" spans="1:7" x14ac:dyDescent="0.25">
      <c r="A5" t="s">
        <v>461</v>
      </c>
      <c r="B5" t="s">
        <v>564</v>
      </c>
      <c r="C5" t="s">
        <v>565</v>
      </c>
      <c r="D5" s="1" t="s">
        <v>461</v>
      </c>
      <c r="E5" t="s">
        <v>566</v>
      </c>
      <c r="F5" t="s">
        <v>346</v>
      </c>
      <c r="G5">
        <v>4</v>
      </c>
    </row>
    <row r="6" spans="1:7" x14ac:dyDescent="0.25">
      <c r="A6" t="s">
        <v>403</v>
      </c>
      <c r="B6" t="s">
        <v>567</v>
      </c>
      <c r="C6" t="s">
        <v>568</v>
      </c>
      <c r="D6" s="1" t="s">
        <v>403</v>
      </c>
      <c r="E6" t="s">
        <v>569</v>
      </c>
      <c r="F6" t="s">
        <v>346</v>
      </c>
      <c r="G6">
        <v>5</v>
      </c>
    </row>
    <row r="7" spans="1:7" x14ac:dyDescent="0.25">
      <c r="A7" t="s">
        <v>570</v>
      </c>
      <c r="B7" t="s">
        <v>571</v>
      </c>
      <c r="C7" t="s">
        <v>572</v>
      </c>
      <c r="D7" s="1" t="s">
        <v>570</v>
      </c>
      <c r="E7" t="s">
        <v>573</v>
      </c>
      <c r="F7" t="s">
        <v>346</v>
      </c>
      <c r="G7">
        <v>6</v>
      </c>
    </row>
    <row r="8" spans="1:7" x14ac:dyDescent="0.25">
      <c r="A8" t="s">
        <v>492</v>
      </c>
      <c r="B8" t="s">
        <v>587</v>
      </c>
      <c r="C8" t="s">
        <v>587</v>
      </c>
      <c r="D8" s="1" t="s">
        <v>587</v>
      </c>
      <c r="E8" t="s">
        <v>588</v>
      </c>
      <c r="F8" t="s">
        <v>344</v>
      </c>
      <c r="G8" s="11">
        <v>7</v>
      </c>
    </row>
    <row r="9" spans="1:7" s="11" customFormat="1" x14ac:dyDescent="0.25">
      <c r="A9" s="11" t="s">
        <v>1254</v>
      </c>
      <c r="B9" s="48" t="s">
        <v>1256</v>
      </c>
      <c r="C9" s="48" t="s">
        <v>1256</v>
      </c>
      <c r="D9" s="48" t="s">
        <v>1256</v>
      </c>
      <c r="E9" s="11" t="s">
        <v>583</v>
      </c>
      <c r="F9" s="11" t="s">
        <v>340</v>
      </c>
      <c r="G9" s="11">
        <v>8</v>
      </c>
    </row>
    <row r="10" spans="1:7" s="11" customFormat="1" x14ac:dyDescent="0.25">
      <c r="A10" s="11" t="s">
        <v>577</v>
      </c>
      <c r="B10" s="11" t="s">
        <v>1113</v>
      </c>
      <c r="C10" s="11" t="s">
        <v>1113</v>
      </c>
      <c r="D10" s="48" t="s">
        <v>1113</v>
      </c>
      <c r="E10" s="11" t="s">
        <v>1114</v>
      </c>
      <c r="F10" s="11" t="s">
        <v>340</v>
      </c>
      <c r="G10" s="11">
        <v>9</v>
      </c>
    </row>
    <row r="11" spans="1:7" s="11" customFormat="1" x14ac:dyDescent="0.25">
      <c r="A11" s="11" t="s">
        <v>578</v>
      </c>
      <c r="B11" s="11" t="s">
        <v>579</v>
      </c>
      <c r="C11" s="11" t="s">
        <v>580</v>
      </c>
      <c r="D11" s="48" t="s">
        <v>1259</v>
      </c>
      <c r="E11" s="11" t="s">
        <v>581</v>
      </c>
      <c r="F11" s="11" t="s">
        <v>340</v>
      </c>
      <c r="G11" s="11">
        <v>10</v>
      </c>
    </row>
    <row r="12" spans="1:7" s="11" customFormat="1" x14ac:dyDescent="0.25">
      <c r="A12" s="11" t="s">
        <v>574</v>
      </c>
      <c r="B12" s="11" t="s">
        <v>575</v>
      </c>
      <c r="C12" s="11" t="s">
        <v>575</v>
      </c>
      <c r="D12" s="48" t="s">
        <v>1257</v>
      </c>
      <c r="E12" s="11" t="s">
        <v>576</v>
      </c>
      <c r="F12" s="11" t="s">
        <v>340</v>
      </c>
      <c r="G12" s="11">
        <v>11</v>
      </c>
    </row>
    <row r="13" spans="1:7" s="11" customFormat="1" x14ac:dyDescent="0.25">
      <c r="A13" s="11" t="s">
        <v>1255</v>
      </c>
      <c r="B13" s="11" t="s">
        <v>1260</v>
      </c>
      <c r="C13" s="11" t="s">
        <v>1260</v>
      </c>
      <c r="D13" s="11" t="s">
        <v>1258</v>
      </c>
      <c r="E13" s="11" t="s">
        <v>583</v>
      </c>
      <c r="F13" s="11" t="s">
        <v>340</v>
      </c>
      <c r="G13" s="11">
        <v>12</v>
      </c>
    </row>
    <row r="14" spans="1:7" s="11" customFormat="1" x14ac:dyDescent="0.25">
      <c r="A14" s="11" t="s">
        <v>584</v>
      </c>
      <c r="B14" s="11" t="s">
        <v>585</v>
      </c>
      <c r="C14" s="11" t="s">
        <v>585</v>
      </c>
      <c r="D14" s="11" t="s">
        <v>585</v>
      </c>
      <c r="E14" s="11" t="s">
        <v>586</v>
      </c>
      <c r="F14" s="11" t="s">
        <v>340</v>
      </c>
      <c r="G14" s="11">
        <v>13</v>
      </c>
    </row>
    <row r="15" spans="1:7" s="49" customFormat="1" x14ac:dyDescent="0.25">
      <c r="A15" s="61" t="s">
        <v>8626</v>
      </c>
      <c r="B15" s="61" t="s">
        <v>8996</v>
      </c>
      <c r="C15" s="61" t="s">
        <v>8996</v>
      </c>
      <c r="D15" s="48" t="s">
        <v>8996</v>
      </c>
      <c r="E15" s="48"/>
      <c r="F15" s="61" t="s">
        <v>8626</v>
      </c>
      <c r="G15" s="61">
        <v>14</v>
      </c>
    </row>
  </sheetData>
  <sortState xmlns:xlrd2="http://schemas.microsoft.com/office/spreadsheetml/2017/richdata2" ref="A10:G16">
    <sortCondition ref="D10:D1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5"/>
  <sheetViews>
    <sheetView workbookViewId="0">
      <pane ySplit="1" topLeftCell="A2" activePane="bottomLeft" state="frozen"/>
      <selection pane="bottomLeft" activeCell="A11" sqref="A11"/>
    </sheetView>
  </sheetViews>
  <sheetFormatPr defaultRowHeight="15" x14ac:dyDescent="0.25"/>
  <cols>
    <col min="1" max="1" width="17.42578125" bestFit="1" customWidth="1"/>
    <col min="2" max="2" width="27.28515625" bestFit="1" customWidth="1"/>
    <col min="3" max="3" width="19.28515625" bestFit="1" customWidth="1"/>
    <col min="4" max="4" width="12.5703125" bestFit="1" customWidth="1"/>
  </cols>
  <sheetData>
    <row r="1" spans="1:4" s="2" customFormat="1" x14ac:dyDescent="0.25">
      <c r="A1" s="2" t="s">
        <v>1067</v>
      </c>
      <c r="B1" s="6" t="s">
        <v>1066</v>
      </c>
      <c r="C1" s="3" t="s">
        <v>2</v>
      </c>
      <c r="D1" s="2" t="s">
        <v>5</v>
      </c>
    </row>
    <row r="2" spans="1:4" s="61" customFormat="1" x14ac:dyDescent="0.25">
      <c r="A2" s="61" t="s">
        <v>8626</v>
      </c>
      <c r="B2" s="61" t="s">
        <v>1196</v>
      </c>
      <c r="C2" s="61" t="s">
        <v>1196</v>
      </c>
      <c r="D2" s="61">
        <v>1</v>
      </c>
    </row>
    <row r="3" spans="1:4" x14ac:dyDescent="0.25">
      <c r="A3" t="s">
        <v>340</v>
      </c>
      <c r="B3" s="7" t="s">
        <v>341</v>
      </c>
      <c r="C3" s="1" t="s">
        <v>343</v>
      </c>
      <c r="D3">
        <v>2</v>
      </c>
    </row>
    <row r="4" spans="1:4" x14ac:dyDescent="0.25">
      <c r="A4" t="s">
        <v>344</v>
      </c>
      <c r="B4" s="7" t="s">
        <v>345</v>
      </c>
      <c r="C4" s="1" t="s">
        <v>345</v>
      </c>
      <c r="D4">
        <v>3</v>
      </c>
    </row>
    <row r="5" spans="1:4" x14ac:dyDescent="0.25">
      <c r="A5" t="s">
        <v>346</v>
      </c>
      <c r="B5" s="7" t="s">
        <v>347</v>
      </c>
      <c r="C5" s="1" t="s">
        <v>347</v>
      </c>
      <c r="D5" s="33">
        <v>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7"/>
  <sheetViews>
    <sheetView workbookViewId="0">
      <pane ySplit="1" topLeftCell="A2" activePane="bottomLeft" state="frozen"/>
      <selection pane="bottomLeft" activeCell="A2" sqref="A2:B5"/>
    </sheetView>
  </sheetViews>
  <sheetFormatPr defaultRowHeight="15" x14ac:dyDescent="0.25"/>
  <cols>
    <col min="1" max="1" width="13.85546875" bestFit="1" customWidth="1"/>
    <col min="2" max="3" width="21.42578125" bestFit="1" customWidth="1"/>
    <col min="4" max="4" width="12.5703125" bestFit="1" customWidth="1"/>
    <col min="5" max="5" width="5.5703125" customWidth="1"/>
    <col min="9" max="9" width="44.28515625" style="35" customWidth="1"/>
  </cols>
  <sheetData>
    <row r="1" spans="1:11" s="2" customFormat="1" x14ac:dyDescent="0.25">
      <c r="A1" s="2" t="s">
        <v>1069</v>
      </c>
      <c r="B1" s="6" t="s">
        <v>1178</v>
      </c>
      <c r="C1" s="3" t="s">
        <v>2</v>
      </c>
      <c r="D1" s="2" t="s">
        <v>5</v>
      </c>
      <c r="I1" s="34" t="s">
        <v>1358</v>
      </c>
    </row>
    <row r="2" spans="1:11" x14ac:dyDescent="0.25">
      <c r="A2" s="57" t="s">
        <v>295</v>
      </c>
      <c r="B2" s="59" t="s">
        <v>548</v>
      </c>
      <c r="C2" s="48" t="s">
        <v>548</v>
      </c>
      <c r="D2" s="57">
        <v>1</v>
      </c>
      <c r="E2" s="57"/>
      <c r="I2" s="35" t="str">
        <f>"if "&amp;A$1&amp;" = """&amp;A2&amp;""" then "&amp;B$1&amp;" = """&amp;B2&amp;""";"</f>
        <v>if TopicID = "TVFUNC" then Topic = "Visual Function";</v>
      </c>
      <c r="K2" s="36" t="str">
        <f>"If "&amp;A$1&amp;" = """&amp;A2&amp;""" and "&amp;B$1&amp;" = """&amp;B2&amp;""" then Validation_Response=0;"</f>
        <v>If TopicID = "TVFUNC" and Topic = "Visual Function" then Validation_Response=0;</v>
      </c>
    </row>
    <row r="3" spans="1:11" x14ac:dyDescent="0.25">
      <c r="A3" s="57" t="s">
        <v>309</v>
      </c>
      <c r="B3" s="59" t="s">
        <v>545</v>
      </c>
      <c r="C3" s="48" t="s">
        <v>545</v>
      </c>
      <c r="D3" s="57">
        <v>2</v>
      </c>
      <c r="E3" s="57"/>
      <c r="I3" s="35" t="str">
        <f>"if "&amp;A$1&amp;" = """&amp;A3&amp;""" then "&amp;B$1&amp;" = """&amp;B3&amp;""";"</f>
        <v>if TopicID = "TCOND" then Topic = "Eye Health Conditions";</v>
      </c>
      <c r="J3" s="33" t="s">
        <v>1360</v>
      </c>
      <c r="K3" s="36" t="str">
        <f>"If "&amp;A$1&amp;" = """&amp;A3&amp;""" and "&amp;B$1&amp;" = """&amp;B3&amp;""" then Validation_Response=0;"</f>
        <v>If TopicID = "TCOND" and Topic = "Eye Health Conditions" then Validation_Response=0;</v>
      </c>
    </row>
    <row r="4" spans="1:11" x14ac:dyDescent="0.25">
      <c r="A4" s="57" t="s">
        <v>300</v>
      </c>
      <c r="B4" s="48" t="s">
        <v>547</v>
      </c>
      <c r="C4" s="59" t="s">
        <v>547</v>
      </c>
      <c r="D4" s="57">
        <v>3</v>
      </c>
      <c r="E4" s="57"/>
      <c r="I4" s="35" t="str">
        <f>"if "&amp;A$1&amp;" = """&amp;A4&amp;""" then "&amp;B$1&amp;" = """&amp;B4&amp;""";"</f>
        <v>if TopicID = "TUTL" then Topic = "Service Utilization";</v>
      </c>
      <c r="J4" s="33" t="s">
        <v>1360</v>
      </c>
      <c r="K4" s="36" t="str">
        <f>"If "&amp;A$1&amp;" = """&amp;A4&amp;""" and "&amp;B$1&amp;" = """&amp;B4&amp;""" then Validation_Response=0;"</f>
        <v>If TopicID = "TUTL" and Topic = "Service Utilization" then Validation_Response=0;</v>
      </c>
    </row>
    <row r="5" spans="1:11" x14ac:dyDescent="0.25">
      <c r="A5" s="57" t="s">
        <v>337</v>
      </c>
      <c r="B5" s="59" t="s">
        <v>546</v>
      </c>
      <c r="C5" s="48" t="s">
        <v>546</v>
      </c>
      <c r="D5" s="57">
        <v>4</v>
      </c>
      <c r="E5" s="57"/>
      <c r="I5" s="35" t="str">
        <f>"if "&amp;A$1&amp;" = """&amp;A5&amp;""" then "&amp;B$1&amp;" = """&amp;B5&amp;""";"</f>
        <v>if TopicID = "TINS" then Topic = "Insurance and Costs";</v>
      </c>
      <c r="K5" s="36" t="str">
        <f>"If "&amp;A$1&amp;" = """&amp;A5&amp;""" and "&amp;B$1&amp;" = """&amp;B5&amp;""" then Validation_Response=0;"</f>
        <v>If TopicID = "TINS" and Topic = "Insurance and Costs" then Validation_Response=0;</v>
      </c>
    </row>
    <row r="6" spans="1:11" x14ac:dyDescent="0.25">
      <c r="A6" s="33"/>
      <c r="B6" s="33"/>
    </row>
    <row r="7" spans="1:11" x14ac:dyDescent="0.25">
      <c r="A7" s="33"/>
      <c r="B7" s="3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56"/>
  <sheetViews>
    <sheetView tabSelected="1" workbookViewId="0">
      <pane ySplit="1" topLeftCell="A39" activePane="bottomLeft" state="frozen"/>
      <selection pane="bottomLeft" activeCell="I44" sqref="I44"/>
    </sheetView>
  </sheetViews>
  <sheetFormatPr defaultColWidth="9.140625" defaultRowHeight="15" x14ac:dyDescent="0.25"/>
  <cols>
    <col min="1" max="1" width="10.7109375" style="57" bestFit="1" customWidth="1"/>
    <col min="2" max="2" width="55.140625" style="57" bestFit="1" customWidth="1"/>
    <col min="3" max="3" width="46.7109375" style="57" bestFit="1" customWidth="1"/>
    <col min="4" max="4" width="12.5703125" style="57" bestFit="1" customWidth="1"/>
    <col min="5" max="5" width="8.140625" style="57" bestFit="1" customWidth="1"/>
    <col min="6" max="6" width="12.42578125" style="57" bestFit="1" customWidth="1"/>
    <col min="7" max="8" width="4" style="57" customWidth="1"/>
    <col min="9" max="9" width="59" style="39" customWidth="1"/>
    <col min="10" max="10" width="29.28515625" style="39" customWidth="1"/>
    <col min="11" max="11" width="132.140625" style="39" bestFit="1" customWidth="1"/>
    <col min="12" max="16384" width="9.140625" style="57"/>
  </cols>
  <sheetData>
    <row r="1" spans="1:12" s="49" customFormat="1" x14ac:dyDescent="0.25">
      <c r="A1" s="49" t="s">
        <v>1071</v>
      </c>
      <c r="B1" s="12" t="s">
        <v>1179</v>
      </c>
      <c r="C1" s="13" t="s">
        <v>2</v>
      </c>
      <c r="D1" s="49" t="s">
        <v>5</v>
      </c>
      <c r="E1" s="49" t="s">
        <v>1069</v>
      </c>
      <c r="I1" s="52" t="s">
        <v>1358</v>
      </c>
      <c r="J1" s="52"/>
      <c r="K1" s="52" t="s">
        <v>1359</v>
      </c>
    </row>
    <row r="2" spans="1:12" x14ac:dyDescent="0.25">
      <c r="A2" s="57" t="s">
        <v>1417</v>
      </c>
      <c r="B2" s="57" t="s">
        <v>1398</v>
      </c>
      <c r="C2" s="57" t="s">
        <v>1399</v>
      </c>
      <c r="D2" s="57">
        <v>2</v>
      </c>
      <c r="E2" s="57" t="s">
        <v>300</v>
      </c>
      <c r="I2" s="39" t="str">
        <f>"if "&amp;A$1&amp;" = """&amp;A2&amp;""" then "&amp;B$1&amp;" = """&amp;B2&amp;""";"</f>
        <v>if CategoryID = "CAMDTX" then Category = "Treatment for age related macular degeneration";</v>
      </c>
      <c r="J2" s="39" t="s">
        <v>1360</v>
      </c>
      <c r="K2" s="53" t="str">
        <f>"If "&amp;A$1&amp;" = """&amp;A2&amp;""" and "&amp;B$1&amp;" = """&amp;B2&amp;""" and "&amp;E$1&amp;"="""&amp;E2&amp;""" then Validation_Category=0;"</f>
        <v>If CategoryID = "CAMDTX" and Category = "Treatment for age related macular degeneration" and TopicID="TUTL" then Validation_Category=0;</v>
      </c>
      <c r="L2" s="57" t="s">
        <v>1360</v>
      </c>
    </row>
    <row r="3" spans="1:12" x14ac:dyDescent="0.25">
      <c r="A3" s="57" t="s">
        <v>293</v>
      </c>
      <c r="B3" s="57" t="s">
        <v>294</v>
      </c>
      <c r="C3" s="57" t="s">
        <v>294</v>
      </c>
      <c r="D3" s="57">
        <v>1</v>
      </c>
      <c r="E3" s="57" t="s">
        <v>295</v>
      </c>
      <c r="I3" s="39" t="str">
        <f t="shared" ref="I3:I52" si="0">"if "&amp;A$1&amp;" = """&amp;A3&amp;""" then "&amp;B$1&amp;" = """&amp;B3&amp;""";"</f>
        <v>if CategoryID = "CBLIND" then Category = "Blind or Difficulty Seeing";</v>
      </c>
      <c r="J3" s="39" t="s">
        <v>1360</v>
      </c>
      <c r="K3" s="53" t="str">
        <f t="shared" ref="K3:K44" si="1">"If "&amp;A$1&amp;" = """&amp;A3&amp;""" and "&amp;B$1&amp;" = """&amp;B3&amp;""" and "&amp;E$1&amp;"="""&amp;E3&amp;""" then Validation_Category=0;"</f>
        <v>If CategoryID = "CBLIND" and Category = "Blind or Difficulty Seeing" and TopicID="TVFUNC" then Validation_Category=0;</v>
      </c>
      <c r="L3" s="57" t="s">
        <v>1360</v>
      </c>
    </row>
    <row r="4" spans="1:12" x14ac:dyDescent="0.25">
      <c r="A4" s="57" t="s">
        <v>298</v>
      </c>
      <c r="B4" s="57" t="s">
        <v>299</v>
      </c>
      <c r="C4" s="57" t="s">
        <v>299</v>
      </c>
      <c r="D4" s="57">
        <v>3</v>
      </c>
      <c r="E4" s="57" t="s">
        <v>300</v>
      </c>
      <c r="I4" s="39" t="str">
        <f t="shared" si="0"/>
        <v>if CategoryID = "CCATS" then Category = "Cataract Surgery";</v>
      </c>
      <c r="J4" s="39" t="s">
        <v>1360</v>
      </c>
      <c r="K4" s="53" t="str">
        <f t="shared" si="1"/>
        <v>If CategoryID = "CCATS" and Category = "Cataract Surgery" and TopicID="TUTL" then Validation_Category=0;</v>
      </c>
      <c r="L4" s="57" t="s">
        <v>1360</v>
      </c>
    </row>
    <row r="5" spans="1:12" x14ac:dyDescent="0.25">
      <c r="A5" s="57" t="s">
        <v>1291</v>
      </c>
      <c r="B5" s="57" t="s">
        <v>1292</v>
      </c>
      <c r="C5" s="57" t="s">
        <v>1292</v>
      </c>
      <c r="D5" s="57">
        <v>1</v>
      </c>
      <c r="E5" s="57" t="s">
        <v>300</v>
      </c>
      <c r="I5" s="39" t="str">
        <f t="shared" si="0"/>
        <v>if CategoryID = "CDEVIC" then Category = "Adaptive devices";</v>
      </c>
      <c r="J5" s="39" t="s">
        <v>1360</v>
      </c>
      <c r="K5" s="53" t="str">
        <f t="shared" si="1"/>
        <v>If CategoryID = "CDEVIC" and Category = "Adaptive devices" and TopicID="TUTL" then Validation_Category=0;</v>
      </c>
      <c r="L5" s="57" t="s">
        <v>1360</v>
      </c>
    </row>
    <row r="6" spans="1:12" x14ac:dyDescent="0.25">
      <c r="A6" s="57" t="s">
        <v>1419</v>
      </c>
      <c r="B6" s="57" t="s">
        <v>1420</v>
      </c>
      <c r="C6" s="57" t="s">
        <v>1421</v>
      </c>
      <c r="D6" s="57">
        <v>4</v>
      </c>
      <c r="E6" s="57" t="s">
        <v>300</v>
      </c>
      <c r="I6" s="39" t="str">
        <f t="shared" si="0"/>
        <v>if CategoryID = "CDRTX" then Category = "Treatment for diabetic retinopathy";</v>
      </c>
      <c r="J6" s="39" t="s">
        <v>1360</v>
      </c>
      <c r="K6" s="53" t="str">
        <f t="shared" si="1"/>
        <v>If CategoryID = "CDRTX" and Category = "Treatment for diabetic retinopathy" and TopicID="TUTL" then Validation_Category=0;</v>
      </c>
      <c r="L6" s="57" t="s">
        <v>1360</v>
      </c>
    </row>
    <row r="7" spans="1:12" x14ac:dyDescent="0.25">
      <c r="A7" s="57" t="s">
        <v>323</v>
      </c>
      <c r="B7" s="57" t="s">
        <v>324</v>
      </c>
      <c r="C7" s="57" t="s">
        <v>324</v>
      </c>
      <c r="D7" s="57">
        <v>19</v>
      </c>
      <c r="E7" s="57" t="s">
        <v>309</v>
      </c>
      <c r="I7" s="39" t="str">
        <f t="shared" si="0"/>
        <v>if CategoryID = "CDXC1" then Category = "Retinal Detachment and Defects";</v>
      </c>
      <c r="J7" s="39" t="s">
        <v>1360</v>
      </c>
      <c r="K7" s="53" t="str">
        <f t="shared" si="1"/>
        <v>If CategoryID = "CDXC1" and Category = "Retinal Detachment and Defects" and TopicID="TCOND" then Validation_Category=0;</v>
      </c>
      <c r="L7" s="57" t="s">
        <v>1360</v>
      </c>
    </row>
    <row r="8" spans="1:12" x14ac:dyDescent="0.25">
      <c r="A8" s="57" t="s">
        <v>317</v>
      </c>
      <c r="B8" s="57" t="s">
        <v>1094</v>
      </c>
      <c r="C8" s="57" t="s">
        <v>1094</v>
      </c>
      <c r="D8" s="57">
        <v>14</v>
      </c>
      <c r="E8" s="57" t="s">
        <v>309</v>
      </c>
      <c r="I8" s="39" t="str">
        <f t="shared" si="0"/>
        <v>if CategoryID = "CDXC10" then Category = "Injury, Burns and Surgical Complications of the Eye";</v>
      </c>
      <c r="J8" s="39" t="s">
        <v>1360</v>
      </c>
      <c r="K8" s="53" t="str">
        <f t="shared" si="1"/>
        <v>If CategoryID = "CDXC10" and Category = "Injury, Burns and Surgical Complications of the Eye" and TopicID="TCOND" then Validation_Category=0;</v>
      </c>
      <c r="L8" s="57" t="s">
        <v>1360</v>
      </c>
    </row>
    <row r="9" spans="1:12" x14ac:dyDescent="0.25">
      <c r="A9" s="57" t="s">
        <v>306</v>
      </c>
      <c r="B9" s="57" t="s">
        <v>1088</v>
      </c>
      <c r="C9" s="57" t="s">
        <v>1088</v>
      </c>
      <c r="D9" s="57">
        <v>7</v>
      </c>
      <c r="E9" s="57" t="s">
        <v>309</v>
      </c>
      <c r="I9" s="39" t="str">
        <f t="shared" si="0"/>
        <v>if CategoryID = "CDXC11" then Category = "Disorders of Optic Nerve and Visual Pathways";</v>
      </c>
      <c r="J9" s="39" t="s">
        <v>1360</v>
      </c>
      <c r="K9" s="53" t="str">
        <f t="shared" si="1"/>
        <v>If CategoryID = "CDXC11" and Category = "Disorders of Optic Nerve and Visual Pathways" and TopicID="TCOND" then Validation_Category=0;</v>
      </c>
      <c r="L9" s="57" t="s">
        <v>1360</v>
      </c>
    </row>
    <row r="10" spans="1:12" x14ac:dyDescent="0.25">
      <c r="A10" s="57" t="s">
        <v>322</v>
      </c>
      <c r="B10" s="57" t="s">
        <v>1096</v>
      </c>
      <c r="C10" s="57" t="s">
        <v>1096</v>
      </c>
      <c r="D10" s="57">
        <v>18</v>
      </c>
      <c r="E10" s="57" t="s">
        <v>309</v>
      </c>
      <c r="I10" s="39" t="str">
        <f t="shared" si="0"/>
        <v>if CategoryID = "CDXC12" then Category = "Other Visual Disturbances";</v>
      </c>
      <c r="J10" s="39" t="s">
        <v>1360</v>
      </c>
      <c r="K10" s="53" t="str">
        <f t="shared" si="1"/>
        <v>If CategoryID = "CDXC12" and Category = "Other Visual Disturbances" and TopicID="TCOND" then Validation_Category=0;</v>
      </c>
      <c r="L10" s="57" t="s">
        <v>1360</v>
      </c>
    </row>
    <row r="11" spans="1:12" x14ac:dyDescent="0.25">
      <c r="A11" s="57" t="s">
        <v>316</v>
      </c>
      <c r="B11" s="57" t="s">
        <v>1093</v>
      </c>
      <c r="C11" s="57" t="s">
        <v>1093</v>
      </c>
      <c r="D11" s="57">
        <v>13</v>
      </c>
      <c r="E11" s="57" t="s">
        <v>309</v>
      </c>
      <c r="I11" s="39" t="str">
        <f t="shared" si="0"/>
        <v>if CategoryID = "CDXC13" then Category = "Infectious and Inflammatory Diseases";</v>
      </c>
      <c r="J11" s="39" t="s">
        <v>1360</v>
      </c>
      <c r="K11" s="53" t="str">
        <f t="shared" si="1"/>
        <v>If CategoryID = "CDXC13" and Category = "Infectious and Inflammatory Diseases" and TopicID="TCOND" then Validation_Category=0;</v>
      </c>
      <c r="L11" s="57" t="s">
        <v>1360</v>
      </c>
    </row>
    <row r="12" spans="1:12" x14ac:dyDescent="0.25">
      <c r="A12" s="57" t="s">
        <v>318</v>
      </c>
      <c r="B12" s="57" t="s">
        <v>1105</v>
      </c>
      <c r="C12" s="57" t="s">
        <v>1105</v>
      </c>
      <c r="D12" s="57">
        <v>15</v>
      </c>
      <c r="E12" s="57" t="s">
        <v>309</v>
      </c>
      <c r="I12" s="39" t="str">
        <f t="shared" si="0"/>
        <v>if CategoryID = "CDXC14" then Category = "Orbital and External Disease";</v>
      </c>
      <c r="J12" s="39" t="s">
        <v>1360</v>
      </c>
      <c r="K12" s="53" t="str">
        <f t="shared" si="1"/>
        <v>If CategoryID = "CDXC14" and Category = "Orbital and External Disease" and TopicID="TCOND" then Validation_Category=0;</v>
      </c>
      <c r="L12" s="57" t="s">
        <v>1360</v>
      </c>
    </row>
    <row r="13" spans="1:12" x14ac:dyDescent="0.25">
      <c r="A13" s="57" t="s">
        <v>297</v>
      </c>
      <c r="B13" s="57" t="s">
        <v>1086</v>
      </c>
      <c r="C13" s="57" t="s">
        <v>1086</v>
      </c>
      <c r="D13" s="57">
        <v>2</v>
      </c>
      <c r="E13" s="57" t="s">
        <v>309</v>
      </c>
      <c r="I13" s="39" t="str">
        <f t="shared" si="0"/>
        <v>if CategoryID = "CDXC15" then Category = "Cancer and Neoplasms of the Eye";</v>
      </c>
      <c r="J13" s="39" t="s">
        <v>1360</v>
      </c>
      <c r="K13" s="53" t="str">
        <f t="shared" si="1"/>
        <v>If CategoryID = "CDXC15" and Category = "Cancer and Neoplasms of the Eye" and TopicID="TCOND" then Validation_Category=0;</v>
      </c>
      <c r="L13" s="57" t="s">
        <v>1360</v>
      </c>
    </row>
    <row r="14" spans="1:12" x14ac:dyDescent="0.25">
      <c r="A14" s="57" t="s">
        <v>303</v>
      </c>
      <c r="B14" s="57" t="s">
        <v>1087</v>
      </c>
      <c r="C14" s="57" t="s">
        <v>1087</v>
      </c>
      <c r="D14" s="57">
        <v>4</v>
      </c>
      <c r="E14" s="57" t="s">
        <v>309</v>
      </c>
      <c r="I14" s="39" t="str">
        <f t="shared" si="0"/>
        <v>if CategoryID = "CDXC16" then Category = "Cornea Disorders";</v>
      </c>
      <c r="J14" s="39" t="s">
        <v>1360</v>
      </c>
      <c r="K14" s="53" t="str">
        <f t="shared" si="1"/>
        <v>If CategoryID = "CDXC16" and Category = "Cornea Disorders" and TopicID="TCOND" then Validation_Category=0;</v>
      </c>
      <c r="L14" s="57" t="s">
        <v>1360</v>
      </c>
    </row>
    <row r="15" spans="1:12" x14ac:dyDescent="0.25">
      <c r="A15" s="57" t="s">
        <v>319</v>
      </c>
      <c r="B15" s="57" t="s">
        <v>1095</v>
      </c>
      <c r="C15" s="57" t="s">
        <v>1095</v>
      </c>
      <c r="D15" s="57">
        <v>16</v>
      </c>
      <c r="E15" s="57" t="s">
        <v>309</v>
      </c>
      <c r="I15" s="39" t="str">
        <f t="shared" si="0"/>
        <v>if CategoryID = "CDXC17" then Category = "Other Eye Disorders";</v>
      </c>
      <c r="J15" s="39" t="s">
        <v>1360</v>
      </c>
      <c r="K15" s="53" t="str">
        <f t="shared" si="1"/>
        <v>If CategoryID = "CDXC17" and Category = "Other Eye Disorders" and TopicID="TCOND" then Validation_Category=0;</v>
      </c>
      <c r="L15" s="57" t="s">
        <v>1360</v>
      </c>
    </row>
    <row r="16" spans="1:12" x14ac:dyDescent="0.25">
      <c r="A16" s="57" t="s">
        <v>304</v>
      </c>
      <c r="B16" s="57" t="s">
        <v>305</v>
      </c>
      <c r="C16" s="57" t="s">
        <v>305</v>
      </c>
      <c r="D16" s="57">
        <v>5</v>
      </c>
      <c r="E16" s="57" t="s">
        <v>309</v>
      </c>
      <c r="I16" s="39" t="str">
        <f t="shared" si="0"/>
        <v>if CategoryID = "CDXC2" then Category = "Diabetic Eye Diseases";</v>
      </c>
      <c r="J16" s="39" t="s">
        <v>1360</v>
      </c>
      <c r="K16" s="53" t="str">
        <f t="shared" si="1"/>
        <v>If CategoryID = "CDXC2" and Category = "Diabetic Eye Diseases" and TopicID="TCOND" then Validation_Category=0;</v>
      </c>
      <c r="L16" s="57" t="s">
        <v>1360</v>
      </c>
    </row>
    <row r="17" spans="1:12" x14ac:dyDescent="0.25">
      <c r="A17" s="57" t="s">
        <v>292</v>
      </c>
      <c r="B17" s="57" t="s">
        <v>1084</v>
      </c>
      <c r="C17" s="57" t="s">
        <v>1084</v>
      </c>
      <c r="D17" s="57">
        <v>1</v>
      </c>
      <c r="E17" s="57" t="s">
        <v>309</v>
      </c>
      <c r="I17" s="39" t="str">
        <f t="shared" si="0"/>
        <v>if CategoryID = "CDXC3" then Category = "Age Related Macular Degeneration";</v>
      </c>
      <c r="J17" s="39" t="s">
        <v>1360</v>
      </c>
      <c r="K17" s="53" t="str">
        <f t="shared" si="1"/>
        <v>If CategoryID = "CDXC3" and Category = "Age Related Macular Degeneration" and TopicID="TCOND" then Validation_Category=0;</v>
      </c>
      <c r="L17" s="57" t="s">
        <v>1360</v>
      </c>
    </row>
    <row r="18" spans="1:12" x14ac:dyDescent="0.25">
      <c r="A18" s="57" t="s">
        <v>320</v>
      </c>
      <c r="B18" s="57" t="s">
        <v>321</v>
      </c>
      <c r="C18" s="57" t="s">
        <v>321</v>
      </c>
      <c r="D18" s="57">
        <v>17</v>
      </c>
      <c r="E18" s="57" t="s">
        <v>309</v>
      </c>
      <c r="I18" s="39" t="str">
        <f t="shared" si="0"/>
        <v>if CategoryID = "CDXC4" then Category = "Other Retinal Disorders";</v>
      </c>
      <c r="J18" s="39" t="s">
        <v>1360</v>
      </c>
      <c r="K18" s="53" t="str">
        <f t="shared" si="1"/>
        <v>If CategoryID = "CDXC4" and Category = "Other Retinal Disorders" and TopicID="TCOND" then Validation_Category=0;</v>
      </c>
      <c r="L18" s="57" t="s">
        <v>1360</v>
      </c>
    </row>
    <row r="19" spans="1:12" x14ac:dyDescent="0.25">
      <c r="A19" s="57" t="s">
        <v>314</v>
      </c>
      <c r="B19" s="57" t="s">
        <v>315</v>
      </c>
      <c r="C19" s="57" t="s">
        <v>315</v>
      </c>
      <c r="D19" s="57">
        <v>12</v>
      </c>
      <c r="E19" s="57" t="s">
        <v>309</v>
      </c>
      <c r="I19" s="39" t="str">
        <f t="shared" si="0"/>
        <v>if CategoryID = "CDXC5" then Category = "Glaucoma";</v>
      </c>
      <c r="J19" s="39" t="s">
        <v>1360</v>
      </c>
      <c r="K19" s="53" t="str">
        <f t="shared" si="1"/>
        <v>If CategoryID = "CDXC5" and Category = "Glaucoma" and TopicID="TCOND" then Validation_Category=0;</v>
      </c>
      <c r="L19" s="57" t="s">
        <v>1360</v>
      </c>
    </row>
    <row r="20" spans="1:12" x14ac:dyDescent="0.25">
      <c r="A20" s="57" t="s">
        <v>301</v>
      </c>
      <c r="B20" s="57" t="s">
        <v>302</v>
      </c>
      <c r="C20" s="57" t="s">
        <v>302</v>
      </c>
      <c r="D20" s="57">
        <v>3</v>
      </c>
      <c r="E20" s="57" t="s">
        <v>309</v>
      </c>
      <c r="I20" s="39" t="str">
        <f t="shared" si="0"/>
        <v>if CategoryID = "CDXC6" then Category = "Cataracts";</v>
      </c>
      <c r="J20" s="39" t="s">
        <v>1360</v>
      </c>
      <c r="K20" s="53" t="str">
        <f t="shared" si="1"/>
        <v>If CategoryID = "CDXC6" and Category = "Cataracts" and TopicID="TCOND" then Validation_Category=0;</v>
      </c>
      <c r="L20" s="57" t="s">
        <v>1360</v>
      </c>
    </row>
    <row r="21" spans="1:12" x14ac:dyDescent="0.25">
      <c r="A21" s="57" t="s">
        <v>307</v>
      </c>
      <c r="B21" s="57" t="s">
        <v>1089</v>
      </c>
      <c r="C21" s="57" t="s">
        <v>1089</v>
      </c>
      <c r="D21" s="57">
        <v>8</v>
      </c>
      <c r="E21" s="57" t="s">
        <v>309</v>
      </c>
      <c r="I21" s="39" t="str">
        <f t="shared" si="0"/>
        <v>if CategoryID = "CDXC7" then Category = "Disorders of Refraction and Accommodation";</v>
      </c>
      <c r="J21" s="39" t="s">
        <v>1360</v>
      </c>
      <c r="K21" s="53" t="str">
        <f t="shared" si="1"/>
        <v>If CategoryID = "CDXC7" and Category = "Disorders of Refraction and Accommodation" and TopicID="TCOND" then Validation_Category=0;</v>
      </c>
      <c r="L21" s="57" t="s">
        <v>1360</v>
      </c>
    </row>
    <row r="22" spans="1:12" x14ac:dyDescent="0.25">
      <c r="A22" s="57" t="s">
        <v>296</v>
      </c>
      <c r="B22" s="57" t="s">
        <v>1085</v>
      </c>
      <c r="C22" s="57" t="s">
        <v>1085</v>
      </c>
      <c r="D22" s="57">
        <v>6</v>
      </c>
      <c r="E22" s="57" t="s">
        <v>309</v>
      </c>
      <c r="I22" s="39" t="str">
        <f t="shared" si="0"/>
        <v>if CategoryID = "CDXC8" then Category = "Diagnosed Blindness and Low Vision";</v>
      </c>
      <c r="J22" s="39" t="s">
        <v>1360</v>
      </c>
      <c r="K22" s="53" t="str">
        <f t="shared" si="1"/>
        <v>If CategoryID = "CDXC8" and Category = "Diagnosed Blindness and Low Vision" and TopicID="TCOND" then Validation_Category=0;</v>
      </c>
      <c r="L22" s="57" t="s">
        <v>1360</v>
      </c>
    </row>
    <row r="23" spans="1:12" x14ac:dyDescent="0.25">
      <c r="A23" s="57" t="s">
        <v>328</v>
      </c>
      <c r="B23" s="57" t="s">
        <v>1100</v>
      </c>
      <c r="C23" s="57" t="s">
        <v>1100</v>
      </c>
      <c r="D23" s="57">
        <v>24</v>
      </c>
      <c r="E23" s="57" t="s">
        <v>309</v>
      </c>
      <c r="I23" s="39" t="str">
        <f t="shared" si="0"/>
        <v>if CategoryID = "CDXC9" then Category = "Strabismus and Amblyopia";</v>
      </c>
      <c r="J23" s="39" t="s">
        <v>1360</v>
      </c>
      <c r="K23" s="53" t="str">
        <f t="shared" si="1"/>
        <v>If CategoryID = "CDXC9" and Category = "Strabismus and Amblyopia" and TopicID="TCOND" then Validation_Category=0;</v>
      </c>
      <c r="L23" s="57" t="s">
        <v>1360</v>
      </c>
    </row>
    <row r="24" spans="1:12" x14ac:dyDescent="0.25">
      <c r="A24" s="57" t="s">
        <v>308</v>
      </c>
      <c r="B24" s="57" t="s">
        <v>1090</v>
      </c>
      <c r="C24" s="57" t="s">
        <v>1090</v>
      </c>
      <c r="D24" s="57">
        <v>9</v>
      </c>
      <c r="E24" s="57" t="s">
        <v>309</v>
      </c>
      <c r="I24" s="39" t="str">
        <f t="shared" si="0"/>
        <v>if CategoryID = "CEAMD" then Category = "Exam-Based Age Related Macular Degeneration";</v>
      </c>
      <c r="J24" s="39" t="s">
        <v>1360</v>
      </c>
      <c r="K24" s="53" t="str">
        <f t="shared" si="1"/>
        <v>If CategoryID = "CEAMD" and Category = "Exam-Based Age Related Macular Degeneration" and TopicID="TCOND" then Validation_Category=0;</v>
      </c>
      <c r="L24" s="57" t="s">
        <v>1360</v>
      </c>
    </row>
    <row r="25" spans="1:12" x14ac:dyDescent="0.25">
      <c r="A25" s="57" t="s">
        <v>310</v>
      </c>
      <c r="B25" s="57" t="s">
        <v>1091</v>
      </c>
      <c r="C25" s="57" t="s">
        <v>1091</v>
      </c>
      <c r="D25" s="57">
        <v>10</v>
      </c>
      <c r="E25" s="57" t="s">
        <v>309</v>
      </c>
      <c r="I25" s="39" t="str">
        <f t="shared" si="0"/>
        <v>if CategoryID = "CEDR" then Category = "Exam-Based Diabetic Retinopathy";</v>
      </c>
      <c r="J25" s="39" t="s">
        <v>1360</v>
      </c>
      <c r="K25" s="53" t="str">
        <f t="shared" si="1"/>
        <v>If CategoryID = "CEDR" and Category = "Exam-Based Diabetic Retinopathy" and TopicID="TCOND" then Validation_Category=0;</v>
      </c>
      <c r="L25" s="57" t="s">
        <v>1360</v>
      </c>
    </row>
    <row r="26" spans="1:12" x14ac:dyDescent="0.25">
      <c r="A26" s="57" t="s">
        <v>311</v>
      </c>
      <c r="B26" s="57" t="s">
        <v>1092</v>
      </c>
      <c r="C26" s="57" t="s">
        <v>1092</v>
      </c>
      <c r="D26" s="57">
        <v>11</v>
      </c>
      <c r="E26" s="57" t="s">
        <v>309</v>
      </c>
      <c r="I26" s="39" t="str">
        <f t="shared" si="0"/>
        <v>if CategoryID = "CEGL" then Category = "Exam-Based Glaucoma";</v>
      </c>
      <c r="J26" s="39" t="s">
        <v>1360</v>
      </c>
      <c r="K26" s="53" t="str">
        <f t="shared" si="1"/>
        <v>If CategoryID = "CEGL" and Category = "Exam-Based Glaucoma" and TopicID="TCOND" then Validation_Category=0;</v>
      </c>
      <c r="L26" s="57" t="s">
        <v>1360</v>
      </c>
    </row>
    <row r="27" spans="1:12" x14ac:dyDescent="0.25">
      <c r="A27" s="57" t="s">
        <v>339</v>
      </c>
      <c r="B27" s="57" t="s">
        <v>1104</v>
      </c>
      <c r="C27" s="57" t="s">
        <v>1104</v>
      </c>
      <c r="D27" s="57">
        <v>3</v>
      </c>
      <c r="E27" s="57" t="s">
        <v>295</v>
      </c>
      <c r="I27" s="39" t="str">
        <f t="shared" si="0"/>
        <v>if CategoryID = "CFAR" then Category = "Far-Distance Visual Function";</v>
      </c>
      <c r="J27" s="39" t="s">
        <v>1360</v>
      </c>
      <c r="K27" s="53" t="str">
        <f t="shared" si="1"/>
        <v>If CategoryID = "CFAR" and Category = "Far-Distance Visual Function" and TopicID="TVFUNC" then Validation_Category=0;</v>
      </c>
      <c r="L27" s="57" t="s">
        <v>1360</v>
      </c>
    </row>
    <row r="28" spans="1:12" x14ac:dyDescent="0.25">
      <c r="A28" s="57" t="s">
        <v>1281</v>
      </c>
      <c r="B28" s="57" t="s">
        <v>1282</v>
      </c>
      <c r="C28" s="57" t="s">
        <v>1282</v>
      </c>
      <c r="D28" s="57">
        <v>10</v>
      </c>
      <c r="E28" s="57" t="s">
        <v>295</v>
      </c>
      <c r="I28" s="39" t="str">
        <f t="shared" si="0"/>
        <v>if CategoryID = "CFIELD" then Category = "Visual Field";</v>
      </c>
      <c r="J28" s="39" t="s">
        <v>1360</v>
      </c>
      <c r="K28" s="53" t="str">
        <f t="shared" si="1"/>
        <v>If CategoryID = "CFIELD" and Category = "Visual Field" and TopicID="TVFUNC" then Validation_Category=0;</v>
      </c>
      <c r="L28" s="57" t="s">
        <v>1360</v>
      </c>
    </row>
    <row r="29" spans="1:12" s="51" customFormat="1" x14ac:dyDescent="0.25">
      <c r="A29" s="51" t="s">
        <v>1283</v>
      </c>
      <c r="B29" s="51" t="s">
        <v>1305</v>
      </c>
      <c r="C29" s="51" t="s">
        <v>1305</v>
      </c>
      <c r="D29" s="51">
        <v>2</v>
      </c>
      <c r="E29" s="51" t="s">
        <v>295</v>
      </c>
      <c r="I29" s="51" t="str">
        <f t="shared" si="0"/>
        <v>if CategoryID = "CFUNC" then Category = "Difficulty Finding Objects";</v>
      </c>
      <c r="J29" s="51" t="s">
        <v>1360</v>
      </c>
      <c r="K29" s="86" t="str">
        <f t="shared" si="1"/>
        <v>If CategoryID = "CFUNC" and Category = "Difficulty Finding Objects" and TopicID="TVFUNC" then Validation_Category=0;</v>
      </c>
      <c r="L29" s="51" t="s">
        <v>1360</v>
      </c>
    </row>
    <row r="30" spans="1:12" x14ac:dyDescent="0.25">
      <c r="A30" s="57" t="s">
        <v>1418</v>
      </c>
      <c r="B30" s="57" t="s">
        <v>1409</v>
      </c>
      <c r="C30" s="57" t="s">
        <v>1410</v>
      </c>
      <c r="D30" s="57">
        <v>7</v>
      </c>
      <c r="E30" s="57" t="s">
        <v>300</v>
      </c>
      <c r="I30" s="39" t="str">
        <f t="shared" si="0"/>
        <v>if CategoryID = "CGLAUTX" then Category = "Treatment for glaucoma";</v>
      </c>
      <c r="J30" s="39" t="s">
        <v>1360</v>
      </c>
      <c r="K30" s="53" t="str">
        <f t="shared" si="1"/>
        <v>If CategoryID = "CGLAUTX" and Category = "Treatment for glaucoma" and TopicID="TUTL" then Validation_Category=0;</v>
      </c>
      <c r="L30" s="57" t="s">
        <v>1360</v>
      </c>
    </row>
    <row r="31" spans="1:12" x14ac:dyDescent="0.25">
      <c r="A31" s="57" t="s">
        <v>335</v>
      </c>
      <c r="B31" s="57" t="s">
        <v>336</v>
      </c>
      <c r="C31" s="57" t="s">
        <v>336</v>
      </c>
      <c r="D31" s="57">
        <v>1</v>
      </c>
      <c r="E31" s="57" t="s">
        <v>337</v>
      </c>
      <c r="I31" s="39" t="str">
        <f t="shared" si="0"/>
        <v>if CategoryID = "CINS" then Category = "Insurance";</v>
      </c>
      <c r="J31" s="39" t="s">
        <v>1360</v>
      </c>
      <c r="K31" s="53" t="str">
        <f t="shared" si="1"/>
        <v>If CategoryID = "CINS" and Category = "Insurance" and TopicID="TINS" then Validation_Category=0;</v>
      </c>
      <c r="L31" s="57" t="s">
        <v>1360</v>
      </c>
    </row>
    <row r="32" spans="1:12" x14ac:dyDescent="0.25">
      <c r="A32" s="57" t="s">
        <v>338</v>
      </c>
      <c r="B32" s="57" t="s">
        <v>1103</v>
      </c>
      <c r="C32" s="57" t="s">
        <v>1103</v>
      </c>
      <c r="D32" s="57">
        <v>5</v>
      </c>
      <c r="E32" s="57" t="s">
        <v>295</v>
      </c>
      <c r="I32" s="39" t="str">
        <f t="shared" si="0"/>
        <v>if CategoryID = "CNEAR" then Category = "Near-Distance Visual Function";</v>
      </c>
      <c r="J32" s="39" t="s">
        <v>1360</v>
      </c>
      <c r="K32" s="53" t="str">
        <f t="shared" si="1"/>
        <v>If CategoryID = "CNEAR" and Category = "Near-Distance Visual Function" and TopicID="TVFUNC" then Validation_Category=0;</v>
      </c>
      <c r="L32" s="57" t="s">
        <v>1360</v>
      </c>
    </row>
    <row r="33" spans="1:12" x14ac:dyDescent="0.25">
      <c r="A33" s="57" t="s">
        <v>1150</v>
      </c>
      <c r="B33" s="57" t="s">
        <v>1149</v>
      </c>
      <c r="C33" s="57" t="s">
        <v>1149</v>
      </c>
      <c r="D33" s="57">
        <v>9</v>
      </c>
      <c r="E33" s="57" t="s">
        <v>300</v>
      </c>
      <c r="I33" s="39" t="str">
        <f t="shared" si="0"/>
        <v>if CategoryID = "CNEED" then Category = "Need";</v>
      </c>
      <c r="J33" s="39" t="s">
        <v>1360</v>
      </c>
      <c r="K33" s="53" t="str">
        <f t="shared" si="1"/>
        <v>If CategoryID = "CNEED" and Category = "Need" and TopicID="TUTL" then Validation_Category=0;</v>
      </c>
      <c r="L33" s="57" t="s">
        <v>1360</v>
      </c>
    </row>
    <row r="34" spans="1:12" x14ac:dyDescent="0.25">
      <c r="A34" s="57" t="s">
        <v>1284</v>
      </c>
      <c r="B34" s="57" t="s">
        <v>1285</v>
      </c>
      <c r="C34" s="57" t="s">
        <v>1285</v>
      </c>
      <c r="D34" s="57">
        <v>6</v>
      </c>
      <c r="E34" s="57" t="s">
        <v>295</v>
      </c>
      <c r="I34" s="39" t="str">
        <f t="shared" si="0"/>
        <v>if CategoryID = "CNIGHT" then Category = "Night Vision";</v>
      </c>
      <c r="J34" s="39" t="s">
        <v>1360</v>
      </c>
      <c r="K34" s="53" t="str">
        <f t="shared" si="1"/>
        <v>If CategoryID = "CNIGHT" and Category = "Night Vision" and TopicID="TVFUNC" then Validation_Category=0;</v>
      </c>
      <c r="L34" s="57" t="s">
        <v>1360</v>
      </c>
    </row>
    <row r="35" spans="1:12" x14ac:dyDescent="0.25">
      <c r="A35" s="57" t="s">
        <v>1264</v>
      </c>
      <c r="B35" s="57" t="s">
        <v>1279</v>
      </c>
      <c r="C35" s="57" t="s">
        <v>1279</v>
      </c>
      <c r="D35" s="57">
        <v>2</v>
      </c>
      <c r="E35" s="57" t="s">
        <v>337</v>
      </c>
      <c r="I35" s="39" t="str">
        <f t="shared" si="0"/>
        <v>if CategoryID = "CPAY" then Category = "Medical payments";</v>
      </c>
      <c r="J35" s="39" t="s">
        <v>1360</v>
      </c>
      <c r="K35" s="53" t="str">
        <f t="shared" si="1"/>
        <v>If CategoryID = "CPAY" and Category = "Medical payments" and TopicID="TINS" then Validation_Category=0;</v>
      </c>
      <c r="L35" s="57" t="s">
        <v>1360</v>
      </c>
    </row>
    <row r="36" spans="1:12" x14ac:dyDescent="0.25">
      <c r="A36" s="57" t="s">
        <v>1286</v>
      </c>
      <c r="B36" s="57" t="s">
        <v>1287</v>
      </c>
      <c r="C36" s="57" t="s">
        <v>1287</v>
      </c>
      <c r="D36" s="57">
        <v>6</v>
      </c>
      <c r="E36" s="57" t="s">
        <v>300</v>
      </c>
      <c r="I36" s="39" t="str">
        <f t="shared" si="0"/>
        <v>if CategoryID = "CPROT" then Category = "Eye Protection";</v>
      </c>
      <c r="J36" s="39" t="s">
        <v>1360</v>
      </c>
      <c r="K36" s="53" t="str">
        <f t="shared" si="1"/>
        <v>If CategoryID = "CPROT" and Category = "Eye Protection" and TopicID="TUTL" then Validation_Category=0;</v>
      </c>
      <c r="L36" s="57" t="s">
        <v>1360</v>
      </c>
    </row>
    <row r="37" spans="1:12" x14ac:dyDescent="0.25">
      <c r="A37" s="57" t="s">
        <v>1148</v>
      </c>
      <c r="B37" s="57" t="s">
        <v>1147</v>
      </c>
      <c r="C37" s="57" t="s">
        <v>1147</v>
      </c>
      <c r="D37" s="57">
        <v>10</v>
      </c>
      <c r="E37" s="57" t="s">
        <v>300</v>
      </c>
      <c r="I37" s="39" t="str">
        <f t="shared" si="0"/>
        <v>if CategoryID = "CPTYP" then Category = "Provider Type";</v>
      </c>
      <c r="J37" s="39" t="s">
        <v>1360</v>
      </c>
      <c r="K37" s="53" t="str">
        <f t="shared" si="1"/>
        <v>If CategoryID = "CPTYP" and Category = "Provider Type" and TopicID="TUTL" then Validation_Category=0;</v>
      </c>
      <c r="L37" s="57" t="s">
        <v>1360</v>
      </c>
    </row>
    <row r="38" spans="1:12" x14ac:dyDescent="0.25">
      <c r="A38" s="57" t="s">
        <v>1289</v>
      </c>
      <c r="B38" s="57" t="s">
        <v>1290</v>
      </c>
      <c r="C38" s="57" t="s">
        <v>1290</v>
      </c>
      <c r="D38" s="57">
        <v>12</v>
      </c>
      <c r="E38" s="57" t="s">
        <v>300</v>
      </c>
      <c r="I38" s="39" t="str">
        <f t="shared" si="0"/>
        <v>if CategoryID = "CREHAB" then Category = "Vision rehabilitation";</v>
      </c>
      <c r="J38" s="39" t="s">
        <v>1360</v>
      </c>
      <c r="K38" s="53" t="str">
        <f t="shared" si="1"/>
        <v>If CategoryID = "CREHAB" and Category = "Vision rehabilitation" and TopicID="TUTL" then Validation_Category=0;</v>
      </c>
      <c r="L38" s="57" t="s">
        <v>1360</v>
      </c>
    </row>
    <row r="39" spans="1:12" x14ac:dyDescent="0.25">
      <c r="A39" s="57" t="s">
        <v>1146</v>
      </c>
      <c r="B39" s="57" t="s">
        <v>1145</v>
      </c>
      <c r="C39" s="57" t="s">
        <v>1145</v>
      </c>
      <c r="D39" s="57">
        <v>11</v>
      </c>
      <c r="E39" s="57" t="s">
        <v>300</v>
      </c>
      <c r="I39" s="39" t="str">
        <f t="shared" si="0"/>
        <v>if CategoryID = "CSCRN" then Category = "Screening";</v>
      </c>
      <c r="J39" s="39" t="s">
        <v>1360</v>
      </c>
      <c r="K39" s="53" t="str">
        <f t="shared" si="1"/>
        <v>If CategoryID = "CSCRN" and Category = "Screening" and TopicID="TUTL" then Validation_Category=0;</v>
      </c>
      <c r="L39" s="57" t="s">
        <v>1360</v>
      </c>
    </row>
    <row r="40" spans="1:12" x14ac:dyDescent="0.25">
      <c r="A40" s="57" t="s">
        <v>325</v>
      </c>
      <c r="B40" s="57" t="s">
        <v>1097</v>
      </c>
      <c r="C40" s="57" t="s">
        <v>1097</v>
      </c>
      <c r="D40" s="57">
        <v>20</v>
      </c>
      <c r="E40" s="57" t="s">
        <v>309</v>
      </c>
      <c r="I40" s="39" t="str">
        <f t="shared" si="0"/>
        <v>if CategoryID = "CTAMD" then Category = "Self-Report Age Related Macular Degeneration";</v>
      </c>
      <c r="J40" s="39" t="s">
        <v>1360</v>
      </c>
      <c r="K40" s="53" t="str">
        <f t="shared" si="1"/>
        <v>If CategoryID = "CTAMD" and Category = "Self-Report Age Related Macular Degeneration" and TopicID="TCOND" then Validation_Category=0;</v>
      </c>
      <c r="L40" s="57" t="s">
        <v>1360</v>
      </c>
    </row>
    <row r="41" spans="1:12" x14ac:dyDescent="0.25">
      <c r="A41" s="57" t="s">
        <v>334</v>
      </c>
      <c r="B41" s="57" t="s">
        <v>1102</v>
      </c>
      <c r="C41" s="57" t="s">
        <v>1102</v>
      </c>
      <c r="D41" s="57">
        <v>21</v>
      </c>
      <c r="E41" s="57" t="s">
        <v>309</v>
      </c>
      <c r="I41" s="39" t="str">
        <f t="shared" si="0"/>
        <v>if CategoryID = "CTCAT" then Category = "Self-Report Cataract";</v>
      </c>
      <c r="J41" s="39" t="s">
        <v>1360</v>
      </c>
      <c r="K41" s="53" t="str">
        <f t="shared" si="1"/>
        <v>If CategoryID = "CTCAT" and Category = "Self-Report Cataract" and TopicID="TCOND" then Validation_Category=0;</v>
      </c>
      <c r="L41" s="57" t="s">
        <v>1360</v>
      </c>
    </row>
    <row r="42" spans="1:12" s="61" customFormat="1" x14ac:dyDescent="0.25">
      <c r="A42" s="61" t="s">
        <v>326</v>
      </c>
      <c r="B42" s="61" t="s">
        <v>1098</v>
      </c>
      <c r="C42" s="61" t="s">
        <v>1098</v>
      </c>
      <c r="D42" s="61">
        <v>22</v>
      </c>
      <c r="E42" s="61" t="s">
        <v>309</v>
      </c>
      <c r="I42" s="39" t="str">
        <f>"if "&amp;A$1&amp;" = """&amp;A42&amp;""" then "&amp;B$1&amp;" = """&amp;B42&amp;""";"</f>
        <v>if CategoryID = "CTDR" then Category = "Self-Report Diabetic Retinopathy";</v>
      </c>
      <c r="J42" s="39" t="s">
        <v>1360</v>
      </c>
      <c r="K42" s="53" t="str">
        <f t="shared" ref="K42" si="2">"If "&amp;A$1&amp;" = """&amp;A42&amp;""" and "&amp;B$1&amp;" = """&amp;B42&amp;""" and "&amp;E$1&amp;"="""&amp;E42&amp;""" then Validation_Category=0;"</f>
        <v>If CategoryID = "CTDR" and Category = "Self-Report Diabetic Retinopathy" and TopicID="TCOND" then Validation_Category=0;</v>
      </c>
      <c r="L42" s="61" t="s">
        <v>1360</v>
      </c>
    </row>
    <row r="43" spans="1:12" x14ac:dyDescent="0.25">
      <c r="A43" s="57" t="s">
        <v>1448</v>
      </c>
      <c r="B43" s="57" t="s">
        <v>1471</v>
      </c>
      <c r="C43" s="57" t="s">
        <v>1471</v>
      </c>
      <c r="D43" s="57">
        <v>8</v>
      </c>
      <c r="E43" s="57" t="s">
        <v>300</v>
      </c>
      <c r="I43" s="39" t="str">
        <f t="shared" si="0"/>
        <v>if CategoryID = "CTEST" then Category = "Imaging or diagnostic test";</v>
      </c>
      <c r="J43" s="39" t="s">
        <v>1360</v>
      </c>
      <c r="K43" s="53" t="str">
        <f t="shared" si="1"/>
        <v>If CategoryID = "CTEST" and Category = "Imaging or diagnostic test" and TopicID="TUTL" then Validation_Category=0;</v>
      </c>
      <c r="L43" s="57" t="s">
        <v>1360</v>
      </c>
    </row>
    <row r="44" spans="1:12" x14ac:dyDescent="0.25">
      <c r="A44" s="57" t="s">
        <v>327</v>
      </c>
      <c r="B44" s="57" t="s">
        <v>1099</v>
      </c>
      <c r="C44" s="57" t="s">
        <v>1099</v>
      </c>
      <c r="D44" s="57">
        <v>23</v>
      </c>
      <c r="E44" s="57" t="s">
        <v>309</v>
      </c>
      <c r="I44" s="39" t="str">
        <f t="shared" si="0"/>
        <v>if CategoryID = "CTGL" then Category = "Self-Report Glaucoma";</v>
      </c>
      <c r="J44" s="39" t="s">
        <v>1360</v>
      </c>
      <c r="K44" s="53" t="str">
        <f t="shared" si="1"/>
        <v>If CategoryID = "CTGL" and Category = "Self-Report Glaucoma" and TopicID="TCOND" then Validation_Category=0;</v>
      </c>
      <c r="L44" s="57" t="s">
        <v>1360</v>
      </c>
    </row>
    <row r="45" spans="1:12" x14ac:dyDescent="0.25">
      <c r="A45" s="57" t="s">
        <v>312</v>
      </c>
      <c r="B45" s="57" t="s">
        <v>313</v>
      </c>
      <c r="C45" s="57" t="s">
        <v>313</v>
      </c>
      <c r="D45" s="57">
        <v>5</v>
      </c>
      <c r="E45" s="57" t="s">
        <v>300</v>
      </c>
      <c r="I45" s="39" t="str">
        <f t="shared" si="0"/>
        <v>if CategoryID = "CUTLEX" then Category = "Eye Exams";</v>
      </c>
      <c r="J45" s="39" t="s">
        <v>1360</v>
      </c>
      <c r="K45" s="53" t="str">
        <f t="shared" ref="K45:K53" si="3">"If "&amp;A$1&amp;" = """&amp;A45&amp;""" and "&amp;B$1&amp;" = """&amp;B45&amp;""" and "&amp;E$1&amp;"="""&amp;E45&amp;""" then Validation_Category=0;"</f>
        <v>If CategoryID = "CUTLEX" and Category = "Eye Exams" and TopicID="TUTL" then Validation_Category=0;</v>
      </c>
      <c r="L45" s="57" t="s">
        <v>1360</v>
      </c>
    </row>
    <row r="46" spans="1:12" x14ac:dyDescent="0.25">
      <c r="A46" s="57" t="s">
        <v>329</v>
      </c>
      <c r="B46" s="57" t="s">
        <v>1101</v>
      </c>
      <c r="C46" s="57" t="s">
        <v>1101</v>
      </c>
      <c r="D46" s="57">
        <v>7</v>
      </c>
      <c r="E46" s="61" t="s">
        <v>300</v>
      </c>
      <c r="I46" s="39" t="str">
        <f t="shared" si="0"/>
        <v>if CategoryID = "CVC" then Category = "Vision Correction";</v>
      </c>
      <c r="J46" s="39" t="s">
        <v>1360</v>
      </c>
      <c r="K46" s="53" t="str">
        <f t="shared" si="3"/>
        <v>If CategoryID = "CVC" and Category = "Vision Correction" and TopicID="TUTL" then Validation_Category=0;</v>
      </c>
      <c r="L46" s="57" t="s">
        <v>1360</v>
      </c>
    </row>
    <row r="47" spans="1:12" x14ac:dyDescent="0.25">
      <c r="A47" s="57" t="s">
        <v>330</v>
      </c>
      <c r="B47" s="57" t="s">
        <v>331</v>
      </c>
      <c r="C47" s="57" t="s">
        <v>331</v>
      </c>
      <c r="D47" s="57">
        <v>8</v>
      </c>
      <c r="E47" s="57" t="s">
        <v>295</v>
      </c>
      <c r="I47" s="39" t="str">
        <f t="shared" si="0"/>
        <v>if CategoryID = "CVI" then Category = "Vision Impairment";</v>
      </c>
      <c r="J47" s="39" t="s">
        <v>1360</v>
      </c>
      <c r="K47" s="53" t="str">
        <f t="shared" si="3"/>
        <v>If CategoryID = "CVI" and Category = "Vision Impairment" and TopicID="TVFUNC" then Validation_Category=0;</v>
      </c>
      <c r="L47" s="57" t="s">
        <v>1360</v>
      </c>
    </row>
    <row r="48" spans="1:12" x14ac:dyDescent="0.25">
      <c r="A48" s="57" t="s">
        <v>332</v>
      </c>
      <c r="B48" s="57" t="s">
        <v>1144</v>
      </c>
      <c r="C48" s="57" t="s">
        <v>333</v>
      </c>
      <c r="D48" s="57">
        <v>9</v>
      </c>
      <c r="E48" s="57" t="s">
        <v>295</v>
      </c>
      <c r="I48" s="39" t="str">
        <f t="shared" si="0"/>
        <v>if CategoryID = "CVISAC" then Category = "Measured Visual Acuity";</v>
      </c>
      <c r="J48" s="39" t="s">
        <v>1360</v>
      </c>
      <c r="K48" s="53" t="str">
        <f t="shared" si="3"/>
        <v>If CategoryID = "CVISAC" and Category = "Measured Visual Acuity" and TopicID="TVFUNC" then Validation_Category=0;</v>
      </c>
      <c r="L48" s="57" t="s">
        <v>1360</v>
      </c>
    </row>
    <row r="49" spans="1:11" s="61" customFormat="1" x14ac:dyDescent="0.25">
      <c r="A49" s="61" t="s">
        <v>1730</v>
      </c>
      <c r="B49" s="61" t="s">
        <v>1735</v>
      </c>
      <c r="C49" s="61" t="s">
        <v>1736</v>
      </c>
      <c r="E49" s="61" t="s">
        <v>337</v>
      </c>
      <c r="I49" s="39" t="str">
        <f t="shared" si="0"/>
        <v>if CategoryID = "CAMDTXP" then Category = "Payments for Age Related Macular Degeneration Treatment";</v>
      </c>
      <c r="J49" s="39"/>
      <c r="K49" s="53" t="str">
        <f t="shared" si="3"/>
        <v>If CategoryID = "CAMDTXP" and Category = "Payments for Age Related Macular Degeneration Treatment" and TopicID="TINS" then Validation_Category=0;</v>
      </c>
    </row>
    <row r="50" spans="1:11" s="61" customFormat="1" x14ac:dyDescent="0.25">
      <c r="A50" s="61" t="s">
        <v>1732</v>
      </c>
      <c r="B50" s="61" t="s">
        <v>1734</v>
      </c>
      <c r="C50" s="61" t="s">
        <v>1731</v>
      </c>
      <c r="E50" s="61" t="s">
        <v>337</v>
      </c>
      <c r="I50" s="39" t="str">
        <f t="shared" si="0"/>
        <v>if CategoryID = "CCATSP" then Category = "Payments for Cataract Surgery";</v>
      </c>
      <c r="J50" s="39"/>
      <c r="K50" s="53" t="str">
        <f t="shared" si="3"/>
        <v>If CategoryID = "CCATSP" and Category = "Payments for Cataract Surgery" and TopicID="TINS" then Validation_Category=0;</v>
      </c>
    </row>
    <row r="51" spans="1:11" s="61" customFormat="1" x14ac:dyDescent="0.25">
      <c r="A51" s="61" t="s">
        <v>1733</v>
      </c>
      <c r="B51" s="61" t="s">
        <v>1738</v>
      </c>
      <c r="C51" s="61" t="s">
        <v>1737</v>
      </c>
      <c r="E51" s="61" t="s">
        <v>337</v>
      </c>
      <c r="I51" s="39" t="str">
        <f t="shared" si="0"/>
        <v>if CategoryID = "CDRTXP" then Category = "Payments for Treatment for Diabetic Retinopathy";</v>
      </c>
      <c r="J51" s="39"/>
      <c r="K51" s="53" t="str">
        <f t="shared" si="3"/>
        <v>If CategoryID = "CDRTXP" and Category = "Payments for Treatment for Diabetic Retinopathy" and TopicID="TINS" then Validation_Category=0;</v>
      </c>
    </row>
    <row r="52" spans="1:11" s="61" customFormat="1" x14ac:dyDescent="0.25">
      <c r="A52" s="61" t="s">
        <v>1741</v>
      </c>
      <c r="B52" s="61" t="s">
        <v>1739</v>
      </c>
      <c r="C52" s="61" t="s">
        <v>1740</v>
      </c>
      <c r="E52" s="61" t="s">
        <v>337</v>
      </c>
      <c r="I52" s="39" t="str">
        <f t="shared" si="0"/>
        <v>if CategoryID = "CGLAUP" then Category = "Payments for Treatment of Glaucoma";</v>
      </c>
      <c r="J52" s="39"/>
      <c r="K52" s="53" t="str">
        <f t="shared" si="3"/>
        <v>If CategoryID = "CGLAUP" and Category = "Payments for Treatment of Glaucoma" and TopicID="TINS" then Validation_Category=0;</v>
      </c>
    </row>
    <row r="53" spans="1:11" s="61" customFormat="1" x14ac:dyDescent="0.25">
      <c r="A53" s="61" t="s">
        <v>1761</v>
      </c>
      <c r="B53" s="61" t="s">
        <v>1780</v>
      </c>
      <c r="C53" s="61" t="s">
        <v>1780</v>
      </c>
      <c r="E53" s="61" t="s">
        <v>300</v>
      </c>
      <c r="I53" s="39" t="str">
        <f>"if "&amp;A$1&amp;" = """&amp;A53&amp;""" then "&amp;B$1&amp;" = """&amp;B53&amp;""";"</f>
        <v>if CategoryID = "CPROV" then Category = "Eye Health Provider Interaction";</v>
      </c>
      <c r="J53" s="39"/>
      <c r="K53" s="53" t="str">
        <f t="shared" si="3"/>
        <v>If CategoryID = "CPROV" and Category = "Eye Health Provider Interaction" and TopicID="TUTL" then Validation_Category=0;</v>
      </c>
    </row>
    <row r="54" spans="1:11" s="61" customFormat="1" x14ac:dyDescent="0.25">
      <c r="A54" s="61" t="s">
        <v>8627</v>
      </c>
      <c r="B54" s="61" t="s">
        <v>1774</v>
      </c>
      <c r="C54" s="61" t="s">
        <v>1774</v>
      </c>
      <c r="E54" s="61" t="s">
        <v>300</v>
      </c>
      <c r="F54" s="61" t="s">
        <v>8628</v>
      </c>
      <c r="I54" s="39" t="str">
        <f>"if "&amp;A$1&amp;" = """&amp;A54&amp;""" then "&amp;B$1&amp;" = """&amp;B54&amp;""";"</f>
        <v>if CategoryID = "CINJ" then Category = "Intravitreal injection";</v>
      </c>
      <c r="J54" s="39"/>
      <c r="K54" s="53" t="str">
        <f t="shared" ref="K54:K56" si="4">"If "&amp;A$1&amp;" = """&amp;A54&amp;""" and "&amp;B$1&amp;" = """&amp;B54&amp;""" and "&amp;E$1&amp;"="""&amp;E54&amp;""" then Validation_Category=0;"</f>
        <v>If CategoryID = "CINJ" and Category = "Intravitreal injection" and TopicID="TUTL" then Validation_Category=0;</v>
      </c>
    </row>
    <row r="55" spans="1:11" s="61" customFormat="1" x14ac:dyDescent="0.25">
      <c r="A55" s="61" t="s">
        <v>8650</v>
      </c>
      <c r="B55" s="61" t="s">
        <v>8652</v>
      </c>
      <c r="C55" s="61" t="s">
        <v>8652</v>
      </c>
      <c r="E55" s="61" t="s">
        <v>309</v>
      </c>
      <c r="F55" s="61" t="s">
        <v>8628</v>
      </c>
      <c r="I55" s="39" t="str">
        <f t="shared" ref="I55:I56" si="5">"if "&amp;A$1&amp;" = """&amp;A55&amp;""" then "&amp;B$1&amp;" = """&amp;B55&amp;""";"</f>
        <v>if CategoryID = "CDXCB" then Category = "Big four eye conditions";</v>
      </c>
      <c r="J55" s="39"/>
      <c r="K55" s="53" t="str">
        <f t="shared" si="4"/>
        <v>If CategoryID = "CDXCB" and Category = "Big four eye conditions" and TopicID="TCOND" then Validation_Category=0;</v>
      </c>
    </row>
    <row r="56" spans="1:11" s="61" customFormat="1" x14ac:dyDescent="0.25">
      <c r="A56" s="61" t="s">
        <v>8651</v>
      </c>
      <c r="B56" s="61" t="s">
        <v>8653</v>
      </c>
      <c r="C56" s="61" t="s">
        <v>8653</v>
      </c>
      <c r="E56" s="61" t="s">
        <v>309</v>
      </c>
      <c r="F56" s="61" t="s">
        <v>8628</v>
      </c>
      <c r="I56" s="39" t="str">
        <f t="shared" si="5"/>
        <v>if CategoryID = "CDXCS" then Category = "Any eye condition";</v>
      </c>
      <c r="J56" s="39"/>
      <c r="K56" s="53" t="str">
        <f t="shared" si="4"/>
        <v>If CategoryID = "CDXCS" and Category = "Any eye condition" and TopicID="TCOND" then Validation_Category=0;</v>
      </c>
    </row>
  </sheetData>
  <sortState xmlns:xlrd2="http://schemas.microsoft.com/office/spreadsheetml/2017/richdata2" ref="A2:E49">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152"/>
  <sheetViews>
    <sheetView topLeftCell="D1" zoomScale="90" zoomScaleNormal="90" workbookViewId="0">
      <pane ySplit="1" topLeftCell="A137" activePane="bottomLeft" state="frozen"/>
      <selection pane="bottomLeft" activeCell="I152" sqref="I152"/>
    </sheetView>
  </sheetViews>
  <sheetFormatPr defaultColWidth="9.140625" defaultRowHeight="15" x14ac:dyDescent="0.25"/>
  <cols>
    <col min="1" max="1" width="11" style="54" bestFit="1" customWidth="1"/>
    <col min="2" max="2" width="90.7109375" style="62" customWidth="1"/>
    <col min="3" max="3" width="81.140625" style="66" customWidth="1"/>
    <col min="4" max="4" width="35.7109375" style="57" customWidth="1"/>
    <col min="5" max="5" width="12.5703125" style="57" customWidth="1"/>
    <col min="6" max="6" width="8.140625" style="57" bestFit="1" customWidth="1"/>
    <col min="7" max="7" width="10.7109375" style="61" customWidth="1"/>
    <col min="8" max="8" width="12.5703125" style="48" customWidth="1"/>
    <col min="9" max="9" width="53.5703125" style="57" customWidth="1"/>
    <col min="10" max="10" width="90.42578125" style="55" customWidth="1"/>
    <col min="11" max="11" width="4" style="39" bestFit="1" customWidth="1"/>
    <col min="12" max="12" width="103.85546875" style="55" customWidth="1"/>
    <col min="13" max="16384" width="9.140625" style="57"/>
  </cols>
  <sheetData>
    <row r="1" spans="1:15" s="49" customFormat="1" x14ac:dyDescent="0.25">
      <c r="A1" s="54" t="s">
        <v>1070</v>
      </c>
      <c r="B1" s="62" t="s">
        <v>1</v>
      </c>
      <c r="C1" s="66" t="s">
        <v>2</v>
      </c>
      <c r="D1" s="49" t="s">
        <v>3</v>
      </c>
      <c r="E1" s="49" t="s">
        <v>5</v>
      </c>
      <c r="F1" s="49" t="s">
        <v>1069</v>
      </c>
      <c r="G1" s="49" t="s">
        <v>1071</v>
      </c>
      <c r="H1" s="13"/>
      <c r="J1" s="73" t="s">
        <v>1358</v>
      </c>
      <c r="K1" s="52">
        <f>MAX(K2:K103)</f>
        <v>200</v>
      </c>
      <c r="L1" s="73" t="s">
        <v>1359</v>
      </c>
    </row>
    <row r="2" spans="1:15" s="54" customFormat="1" ht="30" x14ac:dyDescent="0.25">
      <c r="A2" s="54" t="s">
        <v>397</v>
      </c>
      <c r="B2" s="62" t="s">
        <v>398</v>
      </c>
      <c r="C2" s="66" t="s">
        <v>398</v>
      </c>
      <c r="D2" s="57" t="s">
        <v>399</v>
      </c>
      <c r="E2" s="57">
        <v>1</v>
      </c>
      <c r="F2" s="54" t="s">
        <v>295</v>
      </c>
      <c r="G2" s="54" t="s">
        <v>293</v>
      </c>
      <c r="H2" s="48"/>
      <c r="I2" s="57"/>
      <c r="J2" s="66" t="str">
        <f t="shared" ref="J2:J33" si="0">"if "&amp;A$1&amp;" = """&amp;A2&amp;""" then "&amp;B$1&amp;" = """&amp;B2&amp;""";"</f>
        <v>if QuestionID = "ACSBL" then Question = "Percentage of people who are blind or have serious difficulty seeing even when wearing glasses";</v>
      </c>
      <c r="K2" s="54">
        <f t="shared" ref="K2:K33" si="1">LEN(B2)</f>
        <v>94</v>
      </c>
      <c r="L2" s="66" t="str">
        <f t="shared" ref="L2:L23" si="2">"If "&amp;A$1&amp;" = """&amp;A2&amp;""" and "&amp;B$1&amp;" = """&amp;B2&amp;""" and "&amp;F$1&amp;"="""&amp;F2&amp;""" and "&amp;G$1&amp;"= """&amp;G2&amp;""" then Validation_Question=0;"</f>
        <v>If QuestionID = "ACSBL" and Question = "Percentage of people who are blind or have serious difficulty seeing even when wearing glasses" and TopicID="TVFUNC" and CategoryID= "CBLIND" then Validation_Question=0;</v>
      </c>
      <c r="M2" s="54" t="s">
        <v>1360</v>
      </c>
      <c r="O2" s="82"/>
    </row>
    <row r="3" spans="1:15" s="54" customFormat="1" ht="30" x14ac:dyDescent="0.25">
      <c r="A3" s="54" t="s">
        <v>488</v>
      </c>
      <c r="B3" s="54" t="s">
        <v>398</v>
      </c>
      <c r="C3" s="66" t="s">
        <v>398</v>
      </c>
      <c r="D3" s="57" t="s">
        <v>489</v>
      </c>
      <c r="E3" s="57">
        <v>20</v>
      </c>
      <c r="F3" s="54" t="s">
        <v>295</v>
      </c>
      <c r="G3" s="54" t="s">
        <v>293</v>
      </c>
      <c r="H3" s="48"/>
      <c r="I3" s="57"/>
      <c r="J3" s="66" t="str">
        <f t="shared" si="0"/>
        <v>if QuestionID = "BRVPGL " then Question = "Percentage of people who are blind or have serious difficulty seeing even when wearing glasses";</v>
      </c>
      <c r="K3" s="54">
        <f t="shared" si="1"/>
        <v>94</v>
      </c>
      <c r="L3" s="66" t="str">
        <f t="shared" si="2"/>
        <v>If QuestionID = "BRVPGL " and Question = "Percentage of people who are blind or have serious difficulty seeing even when wearing glasses" and TopicID="TVFUNC" and CategoryID= "CBLIND" then Validation_Question=0;</v>
      </c>
      <c r="M3" s="54" t="s">
        <v>1360</v>
      </c>
    </row>
    <row r="4" spans="1:15" s="54" customFormat="1" ht="30" x14ac:dyDescent="0.25">
      <c r="A4" s="54" t="s">
        <v>1594</v>
      </c>
      <c r="B4" s="62" t="s">
        <v>1160</v>
      </c>
      <c r="C4" s="66" t="s">
        <v>1161</v>
      </c>
      <c r="D4" s="57" t="s">
        <v>570</v>
      </c>
      <c r="E4" s="57">
        <v>122</v>
      </c>
      <c r="F4" s="54" t="s">
        <v>295</v>
      </c>
      <c r="G4" s="54" t="s">
        <v>293</v>
      </c>
      <c r="H4" s="48"/>
      <c r="I4" s="57"/>
      <c r="J4" s="66" t="str">
        <f t="shared" si="0"/>
        <v>if QuestionID = "CHBLND" then Question = "Percentage of children who are blind or have problems with seeing even when wearing glasses";</v>
      </c>
      <c r="K4" s="54">
        <f t="shared" si="1"/>
        <v>91</v>
      </c>
      <c r="L4" s="66" t="str">
        <f t="shared" si="2"/>
        <v>If QuestionID = "CHBLND" and Question = "Percentage of children who are blind or have problems with seeing even when wearing glasses" and TopicID="TVFUNC" and CategoryID= "CBLIND" then Validation_Question=0;</v>
      </c>
    </row>
    <row r="5" spans="1:15" s="54" customFormat="1" ht="30" x14ac:dyDescent="0.25">
      <c r="A5" s="54" t="s">
        <v>1158</v>
      </c>
      <c r="B5" s="62" t="s">
        <v>1157</v>
      </c>
      <c r="C5" s="66" t="s">
        <v>1159</v>
      </c>
      <c r="D5" s="57" t="s">
        <v>570</v>
      </c>
      <c r="E5" s="57">
        <v>124</v>
      </c>
      <c r="F5" s="54" t="s">
        <v>300</v>
      </c>
      <c r="G5" s="54" t="s">
        <v>1150</v>
      </c>
      <c r="H5" s="48"/>
      <c r="I5" s="57"/>
      <c r="J5" s="66" t="str">
        <f t="shared" si="0"/>
        <v>if QuestionID = "CHNEED" then Question = "Percentage of children who needed vision care in the past 12 months but did not receive it";</v>
      </c>
      <c r="K5" s="54">
        <f t="shared" si="1"/>
        <v>90</v>
      </c>
      <c r="L5" s="66" t="str">
        <f t="shared" si="2"/>
        <v>If QuestionID = "CHNEED" and Question = "Percentage of children who needed vision care in the past 12 months but did not receive it" and TopicID="TUTL" and CategoryID= "CNEED" then Validation_Question=0;</v>
      </c>
    </row>
    <row r="6" spans="1:15" s="54" customFormat="1" ht="45" x14ac:dyDescent="0.25">
      <c r="A6" s="54" t="s">
        <v>1154</v>
      </c>
      <c r="B6" s="62" t="s">
        <v>1155</v>
      </c>
      <c r="C6" s="66" t="s">
        <v>1156</v>
      </c>
      <c r="D6" s="57" t="s">
        <v>570</v>
      </c>
      <c r="E6" s="57">
        <v>125</v>
      </c>
      <c r="F6" s="54" t="s">
        <v>300</v>
      </c>
      <c r="G6" s="54" t="s">
        <v>1148</v>
      </c>
      <c r="H6" s="48"/>
      <c r="I6" s="57"/>
      <c r="J6" s="66" t="str">
        <f t="shared" si="0"/>
        <v>if QuestionID = "CHPTYP" then Question = "Percentage of children who have ever had their vision tested with pictures, shapes, or letters at eye doctor or specialist, pediatrician/general doctor's office, clinic or health, school, or other";</v>
      </c>
      <c r="K6" s="54">
        <f t="shared" si="1"/>
        <v>196</v>
      </c>
      <c r="L6" s="66" t="str">
        <f t="shared" si="2"/>
        <v>If QuestionID = "CHPTYP" and Question = "Percentage of children who have ever had their vision tested with pictures, shapes, or letters at eye doctor or specialist, pediatrician/general doctor's office, clinic or health, school, or other" and TopicID="TUTL" and CategoryID= "CPTYP" then Validation_Question=0;</v>
      </c>
    </row>
    <row r="7" spans="1:15" s="54" customFormat="1" ht="30" x14ac:dyDescent="0.25">
      <c r="A7" s="54" t="s">
        <v>1151</v>
      </c>
      <c r="B7" s="62" t="s">
        <v>1152</v>
      </c>
      <c r="C7" s="66" t="s">
        <v>1153</v>
      </c>
      <c r="D7" s="57" t="s">
        <v>570</v>
      </c>
      <c r="E7" s="57">
        <v>126</v>
      </c>
      <c r="F7" s="54" t="s">
        <v>300</v>
      </c>
      <c r="G7" s="54" t="s">
        <v>1146</v>
      </c>
      <c r="H7" s="48"/>
      <c r="I7" s="57"/>
      <c r="J7" s="66" t="str">
        <f t="shared" si="0"/>
        <v>if QuestionID = "CHSCRN" then Question = "Percentage of children who have ever had their vision tested with pictures, shapes, or letters";</v>
      </c>
      <c r="K7" s="54">
        <f t="shared" si="1"/>
        <v>94</v>
      </c>
      <c r="L7" s="66" t="str">
        <f t="shared" si="2"/>
        <v>If QuestionID = "CHSCRN" and Question = "Percentage of children who have ever had their vision tested with pictures, shapes, or letters" and TopicID="TUTL" and CategoryID= "CSCRN" then Validation_Question=0;</v>
      </c>
    </row>
    <row r="8" spans="1:15" s="54" customFormat="1" ht="45" x14ac:dyDescent="0.25">
      <c r="A8" s="54" t="s">
        <v>385</v>
      </c>
      <c r="B8" s="62" t="s">
        <v>386</v>
      </c>
      <c r="C8" s="66" t="s">
        <v>387</v>
      </c>
      <c r="D8" s="57" t="s">
        <v>570</v>
      </c>
      <c r="E8" s="57">
        <v>127</v>
      </c>
      <c r="F8" s="54" t="s">
        <v>295</v>
      </c>
      <c r="G8" s="54" t="s">
        <v>330</v>
      </c>
      <c r="H8" s="48"/>
      <c r="I8" s="57"/>
      <c r="J8" s="66" t="str">
        <f t="shared" si="0"/>
        <v>if QuestionID = "CHVPC" then Question = "Percentage of children who were ever told by doctor that they had a vision problem that cannot be corrected with glasses or contact lenses that currently have vision problems";</v>
      </c>
      <c r="K8" s="54">
        <f t="shared" si="1"/>
        <v>174</v>
      </c>
      <c r="L8" s="66" t="str">
        <f t="shared" si="2"/>
        <v>If QuestionID = "CHVPC" and Question = "Percentage of children who were ever told by doctor that they had a vision problem that cannot be corrected with glasses or contact lenses that currently have vision problems" and TopicID="TVFUNC" and CategoryID= "CVI" then Validation_Question=0;</v>
      </c>
      <c r="M8" s="54" t="s">
        <v>1360</v>
      </c>
    </row>
    <row r="9" spans="1:15" s="54" customFormat="1" ht="45" x14ac:dyDescent="0.25">
      <c r="A9" s="54" t="s">
        <v>379</v>
      </c>
      <c r="B9" s="62" t="s">
        <v>380</v>
      </c>
      <c r="C9" s="66" t="s">
        <v>381</v>
      </c>
      <c r="D9" s="57" t="s">
        <v>570</v>
      </c>
      <c r="E9" s="57">
        <v>128</v>
      </c>
      <c r="F9" s="54" t="s">
        <v>295</v>
      </c>
      <c r="G9" s="54" t="s">
        <v>293</v>
      </c>
      <c r="H9" s="48"/>
      <c r="I9" s="57"/>
      <c r="J9" s="66" t="str">
        <f t="shared" si="0"/>
        <v>if QuestionID = "CHVPGL" then Question = "Percentage of children who were ever told by doctor that they had a vision problem that cannot be corrected with glasses or contact lenses";</v>
      </c>
      <c r="K9" s="54">
        <f t="shared" si="1"/>
        <v>138</v>
      </c>
      <c r="L9" s="66" t="str">
        <f t="shared" si="2"/>
        <v>If QuestionID = "CHVPGL" and Question = "Percentage of children who were ever told by doctor that they had a vision problem that cannot be corrected with glasses or contact lenses" and TopicID="TVFUNC" and CategoryID= "CBLIND" then Validation_Question=0;</v>
      </c>
      <c r="M9" s="54" t="s">
        <v>1360</v>
      </c>
    </row>
    <row r="10" spans="1:15" s="54" customFormat="1" ht="45" x14ac:dyDescent="0.25">
      <c r="A10" s="54" t="s">
        <v>382</v>
      </c>
      <c r="B10" s="62" t="s">
        <v>383</v>
      </c>
      <c r="C10" s="66" t="s">
        <v>384</v>
      </c>
      <c r="D10" s="57" t="s">
        <v>570</v>
      </c>
      <c r="E10" s="57">
        <v>123</v>
      </c>
      <c r="F10" s="54" t="s">
        <v>295</v>
      </c>
      <c r="G10" s="54" t="s">
        <v>330</v>
      </c>
      <c r="H10" s="48"/>
      <c r="I10" s="57"/>
      <c r="J10" s="66" t="str">
        <f t="shared" si="0"/>
        <v>if QuestionID = "CHVPSV" then Question = "Percentage of children who were ever told by doctor that they had a vision problem that cannot be corrected with glasses or contact lenses that currently have mild, moderate, or severe vision problems";</v>
      </c>
      <c r="K10" s="54">
        <f t="shared" si="1"/>
        <v>200</v>
      </c>
      <c r="L10" s="66" t="str">
        <f t="shared" si="2"/>
        <v>If QuestionID = "CHVPSV" and Question = "Percentage of children who were ever told by doctor that they had a vision problem that cannot be corrected with glasses or contact lenses that currently have mild, moderate, or severe vision problems" and TopicID="TVFUNC" and CategoryID= "CVI" then Validation_Question=0;</v>
      </c>
      <c r="M10" s="54" t="s">
        <v>1360</v>
      </c>
    </row>
    <row r="11" spans="1:15" s="54" customFormat="1" ht="30" x14ac:dyDescent="0.25">
      <c r="A11" s="54" t="s">
        <v>1294</v>
      </c>
      <c r="B11" s="62" t="s">
        <v>1296</v>
      </c>
      <c r="C11" s="66" t="s">
        <v>1300</v>
      </c>
      <c r="D11" s="57" t="s">
        <v>461</v>
      </c>
      <c r="E11" s="57">
        <v>117</v>
      </c>
      <c r="F11" s="54" t="s">
        <v>300</v>
      </c>
      <c r="G11" s="54" t="s">
        <v>1291</v>
      </c>
      <c r="H11" s="48"/>
      <c r="I11" s="57"/>
      <c r="J11" s="66" t="str">
        <f t="shared" si="0"/>
        <v>if QuestionID = "IDEVIC" then Question = "Proportion of persons who have trouble seeing that use adaptive devices";</v>
      </c>
      <c r="K11" s="54">
        <f t="shared" si="1"/>
        <v>71</v>
      </c>
      <c r="L11" s="66" t="str">
        <f t="shared" si="2"/>
        <v>If QuestionID = "IDEVIC" and Question = "Proportion of persons who have trouble seeing that use adaptive devices" and TopicID="TUTL" and CategoryID= "CDEVIC" then Validation_Question=0;</v>
      </c>
      <c r="M11" s="54" t="s">
        <v>1360</v>
      </c>
    </row>
    <row r="12" spans="1:15" s="54" customFormat="1" ht="30" x14ac:dyDescent="0.25">
      <c r="A12" s="54" t="s">
        <v>1297</v>
      </c>
      <c r="B12" s="62" t="s">
        <v>1298</v>
      </c>
      <c r="C12" s="66" t="s">
        <v>1302</v>
      </c>
      <c r="D12" s="63" t="s">
        <v>461</v>
      </c>
      <c r="E12" s="63">
        <v>115</v>
      </c>
      <c r="F12" s="54" t="s">
        <v>337</v>
      </c>
      <c r="G12" s="54" t="s">
        <v>335</v>
      </c>
      <c r="H12" s="64"/>
      <c r="I12" s="63"/>
      <c r="J12" s="66" t="str">
        <f t="shared" si="0"/>
        <v>if QuestionID = "IINS" then Question = "Proportion of persons who have a vision insurance plan";</v>
      </c>
      <c r="K12" s="54">
        <f t="shared" si="1"/>
        <v>54</v>
      </c>
      <c r="L12" s="66" t="str">
        <f t="shared" si="2"/>
        <v>If QuestionID = "IINS" and Question = "Proportion of persons who have a vision insurance plan" and TopicID="TINS" and CategoryID= "CINS" then Validation_Question=0;</v>
      </c>
      <c r="M12" s="54" t="s">
        <v>1360</v>
      </c>
    </row>
    <row r="13" spans="1:15" s="54" customFormat="1" ht="30" x14ac:dyDescent="0.25">
      <c r="A13" s="54" t="s">
        <v>1293</v>
      </c>
      <c r="B13" s="62" t="s">
        <v>1295</v>
      </c>
      <c r="C13" s="66" t="s">
        <v>1299</v>
      </c>
      <c r="D13" s="57" t="s">
        <v>461</v>
      </c>
      <c r="E13" s="57">
        <v>121</v>
      </c>
      <c r="F13" s="54" t="s">
        <v>300</v>
      </c>
      <c r="G13" s="54" t="s">
        <v>1289</v>
      </c>
      <c r="H13" s="48"/>
      <c r="I13" s="57"/>
      <c r="J13" s="66" t="str">
        <f t="shared" si="0"/>
        <v>if QuestionID = "IREHAB" then Question = "Proportion of persons who have trouble seeing that use vision rehabilitation services";</v>
      </c>
      <c r="K13" s="54">
        <f t="shared" si="1"/>
        <v>85</v>
      </c>
      <c r="L13" s="66" t="str">
        <f t="shared" si="2"/>
        <v>If QuestionID = "IREHAB" and Question = "Proportion of persons who have trouble seeing that use vision rehabilitation services" and TopicID="TUTL" and CategoryID= "CREHAB" then Validation_Question=0;</v>
      </c>
      <c r="M13" s="54" t="s">
        <v>1360</v>
      </c>
    </row>
    <row r="14" spans="1:15" s="54" customFormat="1" ht="45" x14ac:dyDescent="0.25">
      <c r="A14" s="54" t="s">
        <v>482</v>
      </c>
      <c r="B14" s="62" t="s">
        <v>483</v>
      </c>
      <c r="C14" s="66" t="s">
        <v>1799</v>
      </c>
      <c r="D14" s="49" t="s">
        <v>461</v>
      </c>
      <c r="E14" s="57">
        <v>96</v>
      </c>
      <c r="F14" s="54" t="s">
        <v>309</v>
      </c>
      <c r="G14" s="54" t="s">
        <v>325</v>
      </c>
      <c r="H14" s="48"/>
      <c r="I14" s="57"/>
      <c r="J14" s="66" t="str">
        <f t="shared" si="0"/>
        <v>if QuestionID = "ISAMD" then Question = "Percentage of adults ever told by a doctor or other health professional they had macular degeneration (NHIS Adult Module)";</v>
      </c>
      <c r="K14" s="54">
        <f t="shared" si="1"/>
        <v>121</v>
      </c>
      <c r="L14" s="66" t="str">
        <f t="shared" si="2"/>
        <v>If QuestionID = "ISAMD" and Question = "Percentage of adults ever told by a doctor or other health professional they had macular degeneration (NHIS Adult Module)" and TopicID="TCOND" and CategoryID= "CTAMD" then Validation_Question=0;</v>
      </c>
      <c r="M14" s="54" t="s">
        <v>1360</v>
      </c>
    </row>
    <row r="15" spans="1:15" s="54" customFormat="1" ht="30" x14ac:dyDescent="0.25">
      <c r="A15" s="54" t="s">
        <v>367</v>
      </c>
      <c r="B15" s="62" t="s">
        <v>368</v>
      </c>
      <c r="C15" s="66" t="s">
        <v>369</v>
      </c>
      <c r="D15" s="49" t="s">
        <v>461</v>
      </c>
      <c r="E15" s="57">
        <v>88</v>
      </c>
      <c r="F15" s="54" t="s">
        <v>295</v>
      </c>
      <c r="G15" s="54" t="s">
        <v>293</v>
      </c>
      <c r="H15" s="48"/>
      <c r="I15" s="61"/>
      <c r="J15" s="66" t="str">
        <f t="shared" si="0"/>
        <v>if QuestionID = "ISBLA" then Question = "Percentage of adults who are blind or unable to see at all (NHIS Adult Module)";</v>
      </c>
      <c r="K15" s="54">
        <f t="shared" si="1"/>
        <v>78</v>
      </c>
      <c r="L15" s="66" t="str">
        <f t="shared" si="2"/>
        <v>If QuestionID = "ISBLA" and Question = "Percentage of adults who are blind or unable to see at all (NHIS Adult Module)" and TopicID="TVFUNC" and CategoryID= "CBLIND" then Validation_Question=0;</v>
      </c>
      <c r="M15" s="54" t="s">
        <v>1360</v>
      </c>
    </row>
    <row r="16" spans="1:15" s="54" customFormat="1" ht="30" x14ac:dyDescent="0.25">
      <c r="A16" s="54" t="s">
        <v>376</v>
      </c>
      <c r="B16" s="62" t="s">
        <v>377</v>
      </c>
      <c r="C16" s="66" t="s">
        <v>378</v>
      </c>
      <c r="D16" s="49" t="s">
        <v>461</v>
      </c>
      <c r="E16" s="57">
        <v>89</v>
      </c>
      <c r="F16" s="54" t="s">
        <v>295</v>
      </c>
      <c r="G16" s="54" t="s">
        <v>293</v>
      </c>
      <c r="H16" s="48"/>
      <c r="I16" s="61"/>
      <c r="J16" s="66" t="str">
        <f t="shared" si="0"/>
        <v>if QuestionID = "ISBLCH" then Question = "Percentage of children who are blind or unable to see at all (NHIS Child Module)";</v>
      </c>
      <c r="K16" s="54">
        <f t="shared" si="1"/>
        <v>80</v>
      </c>
      <c r="L16" s="66" t="str">
        <f t="shared" si="2"/>
        <v>If QuestionID = "ISBLCH" and Question = "Percentage of children who are blind or unable to see at all (NHIS Child Module)" and TopicID="TVFUNC" and CategoryID= "CBLIND" then Validation_Question=0;</v>
      </c>
      <c r="M16" s="54" t="s">
        <v>1360</v>
      </c>
    </row>
    <row r="17" spans="1:13" s="54" customFormat="1" ht="45" x14ac:dyDescent="0.25">
      <c r="A17" s="54" t="s">
        <v>478</v>
      </c>
      <c r="B17" s="62" t="s">
        <v>479</v>
      </c>
      <c r="C17" s="66" t="s">
        <v>1800</v>
      </c>
      <c r="D17" s="49" t="s">
        <v>461</v>
      </c>
      <c r="E17" s="57">
        <v>93</v>
      </c>
      <c r="F17" s="54" t="s">
        <v>309</v>
      </c>
      <c r="G17" s="54" t="s">
        <v>334</v>
      </c>
      <c r="H17" s="48"/>
      <c r="I17" s="61"/>
      <c r="J17" s="66" t="str">
        <f t="shared" si="0"/>
        <v>if QuestionID = "ISCAT" then Question = "Percentage of adults ever told by a doctor or other health professional they had cataracts (NHIS Adult Module)";</v>
      </c>
      <c r="K17" s="54">
        <f t="shared" si="1"/>
        <v>110</v>
      </c>
      <c r="L17" s="66" t="str">
        <f t="shared" si="2"/>
        <v>If QuestionID = "ISCAT" and Question = "Percentage of adults ever told by a doctor or other health professional they had cataracts (NHIS Adult Module)" and TopicID="TCOND" and CategoryID= "CTCAT" then Validation_Question=0;</v>
      </c>
      <c r="M17" s="54" t="s">
        <v>1360</v>
      </c>
    </row>
    <row r="18" spans="1:13" s="54" customFormat="1" ht="45" x14ac:dyDescent="0.25">
      <c r="A18" s="54" t="s">
        <v>476</v>
      </c>
      <c r="B18" s="62" t="s">
        <v>477</v>
      </c>
      <c r="C18" s="66" t="s">
        <v>1801</v>
      </c>
      <c r="D18" s="49" t="s">
        <v>461</v>
      </c>
      <c r="E18" s="57">
        <v>94</v>
      </c>
      <c r="F18" s="54" t="s">
        <v>309</v>
      </c>
      <c r="G18" s="54" t="s">
        <v>326</v>
      </c>
      <c r="H18" s="48"/>
      <c r="I18" s="61"/>
      <c r="J18" s="66" t="str">
        <f t="shared" si="0"/>
        <v>if QuestionID = "ISDBR" then Question = "Percentage of adults ever told by a doctor or other health professional they had diabetic retinopathy (NHIS Adult Module)";</v>
      </c>
      <c r="K18" s="54">
        <f t="shared" si="1"/>
        <v>121</v>
      </c>
      <c r="L18" s="66" t="str">
        <f t="shared" si="2"/>
        <v>If QuestionID = "ISDBR" and Question = "Percentage of adults ever told by a doctor or other health professional they had diabetic retinopathy (NHIS Adult Module)" and TopicID="TCOND" and CategoryID= "CTDR" then Validation_Question=0;</v>
      </c>
      <c r="M18" s="54" t="s">
        <v>1360</v>
      </c>
    </row>
    <row r="19" spans="1:13" s="54" customFormat="1" ht="45" x14ac:dyDescent="0.25">
      <c r="A19" s="54" t="s">
        <v>373</v>
      </c>
      <c r="B19" s="62" t="s">
        <v>374</v>
      </c>
      <c r="C19" s="66" t="s">
        <v>375</v>
      </c>
      <c r="D19" s="49" t="s">
        <v>461</v>
      </c>
      <c r="E19" s="57">
        <v>90</v>
      </c>
      <c r="F19" s="54" t="s">
        <v>295</v>
      </c>
      <c r="G19" s="54" t="s">
        <v>293</v>
      </c>
      <c r="H19" s="48"/>
      <c r="I19" s="61"/>
      <c r="J19" s="66" t="str">
        <f t="shared" si="0"/>
        <v>if QuestionID = "ISDGCH" then Question = "Percentage of children have any trouble seeing even when wearing glasses or contact lenses (NHIS Child Module)";</v>
      </c>
      <c r="K19" s="54">
        <f t="shared" si="1"/>
        <v>110</v>
      </c>
      <c r="L19" s="66" t="str">
        <f t="shared" si="2"/>
        <v>If QuestionID = "ISDGCH" and Question = "Percentage of children have any trouble seeing even when wearing glasses or contact lenses (NHIS Child Module)" and TopicID="TVFUNC" and CategoryID= "CBLIND" then Validation_Question=0;</v>
      </c>
      <c r="M19" s="54" t="s">
        <v>1360</v>
      </c>
    </row>
    <row r="20" spans="1:13" s="54" customFormat="1" ht="45" x14ac:dyDescent="0.25">
      <c r="A20" s="54" t="s">
        <v>370</v>
      </c>
      <c r="B20" s="62" t="s">
        <v>371</v>
      </c>
      <c r="C20" s="66" t="s">
        <v>372</v>
      </c>
      <c r="D20" s="49" t="s">
        <v>461</v>
      </c>
      <c r="E20" s="57">
        <v>116</v>
      </c>
      <c r="F20" s="54" t="s">
        <v>295</v>
      </c>
      <c r="G20" s="54" t="s">
        <v>293</v>
      </c>
      <c r="H20" s="48"/>
      <c r="I20" s="61"/>
      <c r="J20" s="66" t="str">
        <f t="shared" si="0"/>
        <v>if QuestionID = "ISDGL1" then Question = "Percentage of adults who have trouble seeing even when wearing glasses or contact lenses (NHIS Adult Module)";</v>
      </c>
      <c r="K20" s="54">
        <f t="shared" si="1"/>
        <v>108</v>
      </c>
      <c r="L20" s="66" t="str">
        <f t="shared" si="2"/>
        <v>If QuestionID = "ISDGL1" and Question = "Percentage of adults who have trouble seeing even when wearing glasses or contact lenses (NHIS Adult Module)" and TopicID="TVFUNC" and CategoryID= "CBLIND" then Validation_Question=0;</v>
      </c>
      <c r="M20" s="54" t="s">
        <v>1360</v>
      </c>
    </row>
    <row r="21" spans="1:13" s="54" customFormat="1" ht="45" x14ac:dyDescent="0.25">
      <c r="A21" s="54" t="s">
        <v>388</v>
      </c>
      <c r="B21" s="62" t="s">
        <v>389</v>
      </c>
      <c r="C21" s="66" t="s">
        <v>390</v>
      </c>
      <c r="D21" s="49" t="s">
        <v>461</v>
      </c>
      <c r="E21" s="57">
        <v>91</v>
      </c>
      <c r="F21" s="54" t="s">
        <v>295</v>
      </c>
      <c r="G21" s="54" t="s">
        <v>293</v>
      </c>
      <c r="H21" s="48"/>
      <c r="I21" s="61"/>
      <c r="J21" s="66" t="str">
        <f t="shared" si="0"/>
        <v>if QuestionID = "ISDGL2" then Question = "Percentage of people who have (no, some, a lot) difficulty seeing even when wearing glasses (NHIS Functioning and Disability Module)";</v>
      </c>
      <c r="K21" s="54">
        <f t="shared" si="1"/>
        <v>132</v>
      </c>
      <c r="L21" s="66" t="str">
        <f t="shared" si="2"/>
        <v>If QuestionID = "ISDGL2" and Question = "Percentage of people who have (no, some, a lot) difficulty seeing even when wearing glasses (NHIS Functioning and Disability Module)" and TopicID="TVFUNC" and CategoryID= "CBLIND" then Validation_Question=0;</v>
      </c>
      <c r="M21" s="54" t="s">
        <v>1360</v>
      </c>
    </row>
    <row r="22" spans="1:13" s="54" customFormat="1" ht="45" x14ac:dyDescent="0.25">
      <c r="A22" s="54" t="s">
        <v>1320</v>
      </c>
      <c r="B22" s="62" t="s">
        <v>1593</v>
      </c>
      <c r="C22" s="66" t="s">
        <v>1321</v>
      </c>
      <c r="D22" s="49" t="s">
        <v>461</v>
      </c>
      <c r="E22" s="57">
        <v>98</v>
      </c>
      <c r="F22" s="54" t="s">
        <v>300</v>
      </c>
      <c r="G22" s="54" t="s">
        <v>312</v>
      </c>
      <c r="H22" s="48"/>
      <c r="I22" s="61"/>
      <c r="J22" s="66" t="str">
        <f t="shared" si="0"/>
        <v>if QuestionID = "ISEDCA" then Question = "Percentage of adults that talked to an optometrist, ophthalmologist, or eye doctor about their health in the past 12 months (NHIS adult module)";</v>
      </c>
      <c r="K22" s="54">
        <f t="shared" si="1"/>
        <v>143</v>
      </c>
      <c r="L22" s="66" t="str">
        <f t="shared" si="2"/>
        <v>If QuestionID = "ISEDCA" and Question = "Percentage of adults that talked to an optometrist, ophthalmologist, or eye doctor about their health in the past 12 months (NHIS adult module)" and TopicID="TUTL" and CategoryID= "CUTLEX" then Validation_Question=0;</v>
      </c>
    </row>
    <row r="23" spans="1:13" s="54" customFormat="1" ht="45" x14ac:dyDescent="0.25">
      <c r="A23" s="54" t="s">
        <v>1317</v>
      </c>
      <c r="B23" s="62" t="s">
        <v>1318</v>
      </c>
      <c r="C23" s="66" t="s">
        <v>1319</v>
      </c>
      <c r="D23" s="49" t="s">
        <v>461</v>
      </c>
      <c r="E23" s="57">
        <v>114</v>
      </c>
      <c r="F23" s="54" t="s">
        <v>300</v>
      </c>
      <c r="G23" s="54" t="s">
        <v>312</v>
      </c>
      <c r="H23" s="48"/>
      <c r="I23" s="61"/>
      <c r="J23" s="66" t="str">
        <f t="shared" si="0"/>
        <v>if QuestionID = "ISEDOC" then Question = "Percentage of families that talked to an optometrist, ophthalmologist, or eye doctor about child's health in the past 12 months";</v>
      </c>
      <c r="K23" s="54">
        <f t="shared" si="1"/>
        <v>127</v>
      </c>
      <c r="L23" s="66" t="str">
        <f t="shared" si="2"/>
        <v>If QuestionID = "ISEDOC" and Question = "Percentage of families that talked to an optometrist, ophthalmologist, or eye doctor about child's health in the past 12 months" and TopicID="TUTL" and CategoryID= "CUTLEX" then Validation_Question=0;</v>
      </c>
    </row>
    <row r="24" spans="1:13" s="54" customFormat="1" ht="45" x14ac:dyDescent="0.25">
      <c r="A24" s="54" t="s">
        <v>1778</v>
      </c>
      <c r="B24" s="62" t="s">
        <v>1777</v>
      </c>
      <c r="C24" s="66" t="s">
        <v>1777</v>
      </c>
      <c r="D24" s="61"/>
      <c r="E24" s="61"/>
      <c r="F24" s="54" t="s">
        <v>300</v>
      </c>
      <c r="G24" s="54" t="s">
        <v>312</v>
      </c>
      <c r="H24" s="48"/>
      <c r="I24" s="61"/>
      <c r="J24" s="66" t="str">
        <f t="shared" si="0"/>
        <v>if QuestionID = "ISEXCH" then Question = "Percentage of children less than 6 who are not blind who have ever had their vision tested by a doctor or other health professional (NHIS Child Module)";</v>
      </c>
      <c r="K24" s="54">
        <f t="shared" si="1"/>
        <v>151</v>
      </c>
      <c r="L24" s="66" t="str">
        <f>"If "&amp;A$1&amp;" = """&amp;A24&amp;""" and "&amp;B$1&amp;" = """&amp;B24&amp;""" and "&amp;F$1&amp;"="""&amp;F24&amp;"""  then Validation_Question=0;"</f>
        <v>If QuestionID = "ISEXCH" and Question = "Percentage of children less than 6 who are not blind who have ever had their vision tested by a doctor or other health professional (NHIS Child Module)" and TopicID="TUTL"  then Validation_Question=0;</v>
      </c>
    </row>
    <row r="25" spans="1:13" s="54" customFormat="1" ht="45" x14ac:dyDescent="0.25">
      <c r="A25" s="54" t="s">
        <v>484</v>
      </c>
      <c r="B25" s="62" t="s">
        <v>485</v>
      </c>
      <c r="C25" s="66" t="s">
        <v>1803</v>
      </c>
      <c r="D25" s="49" t="s">
        <v>461</v>
      </c>
      <c r="E25" s="61">
        <v>97</v>
      </c>
      <c r="F25" s="54" t="s">
        <v>300</v>
      </c>
      <c r="G25" s="54" t="s">
        <v>312</v>
      </c>
      <c r="H25" s="48"/>
      <c r="I25" s="61"/>
      <c r="J25" s="66" t="str">
        <f t="shared" si="0"/>
        <v>if QuestionID = "ISEXD" then Question = "Percentage of adults that had an eye exam in which the pupils were dilated less than 1 month, 1 year, 2 year, or 2+ years ago (NHIS Adult Module)";</v>
      </c>
      <c r="K25" s="54">
        <f t="shared" si="1"/>
        <v>145</v>
      </c>
      <c r="L25" s="66" t="str">
        <f t="shared" ref="L25:L41" si="3">"If "&amp;A$1&amp;" = """&amp;A25&amp;""" and "&amp;B$1&amp;" = """&amp;B25&amp;""" and "&amp;F$1&amp;"="""&amp;F25&amp;""" and "&amp;G$1&amp;"= """&amp;G25&amp;""" then Validation_Question=0;"</f>
        <v>If QuestionID = "ISEXD" and Question = "Percentage of adults that had an eye exam in which the pupils were dilated less than 1 month, 1 year, 2 year, or 2+ years ago (NHIS Adult Module)" and TopicID="TUTL" and CategoryID= "CUTLEX" then Validation_Question=0;</v>
      </c>
    </row>
    <row r="26" spans="1:13" s="54" customFormat="1" ht="45" x14ac:dyDescent="0.25">
      <c r="A26" s="54" t="s">
        <v>459</v>
      </c>
      <c r="B26" s="62" t="s">
        <v>460</v>
      </c>
      <c r="C26" s="66" t="s">
        <v>1789</v>
      </c>
      <c r="D26" s="49" t="s">
        <v>461</v>
      </c>
      <c r="E26" s="61">
        <v>103</v>
      </c>
      <c r="F26" s="54" t="s">
        <v>295</v>
      </c>
      <c r="G26" s="54" t="s">
        <v>338</v>
      </c>
      <c r="H26" s="48"/>
      <c r="I26" s="61"/>
      <c r="J26" s="66" t="str">
        <f t="shared" si="0"/>
        <v>if QuestionID = "ISFS1" then Question = "Percentage of adults who wear eyeglasses or contact lenses to read books or newspaper, write, or other things that require them to see well up close (NHIS Adult Module)";</v>
      </c>
      <c r="K26" s="54">
        <f t="shared" si="1"/>
        <v>168</v>
      </c>
      <c r="L26" s="66" t="str">
        <f t="shared" si="3"/>
        <v>If QuestionID = "ISFS1" and Question = "Percentage of adults who wear eyeglasses or contact lenses to read books or newspaper, write, or other things that require them to see well up close (NHIS Adult Module)" and TopicID="TVFUNC" and CategoryID= "CNEAR" then Validation_Question=0;</v>
      </c>
    </row>
    <row r="27" spans="1:13" s="54" customFormat="1" ht="45" x14ac:dyDescent="0.25">
      <c r="A27" s="54" t="s">
        <v>462</v>
      </c>
      <c r="B27" s="62" t="s">
        <v>1788</v>
      </c>
      <c r="C27" s="66" t="s">
        <v>1790</v>
      </c>
      <c r="D27" s="49" t="s">
        <v>461</v>
      </c>
      <c r="E27" s="61">
        <v>100</v>
      </c>
      <c r="F27" s="54" t="s">
        <v>295</v>
      </c>
      <c r="G27" s="54" t="s">
        <v>338</v>
      </c>
      <c r="H27" s="48"/>
      <c r="I27" s="61"/>
      <c r="J27" s="66" t="str">
        <f t="shared" si="0"/>
        <v>if QuestionID = "ISFS2" then Question = "Percentage of adults who even when wearing glasses or contact lenses find it difficult to read ordinary print in newspapers (NHIS Adult Module)";</v>
      </c>
      <c r="K27" s="54">
        <f t="shared" si="1"/>
        <v>143</v>
      </c>
      <c r="L27" s="66" t="str">
        <f t="shared" si="3"/>
        <v>If QuestionID = "ISFS2" and Question = "Percentage of adults who even when wearing glasses or contact lenses find it difficult to read ordinary print in newspapers (NHIS Adult Module)" and TopicID="TVFUNC" and CategoryID= "CNEAR" then Validation_Question=0;</v>
      </c>
    </row>
    <row r="28" spans="1:13" s="54" customFormat="1" ht="45" x14ac:dyDescent="0.25">
      <c r="A28" s="54" t="s">
        <v>463</v>
      </c>
      <c r="B28" s="62" t="s">
        <v>1786</v>
      </c>
      <c r="C28" s="66" t="s">
        <v>1794</v>
      </c>
      <c r="D28" s="49" t="s">
        <v>461</v>
      </c>
      <c r="E28" s="61">
        <v>104</v>
      </c>
      <c r="F28" s="54" t="s">
        <v>295</v>
      </c>
      <c r="G28" s="54" t="s">
        <v>338</v>
      </c>
      <c r="H28" s="48"/>
      <c r="I28" s="61"/>
      <c r="J28" s="66" t="str">
        <f t="shared" si="0"/>
        <v>if QuestionID = "ISFS3" then Question = "Percentage of adults who when wearing glasses or contact lenses find it difficult to do work or hobbies that require them to see well up close (NHIS Adult Module)";</v>
      </c>
      <c r="K28" s="54">
        <f t="shared" si="1"/>
        <v>162</v>
      </c>
      <c r="L28" s="66" t="str">
        <f t="shared" si="3"/>
        <v>If QuestionID = "ISFS3" and Question = "Percentage of adults who when wearing glasses or contact lenses find it difficult to do work or hobbies that require them to see well up close (NHIS Adult Module)" and TopicID="TVFUNC" and CategoryID= "CNEAR" then Validation_Question=0;</v>
      </c>
    </row>
    <row r="29" spans="1:13" s="54" customFormat="1" ht="45" x14ac:dyDescent="0.25">
      <c r="A29" s="54" t="s">
        <v>1306</v>
      </c>
      <c r="B29" s="62" t="s">
        <v>1792</v>
      </c>
      <c r="C29" s="66" t="s">
        <v>1793</v>
      </c>
      <c r="D29" s="61" t="s">
        <v>461</v>
      </c>
      <c r="E29" s="61">
        <v>107</v>
      </c>
      <c r="F29" s="54" t="s">
        <v>295</v>
      </c>
      <c r="G29" s="54" t="s">
        <v>1284</v>
      </c>
      <c r="H29" s="48"/>
      <c r="I29" s="61"/>
      <c r="J29" s="66" t="str">
        <f t="shared" si="0"/>
        <v>if QuestionID = "ISFS4" then Question = "Percentage of adults who even when wearing glasses or contact lenses find it difficult to go down steps, stairs, or curbs in dim light or at night (NHIS Adult Module)";</v>
      </c>
      <c r="K29" s="54">
        <f t="shared" si="1"/>
        <v>166</v>
      </c>
      <c r="L29" s="66" t="str">
        <f t="shared" si="3"/>
        <v>If QuestionID = "ISFS4" and Question = "Percentage of adults who even when wearing glasses or contact lenses find it difficult to go down steps, stairs, or curbs in dim light or at night (NHIS Adult Module)" and TopicID="TVFUNC" and CategoryID= "CNIGHT" then Validation_Question=0;</v>
      </c>
    </row>
    <row r="30" spans="1:13" s="54" customFormat="1" ht="45" x14ac:dyDescent="0.25">
      <c r="A30" s="54" t="s">
        <v>1307</v>
      </c>
      <c r="B30" s="62" t="s">
        <v>1795</v>
      </c>
      <c r="C30" s="66" t="s">
        <v>1308</v>
      </c>
      <c r="D30" s="61" t="s">
        <v>461</v>
      </c>
      <c r="E30" s="61">
        <v>106</v>
      </c>
      <c r="F30" s="54" t="s">
        <v>295</v>
      </c>
      <c r="G30" s="54" t="s">
        <v>1283</v>
      </c>
      <c r="H30" s="48"/>
      <c r="I30" s="61"/>
      <c r="J30" s="66" t="str">
        <f t="shared" si="0"/>
        <v>if QuestionID = "ISFS5" then Question = "Percentage of adults who even when wearing glasses or contact lenses find it difficult to find something on a crowded shelf (NHIS Adult Module)";</v>
      </c>
      <c r="K30" s="54">
        <f t="shared" si="1"/>
        <v>143</v>
      </c>
      <c r="L30" s="66" t="str">
        <f t="shared" si="3"/>
        <v>If QuestionID = "ISFS5" and Question = "Percentage of adults who even when wearing glasses or contact lenses find it difficult to find something on a crowded shelf (NHIS Adult Module)" and TopicID="TVFUNC" and CategoryID= "CFUNC" then Validation_Question=0;</v>
      </c>
    </row>
    <row r="31" spans="1:13" s="54" customFormat="1" ht="45" x14ac:dyDescent="0.25">
      <c r="A31" s="54" t="s">
        <v>464</v>
      </c>
      <c r="B31" s="62" t="s">
        <v>465</v>
      </c>
      <c r="C31" s="66" t="s">
        <v>1791</v>
      </c>
      <c r="D31" s="49" t="s">
        <v>461</v>
      </c>
      <c r="E31" s="61">
        <v>112</v>
      </c>
      <c r="F31" s="54" t="s">
        <v>295</v>
      </c>
      <c r="G31" s="54" t="s">
        <v>338</v>
      </c>
      <c r="H31" s="48"/>
      <c r="I31" s="61"/>
      <c r="J31" s="66" t="str">
        <f t="shared" si="0"/>
        <v>if QuestionID = "ISFSCH" then Question = "Percentage of children who wear eyeglasses or contact lenses to read books, write, play hand-held games, or do other things that require them to see well up close (NHIS Child Module)";</v>
      </c>
      <c r="K31" s="54">
        <f t="shared" si="1"/>
        <v>182</v>
      </c>
      <c r="L31" s="66" t="str">
        <f t="shared" si="3"/>
        <v>If QuestionID = "ISFSCH" and Question = "Percentage of children who wear eyeglasses or contact lenses to read books, write, play hand-held games, or do other things that require them to see well up close (NHIS Child Module)" and TopicID="TVFUNC" and CategoryID= "CNEAR" then Validation_Question=0;</v>
      </c>
    </row>
    <row r="32" spans="1:13" s="54" customFormat="1" ht="30" x14ac:dyDescent="0.25">
      <c r="A32" s="54" t="s">
        <v>391</v>
      </c>
      <c r="B32" s="62" t="s">
        <v>392</v>
      </c>
      <c r="C32" s="66" t="s">
        <v>393</v>
      </c>
      <c r="D32" s="49" t="s">
        <v>461</v>
      </c>
      <c r="E32" s="61">
        <v>92</v>
      </c>
      <c r="F32" s="54" t="s">
        <v>300</v>
      </c>
      <c r="G32" s="54" t="s">
        <v>329</v>
      </c>
      <c r="H32" s="48"/>
      <c r="I32" s="61"/>
      <c r="J32" s="66" t="str">
        <f t="shared" si="0"/>
        <v>if QuestionID = "ISGL" then Question = "Percentage of people who wear glasses (NHIS Functioning and Disability Module)";</v>
      </c>
      <c r="K32" s="54">
        <f t="shared" si="1"/>
        <v>78</v>
      </c>
      <c r="L32" s="66" t="str">
        <f t="shared" si="3"/>
        <v>If QuestionID = "ISGL" and Question = "Percentage of people who wear glasses (NHIS Functioning and Disability Module)" and TopicID="TUTL" and CategoryID= "CVC" then Validation_Question=0;</v>
      </c>
    </row>
    <row r="33" spans="1:12" s="54" customFormat="1" ht="30" x14ac:dyDescent="0.25">
      <c r="A33" s="54" t="s">
        <v>472</v>
      </c>
      <c r="B33" s="62" t="s">
        <v>473</v>
      </c>
      <c r="C33" s="66" t="s">
        <v>1804</v>
      </c>
      <c r="D33" s="49" t="s">
        <v>461</v>
      </c>
      <c r="E33" s="61">
        <v>99</v>
      </c>
      <c r="F33" s="54" t="s">
        <v>300</v>
      </c>
      <c r="G33" s="54" t="s">
        <v>329</v>
      </c>
      <c r="H33" s="48"/>
      <c r="I33" s="61"/>
      <c r="J33" s="66" t="str">
        <f t="shared" si="0"/>
        <v>if QuestionID = "ISGLA" then Question = "Percentage of adults who currently wear eyeglasses or contact lenses (NHIS Adult Module)";</v>
      </c>
      <c r="K33" s="54">
        <f t="shared" si="1"/>
        <v>88</v>
      </c>
      <c r="L33" s="66" t="str">
        <f t="shared" si="3"/>
        <v>If QuestionID = "ISGLA" and Question = "Percentage of adults who currently wear eyeglasses or contact lenses (NHIS Adult Module)" and TopicID="TUTL" and CategoryID= "CVC" then Validation_Question=0;</v>
      </c>
    </row>
    <row r="34" spans="1:12" s="54" customFormat="1" ht="45" x14ac:dyDescent="0.25">
      <c r="A34" s="54" t="s">
        <v>480</v>
      </c>
      <c r="B34" s="62" t="s">
        <v>481</v>
      </c>
      <c r="C34" s="66" t="s">
        <v>1802</v>
      </c>
      <c r="D34" s="49" t="s">
        <v>461</v>
      </c>
      <c r="E34" s="61">
        <v>95</v>
      </c>
      <c r="F34" s="54" t="s">
        <v>309</v>
      </c>
      <c r="G34" s="54" t="s">
        <v>327</v>
      </c>
      <c r="H34" s="48"/>
      <c r="I34" s="61"/>
      <c r="J34" s="66" t="str">
        <f t="shared" ref="J34:J58" si="4">"if "&amp;A$1&amp;" = """&amp;A34&amp;""" then "&amp;B$1&amp;" = """&amp;B34&amp;""";"</f>
        <v>if QuestionID = "ISGLC" then Question = "Percentage of adults ever told by a doctor or other health professional they had glaucoma (NHIS Adult Module)";</v>
      </c>
      <c r="K34" s="54">
        <f t="shared" ref="K34:K50" si="5">LEN(B34)</f>
        <v>109</v>
      </c>
      <c r="L34" s="66" t="str">
        <f t="shared" si="3"/>
        <v>If QuestionID = "ISGLC" and Question = "Percentage of adults ever told by a doctor or other health professional they had glaucoma (NHIS Adult Module)" and TopicID="TCOND" and CategoryID= "CTGL" then Validation_Question=0;</v>
      </c>
    </row>
    <row r="35" spans="1:12" s="54" customFormat="1" ht="30" x14ac:dyDescent="0.25">
      <c r="A35" s="54" t="s">
        <v>474</v>
      </c>
      <c r="B35" s="62" t="s">
        <v>475</v>
      </c>
      <c r="C35" s="66" t="s">
        <v>1805</v>
      </c>
      <c r="D35" s="49" t="s">
        <v>461</v>
      </c>
      <c r="E35" s="61">
        <v>111</v>
      </c>
      <c r="F35" s="54" t="s">
        <v>300</v>
      </c>
      <c r="G35" s="54" t="s">
        <v>329</v>
      </c>
      <c r="H35" s="48"/>
      <c r="I35" s="61"/>
      <c r="J35" s="66" t="str">
        <f t="shared" si="4"/>
        <v>if QuestionID = "ISGLCH" then Question = "Percentage of children who wear eyeglasses or contact lenses (NHIS Child Module)";</v>
      </c>
      <c r="K35" s="54">
        <f t="shared" si="5"/>
        <v>80</v>
      </c>
      <c r="L35" s="66" t="str">
        <f t="shared" si="3"/>
        <v>If QuestionID = "ISGLCH" and Question = "Percentage of children who wear eyeglasses or contact lenses (NHIS Child Module)" and TopicID="TUTL" and CategoryID= "CVC" then Validation_Question=0;</v>
      </c>
    </row>
    <row r="36" spans="1:12" s="54" customFormat="1" ht="45" x14ac:dyDescent="0.25">
      <c r="A36" s="54" t="s">
        <v>1309</v>
      </c>
      <c r="B36" s="62" t="s">
        <v>1310</v>
      </c>
      <c r="C36" s="66" t="s">
        <v>1311</v>
      </c>
      <c r="D36" s="61" t="s">
        <v>461</v>
      </c>
      <c r="E36" s="61">
        <v>105</v>
      </c>
      <c r="F36" s="54" t="s">
        <v>295</v>
      </c>
      <c r="G36" s="54" t="s">
        <v>339</v>
      </c>
      <c r="H36" s="48"/>
      <c r="I36" s="61"/>
      <c r="J36" s="66" t="str">
        <f t="shared" si="4"/>
        <v>if QuestionID = "ISNS1" then Question = "Percentage of adults who even when wearing glasses or contact lenses find it (not at all, only a little, somewhat, or very) difficult to drive during daytime in familiar places (NHIS Adult Module)";</v>
      </c>
      <c r="K36" s="54">
        <f t="shared" si="5"/>
        <v>196</v>
      </c>
      <c r="L36" s="66" t="str">
        <f t="shared" si="3"/>
        <v>If QuestionID = "ISNS1" and Question = "Percentage of adults who even when wearing glasses or contact lenses find it (not at all, only a little, somewhat, or very) difficult to drive during daytime in familiar places (NHIS Adult Module)" and TopicID="TVFUNC" and CategoryID= "CFAR" then Validation_Question=0;</v>
      </c>
    </row>
    <row r="37" spans="1:12" s="54" customFormat="1" ht="45" x14ac:dyDescent="0.25">
      <c r="A37" s="54" t="s">
        <v>1312</v>
      </c>
      <c r="B37" s="62" t="s">
        <v>1787</v>
      </c>
      <c r="C37" s="66" t="s">
        <v>1313</v>
      </c>
      <c r="D37" s="61" t="s">
        <v>461</v>
      </c>
      <c r="E37" s="61">
        <v>108</v>
      </c>
      <c r="F37" s="54" t="s">
        <v>295</v>
      </c>
      <c r="G37" s="54" t="s">
        <v>1281</v>
      </c>
      <c r="H37" s="48"/>
      <c r="I37" s="61"/>
      <c r="J37" s="66" t="str">
        <f t="shared" si="4"/>
        <v>if QuestionID = "ISNS2" then Question = "Percentage of adults who even when wearing glasses or contact lenses find it difficult to notice objects off to the side (NHIS Adult Module)";</v>
      </c>
      <c r="K37" s="54">
        <f t="shared" si="5"/>
        <v>140</v>
      </c>
      <c r="L37" s="66" t="str">
        <f t="shared" si="3"/>
        <v>If QuestionID = "ISNS2" and Question = "Percentage of adults who even when wearing glasses or contact lenses find it difficult to notice objects off to the side (NHIS Adult Module)" and TopicID="TVFUNC" and CategoryID= "CFIELD" then Validation_Question=0;</v>
      </c>
    </row>
    <row r="38" spans="1:12" s="54" customFormat="1" ht="45" x14ac:dyDescent="0.25">
      <c r="A38" s="54" t="s">
        <v>466</v>
      </c>
      <c r="B38" s="62" t="s">
        <v>467</v>
      </c>
      <c r="C38" s="66" t="s">
        <v>1796</v>
      </c>
      <c r="D38" s="49" t="s">
        <v>461</v>
      </c>
      <c r="E38" s="61">
        <v>102</v>
      </c>
      <c r="F38" s="54" t="s">
        <v>295</v>
      </c>
      <c r="G38" s="54" t="s">
        <v>339</v>
      </c>
      <c r="H38" s="48"/>
      <c r="I38" s="61"/>
      <c r="J38" s="66" t="str">
        <f t="shared" si="4"/>
        <v>if QuestionID = "ISNSA" then Question = "Percentage of adults who wear eyeglasses or contact lenses to drive, read road and street signs, watch TV, or see things in the distance (NHIS Adult Module)";</v>
      </c>
      <c r="K38" s="54">
        <f t="shared" si="5"/>
        <v>156</v>
      </c>
      <c r="L38" s="66" t="str">
        <f t="shared" si="3"/>
        <v>If QuestionID = "ISNSA" and Question = "Percentage of adults who wear eyeglasses or contact lenses to drive, read road and street signs, watch TV, or see things in the distance (NHIS Adult Module)" and TopicID="TVFUNC" and CategoryID= "CFAR" then Validation_Question=0;</v>
      </c>
    </row>
    <row r="39" spans="1:12" s="54" customFormat="1" ht="45" x14ac:dyDescent="0.25">
      <c r="A39" s="54" t="s">
        <v>468</v>
      </c>
      <c r="B39" s="62" t="s">
        <v>469</v>
      </c>
      <c r="C39" s="66" t="s">
        <v>1797</v>
      </c>
      <c r="D39" s="49" t="s">
        <v>461</v>
      </c>
      <c r="E39" s="61">
        <v>113</v>
      </c>
      <c r="F39" s="54" t="s">
        <v>295</v>
      </c>
      <c r="G39" s="54" t="s">
        <v>339</v>
      </c>
      <c r="H39" s="48"/>
      <c r="I39" s="61"/>
      <c r="J39" s="66" t="str">
        <f t="shared" si="4"/>
        <v>if QuestionID = "ISNSC1" then Question = "Percentage of children who wear eyeglasses or contact lenses to read road and street signs, see the blackboard, play sports, watch TV, or see things in the distance (NHIS Child Module)";</v>
      </c>
      <c r="K39" s="54">
        <f t="shared" si="5"/>
        <v>184</v>
      </c>
      <c r="L39" s="66" t="str">
        <f t="shared" si="3"/>
        <v>If QuestionID = "ISNSC1" and Question = "Percentage of children who wear eyeglasses or contact lenses to read road and street signs, see the blackboard, play sports, watch TV, or see things in the distance (NHIS Child Module)" and TopicID="TVFUNC" and CategoryID= "CFAR" then Validation_Question=0;</v>
      </c>
    </row>
    <row r="40" spans="1:12" s="54" customFormat="1" ht="30" x14ac:dyDescent="0.25">
      <c r="A40" s="54" t="s">
        <v>470</v>
      </c>
      <c r="B40" s="62" t="s">
        <v>471</v>
      </c>
      <c r="C40" s="66" t="s">
        <v>1798</v>
      </c>
      <c r="D40" s="49" t="s">
        <v>461</v>
      </c>
      <c r="E40" s="61">
        <v>110</v>
      </c>
      <c r="F40" s="54" t="s">
        <v>295</v>
      </c>
      <c r="G40" s="54" t="s">
        <v>339</v>
      </c>
      <c r="H40" s="48"/>
      <c r="I40" s="61"/>
      <c r="J40" s="66" t="str">
        <f t="shared" si="4"/>
        <v>if QuestionID = "ISNSC2" then Question = "Percentage of children who can read the board from the back of the classroom (NHIS Child Module)";</v>
      </c>
      <c r="K40" s="54">
        <f t="shared" si="5"/>
        <v>96</v>
      </c>
      <c r="L40" s="66" t="str">
        <f t="shared" si="3"/>
        <v>If QuestionID = "ISNSC2" and Question = "Percentage of children who can read the board from the back of the classroom (NHIS Child Module)" and TopicID="TVFUNC" and CategoryID= "CFAR" then Validation_Question=0;</v>
      </c>
    </row>
    <row r="41" spans="1:12" s="54" customFormat="1" ht="30" x14ac:dyDescent="0.25">
      <c r="A41" s="54" t="s">
        <v>486</v>
      </c>
      <c r="B41" s="62" t="s">
        <v>487</v>
      </c>
      <c r="C41" s="66" t="s">
        <v>487</v>
      </c>
      <c r="D41" s="49" t="s">
        <v>461</v>
      </c>
      <c r="E41" s="57">
        <v>101</v>
      </c>
      <c r="F41" s="54" t="s">
        <v>300</v>
      </c>
      <c r="G41" s="54" t="s">
        <v>298</v>
      </c>
      <c r="H41" s="48"/>
      <c r="I41" s="57"/>
      <c r="J41" s="66" t="str">
        <f t="shared" si="4"/>
        <v>if QuestionID = "ISOCAT" then Question = "Percentage of adults who ever had cataract surgery (NHIS Adult Module)";</v>
      </c>
      <c r="K41" s="54">
        <f t="shared" si="5"/>
        <v>70</v>
      </c>
      <c r="L41" s="66" t="str">
        <f t="shared" si="3"/>
        <v>If QuestionID = "ISOCAT" and Question = "Percentage of adults who ever had cataract surgery (NHIS Adult Module)" and TopicID="TUTL" and CategoryID= "CCATS" then Validation_Question=0;</v>
      </c>
    </row>
    <row r="42" spans="1:12" s="54" customFormat="1" ht="30" x14ac:dyDescent="0.25">
      <c r="A42" s="54" t="s">
        <v>1744</v>
      </c>
      <c r="B42" s="62" t="s">
        <v>1304</v>
      </c>
      <c r="C42" s="66" t="s">
        <v>1301</v>
      </c>
      <c r="D42" s="61" t="s">
        <v>461</v>
      </c>
      <c r="E42" s="61"/>
      <c r="F42" s="54" t="s">
        <v>300</v>
      </c>
      <c r="G42" s="54" t="s">
        <v>1286</v>
      </c>
      <c r="H42" s="48"/>
      <c r="I42" s="61"/>
      <c r="J42" s="66" t="str">
        <f t="shared" si="4"/>
        <v>if QuestionID = "ISPRO" then Question = "Proportion of children who participate in activities which may cause injury that wear eye protection";</v>
      </c>
      <c r="K42" s="54">
        <f t="shared" si="5"/>
        <v>100</v>
      </c>
      <c r="L42" s="66" t="str">
        <f>"If "&amp;A$1&amp;" = """&amp;A42&amp;""" and "&amp;B$1&amp;" = """&amp;B42&amp;""" and "&amp;F$1&amp;"="""&amp;F42&amp;"""  then Validation_Question=0;"</f>
        <v>If QuestionID = "ISPRO" and Question = "Proportion of children who participate in activities which may cause injury that wear eye protection" and TopicID="TUTL"  then Validation_Question=0;</v>
      </c>
    </row>
    <row r="43" spans="1:12" s="54" customFormat="1" ht="30" x14ac:dyDescent="0.25">
      <c r="A43" s="54" t="s">
        <v>1322</v>
      </c>
      <c r="B43" s="62" t="s">
        <v>1304</v>
      </c>
      <c r="C43" s="66" t="s">
        <v>1301</v>
      </c>
      <c r="D43" s="61" t="s">
        <v>461</v>
      </c>
      <c r="E43" s="61">
        <v>118</v>
      </c>
      <c r="F43" s="54" t="s">
        <v>300</v>
      </c>
      <c r="G43" s="54" t="s">
        <v>1286</v>
      </c>
      <c r="H43" s="48"/>
      <c r="I43" s="61"/>
      <c r="J43" s="66" t="str">
        <f t="shared" si="4"/>
        <v>if QuestionID = "ISPROC" then Question = "Proportion of children who participate in activities which may cause injury that wear eye protection";</v>
      </c>
      <c r="K43" s="54">
        <f t="shared" si="5"/>
        <v>100</v>
      </c>
      <c r="L43" s="66" t="str">
        <f>"If "&amp;A$1&amp;" = """&amp;A43&amp;""" and "&amp;B$1&amp;" = """&amp;B43&amp;""" and "&amp;F$1&amp;"="""&amp;F43&amp;""" and "&amp;G$1&amp;"= """&amp;G43&amp;""" then Validation_Question=0;"</f>
        <v>If QuestionID = "ISPROC" and Question = "Proportion of children who participate in activities which may cause injury that wear eye protection" and TopicID="TUTL" and CategoryID= "CPROT" then Validation_Question=0;</v>
      </c>
    </row>
    <row r="44" spans="1:12" s="54" customFormat="1" ht="30" x14ac:dyDescent="0.25">
      <c r="A44" s="54" t="s">
        <v>1288</v>
      </c>
      <c r="B44" s="62" t="s">
        <v>1303</v>
      </c>
      <c r="C44" s="66" t="s">
        <v>1301</v>
      </c>
      <c r="D44" s="61" t="s">
        <v>461</v>
      </c>
      <c r="E44" s="61">
        <v>120</v>
      </c>
      <c r="F44" s="54" t="s">
        <v>300</v>
      </c>
      <c r="G44" s="54" t="s">
        <v>1286</v>
      </c>
      <c r="H44" s="48"/>
      <c r="I44" s="61"/>
      <c r="J44" s="66" t="str">
        <f t="shared" si="4"/>
        <v>if QuestionID = "ISPROT" then Question = "Proportion of adults who participate in activities which may cause injury that wear eye protection";</v>
      </c>
      <c r="K44" s="54">
        <f t="shared" si="5"/>
        <v>98</v>
      </c>
      <c r="L44" s="66" t="str">
        <f>"If "&amp;A$1&amp;" = """&amp;A44&amp;""" and "&amp;B$1&amp;" = """&amp;B44&amp;""" and "&amp;F$1&amp;"="""&amp;F44&amp;""" and "&amp;G$1&amp;"= """&amp;G44&amp;""" then Validation_Question=0;"</f>
        <v>If QuestionID = "ISPROT" and Question = "Proportion of adults who participate in activities which may cause injury that wear eye protection" and TopicID="TUTL" and CategoryID= "CPROT" then Validation_Question=0;</v>
      </c>
    </row>
    <row r="45" spans="1:12" s="54" customFormat="1" ht="45" x14ac:dyDescent="0.25">
      <c r="A45" s="54" t="s">
        <v>1759</v>
      </c>
      <c r="B45" s="62" t="s">
        <v>1760</v>
      </c>
      <c r="C45" s="62" t="s">
        <v>1760</v>
      </c>
      <c r="D45" s="61" t="s">
        <v>461</v>
      </c>
      <c r="E45" s="61"/>
      <c r="F45" s="54" t="s">
        <v>300</v>
      </c>
      <c r="G45" s="54" t="s">
        <v>1761</v>
      </c>
      <c r="H45" s="48"/>
      <c r="I45" s="61"/>
      <c r="J45" s="66" t="str">
        <f t="shared" si="4"/>
        <v>if QuestionID = "ISPROV" then Question = "Percentage of adults who in the past 12 months have seen or talked to an optometrist, optician, or eye doctor (someone who prescribes eyeglasses)  about their own health (NHIS Adult Module) ";</v>
      </c>
      <c r="K45" s="54">
        <f t="shared" si="5"/>
        <v>190</v>
      </c>
      <c r="L45" s="66" t="str">
        <f>"If "&amp;A$1&amp;" = """&amp;A45&amp;""" and "&amp;B$1&amp;" = """&amp;B45&amp;""" and "&amp;F$1&amp;"="""&amp;F45&amp;"""  then Validation_Question=0;"</f>
        <v>If QuestionID = "ISPROV" and Question = "Percentage of adults who in the past 12 months have seen or talked to an optometrist, optician, or eye doctor (someone who prescribes eyeglasses)  about their own health (NHIS Adult Module) " and TopicID="TUTL"  then Validation_Question=0;</v>
      </c>
    </row>
    <row r="46" spans="1:12" s="54" customFormat="1" ht="45" x14ac:dyDescent="0.25">
      <c r="A46" s="54" t="s">
        <v>1757</v>
      </c>
      <c r="B46" s="62" t="s">
        <v>1781</v>
      </c>
      <c r="C46" s="62" t="s">
        <v>1758</v>
      </c>
      <c r="D46" s="61" t="s">
        <v>461</v>
      </c>
      <c r="E46" s="61"/>
      <c r="F46" s="54" t="s">
        <v>300</v>
      </c>
      <c r="G46" s="54" t="s">
        <v>1286</v>
      </c>
      <c r="H46" s="48"/>
      <c r="I46" s="61"/>
      <c r="J46" s="66" t="str">
        <f t="shared" si="4"/>
        <v>if QuestionID = "ISPTCH" then Question = "Percentage of children (ages 6-17) who participate in sports, hobbies, or other activities that can cause eye injury that wear eye protection (NHIS Child Module)";</v>
      </c>
      <c r="K46" s="54">
        <f t="shared" si="5"/>
        <v>161</v>
      </c>
      <c r="L46" s="66" t="str">
        <f>"If "&amp;A$1&amp;" = """&amp;A46&amp;""" and "&amp;B$1&amp;" = """&amp;B46&amp;""" and "&amp;F$1&amp;"="""&amp;F46&amp;"""  then Validation_Question=0;"</f>
        <v>If QuestionID = "ISPTCH" and Question = "Percentage of children (ages 6-17) who participate in sports, hobbies, or other activities that can cause eye injury that wear eye protection (NHIS Child Module)" and TopicID="TUTL"  then Validation_Question=0;</v>
      </c>
    </row>
    <row r="47" spans="1:12" s="54" customFormat="1" ht="45" x14ac:dyDescent="0.25">
      <c r="A47" s="54" t="s">
        <v>1779</v>
      </c>
      <c r="B47" s="62" t="s">
        <v>1806</v>
      </c>
      <c r="C47" s="66" t="s">
        <v>1806</v>
      </c>
      <c r="D47" s="61" t="s">
        <v>461</v>
      </c>
      <c r="E47" s="61"/>
      <c r="F47" s="54" t="s">
        <v>300</v>
      </c>
      <c r="G47" s="54" t="s">
        <v>1761</v>
      </c>
      <c r="H47" s="48"/>
      <c r="I47" s="61"/>
      <c r="J47" s="66" t="str">
        <f t="shared" si="4"/>
        <v>if QuestionID = "ISPVCH" then Question = "Percentage of children whose family members talked to an optometrist, optician, or eye doctor (someone who prescribes eyeglasses) about the child's health (NHIS Child Module)";</v>
      </c>
      <c r="K47" s="54">
        <f t="shared" si="5"/>
        <v>174</v>
      </c>
      <c r="L47" s="66" t="str">
        <f>"If "&amp;A$1&amp;" = """&amp;A47&amp;""" and "&amp;B$1&amp;" = """&amp;B47&amp;""" and "&amp;F$1&amp;"="""&amp;F47&amp;"""  then Validation_Question=0;"</f>
        <v>If QuestionID = "ISPVCH" and Question = "Percentage of children whose family members talked to an optometrist, optician, or eye doctor (someone who prescribes eyeglasses) about the child's health (NHIS Child Module)" and TopicID="TUTL"  then Validation_Question=0;</v>
      </c>
    </row>
    <row r="48" spans="1:12" s="54" customFormat="1" ht="45" x14ac:dyDescent="0.25">
      <c r="A48" s="54" t="s">
        <v>1762</v>
      </c>
      <c r="B48" s="62" t="s">
        <v>1763</v>
      </c>
      <c r="C48" s="62" t="s">
        <v>1764</v>
      </c>
      <c r="D48" s="61" t="s">
        <v>461</v>
      </c>
      <c r="E48" s="61"/>
      <c r="F48" s="54" t="s">
        <v>300</v>
      </c>
      <c r="G48" s="54" t="s">
        <v>1286</v>
      </c>
      <c r="H48" s="48"/>
      <c r="I48" s="61"/>
      <c r="J48" s="66" t="str">
        <f t="shared" si="4"/>
        <v>if QuestionID = "ISRISK" then Question = "Percentage of adults who participate in sports, hobbies, or other activities that can cause eye injury outside of work (NHIS Adult Module)";</v>
      </c>
      <c r="K48" s="54">
        <f t="shared" si="5"/>
        <v>138</v>
      </c>
      <c r="L48" s="66" t="str">
        <f>"If "&amp;A$1&amp;" = """&amp;A48&amp;""" and "&amp;B$1&amp;" = """&amp;B48&amp;""" and "&amp;F$1&amp;"="""&amp;F48&amp;"""  then Validation_Question=0;"</f>
        <v>If QuestionID = "ISRISK" and Question = "Percentage of adults who participate in sports, hobbies, or other activities that can cause eye injury outside of work (NHIS Adult Module)" and TopicID="TUTL"  then Validation_Question=0;</v>
      </c>
    </row>
    <row r="49" spans="1:13" s="54" customFormat="1" ht="45" x14ac:dyDescent="0.25">
      <c r="A49" s="54" t="s">
        <v>1765</v>
      </c>
      <c r="B49" s="62" t="s">
        <v>1766</v>
      </c>
      <c r="C49" s="62" t="s">
        <v>1766</v>
      </c>
      <c r="D49" s="61" t="s">
        <v>461</v>
      </c>
      <c r="E49" s="61"/>
      <c r="F49" s="54" t="s">
        <v>300</v>
      </c>
      <c r="G49" s="54" t="s">
        <v>1286</v>
      </c>
      <c r="H49" s="48"/>
      <c r="I49" s="61"/>
      <c r="J49" s="66" t="str">
        <f t="shared" si="4"/>
        <v>if QuestionID = "ISRKCH" then Question = "Percentage of children (ages 6-17) who participate in sports, hobbies, or other activities that can cause eye injury (NHIS Child Module)";</v>
      </c>
      <c r="K49" s="54">
        <f t="shared" si="5"/>
        <v>136</v>
      </c>
      <c r="L49" s="66" t="str">
        <f>"If "&amp;A$1&amp;" = """&amp;A49&amp;""" and "&amp;B$1&amp;" = """&amp;B49&amp;""" and "&amp;F$1&amp;"="""&amp;F49&amp;"""  then Validation_Question=0;"</f>
        <v>If QuestionID = "ISRKCH" and Question = "Percentage of children (ages 6-17) who participate in sports, hobbies, or other activities that can cause eye injury (NHIS Child Module)" and TopicID="TUTL"  then Validation_Question=0;</v>
      </c>
    </row>
    <row r="50" spans="1:13" s="54" customFormat="1" ht="30" x14ac:dyDescent="0.25">
      <c r="A50" s="54" t="s">
        <v>1314</v>
      </c>
      <c r="B50" s="66" t="s">
        <v>1315</v>
      </c>
      <c r="C50" s="66" t="s">
        <v>1316</v>
      </c>
      <c r="D50" s="49" t="s">
        <v>461</v>
      </c>
      <c r="E50" s="57">
        <v>109</v>
      </c>
      <c r="F50" s="54" t="s">
        <v>300</v>
      </c>
      <c r="G50" s="54" t="s">
        <v>312</v>
      </c>
      <c r="H50" s="48"/>
      <c r="I50" s="61"/>
      <c r="J50" s="66" t="str">
        <f t="shared" si="4"/>
        <v>if QuestionID = "ISTSCH" then Question = "Percentage of children who ever had their vision tested (NHIS Child Module)";</v>
      </c>
      <c r="K50" s="54">
        <f t="shared" si="5"/>
        <v>75</v>
      </c>
      <c r="L50" s="66" t="str">
        <f>"If "&amp;A$1&amp;" = """&amp;A50&amp;""" and "&amp;B$1&amp;" = """&amp;B50&amp;""" and "&amp;F$1&amp;"="""&amp;F50&amp;""" and "&amp;G$1&amp;"= """&amp;G50&amp;""" then Validation_Question=0;"</f>
        <v>If QuestionID = "ISTSCH" and Question = "Percentage of children who ever had their vision tested (NHIS Child Module)" and TopicID="TUTL" and CategoryID= "CUTLEX" then Validation_Question=0;</v>
      </c>
    </row>
    <row r="51" spans="1:13" s="54" customFormat="1" ht="30" x14ac:dyDescent="0.25">
      <c r="A51" s="54" t="s">
        <v>451</v>
      </c>
      <c r="B51" s="62" t="s">
        <v>452</v>
      </c>
      <c r="C51" s="66" t="s">
        <v>1097</v>
      </c>
      <c r="D51" s="63" t="s">
        <v>442</v>
      </c>
      <c r="E51" s="63">
        <v>63</v>
      </c>
      <c r="F51" s="54" t="s">
        <v>309</v>
      </c>
      <c r="G51" s="54" t="s">
        <v>325</v>
      </c>
      <c r="H51" s="64"/>
      <c r="I51" s="63"/>
      <c r="J51" s="66" t="str">
        <f t="shared" si="4"/>
        <v>if QuestionID = "MCAMD" then Question = "Percentage of people ever told by a doctor they have age-related macular degeneration";</v>
      </c>
      <c r="L51" s="66" t="str">
        <f t="shared" ref="L51:L58" si="6">"If "&amp;A$1&amp;" = """&amp;A51&amp;""" and "&amp;B$1&amp;" = """&amp;B51&amp;""" and "&amp;F$1&amp;"="""&amp;F51&amp;""" and "&amp;G$1&amp;"= """&amp;G51&amp;""" then Validation_Question=0;"</f>
        <v>If QuestionID = "MCAMD" and Question = "Percentage of people ever told by a doctor they have age-related macular degeneration" and TopicID="TCOND" and CategoryID= "CTAMD" then Validation_Question=0;</v>
      </c>
      <c r="M51" s="54" t="s">
        <v>1360</v>
      </c>
    </row>
    <row r="52" spans="1:13" s="54" customFormat="1" ht="30" x14ac:dyDescent="0.25">
      <c r="A52" s="54" t="s">
        <v>443</v>
      </c>
      <c r="B52" s="62" t="s">
        <v>444</v>
      </c>
      <c r="C52" s="66" t="s">
        <v>445</v>
      </c>
      <c r="D52" s="57" t="s">
        <v>442</v>
      </c>
      <c r="E52" s="57">
        <v>61</v>
      </c>
      <c r="F52" s="54" t="s">
        <v>295</v>
      </c>
      <c r="G52" s="54" t="s">
        <v>293</v>
      </c>
      <c r="H52" s="48"/>
      <c r="I52" s="61"/>
      <c r="J52" s="66" t="str">
        <f t="shared" si="4"/>
        <v>if QuestionID = "MCBL" then Question = "Percentage of people that have been told that they are legally blind";</v>
      </c>
      <c r="L52" s="66" t="str">
        <f t="shared" si="6"/>
        <v>If QuestionID = "MCBL" and Question = "Percentage of people that have been told that they are legally blind" and TopicID="TVFUNC" and CategoryID= "CBLIND" then Validation_Question=0;</v>
      </c>
      <c r="M52" s="54" t="s">
        <v>1360</v>
      </c>
    </row>
    <row r="53" spans="1:13" s="54" customFormat="1" ht="30" x14ac:dyDescent="0.25">
      <c r="A53" s="54" t="s">
        <v>453</v>
      </c>
      <c r="B53" s="62" t="s">
        <v>454</v>
      </c>
      <c r="C53" s="66" t="s">
        <v>1102</v>
      </c>
      <c r="D53" s="63" t="s">
        <v>442</v>
      </c>
      <c r="E53" s="63">
        <v>64</v>
      </c>
      <c r="F53" s="54" t="s">
        <v>309</v>
      </c>
      <c r="G53" s="54" t="s">
        <v>334</v>
      </c>
      <c r="H53" s="64"/>
      <c r="I53" s="63"/>
      <c r="J53" s="66" t="str">
        <f t="shared" si="4"/>
        <v>if QuestionID = "MCCAT" then Question = "Percentage of people told by a doctor they have cataracts";</v>
      </c>
      <c r="L53" s="66" t="str">
        <f t="shared" si="6"/>
        <v>If QuestionID = "MCCAT" and Question = "Percentage of people told by a doctor they have cataracts" and TopicID="TCOND" and CategoryID= "CTCAT" then Validation_Question=0;</v>
      </c>
      <c r="M53" s="54" t="s">
        <v>1360</v>
      </c>
    </row>
    <row r="54" spans="1:13" s="54" customFormat="1" ht="30" x14ac:dyDescent="0.25">
      <c r="A54" s="54" t="s">
        <v>455</v>
      </c>
      <c r="B54" s="62" t="s">
        <v>456</v>
      </c>
      <c r="C54" s="66" t="s">
        <v>1098</v>
      </c>
      <c r="D54" s="63" t="s">
        <v>442</v>
      </c>
      <c r="E54" s="63">
        <v>65</v>
      </c>
      <c r="F54" s="54" t="s">
        <v>309</v>
      </c>
      <c r="G54" s="54" t="s">
        <v>326</v>
      </c>
      <c r="H54" s="64"/>
      <c r="I54" s="63"/>
      <c r="J54" s="66" t="str">
        <f t="shared" si="4"/>
        <v>if QuestionID = "MCDBR" then Question = "Percentage of people told by a doctor they have diabetic retinopathy";</v>
      </c>
      <c r="L54" s="66" t="str">
        <f t="shared" si="6"/>
        <v>If QuestionID = "MCDBR" and Question = "Percentage of people told by a doctor they have diabetic retinopathy" and TopicID="TCOND" and CategoryID= "CTDR" then Validation_Question=0;</v>
      </c>
      <c r="M54" s="54" t="s">
        <v>1360</v>
      </c>
    </row>
    <row r="55" spans="1:13" s="54" customFormat="1" ht="30" x14ac:dyDescent="0.25">
      <c r="A55" s="54" t="s">
        <v>457</v>
      </c>
      <c r="B55" s="62" t="s">
        <v>458</v>
      </c>
      <c r="C55" s="66" t="s">
        <v>1099</v>
      </c>
      <c r="D55" s="63" t="s">
        <v>442</v>
      </c>
      <c r="E55" s="63">
        <v>66</v>
      </c>
      <c r="F55" s="54" t="s">
        <v>309</v>
      </c>
      <c r="G55" s="54" t="s">
        <v>327</v>
      </c>
      <c r="H55" s="64"/>
      <c r="I55" s="63"/>
      <c r="J55" s="66" t="str">
        <f t="shared" si="4"/>
        <v>if QuestionID = "MCGLC" then Question = "Percentage of people told by a doctor they have glaucoma";</v>
      </c>
      <c r="L55" s="66" t="str">
        <f t="shared" si="6"/>
        <v>If QuestionID = "MCGLC" and Question = "Percentage of people told by a doctor they have glaucoma" and TopicID="TCOND" and CategoryID= "CTGL" then Validation_Question=0;</v>
      </c>
      <c r="M55" s="54" t="s">
        <v>1360</v>
      </c>
    </row>
    <row r="56" spans="1:13" s="54" customFormat="1" ht="45" x14ac:dyDescent="0.25">
      <c r="A56" s="54" t="s">
        <v>448</v>
      </c>
      <c r="B56" s="62" t="s">
        <v>449</v>
      </c>
      <c r="C56" s="66" t="s">
        <v>450</v>
      </c>
      <c r="D56" s="63" t="s">
        <v>442</v>
      </c>
      <c r="E56" s="63">
        <v>62</v>
      </c>
      <c r="F56" s="54" t="s">
        <v>337</v>
      </c>
      <c r="G56" s="54" t="s">
        <v>335</v>
      </c>
      <c r="H56" s="64"/>
      <c r="I56" s="63"/>
      <c r="J56" s="66" t="str">
        <f t="shared" si="4"/>
        <v>if QuestionID = "MCINSR" then Question = "Percentage of people who have optical coverage through a Medicare Managed Care Plan for eyeglasses or contact lenses";</v>
      </c>
      <c r="L56" s="66" t="str">
        <f t="shared" si="6"/>
        <v>If QuestionID = "MCINSR" and Question = "Percentage of people who have optical coverage through a Medicare Managed Care Plan for eyeglasses or contact lenses" and TopicID="TINS" and CategoryID= "CINS" then Validation_Question=0;</v>
      </c>
      <c r="M56" s="54" t="s">
        <v>1360</v>
      </c>
    </row>
    <row r="57" spans="1:13" s="54" customFormat="1" ht="30" x14ac:dyDescent="0.25">
      <c r="A57" s="54" t="s">
        <v>446</v>
      </c>
      <c r="B57" s="62" t="s">
        <v>447</v>
      </c>
      <c r="C57" s="66" t="s">
        <v>409</v>
      </c>
      <c r="D57" s="57" t="s">
        <v>442</v>
      </c>
      <c r="E57" s="57">
        <v>60</v>
      </c>
      <c r="F57" s="54" t="s">
        <v>300</v>
      </c>
      <c r="G57" s="54" t="s">
        <v>298</v>
      </c>
      <c r="H57" s="48"/>
      <c r="I57" s="61"/>
      <c r="J57" s="66" t="str">
        <f t="shared" si="4"/>
        <v>if QuestionID = "MCOCAT" then Question = "Percentage of people who have ever had an operation for cataracts";</v>
      </c>
      <c r="L57" s="66" t="str">
        <f t="shared" si="6"/>
        <v>If QuestionID = "MCOCAT" and Question = "Percentage of people who have ever had an operation for cataracts" and TopicID="TUTL" and CategoryID= "CCATS" then Validation_Question=0;</v>
      </c>
      <c r="M57" s="54" t="s">
        <v>1360</v>
      </c>
    </row>
    <row r="58" spans="1:13" s="54" customFormat="1" ht="45" x14ac:dyDescent="0.25">
      <c r="A58" s="54" t="s">
        <v>440</v>
      </c>
      <c r="B58" s="62" t="s">
        <v>441</v>
      </c>
      <c r="C58" s="66" t="s">
        <v>372</v>
      </c>
      <c r="D58" s="57" t="s">
        <v>442</v>
      </c>
      <c r="E58" s="57">
        <v>67</v>
      </c>
      <c r="F58" s="54" t="s">
        <v>295</v>
      </c>
      <c r="G58" s="54" t="s">
        <v>293</v>
      </c>
      <c r="H58" s="48"/>
      <c r="I58" s="61"/>
      <c r="J58" s="66" t="str">
        <f t="shared" si="4"/>
        <v>if QuestionID = "MCVPGL" then Question = "Percentage of people who have (no trouble, a little, a lot of) trouble seeing while wearing glasses or contact lenses";</v>
      </c>
      <c r="L58" s="66" t="str">
        <f t="shared" si="6"/>
        <v>If QuestionID = "MCVPGL" and Question = "Percentage of people who have (no trouble, a little, a lot of) trouble seeing while wearing glasses or contact lenses" and TopicID="TVFUNC" and CategoryID= "CBLIND" then Validation_Question=0;</v>
      </c>
      <c r="M58" s="54" t="s">
        <v>1360</v>
      </c>
    </row>
    <row r="59" spans="1:13" s="54" customFormat="1" ht="45" x14ac:dyDescent="0.25">
      <c r="A59" s="54" t="s">
        <v>424</v>
      </c>
      <c r="B59" s="62" t="s">
        <v>425</v>
      </c>
      <c r="C59" s="66" t="s">
        <v>426</v>
      </c>
      <c r="D59" s="57" t="s">
        <v>403</v>
      </c>
      <c r="E59" s="57">
        <v>74</v>
      </c>
      <c r="F59" s="54" t="s">
        <v>309</v>
      </c>
      <c r="G59" s="54" t="s">
        <v>325</v>
      </c>
      <c r="H59" s="48"/>
      <c r="I59" s="61"/>
      <c r="J59" s="66" t="str">
        <f t="shared" ref="J59:J90" si="7">"if "&amp;A$1&amp;" = """&amp;A59&amp;""" then "&amp;B$1&amp;" = """&amp;B59&amp;""";"</f>
        <v>if QuestionID = "NHAMD" then Question = "Percentage of people who were ever told by an eye doctor they have age-related macular degeneration";</v>
      </c>
      <c r="K59" s="54">
        <f t="shared" ref="K59:K79" si="8">LEN(B59)</f>
        <v>99</v>
      </c>
      <c r="L59" s="66" t="str">
        <f t="shared" ref="L59:L80" si="9">"If "&amp;A$1&amp;" = """&amp;A59&amp;""" and "&amp;B$1&amp;" = """&amp;B59&amp;""" and "&amp;F$1&amp;"="""&amp;F59&amp;""" and "&amp;G$1&amp;"= """&amp;G59&amp;""" then Validation_Question=0;"</f>
        <v>If QuestionID = "NHAMD" and Question = "Percentage of people who were ever told by an eye doctor they have age-related macular degeneration" and TopicID="TCOND" and CategoryID= "CTAMD" then Validation_Question=0;</v>
      </c>
      <c r="M59" s="54" t="s">
        <v>1360</v>
      </c>
    </row>
    <row r="60" spans="1:13" s="54" customFormat="1" ht="30" x14ac:dyDescent="0.25">
      <c r="A60" s="54" t="s">
        <v>400</v>
      </c>
      <c r="B60" s="62" t="s">
        <v>401</v>
      </c>
      <c r="C60" s="66" t="s">
        <v>402</v>
      </c>
      <c r="D60" s="57" t="s">
        <v>403</v>
      </c>
      <c r="E60" s="57">
        <v>71</v>
      </c>
      <c r="F60" s="54" t="s">
        <v>295</v>
      </c>
      <c r="G60" s="54" t="s">
        <v>293</v>
      </c>
      <c r="H60" s="48"/>
      <c r="I60" s="61"/>
      <c r="J60" s="66" t="str">
        <f t="shared" si="7"/>
        <v>if QuestionID = "NHBL" then Question = "Percentage of people blind in both eyes";</v>
      </c>
      <c r="K60" s="54">
        <f t="shared" si="8"/>
        <v>39</v>
      </c>
      <c r="L60" s="66" t="str">
        <f t="shared" si="9"/>
        <v>If QuestionID = "NHBL" and Question = "Percentage of people blind in both eyes" and TopicID="TVFUNC" and CategoryID= "CBLIND" then Validation_Question=0;</v>
      </c>
      <c r="M60" s="54" t="s">
        <v>1360</v>
      </c>
    </row>
    <row r="61" spans="1:13" s="54" customFormat="1" ht="30" x14ac:dyDescent="0.25">
      <c r="A61" s="54" t="s">
        <v>430</v>
      </c>
      <c r="B61" s="62" t="s">
        <v>431</v>
      </c>
      <c r="C61" s="66" t="s">
        <v>431</v>
      </c>
      <c r="D61" s="57" t="s">
        <v>403</v>
      </c>
      <c r="E61" s="57">
        <v>81</v>
      </c>
      <c r="F61" s="54" t="s">
        <v>309</v>
      </c>
      <c r="G61" s="54" t="s">
        <v>308</v>
      </c>
      <c r="H61" s="48"/>
      <c r="I61" s="61"/>
      <c r="J61" s="66" t="str">
        <f t="shared" si="7"/>
        <v>if QuestionID = "NHEAMD" then Question = "Percentage of people with age-related macular degeneration, based on examination";</v>
      </c>
      <c r="K61" s="54">
        <f t="shared" si="8"/>
        <v>80</v>
      </c>
      <c r="L61" s="66" t="str">
        <f t="shared" si="9"/>
        <v>If QuestionID = "NHEAMD" and Question = "Percentage of people with age-related macular degeneration, based on examination" and TopicID="TCOND" and CategoryID= "CEAMD" then Validation_Question=0;</v>
      </c>
      <c r="M61" s="54" t="s">
        <v>1360</v>
      </c>
    </row>
    <row r="62" spans="1:13" s="54" customFormat="1" ht="30" x14ac:dyDescent="0.25">
      <c r="A62" s="54" t="s">
        <v>432</v>
      </c>
      <c r="B62" s="62" t="s">
        <v>433</v>
      </c>
      <c r="C62" s="66" t="s">
        <v>433</v>
      </c>
      <c r="D62" s="57" t="s">
        <v>403</v>
      </c>
      <c r="E62" s="57">
        <v>82</v>
      </c>
      <c r="F62" s="54" t="s">
        <v>309</v>
      </c>
      <c r="G62" s="54" t="s">
        <v>310</v>
      </c>
      <c r="H62" s="48"/>
      <c r="I62" s="61"/>
      <c r="J62" s="66" t="str">
        <f t="shared" si="7"/>
        <v>if QuestionID = "NHEDR" then Question = "Percentage of people with diabetic retinopathy, based on examination";</v>
      </c>
      <c r="K62" s="54">
        <f t="shared" si="8"/>
        <v>68</v>
      </c>
      <c r="L62" s="66" t="str">
        <f t="shared" si="9"/>
        <v>If QuestionID = "NHEDR" and Question = "Percentage of people with diabetic retinopathy, based on examination" and TopicID="TCOND" and CategoryID= "CEDR" then Validation_Question=0;</v>
      </c>
      <c r="M62" s="54" t="s">
        <v>1360</v>
      </c>
    </row>
    <row r="63" spans="1:13" s="54" customFormat="1" ht="30" x14ac:dyDescent="0.25">
      <c r="A63" s="54" t="s">
        <v>434</v>
      </c>
      <c r="B63" s="62" t="s">
        <v>435</v>
      </c>
      <c r="C63" s="66" t="s">
        <v>435</v>
      </c>
      <c r="D63" s="57" t="s">
        <v>403</v>
      </c>
      <c r="E63" s="57">
        <v>83</v>
      </c>
      <c r="F63" s="54" t="s">
        <v>309</v>
      </c>
      <c r="G63" s="54" t="s">
        <v>311</v>
      </c>
      <c r="H63" s="48"/>
      <c r="I63" s="61"/>
      <c r="J63" s="66" t="str">
        <f t="shared" si="7"/>
        <v>if QuestionID = "NHEGL" then Question = "Percentage of people with glaucoma, based on examination";</v>
      </c>
      <c r="K63" s="54">
        <f t="shared" si="8"/>
        <v>56</v>
      </c>
      <c r="L63" s="66" t="str">
        <f t="shared" si="9"/>
        <v>If QuestionID = "NHEGL" and Question = "Percentage of people with glaucoma, based on examination" and TopicID="TCOND" and CategoryID= "CEGL" then Validation_Question=0;</v>
      </c>
      <c r="M63" s="54" t="s">
        <v>1360</v>
      </c>
    </row>
    <row r="64" spans="1:13" s="54" customFormat="1" ht="45" x14ac:dyDescent="0.25">
      <c r="A64" s="54" t="s">
        <v>417</v>
      </c>
      <c r="B64" s="62" t="s">
        <v>418</v>
      </c>
      <c r="C64" s="66" t="s">
        <v>419</v>
      </c>
      <c r="D64" s="57" t="s">
        <v>403</v>
      </c>
      <c r="E64" s="57">
        <v>77</v>
      </c>
      <c r="F64" s="54" t="s">
        <v>295</v>
      </c>
      <c r="G64" s="54" t="s">
        <v>338</v>
      </c>
      <c r="H64" s="48"/>
      <c r="I64" s="61"/>
      <c r="J64" s="66" t="str">
        <f t="shared" si="7"/>
        <v>if QuestionID = "NHFS1" then Question = "Percentage of people who have (no, a little, moderate, or extreme) difficulty reading ordinary print in newspapers";</v>
      </c>
      <c r="K64" s="54">
        <f t="shared" si="8"/>
        <v>114</v>
      </c>
      <c r="L64" s="66" t="str">
        <f t="shared" si="9"/>
        <v>If QuestionID = "NHFS1" and Question = "Percentage of people who have (no, a little, moderate, or extreme) difficulty reading ordinary print in newspapers" and TopicID="TVFUNC" and CategoryID= "CNEAR" then Validation_Question=0;</v>
      </c>
      <c r="M64" s="54" t="s">
        <v>1360</v>
      </c>
    </row>
    <row r="65" spans="1:13" s="54" customFormat="1" ht="45" x14ac:dyDescent="0.25">
      <c r="A65" s="54" t="s">
        <v>415</v>
      </c>
      <c r="B65" s="62" t="s">
        <v>1591</v>
      </c>
      <c r="C65" s="66" t="s">
        <v>416</v>
      </c>
      <c r="D65" s="57" t="s">
        <v>403</v>
      </c>
      <c r="E65" s="57">
        <v>78</v>
      </c>
      <c r="F65" s="54" t="s">
        <v>295</v>
      </c>
      <c r="G65" s="54" t="s">
        <v>338</v>
      </c>
      <c r="H65" s="48"/>
      <c r="I65" s="61"/>
      <c r="J65" s="66" t="str">
        <f t="shared" si="7"/>
        <v>if QuestionID = "NHFS2" then Question = "Percentage of people who have (no, a little, moderate, or extreme) difficulty doing activities that require seeing well up close";</v>
      </c>
      <c r="K65" s="54">
        <f t="shared" si="8"/>
        <v>128</v>
      </c>
      <c r="L65" s="66" t="str">
        <f t="shared" si="9"/>
        <v>If QuestionID = "NHFS2" and Question = "Percentage of people who have (no, a little, moderate, or extreme) difficulty doing activities that require seeing well up close" and TopicID="TVFUNC" and CategoryID= "CNEAR" then Validation_Question=0;</v>
      </c>
      <c r="M65" s="54" t="s">
        <v>1360</v>
      </c>
    </row>
    <row r="66" spans="1:13" s="54" customFormat="1" ht="30" x14ac:dyDescent="0.25">
      <c r="A66" s="54" t="s">
        <v>413</v>
      </c>
      <c r="B66" s="62" t="s">
        <v>414</v>
      </c>
      <c r="C66" s="66" t="s">
        <v>1571</v>
      </c>
      <c r="D66" s="57" t="s">
        <v>403</v>
      </c>
      <c r="E66" s="57">
        <v>85</v>
      </c>
      <c r="F66" s="54" t="s">
        <v>309</v>
      </c>
      <c r="G66" s="54" t="s">
        <v>327</v>
      </c>
      <c r="H66" s="48"/>
      <c r="I66" s="61"/>
      <c r="J66" s="66" t="str">
        <f t="shared" si="7"/>
        <v>if QuestionID = "NHGCLR" then Question = "Percentage of people who had glaucoma in their right, left, or both eyes";</v>
      </c>
      <c r="K66" s="54">
        <f t="shared" si="8"/>
        <v>72</v>
      </c>
      <c r="L66" s="66" t="str">
        <f t="shared" si="9"/>
        <v>If QuestionID = "NHGCLR" and Question = "Percentage of people who had glaucoma in their right, left, or both eyes" and TopicID="TCOND" and CategoryID= "CTGL" then Validation_Question=0;</v>
      </c>
      <c r="M66" s="54" t="s">
        <v>1360</v>
      </c>
    </row>
    <row r="67" spans="1:13" s="54" customFormat="1" ht="30" x14ac:dyDescent="0.25">
      <c r="A67" s="54" t="s">
        <v>404</v>
      </c>
      <c r="B67" s="62" t="s">
        <v>405</v>
      </c>
      <c r="C67" s="66" t="s">
        <v>406</v>
      </c>
      <c r="D67" s="57" t="s">
        <v>403</v>
      </c>
      <c r="E67" s="57">
        <v>76</v>
      </c>
      <c r="F67" s="54" t="s">
        <v>309</v>
      </c>
      <c r="G67" s="54" t="s">
        <v>327</v>
      </c>
      <c r="H67" s="48"/>
      <c r="I67" s="61"/>
      <c r="J67" s="66" t="str">
        <f t="shared" si="7"/>
        <v>if QuestionID = "NHGLC" then Question = "Percentage of people ever told by an eye doctor they have glaucoma";</v>
      </c>
      <c r="K67" s="54">
        <f t="shared" si="8"/>
        <v>66</v>
      </c>
      <c r="L67" s="66" t="str">
        <f t="shared" si="9"/>
        <v>If QuestionID = "NHGLC" and Question = "Percentage of people ever told by an eye doctor they have glaucoma" and TopicID="TCOND" and CategoryID= "CTGL" then Validation_Question=0;</v>
      </c>
      <c r="M67" s="54" t="s">
        <v>1360</v>
      </c>
    </row>
    <row r="68" spans="1:13" s="54" customFormat="1" ht="30" x14ac:dyDescent="0.25">
      <c r="A68" s="54" t="s">
        <v>427</v>
      </c>
      <c r="B68" s="62" t="s">
        <v>428</v>
      </c>
      <c r="C68" s="66" t="s">
        <v>429</v>
      </c>
      <c r="D68" s="57" t="s">
        <v>403</v>
      </c>
      <c r="E68" s="57">
        <v>75</v>
      </c>
      <c r="F68" s="54" t="s">
        <v>309</v>
      </c>
      <c r="G68" s="54" t="s">
        <v>325</v>
      </c>
      <c r="H68" s="48"/>
      <c r="I68" s="61"/>
      <c r="J68" s="66" t="str">
        <f t="shared" si="7"/>
        <v>if QuestionID = "NHMDLR" then Question = "Percentage of people with age-related macular degeneration in right, left, or both eyes";</v>
      </c>
      <c r="K68" s="54">
        <f t="shared" si="8"/>
        <v>87</v>
      </c>
      <c r="L68" s="66" t="str">
        <f t="shared" si="9"/>
        <v>If QuestionID = "NHMDLR" and Question = "Percentage of people with age-related macular degeneration in right, left, or both eyes" and TopicID="TCOND" and CategoryID= "CTAMD" then Validation_Question=0;</v>
      </c>
      <c r="M68" s="54" t="s">
        <v>1360</v>
      </c>
    </row>
    <row r="69" spans="1:13" s="54" customFormat="1" ht="30" x14ac:dyDescent="0.25">
      <c r="A69" s="54" t="s">
        <v>407</v>
      </c>
      <c r="B69" s="62" t="s">
        <v>408</v>
      </c>
      <c r="C69" s="66" t="s">
        <v>409</v>
      </c>
      <c r="D69" s="57" t="s">
        <v>403</v>
      </c>
      <c r="E69" s="57">
        <v>72</v>
      </c>
      <c r="F69" s="54" t="s">
        <v>300</v>
      </c>
      <c r="G69" s="54" t="s">
        <v>298</v>
      </c>
      <c r="H69" s="48"/>
      <c r="I69" s="61"/>
      <c r="J69" s="66" t="str">
        <f t="shared" si="7"/>
        <v>if QuestionID = "NHOCAT" then Question = "Percentage of people who had a cataract operation";</v>
      </c>
      <c r="K69" s="54">
        <f t="shared" si="8"/>
        <v>49</v>
      </c>
      <c r="L69" s="66" t="str">
        <f t="shared" si="9"/>
        <v>If QuestionID = "NHOCAT" and Question = "Percentage of people who had a cataract operation" and TopicID="TUTL" and CategoryID= "CCATS" then Validation_Question=0;</v>
      </c>
      <c r="M69" s="54" t="s">
        <v>1360</v>
      </c>
    </row>
    <row r="70" spans="1:13" s="54" customFormat="1" ht="30" x14ac:dyDescent="0.25">
      <c r="A70" s="54" t="s">
        <v>410</v>
      </c>
      <c r="B70" s="62" t="s">
        <v>411</v>
      </c>
      <c r="C70" s="66" t="s">
        <v>412</v>
      </c>
      <c r="D70" s="57" t="s">
        <v>403</v>
      </c>
      <c r="E70" s="57">
        <v>73</v>
      </c>
      <c r="F70" s="54" t="s">
        <v>300</v>
      </c>
      <c r="G70" s="54" t="s">
        <v>298</v>
      </c>
      <c r="H70" s="48"/>
      <c r="I70" s="61"/>
      <c r="J70" s="66" t="str">
        <f t="shared" si="7"/>
        <v>if QuestionID = "NHOCTE" then Question = "Percentage of people who had cataract operation in right, left, or both eyes";</v>
      </c>
      <c r="K70" s="54">
        <f t="shared" si="8"/>
        <v>76</v>
      </c>
      <c r="L70" s="66" t="str">
        <f t="shared" si="9"/>
        <v>If QuestionID = "NHOCTE" and Question = "Percentage of people who had cataract operation in right, left, or both eyes" and TopicID="TUTL" and CategoryID= "CCATS" then Validation_Question=0;</v>
      </c>
      <c r="M70" s="54" t="s">
        <v>1360</v>
      </c>
    </row>
    <row r="71" spans="1:13" s="54" customFormat="1" ht="30" x14ac:dyDescent="0.25">
      <c r="A71" s="54" t="s">
        <v>422</v>
      </c>
      <c r="B71" s="62" t="s">
        <v>423</v>
      </c>
      <c r="C71" s="66" t="s">
        <v>423</v>
      </c>
      <c r="D71" s="57" t="s">
        <v>403</v>
      </c>
      <c r="E71" s="57">
        <v>80</v>
      </c>
      <c r="F71" s="54" t="s">
        <v>309</v>
      </c>
      <c r="G71" s="54" t="s">
        <v>326</v>
      </c>
      <c r="H71" s="48"/>
      <c r="I71" s="61"/>
      <c r="J71" s="66" t="str">
        <f t="shared" si="7"/>
        <v>if QuestionID = "NHTDR" then Question = "Percentage of people who were ever told by an eye doctor their diabetes affected their eyes";</v>
      </c>
      <c r="K71" s="54">
        <f t="shared" si="8"/>
        <v>91</v>
      </c>
      <c r="L71" s="66" t="str">
        <f t="shared" si="9"/>
        <v>If QuestionID = "NHTDR" and Question = "Percentage of people who were ever told by an eye doctor their diabetes affected their eyes" and TopicID="TCOND" and CategoryID= "CTDR" then Validation_Question=0;</v>
      </c>
      <c r="M71" s="54" t="s">
        <v>1360</v>
      </c>
    </row>
    <row r="72" spans="1:13" s="54" customFormat="1" ht="45" x14ac:dyDescent="0.25">
      <c r="A72" s="54" t="s">
        <v>420</v>
      </c>
      <c r="B72" s="62" t="s">
        <v>1592</v>
      </c>
      <c r="C72" s="66" t="s">
        <v>421</v>
      </c>
      <c r="D72" s="57" t="s">
        <v>403</v>
      </c>
      <c r="E72" s="57">
        <v>79</v>
      </c>
      <c r="F72" s="54" t="s">
        <v>295</v>
      </c>
      <c r="G72" s="54" t="s">
        <v>293</v>
      </c>
      <c r="H72" s="48"/>
      <c r="I72" s="61"/>
      <c r="J72" s="66" t="str">
        <f t="shared" si="7"/>
        <v>if QuestionID = "NHVPGL" then Question = "Percentage of people who say their eyesight with glasses or contact lenses, if worn, is excellent, good, fair, poor, or very poor";</v>
      </c>
      <c r="K72" s="54">
        <f t="shared" si="8"/>
        <v>129</v>
      </c>
      <c r="L72" s="66" t="str">
        <f t="shared" si="9"/>
        <v>If QuestionID = "NHVPGL" and Question = "Percentage of people who say their eyesight with glasses or contact lenses, if worn, is excellent, good, fair, poor, or very poor" and TopicID="TVFUNC" and CategoryID= "CBLIND" then Validation_Question=0;</v>
      </c>
      <c r="M72" s="54" t="s">
        <v>1360</v>
      </c>
    </row>
    <row r="73" spans="1:13" s="54" customFormat="1" ht="30" x14ac:dyDescent="0.25">
      <c r="A73" s="81" t="s">
        <v>1525</v>
      </c>
      <c r="B73" s="62" t="s">
        <v>1541</v>
      </c>
      <c r="C73" s="66" t="s">
        <v>1399</v>
      </c>
      <c r="D73" s="57" t="s">
        <v>1706</v>
      </c>
      <c r="E73" s="57"/>
      <c r="F73" s="54" t="s">
        <v>300</v>
      </c>
      <c r="G73" s="54" t="s">
        <v>1417</v>
      </c>
      <c r="H73" s="74"/>
      <c r="I73" s="57" t="str">
        <f>"if CategoryID = """&amp;G73&amp;""" then QuestionID = """&amp;A73&amp;""";"</f>
        <v>if CategoryID = "CAMDTX" then QuestionID = "QAMD";</v>
      </c>
      <c r="J73" s="66" t="str">
        <f t="shared" si="7"/>
        <v>if QuestionID = "QAMD" then Question = "Percentage of people with diagnosed AMD who had a treatment claim";</v>
      </c>
      <c r="K73" s="54">
        <f t="shared" si="8"/>
        <v>65</v>
      </c>
      <c r="L73" s="66" t="str">
        <f t="shared" si="9"/>
        <v>If QuestionID = "QAMD" and Question = "Percentage of people with diagnosed AMD who had a treatment claim" and TopicID="TUTL" and CategoryID= "CAMDTX" then Validation_Question=0;</v>
      </c>
      <c r="M73" s="54" t="s">
        <v>1360</v>
      </c>
    </row>
    <row r="74" spans="1:13" s="54" customFormat="1" ht="30" x14ac:dyDescent="0.25">
      <c r="A74" s="81" t="s">
        <v>1526</v>
      </c>
      <c r="B74" s="62" t="s">
        <v>1540</v>
      </c>
      <c r="C74" s="66" t="s">
        <v>1532</v>
      </c>
      <c r="D74" s="61" t="s">
        <v>1706</v>
      </c>
      <c r="E74" s="61"/>
      <c r="F74" s="54" t="s">
        <v>300</v>
      </c>
      <c r="G74" s="54" t="s">
        <v>298</v>
      </c>
      <c r="H74" s="74"/>
      <c r="I74" s="50"/>
      <c r="J74" s="66" t="str">
        <f t="shared" si="7"/>
        <v>if QuestionID = "QCATS" then Question = "Percentage of people with diagnosed cataract who had a treatment claim";</v>
      </c>
      <c r="K74" s="54">
        <f t="shared" si="8"/>
        <v>70</v>
      </c>
      <c r="L74" s="66" t="str">
        <f t="shared" si="9"/>
        <v>If QuestionID = "QCATS" and Question = "Percentage of people with diagnosed cataract who had a treatment claim" and TopicID="TUTL" and CategoryID= "CCATS" then Validation_Question=0;</v>
      </c>
      <c r="M74" s="54" t="s">
        <v>1360</v>
      </c>
    </row>
    <row r="75" spans="1:13" s="54" customFormat="1" ht="30" x14ac:dyDescent="0.25">
      <c r="A75" s="81" t="s">
        <v>1528</v>
      </c>
      <c r="B75" s="62" t="s">
        <v>1539</v>
      </c>
      <c r="C75" s="66" t="s">
        <v>1533</v>
      </c>
      <c r="D75" s="61" t="s">
        <v>1706</v>
      </c>
      <c r="E75" s="61"/>
      <c r="F75" s="54" t="s">
        <v>300</v>
      </c>
      <c r="G75" s="54" t="s">
        <v>1419</v>
      </c>
      <c r="H75" s="74"/>
      <c r="I75" s="50"/>
      <c r="J75" s="66" t="str">
        <f t="shared" si="7"/>
        <v>if QuestionID = "QDRTX" then Question = "Percentage of people with diagnosed DR who had a treatment claim";</v>
      </c>
      <c r="K75" s="54">
        <f t="shared" si="8"/>
        <v>64</v>
      </c>
      <c r="L75" s="66" t="str">
        <f t="shared" si="9"/>
        <v>If QuestionID = "QDRTX" and Question = "Percentage of people with diagnosed DR who had a treatment claim" and TopicID="TUTL" and CategoryID= "CDRTX" then Validation_Question=0;</v>
      </c>
      <c r="M75" s="54" t="s">
        <v>1360</v>
      </c>
    </row>
    <row r="76" spans="1:13" s="54" customFormat="1" ht="30" x14ac:dyDescent="0.25">
      <c r="A76" s="81" t="s">
        <v>1527</v>
      </c>
      <c r="B76" s="62" t="s">
        <v>1537</v>
      </c>
      <c r="C76" s="66" t="s">
        <v>1410</v>
      </c>
      <c r="D76" s="61" t="s">
        <v>1706</v>
      </c>
      <c r="E76" s="61"/>
      <c r="F76" s="54" t="s">
        <v>300</v>
      </c>
      <c r="G76" s="54" t="s">
        <v>1418</v>
      </c>
      <c r="H76" s="74"/>
      <c r="I76" s="50"/>
      <c r="J76" s="66" t="str">
        <f t="shared" si="7"/>
        <v>if QuestionID = "QGLAU" then Question = "Percentage of people with diagnosed glaucoma who had treatment claim";</v>
      </c>
      <c r="K76" s="54">
        <f t="shared" si="8"/>
        <v>68</v>
      </c>
      <c r="L76" s="66" t="str">
        <f t="shared" si="9"/>
        <v>If QuestionID = "QGLAU" and Question = "Percentage of people with diagnosed glaucoma who had treatment claim" and TopicID="TUTL" and CategoryID= "CGLAUTX" then Validation_Question=0;</v>
      </c>
      <c r="M76" s="54" t="s">
        <v>1360</v>
      </c>
    </row>
    <row r="77" spans="1:13" s="54" customFormat="1" ht="30" x14ac:dyDescent="0.25">
      <c r="A77" s="81" t="s">
        <v>1523</v>
      </c>
      <c r="B77" s="62" t="s">
        <v>1535</v>
      </c>
      <c r="C77" s="66" t="s">
        <v>1530</v>
      </c>
      <c r="D77" s="61" t="s">
        <v>1706</v>
      </c>
      <c r="E77" s="61"/>
      <c r="F77" s="54" t="s">
        <v>300</v>
      </c>
      <c r="G77" s="54" t="s">
        <v>1146</v>
      </c>
      <c r="H77" s="74"/>
      <c r="I77" s="50"/>
      <c r="J77" s="66" t="str">
        <f t="shared" si="7"/>
        <v>if QuestionID = "QSCRN" then Question = "Percentage of people who had a vision or eye disease screening claim";</v>
      </c>
      <c r="K77" s="54">
        <f t="shared" si="8"/>
        <v>68</v>
      </c>
      <c r="L77" s="66" t="str">
        <f t="shared" si="9"/>
        <v>If QuestionID = "QSCRN" and Question = "Percentage of people who had a vision or eye disease screening claim" and TopicID="TUTL" and CategoryID= "CSCRN" then Validation_Question=0;</v>
      </c>
      <c r="M77" s="54" t="s">
        <v>1360</v>
      </c>
    </row>
    <row r="78" spans="1:13" s="54" customFormat="1" ht="30" x14ac:dyDescent="0.25">
      <c r="A78" s="81" t="s">
        <v>1524</v>
      </c>
      <c r="B78" s="62" t="s">
        <v>1536</v>
      </c>
      <c r="C78" s="66" t="s">
        <v>1531</v>
      </c>
      <c r="D78" s="61" t="s">
        <v>1706</v>
      </c>
      <c r="E78" s="61"/>
      <c r="F78" s="54" t="s">
        <v>300</v>
      </c>
      <c r="G78" s="54" t="s">
        <v>1448</v>
      </c>
      <c r="H78" s="74"/>
      <c r="I78" s="50"/>
      <c r="J78" s="66" t="str">
        <f t="shared" si="7"/>
        <v>if QuestionID = "QTEST" then Question = "Percentage of people who had an eye or vision diagnostic test claim";</v>
      </c>
      <c r="K78" s="54">
        <f t="shared" si="8"/>
        <v>67</v>
      </c>
      <c r="L78" s="66" t="str">
        <f t="shared" si="9"/>
        <v>If QuestionID = "QTEST" and Question = "Percentage of people who had an eye or vision diagnostic test claim" and TopicID="TUTL" and CategoryID= "CTEST" then Validation_Question=0;</v>
      </c>
      <c r="M78" s="54" t="s">
        <v>1360</v>
      </c>
    </row>
    <row r="79" spans="1:13" s="54" customFormat="1" ht="30" x14ac:dyDescent="0.25">
      <c r="A79" s="81" t="s">
        <v>1529</v>
      </c>
      <c r="B79" s="62" t="s">
        <v>1538</v>
      </c>
      <c r="C79" s="66" t="s">
        <v>1534</v>
      </c>
      <c r="D79" s="57" t="s">
        <v>1706</v>
      </c>
      <c r="E79" s="57"/>
      <c r="F79" s="54" t="s">
        <v>300</v>
      </c>
      <c r="G79" s="54" t="s">
        <v>329</v>
      </c>
      <c r="H79" s="74"/>
      <c r="I79" s="50"/>
      <c r="J79" s="66" t="str">
        <f t="shared" si="7"/>
        <v>if QuestionID = "QVC" then Question = "Percentage of people who had a vision correction visit or supplies claim";</v>
      </c>
      <c r="K79" s="54">
        <f t="shared" si="8"/>
        <v>72</v>
      </c>
      <c r="L79" s="66" t="str">
        <f t="shared" si="9"/>
        <v>If QuestionID = "QVC" and Question = "Percentage of people who had a vision correction visit or supplies claim" and TopicID="TUTL" and CategoryID= "CVC" then Validation_Question=0;</v>
      </c>
      <c r="M79" s="54" t="s">
        <v>1360</v>
      </c>
    </row>
    <row r="80" spans="1:13" s="54" customFormat="1" ht="30" x14ac:dyDescent="0.25">
      <c r="A80" s="54" t="s">
        <v>1405</v>
      </c>
      <c r="B80" s="62" t="s">
        <v>1429</v>
      </c>
      <c r="C80" s="62" t="s">
        <v>1406</v>
      </c>
      <c r="D80" s="63" t="s">
        <v>1706</v>
      </c>
      <c r="E80" s="63">
        <v>23</v>
      </c>
      <c r="F80" s="54" t="s">
        <v>300</v>
      </c>
      <c r="G80" s="54" t="s">
        <v>1417</v>
      </c>
      <c r="H80" s="75"/>
      <c r="I80" s="63" t="str">
        <f>"if CategoryID = """&amp;G80&amp;""" then QuestionID = """&amp;A80&amp;""";"</f>
        <v>if CategoryID = "CAMDTX" then QuestionID = "QAMDANY";</v>
      </c>
      <c r="J80" s="66" t="str">
        <f t="shared" si="7"/>
        <v>if QuestionID = "QAMDANY" then Question = "Proportion of diagnosed AMD patients who had any AMD treatments in selected year";</v>
      </c>
      <c r="L80" s="66" t="str">
        <f t="shared" si="9"/>
        <v>If QuestionID = "QAMDANY" and Question = "Proportion of diagnosed AMD patients who had any AMD treatments in selected year" and TopicID="TUTL" and CategoryID= "CAMDTX" then Validation_Question=0;</v>
      </c>
      <c r="M80" s="54" t="s">
        <v>1360</v>
      </c>
    </row>
    <row r="81" spans="1:13" s="54" customFormat="1" ht="30" x14ac:dyDescent="0.25">
      <c r="A81" s="54" t="s">
        <v>1265</v>
      </c>
      <c r="B81" s="62" t="s">
        <v>1269</v>
      </c>
      <c r="C81" s="66" t="s">
        <v>1266</v>
      </c>
      <c r="D81" s="63" t="s">
        <v>574</v>
      </c>
      <c r="E81" s="63">
        <v>69</v>
      </c>
      <c r="F81" s="54" t="s">
        <v>337</v>
      </c>
      <c r="H81" s="64"/>
      <c r="I81" s="63"/>
      <c r="J81" s="66" t="str">
        <f t="shared" si="7"/>
        <v>if QuestionID = "QCMED" then Question = "Annual payments by insurer for services with a primary diagnosis for the selected condition";</v>
      </c>
      <c r="K81" s="54">
        <f>LEN(B81)</f>
        <v>91</v>
      </c>
      <c r="L81" s="66" t="str">
        <f>"If "&amp;A$1&amp;" = """&amp;A81&amp;""" and "&amp;B$1&amp;" = """&amp;B81&amp;""" and "&amp;F$1&amp;"="""&amp;F81&amp;"""  then Validation_Question=0;"</f>
        <v>If QuestionID = "QCMED" and Question = "Annual payments by insurer for services with a primary diagnosis for the selected condition" and TopicID="TINS"  then Validation_Question=0;</v>
      </c>
      <c r="M81" s="54" t="s">
        <v>1360</v>
      </c>
    </row>
    <row r="82" spans="1:13" s="54" customFormat="1" ht="30" x14ac:dyDescent="0.25">
      <c r="A82" s="54" t="s">
        <v>1401</v>
      </c>
      <c r="B82" s="62" t="s">
        <v>1427</v>
      </c>
      <c r="C82" s="62" t="s">
        <v>1403</v>
      </c>
      <c r="D82" s="63" t="s">
        <v>1706</v>
      </c>
      <c r="E82" s="63">
        <v>34</v>
      </c>
      <c r="F82" s="54" t="s">
        <v>300</v>
      </c>
      <c r="G82" s="54" t="s">
        <v>1397</v>
      </c>
      <c r="H82" s="75"/>
      <c r="I82" s="63" t="str">
        <f>"if CategoryID = """&amp;G82&amp;""" then QuestionID = """&amp;A82&amp;""";"</f>
        <v>if CategoryID = "CAMD" then QuestionID = "QAMLAS";</v>
      </c>
      <c r="J82" s="66" t="str">
        <f t="shared" si="7"/>
        <v>if QuestionID = "QAMLAS" then Question = "Proportion of diagnosed AMD patients who had laser surgery in selected year";</v>
      </c>
      <c r="L82" s="66" t="str">
        <f>"If "&amp;A$1&amp;" = """&amp;A82&amp;""" and "&amp;B$1&amp;" = """&amp;B82&amp;""" and "&amp;F$1&amp;"="""&amp;F82&amp;""" and "&amp;G$1&amp;"= """&amp;G82&amp;""" then Validation_Question=0;"</f>
        <v>If QuestionID = "QAMLAS" and Question = "Proportion of diagnosed AMD patients who had laser surgery in selected year" and TopicID="TUTL" and CategoryID= "CAMD" then Validation_Question=0;</v>
      </c>
      <c r="M82" s="54" t="s">
        <v>1360</v>
      </c>
    </row>
    <row r="83" spans="1:13" s="54" customFormat="1" ht="30" x14ac:dyDescent="0.25">
      <c r="A83" s="54" t="s">
        <v>1271</v>
      </c>
      <c r="B83" s="62" t="s">
        <v>1270</v>
      </c>
      <c r="C83" s="66" t="s">
        <v>1267</v>
      </c>
      <c r="D83" s="63" t="s">
        <v>574</v>
      </c>
      <c r="E83" s="63">
        <v>68</v>
      </c>
      <c r="F83" s="54" t="s">
        <v>337</v>
      </c>
      <c r="H83" s="64"/>
      <c r="I83" s="63"/>
      <c r="J83" s="66" t="str">
        <f t="shared" si="7"/>
        <v>if QuestionID = "QCPAT" then Question = "Annual copayments by patients for covered services with a primary diagnosis for the selected condition";</v>
      </c>
      <c r="K83" s="54">
        <f>LEN(B83)</f>
        <v>102</v>
      </c>
      <c r="L83" s="66" t="str">
        <f>"If "&amp;A$1&amp;" = """&amp;A83&amp;""" and "&amp;B$1&amp;" = """&amp;B83&amp;""" and "&amp;F$1&amp;"="""&amp;F83&amp;"""  then Validation_Question=0;"</f>
        <v>If QuestionID = "QCPAT" and Question = "Annual copayments by patients for covered services with a primary diagnosis for the selected condition" and TopicID="TINS"  then Validation_Question=0;</v>
      </c>
      <c r="M83" s="54" t="s">
        <v>1360</v>
      </c>
    </row>
    <row r="84" spans="1:13" s="54" customFormat="1" ht="30" x14ac:dyDescent="0.25">
      <c r="A84" s="54" t="s">
        <v>1262</v>
      </c>
      <c r="B84" s="62" t="s">
        <v>1268</v>
      </c>
      <c r="C84" s="66" t="s">
        <v>1263</v>
      </c>
      <c r="D84" s="63" t="s">
        <v>574</v>
      </c>
      <c r="E84" s="63">
        <v>70</v>
      </c>
      <c r="F84" s="54" t="s">
        <v>337</v>
      </c>
      <c r="H84" s="64"/>
      <c r="I84" s="63"/>
      <c r="J84" s="66" t="str">
        <f t="shared" si="7"/>
        <v>if QuestionID = "QCTOT" then Question = "Annual total payments and copayments for services with a primary diagnosis for the selected condition";</v>
      </c>
      <c r="K84" s="54">
        <f>LEN(B84)</f>
        <v>101</v>
      </c>
      <c r="L84" s="66" t="str">
        <f>"If "&amp;A$1&amp;" = """&amp;A84&amp;""" and "&amp;B$1&amp;" = """&amp;B84&amp;""" and "&amp;F$1&amp;"="""&amp;F84&amp;"""  then Validation_Question=0;"</f>
        <v>If QuestionID = "QCTOT" and Question = "Annual total payments and copayments for services with a primary diagnosis for the selected condition" and TopicID="TINS"  then Validation_Question=0;</v>
      </c>
      <c r="M84" s="54" t="s">
        <v>1360</v>
      </c>
    </row>
    <row r="85" spans="1:13" s="54" customFormat="1" ht="30" x14ac:dyDescent="0.25">
      <c r="A85" s="54" t="s">
        <v>1402</v>
      </c>
      <c r="B85" s="62" t="s">
        <v>1428</v>
      </c>
      <c r="C85" s="62" t="s">
        <v>1404</v>
      </c>
      <c r="D85" s="63" t="s">
        <v>1706</v>
      </c>
      <c r="E85" s="63">
        <v>36</v>
      </c>
      <c r="F85" s="54" t="s">
        <v>300</v>
      </c>
      <c r="G85" s="54" t="s">
        <v>1417</v>
      </c>
      <c r="H85" s="75"/>
      <c r="I85" s="65"/>
      <c r="J85" s="66" t="str">
        <f t="shared" si="7"/>
        <v>if QuestionID = "QAMPHO" then Question = "Proportion of diagnosed AMD patients who had photodynamic therapy in selected year";</v>
      </c>
      <c r="L85" s="66" t="str">
        <f t="shared" ref="L85:L116" si="10">"If "&amp;A$1&amp;" = """&amp;A85&amp;""" and "&amp;B$1&amp;" = """&amp;B85&amp;""" and "&amp;F$1&amp;"="""&amp;F85&amp;""" and "&amp;G$1&amp;"= """&amp;G85&amp;""" then Validation_Question=0;"</f>
        <v>If QuestionID = "QAMPHO" and Question = "Proportion of diagnosed AMD patients who had photodynamic therapy in selected year" and TopicID="TUTL" and CategoryID= "CAMDTX" then Validation_Question=0;</v>
      </c>
      <c r="M85" s="54" t="s">
        <v>1360</v>
      </c>
    </row>
    <row r="86" spans="1:13" s="54" customFormat="1" ht="30" x14ac:dyDescent="0.25">
      <c r="A86" s="54" t="s">
        <v>1425</v>
      </c>
      <c r="B86" s="62" t="s">
        <v>1426</v>
      </c>
      <c r="C86" s="62" t="s">
        <v>1400</v>
      </c>
      <c r="D86" s="63" t="s">
        <v>1706</v>
      </c>
      <c r="E86" s="63">
        <v>21</v>
      </c>
      <c r="F86" s="54" t="s">
        <v>300</v>
      </c>
      <c r="G86" s="54" t="s">
        <v>1417</v>
      </c>
      <c r="H86" s="75"/>
      <c r="I86" s="65"/>
      <c r="J86" s="66" t="str">
        <f t="shared" si="7"/>
        <v>if QuestionID = "QAMVEGF" then Question = "Proportion of diagnosed AMD patients who had anti-VEGF injections in selected year";</v>
      </c>
      <c r="L86" s="66" t="str">
        <f t="shared" si="10"/>
        <v>If QuestionID = "QAMVEGF" and Question = "Proportion of diagnosed AMD patients who had anti-VEGF injections in selected year" and TopicID="TUTL" and CategoryID= "CAMDTX" then Validation_Question=0;</v>
      </c>
      <c r="M86" s="54" t="s">
        <v>1360</v>
      </c>
    </row>
    <row r="87" spans="1:13" s="54" customFormat="1" ht="30" x14ac:dyDescent="0.25">
      <c r="A87" s="54" t="s">
        <v>1459</v>
      </c>
      <c r="B87" s="62" t="s">
        <v>1464</v>
      </c>
      <c r="C87" s="66" t="s">
        <v>1469</v>
      </c>
      <c r="D87" s="63" t="s">
        <v>1706</v>
      </c>
      <c r="E87" s="63">
        <v>28</v>
      </c>
      <c r="F87" s="54" t="s">
        <v>300</v>
      </c>
      <c r="G87" s="54" t="s">
        <v>1448</v>
      </c>
      <c r="H87" s="75"/>
      <c r="I87" s="65"/>
      <c r="J87" s="66" t="str">
        <f t="shared" si="7"/>
        <v>if QuestionID = "QANGIO" then Question = "Proportion of persons who had flourescein angiography";</v>
      </c>
      <c r="L87" s="66" t="str">
        <f t="shared" si="10"/>
        <v>If QuestionID = "QANGIO" and Question = "Proportion of persons who had flourescein angiography" and TopicID="TUTL" and CategoryID= "CTEST" then Validation_Question=0;</v>
      </c>
      <c r="M87" s="54" t="s">
        <v>1360</v>
      </c>
    </row>
    <row r="88" spans="1:13" s="54" customFormat="1" ht="30" x14ac:dyDescent="0.25">
      <c r="A88" s="54" t="s">
        <v>1407</v>
      </c>
      <c r="B88" s="62" t="s">
        <v>1430</v>
      </c>
      <c r="C88" s="62" t="s">
        <v>1408</v>
      </c>
      <c r="D88" s="63" t="s">
        <v>1706</v>
      </c>
      <c r="E88" s="63">
        <v>24</v>
      </c>
      <c r="F88" s="54" t="s">
        <v>300</v>
      </c>
      <c r="G88" s="54" t="s">
        <v>298</v>
      </c>
      <c r="H88" s="75"/>
      <c r="I88" s="65"/>
      <c r="J88" s="66" t="str">
        <f t="shared" si="7"/>
        <v>if QuestionID = "QCATSUR" then Question = "Proportion of diagnosed cataract patients who had cataract surgery in selected year";</v>
      </c>
      <c r="L88" s="66" t="str">
        <f t="shared" si="10"/>
        <v>If QuestionID = "QCATSUR" and Question = "Proportion of diagnosed cataract patients who had cataract surgery in selected year" and TopicID="TUTL" and CategoryID= "CCATS" then Validation_Question=0;</v>
      </c>
      <c r="M88" s="54" t="s">
        <v>1360</v>
      </c>
    </row>
    <row r="89" spans="1:13" s="54" customFormat="1" ht="30" x14ac:dyDescent="0.25">
      <c r="A89" s="54" t="s">
        <v>1440</v>
      </c>
      <c r="B89" s="62" t="s">
        <v>1441</v>
      </c>
      <c r="C89" s="62" t="s">
        <v>1446</v>
      </c>
      <c r="D89" s="63" t="s">
        <v>1706</v>
      </c>
      <c r="E89" s="63">
        <v>25</v>
      </c>
      <c r="F89" s="54" t="s">
        <v>300</v>
      </c>
      <c r="G89" s="54" t="s">
        <v>329</v>
      </c>
      <c r="H89" s="75"/>
      <c r="I89" s="65"/>
      <c r="J89" s="66" t="str">
        <f t="shared" si="7"/>
        <v>if QuestionID = "QCONTAC" then Question = "Proportion of persons who had contact lens fitting in selected year";</v>
      </c>
      <c r="L89" s="66" t="str">
        <f t="shared" si="10"/>
        <v>If QuestionID = "QCONTAC" and Question = "Proportion of persons who had contact lens fitting in selected year" and TopicID="TUTL" and CategoryID= "CVC" then Validation_Question=0;</v>
      </c>
      <c r="M89" s="54" t="s">
        <v>1360</v>
      </c>
    </row>
    <row r="90" spans="1:13" s="54" customFormat="1" ht="30" x14ac:dyDescent="0.25">
      <c r="A90" s="54" t="s">
        <v>363</v>
      </c>
      <c r="B90" s="62" t="s">
        <v>1341</v>
      </c>
      <c r="C90" s="66" t="s">
        <v>1341</v>
      </c>
      <c r="D90" s="57" t="s">
        <v>343</v>
      </c>
      <c r="E90" s="57">
        <v>18</v>
      </c>
      <c r="F90" s="54" t="s">
        <v>309</v>
      </c>
      <c r="G90" s="54" t="s">
        <v>323</v>
      </c>
      <c r="H90" s="48"/>
      <c r="I90" s="57" t="str">
        <f t="shared" ref="I90:I106" si="11">"if CategoryID = """&amp;G90&amp;""" then QuestionID = """&amp;A90&amp;""";"</f>
        <v>if CategoryID = "CDXC1" then QuestionID = "QDXC1";</v>
      </c>
      <c r="J90" s="66" t="str">
        <f t="shared" si="7"/>
        <v>if QuestionID = "QDXC1" then Question = "Annual prevalence of treated retinal detachment and defects";</v>
      </c>
      <c r="K90" s="54">
        <f t="shared" ref="K90:K123" si="12">LEN(B90)</f>
        <v>59</v>
      </c>
      <c r="L90" s="66" t="str">
        <f t="shared" si="10"/>
        <v>If QuestionID = "QDXC1" and Question = "Annual prevalence of treated retinal detachment and defects" and TopicID="TCOND" and CategoryID= "CDXC1" then Validation_Question=0;</v>
      </c>
      <c r="M90" s="54" t="s">
        <v>1360</v>
      </c>
    </row>
    <row r="91" spans="1:13" s="54" customFormat="1" ht="30" x14ac:dyDescent="0.25">
      <c r="A91" s="54" t="s">
        <v>358</v>
      </c>
      <c r="B91" s="62" t="s">
        <v>1342</v>
      </c>
      <c r="C91" s="66" t="s">
        <v>1342</v>
      </c>
      <c r="D91" s="57" t="s">
        <v>343</v>
      </c>
      <c r="E91" s="57">
        <v>13</v>
      </c>
      <c r="F91" s="54" t="s">
        <v>309</v>
      </c>
      <c r="G91" s="54" t="s">
        <v>317</v>
      </c>
      <c r="H91" s="48"/>
      <c r="I91" s="57" t="str">
        <f t="shared" si="11"/>
        <v>if CategoryID = "CDXC10" then QuestionID = "QDXC10";</v>
      </c>
      <c r="J91" s="66" t="str">
        <f t="shared" ref="J91:J122" si="13">"if "&amp;A$1&amp;" = """&amp;A91&amp;""" then "&amp;B$1&amp;" = """&amp;B91&amp;""";"</f>
        <v>if QuestionID = "QDXC10" then Question = "Annual prevalence of treated injury, burns and surgical complications of the eye";</v>
      </c>
      <c r="K91" s="54">
        <f t="shared" si="12"/>
        <v>80</v>
      </c>
      <c r="L91" s="66" t="str">
        <f t="shared" si="10"/>
        <v>If QuestionID = "QDXC10" and Question = "Annual prevalence of treated injury, burns and surgical complications of the eye" and TopicID="TCOND" and CategoryID= "CDXC10" then Validation_Question=0;</v>
      </c>
      <c r="M91" s="54" t="s">
        <v>1360</v>
      </c>
    </row>
    <row r="92" spans="1:13" s="54" customFormat="1" ht="30" x14ac:dyDescent="0.25">
      <c r="A92" s="54" t="s">
        <v>354</v>
      </c>
      <c r="B92" s="62" t="s">
        <v>1343</v>
      </c>
      <c r="C92" s="66" t="s">
        <v>1343</v>
      </c>
      <c r="D92" s="57" t="s">
        <v>343</v>
      </c>
      <c r="E92" s="57">
        <v>9</v>
      </c>
      <c r="F92" s="54" t="s">
        <v>309</v>
      </c>
      <c r="G92" s="54" t="s">
        <v>306</v>
      </c>
      <c r="H92" s="48"/>
      <c r="I92" s="57" t="str">
        <f t="shared" si="11"/>
        <v>if CategoryID = "CDXC11" then QuestionID = "QDXC11";</v>
      </c>
      <c r="J92" s="66" t="str">
        <f t="shared" si="13"/>
        <v>if QuestionID = "QDXC11" then Question = "Annual prevalence of treated disorders of optic nerve and visual pathways";</v>
      </c>
      <c r="K92" s="54">
        <f t="shared" si="12"/>
        <v>73</v>
      </c>
      <c r="L92" s="66" t="str">
        <f t="shared" si="10"/>
        <v>If QuestionID = "QDXC11" and Question = "Annual prevalence of treated disorders of optic nerve and visual pathways" and TopicID="TCOND" and CategoryID= "CDXC11" then Validation_Question=0;</v>
      </c>
      <c r="M92" s="54" t="s">
        <v>1360</v>
      </c>
    </row>
    <row r="93" spans="1:13" s="54" customFormat="1" ht="30" x14ac:dyDescent="0.25">
      <c r="A93" s="54" t="s">
        <v>362</v>
      </c>
      <c r="B93" s="62" t="s">
        <v>1344</v>
      </c>
      <c r="C93" s="66" t="s">
        <v>1344</v>
      </c>
      <c r="D93" s="61" t="s">
        <v>343</v>
      </c>
      <c r="E93" s="57">
        <v>17</v>
      </c>
      <c r="F93" s="54" t="s">
        <v>309</v>
      </c>
      <c r="G93" s="54" t="s">
        <v>322</v>
      </c>
      <c r="H93" s="48"/>
      <c r="I93" s="57" t="str">
        <f t="shared" si="11"/>
        <v>if CategoryID = "CDXC12" then QuestionID = "QDXC12";</v>
      </c>
      <c r="J93" s="66" t="str">
        <f t="shared" si="13"/>
        <v>if QuestionID = "QDXC12" then Question = "Annual prevalence of treated other visual disturbances";</v>
      </c>
      <c r="K93" s="54">
        <f t="shared" si="12"/>
        <v>54</v>
      </c>
      <c r="L93" s="66" t="str">
        <f t="shared" si="10"/>
        <v>If QuestionID = "QDXC12" and Question = "Annual prevalence of treated other visual disturbances" and TopicID="TCOND" and CategoryID= "CDXC12" then Validation_Question=0;</v>
      </c>
      <c r="M93" s="54" t="s">
        <v>1360</v>
      </c>
    </row>
    <row r="94" spans="1:13" s="54" customFormat="1" ht="30" x14ac:dyDescent="0.25">
      <c r="A94" s="54" t="s">
        <v>357</v>
      </c>
      <c r="B94" s="62" t="s">
        <v>1345</v>
      </c>
      <c r="C94" s="66" t="s">
        <v>1345</v>
      </c>
      <c r="D94" s="61" t="s">
        <v>343</v>
      </c>
      <c r="E94" s="57">
        <v>12</v>
      </c>
      <c r="F94" s="54" t="s">
        <v>309</v>
      </c>
      <c r="G94" s="54" t="s">
        <v>316</v>
      </c>
      <c r="H94" s="48"/>
      <c r="I94" s="57" t="str">
        <f t="shared" si="11"/>
        <v>if CategoryID = "CDXC13" then QuestionID = "QDXC13";</v>
      </c>
      <c r="J94" s="66" t="str">
        <f t="shared" si="13"/>
        <v>if QuestionID = "QDXC13" then Question = "Annual prevalence of treated infectious and inflammatory diseases";</v>
      </c>
      <c r="K94" s="54">
        <f t="shared" si="12"/>
        <v>65</v>
      </c>
      <c r="L94" s="66" t="str">
        <f t="shared" si="10"/>
        <v>If QuestionID = "QDXC13" and Question = "Annual prevalence of treated infectious and inflammatory diseases" and TopicID="TCOND" and CategoryID= "CDXC13" then Validation_Question=0;</v>
      </c>
      <c r="M94" s="54" t="s">
        <v>1360</v>
      </c>
    </row>
    <row r="95" spans="1:13" s="54" customFormat="1" ht="30" x14ac:dyDescent="0.25">
      <c r="A95" s="54" t="s">
        <v>359</v>
      </c>
      <c r="B95" s="62" t="s">
        <v>1346</v>
      </c>
      <c r="C95" s="66" t="s">
        <v>1346</v>
      </c>
      <c r="D95" s="61" t="s">
        <v>343</v>
      </c>
      <c r="E95" s="57">
        <v>14</v>
      </c>
      <c r="F95" s="54" t="s">
        <v>309</v>
      </c>
      <c r="G95" s="54" t="s">
        <v>318</v>
      </c>
      <c r="H95" s="48"/>
      <c r="I95" s="57" t="str">
        <f t="shared" si="11"/>
        <v>if CategoryID = "CDXC14" then QuestionID = "QDXC14";</v>
      </c>
      <c r="J95" s="66" t="str">
        <f t="shared" si="13"/>
        <v>if QuestionID = "QDXC14" then Question = "Annual prevalence of treated orbital and external disease";</v>
      </c>
      <c r="K95" s="54">
        <f t="shared" si="12"/>
        <v>57</v>
      </c>
      <c r="L95" s="66" t="str">
        <f t="shared" si="10"/>
        <v>If QuestionID = "QDXC14" and Question = "Annual prevalence of treated orbital and external disease" and TopicID="TCOND" and CategoryID= "CDXC14" then Validation_Question=0;</v>
      </c>
      <c r="M95" s="54" t="s">
        <v>1360</v>
      </c>
    </row>
    <row r="96" spans="1:13" s="54" customFormat="1" ht="30" x14ac:dyDescent="0.25">
      <c r="A96" s="54" t="s">
        <v>350</v>
      </c>
      <c r="B96" s="62" t="s">
        <v>1347</v>
      </c>
      <c r="C96" s="66" t="s">
        <v>1572</v>
      </c>
      <c r="D96" s="61" t="s">
        <v>343</v>
      </c>
      <c r="E96" s="57">
        <v>5</v>
      </c>
      <c r="F96" s="54" t="s">
        <v>309</v>
      </c>
      <c r="G96" s="54" t="s">
        <v>297</v>
      </c>
      <c r="H96" s="48"/>
      <c r="I96" s="57" t="str">
        <f t="shared" si="11"/>
        <v>if CategoryID = "CDXC15" then QuestionID = "QDXC15";</v>
      </c>
      <c r="J96" s="66" t="str">
        <f t="shared" si="13"/>
        <v>if QuestionID = "QDXC15" then Question = "Annual prevalence of treated cancer and neoplasms of the eye";</v>
      </c>
      <c r="K96" s="54">
        <f t="shared" si="12"/>
        <v>60</v>
      </c>
      <c r="L96" s="66" t="str">
        <f t="shared" si="10"/>
        <v>If QuestionID = "QDXC15" and Question = "Annual prevalence of treated cancer and neoplasms of the eye" and TopicID="TCOND" and CategoryID= "CDXC15" then Validation_Question=0;</v>
      </c>
      <c r="M96" s="54" t="s">
        <v>1360</v>
      </c>
    </row>
    <row r="97" spans="1:13" s="54" customFormat="1" ht="30" x14ac:dyDescent="0.25">
      <c r="A97" s="54" t="s">
        <v>352</v>
      </c>
      <c r="B97" s="62" t="s">
        <v>1348</v>
      </c>
      <c r="C97" s="66" t="s">
        <v>1348</v>
      </c>
      <c r="D97" s="61" t="s">
        <v>343</v>
      </c>
      <c r="E97" s="57">
        <v>7</v>
      </c>
      <c r="F97" s="54" t="s">
        <v>309</v>
      </c>
      <c r="G97" s="54" t="s">
        <v>303</v>
      </c>
      <c r="H97" s="48"/>
      <c r="I97" s="57" t="str">
        <f t="shared" si="11"/>
        <v>if CategoryID = "CDXC16" then QuestionID = "QDXC16";</v>
      </c>
      <c r="J97" s="66" t="str">
        <f t="shared" si="13"/>
        <v>if QuestionID = "QDXC16" then Question = "Annual prevalence of treated cornea disorders";</v>
      </c>
      <c r="K97" s="54">
        <f t="shared" si="12"/>
        <v>45</v>
      </c>
      <c r="L97" s="66" t="str">
        <f t="shared" si="10"/>
        <v>If QuestionID = "QDXC16" and Question = "Annual prevalence of treated cornea disorders" and TopicID="TCOND" and CategoryID= "CDXC16" then Validation_Question=0;</v>
      </c>
      <c r="M97" s="54" t="s">
        <v>1360</v>
      </c>
    </row>
    <row r="98" spans="1:13" s="54" customFormat="1" ht="30" x14ac:dyDescent="0.25">
      <c r="A98" s="54" t="s">
        <v>360</v>
      </c>
      <c r="B98" s="62" t="s">
        <v>1349</v>
      </c>
      <c r="C98" s="66" t="s">
        <v>1349</v>
      </c>
      <c r="D98" s="61" t="s">
        <v>343</v>
      </c>
      <c r="E98" s="57">
        <v>15</v>
      </c>
      <c r="F98" s="54" t="s">
        <v>309</v>
      </c>
      <c r="G98" s="54" t="s">
        <v>319</v>
      </c>
      <c r="H98" s="48"/>
      <c r="I98" s="57" t="str">
        <f t="shared" si="11"/>
        <v>if CategoryID = "CDXC17" then QuestionID = "QDXC17";</v>
      </c>
      <c r="J98" s="66" t="str">
        <f t="shared" si="13"/>
        <v>if QuestionID = "QDXC17" then Question = "Annual prevalence of treated other eye disorders";</v>
      </c>
      <c r="K98" s="54">
        <f t="shared" si="12"/>
        <v>48</v>
      </c>
      <c r="L98" s="66" t="str">
        <f t="shared" si="10"/>
        <v>If QuestionID = "QDXC17" and Question = "Annual prevalence of treated other eye disorders" and TopicID="TCOND" and CategoryID= "CDXC17" then Validation_Question=0;</v>
      </c>
      <c r="M98" s="54" t="s">
        <v>1360</v>
      </c>
    </row>
    <row r="99" spans="1:13" s="54" customFormat="1" ht="30" x14ac:dyDescent="0.25">
      <c r="A99" s="54" t="s">
        <v>353</v>
      </c>
      <c r="B99" s="62" t="s">
        <v>1350</v>
      </c>
      <c r="C99" s="66" t="s">
        <v>1350</v>
      </c>
      <c r="D99" s="57" t="s">
        <v>343</v>
      </c>
      <c r="E99" s="57">
        <v>8</v>
      </c>
      <c r="F99" s="54" t="s">
        <v>309</v>
      </c>
      <c r="G99" s="54" t="s">
        <v>304</v>
      </c>
      <c r="H99" s="48"/>
      <c r="I99" s="57" t="str">
        <f t="shared" si="11"/>
        <v>if CategoryID = "CDXC2" then QuestionID = "QDXC2";</v>
      </c>
      <c r="J99" s="66" t="str">
        <f t="shared" si="13"/>
        <v>if QuestionID = "QDXC2" then Question = "Annual prevalence of treated diabetic eye diseases";</v>
      </c>
      <c r="K99" s="54">
        <f t="shared" si="12"/>
        <v>50</v>
      </c>
      <c r="L99" s="66" t="str">
        <f t="shared" si="10"/>
        <v>If QuestionID = "QDXC2" and Question = "Annual prevalence of treated diabetic eye diseases" and TopicID="TCOND" and CategoryID= "CDXC2" then Validation_Question=0;</v>
      </c>
      <c r="M99" s="54" t="s">
        <v>1360</v>
      </c>
    </row>
    <row r="100" spans="1:13" s="54" customFormat="1" ht="30" x14ac:dyDescent="0.25">
      <c r="A100" s="54" t="s">
        <v>348</v>
      </c>
      <c r="B100" s="62" t="s">
        <v>1351</v>
      </c>
      <c r="C100" s="66" t="s">
        <v>1351</v>
      </c>
      <c r="D100" s="57" t="s">
        <v>343</v>
      </c>
      <c r="E100" s="57">
        <v>3</v>
      </c>
      <c r="F100" s="54" t="s">
        <v>309</v>
      </c>
      <c r="G100" s="54" t="s">
        <v>292</v>
      </c>
      <c r="H100" s="48"/>
      <c r="I100" s="57" t="str">
        <f t="shared" si="11"/>
        <v>if CategoryID = "CDXC3" then QuestionID = "QDXC3";</v>
      </c>
      <c r="J100" s="66" t="str">
        <f t="shared" si="13"/>
        <v>if QuestionID = "QDXC3" then Question = "Annual prevalence of treated age related macular degeneration";</v>
      </c>
      <c r="K100" s="54">
        <f t="shared" si="12"/>
        <v>61</v>
      </c>
      <c r="L100" s="66" t="str">
        <f t="shared" si="10"/>
        <v>If QuestionID = "QDXC3" and Question = "Annual prevalence of treated age related macular degeneration" and TopicID="TCOND" and CategoryID= "CDXC3" then Validation_Question=0;</v>
      </c>
      <c r="M100" s="54" t="s">
        <v>1360</v>
      </c>
    </row>
    <row r="101" spans="1:13" s="54" customFormat="1" ht="30" x14ac:dyDescent="0.25">
      <c r="A101" s="54" t="s">
        <v>361</v>
      </c>
      <c r="B101" s="62" t="s">
        <v>1352</v>
      </c>
      <c r="C101" s="66" t="s">
        <v>1352</v>
      </c>
      <c r="D101" s="61" t="s">
        <v>343</v>
      </c>
      <c r="E101" s="57">
        <v>16</v>
      </c>
      <c r="F101" s="54" t="s">
        <v>309</v>
      </c>
      <c r="G101" s="54" t="s">
        <v>320</v>
      </c>
      <c r="H101" s="48"/>
      <c r="I101" s="57" t="str">
        <f t="shared" si="11"/>
        <v>if CategoryID = "CDXC4" then QuestionID = "QDXC4";</v>
      </c>
      <c r="J101" s="66" t="str">
        <f t="shared" si="13"/>
        <v>if QuestionID = "QDXC4" then Question = "Annual prevalence of treated other retinal disorders";</v>
      </c>
      <c r="K101" s="54">
        <f t="shared" si="12"/>
        <v>52</v>
      </c>
      <c r="L101" s="66" t="str">
        <f t="shared" si="10"/>
        <v>If QuestionID = "QDXC4" and Question = "Annual prevalence of treated other retinal disorders" and TopicID="TCOND" and CategoryID= "CDXC4" then Validation_Question=0;</v>
      </c>
      <c r="M101" s="54" t="s">
        <v>1360</v>
      </c>
    </row>
    <row r="102" spans="1:13" s="54" customFormat="1" ht="30" x14ac:dyDescent="0.25">
      <c r="A102" s="54" t="s">
        <v>356</v>
      </c>
      <c r="B102" s="62" t="s">
        <v>1353</v>
      </c>
      <c r="C102" s="66" t="s">
        <v>1353</v>
      </c>
      <c r="D102" s="61" t="s">
        <v>343</v>
      </c>
      <c r="E102" s="57">
        <v>11</v>
      </c>
      <c r="F102" s="54" t="s">
        <v>309</v>
      </c>
      <c r="G102" s="54" t="s">
        <v>314</v>
      </c>
      <c r="H102" s="48"/>
      <c r="I102" s="57" t="str">
        <f t="shared" si="11"/>
        <v>if CategoryID = "CDXC5" then QuestionID = "QDXC5";</v>
      </c>
      <c r="J102" s="66" t="str">
        <f t="shared" si="13"/>
        <v>if QuestionID = "QDXC5" then Question = "Annual prevalence of treated glaucoma";</v>
      </c>
      <c r="K102" s="54">
        <f t="shared" si="12"/>
        <v>37</v>
      </c>
      <c r="L102" s="66" t="str">
        <f t="shared" si="10"/>
        <v>If QuestionID = "QDXC5" and Question = "Annual prevalence of treated glaucoma" and TopicID="TCOND" and CategoryID= "CDXC5" then Validation_Question=0;</v>
      </c>
      <c r="M102" s="54" t="s">
        <v>1360</v>
      </c>
    </row>
    <row r="103" spans="1:13" s="54" customFormat="1" ht="30" x14ac:dyDescent="0.25">
      <c r="A103" s="54" t="s">
        <v>351</v>
      </c>
      <c r="B103" s="62" t="s">
        <v>1354</v>
      </c>
      <c r="C103" s="66" t="s">
        <v>1354</v>
      </c>
      <c r="D103" s="61" t="s">
        <v>343</v>
      </c>
      <c r="E103" s="57">
        <v>6</v>
      </c>
      <c r="F103" s="54" t="s">
        <v>309</v>
      </c>
      <c r="G103" s="54" t="s">
        <v>301</v>
      </c>
      <c r="H103" s="48"/>
      <c r="I103" s="57" t="str">
        <f t="shared" si="11"/>
        <v>if CategoryID = "CDXC6" then QuestionID = "QDXC6";</v>
      </c>
      <c r="J103" s="66" t="str">
        <f t="shared" si="13"/>
        <v>if QuestionID = "QDXC6" then Question = "Annual prevalence of treated cataracts";</v>
      </c>
      <c r="K103" s="54">
        <f t="shared" si="12"/>
        <v>38</v>
      </c>
      <c r="L103" s="66" t="str">
        <f t="shared" si="10"/>
        <v>If QuestionID = "QDXC6" and Question = "Annual prevalence of treated cataracts" and TopicID="TCOND" and CategoryID= "CDXC6" then Validation_Question=0;</v>
      </c>
      <c r="M103" s="54" t="s">
        <v>1360</v>
      </c>
    </row>
    <row r="104" spans="1:13" s="54" customFormat="1" ht="30" x14ac:dyDescent="0.25">
      <c r="A104" s="54" t="s">
        <v>355</v>
      </c>
      <c r="B104" s="62" t="s">
        <v>1355</v>
      </c>
      <c r="C104" s="66" t="s">
        <v>1355</v>
      </c>
      <c r="D104" s="57" t="s">
        <v>343</v>
      </c>
      <c r="E104" s="57">
        <v>10</v>
      </c>
      <c r="F104" s="54" t="s">
        <v>309</v>
      </c>
      <c r="G104" s="54" t="s">
        <v>307</v>
      </c>
      <c r="H104" s="48"/>
      <c r="I104" s="57" t="str">
        <f t="shared" si="11"/>
        <v>if CategoryID = "CDXC7" then QuestionID = "QDXC7";</v>
      </c>
      <c r="J104" s="66" t="str">
        <f t="shared" si="13"/>
        <v>if QuestionID = "QDXC7" then Question = "Annual prevalence of treated disorders of refraction and accommodation";</v>
      </c>
      <c r="K104" s="54">
        <f t="shared" si="12"/>
        <v>70</v>
      </c>
      <c r="L104" s="66" t="str">
        <f t="shared" si="10"/>
        <v>If QuestionID = "QDXC7" and Question = "Annual prevalence of treated disorders of refraction and accommodation" and TopicID="TCOND" and CategoryID= "CDXC7" then Validation_Question=0;</v>
      </c>
      <c r="M104" s="54" t="s">
        <v>1360</v>
      </c>
    </row>
    <row r="105" spans="1:13" s="54" customFormat="1" ht="30" x14ac:dyDescent="0.25">
      <c r="A105" s="54" t="s">
        <v>349</v>
      </c>
      <c r="B105" s="62" t="s">
        <v>1356</v>
      </c>
      <c r="C105" s="66" t="s">
        <v>1356</v>
      </c>
      <c r="D105" s="57" t="s">
        <v>343</v>
      </c>
      <c r="E105" s="57">
        <v>4</v>
      </c>
      <c r="F105" s="54" t="s">
        <v>309</v>
      </c>
      <c r="G105" s="54" t="s">
        <v>296</v>
      </c>
      <c r="H105" s="48"/>
      <c r="I105" s="57" t="str">
        <f t="shared" si="11"/>
        <v>if CategoryID = "CDXC8" then QuestionID = "QDXC8";</v>
      </c>
      <c r="J105" s="66" t="str">
        <f t="shared" si="13"/>
        <v>if QuestionID = "QDXC8" then Question = "Annual prevalence of treated blindness and low vision";</v>
      </c>
      <c r="K105" s="54">
        <f t="shared" si="12"/>
        <v>53</v>
      </c>
      <c r="L105" s="66" t="str">
        <f t="shared" si="10"/>
        <v>If QuestionID = "QDXC8" and Question = "Annual prevalence of treated blindness and low vision" and TopicID="TCOND" and CategoryID= "CDXC8" then Validation_Question=0;</v>
      </c>
      <c r="M105" s="54" t="s">
        <v>1360</v>
      </c>
    </row>
    <row r="106" spans="1:13" s="54" customFormat="1" ht="30" x14ac:dyDescent="0.25">
      <c r="A106" s="54" t="s">
        <v>364</v>
      </c>
      <c r="B106" s="62" t="s">
        <v>1357</v>
      </c>
      <c r="C106" s="66" t="s">
        <v>1357</v>
      </c>
      <c r="D106" s="57" t="s">
        <v>343</v>
      </c>
      <c r="E106" s="57">
        <v>19</v>
      </c>
      <c r="F106" s="54" t="s">
        <v>309</v>
      </c>
      <c r="G106" s="54" t="s">
        <v>328</v>
      </c>
      <c r="H106" s="48"/>
      <c r="I106" s="57" t="str">
        <f t="shared" si="11"/>
        <v>if CategoryID = "CDXC9" then QuestionID = "QDXC9";</v>
      </c>
      <c r="J106" s="66" t="str">
        <f t="shared" si="13"/>
        <v>if QuestionID = "QDXC9" then Question = "Annual prevalence of treated strabismus and amblyopia";</v>
      </c>
      <c r="K106" s="54">
        <f t="shared" si="12"/>
        <v>53</v>
      </c>
      <c r="L106" s="66" t="str">
        <f t="shared" si="10"/>
        <v>If QuestionID = "QDXC9" and Question = "Annual prevalence of treated strabismus and amblyopia" and TopicID="TCOND" and CategoryID= "CDXC9" then Validation_Question=0;</v>
      </c>
      <c r="M106" s="54" t="s">
        <v>1360</v>
      </c>
    </row>
    <row r="107" spans="1:13" s="54" customFormat="1" ht="30" x14ac:dyDescent="0.25">
      <c r="A107" s="54" t="s">
        <v>490</v>
      </c>
      <c r="B107" s="62" t="s">
        <v>491</v>
      </c>
      <c r="C107" s="66" t="s">
        <v>491</v>
      </c>
      <c r="D107" s="61" t="s">
        <v>492</v>
      </c>
      <c r="E107" s="57">
        <v>58</v>
      </c>
      <c r="F107" s="54" t="s">
        <v>309</v>
      </c>
      <c r="G107" s="54" t="s">
        <v>323</v>
      </c>
      <c r="H107" s="48"/>
      <c r="I107" s="57"/>
      <c r="J107" s="66" t="str">
        <f t="shared" si="13"/>
        <v>if QuestionID = "QDXDC1" then Question = "Annual prevalence of diagnosed retinal detachment and defects";</v>
      </c>
      <c r="K107" s="54">
        <f t="shared" si="12"/>
        <v>61</v>
      </c>
      <c r="L107" s="66" t="str">
        <f t="shared" si="10"/>
        <v>If QuestionID = "QDXDC1" and Question = "Annual prevalence of diagnosed retinal detachment and defects" and TopicID="TCOND" and CategoryID= "CDXC1" then Validation_Question=0;</v>
      </c>
      <c r="M107" s="54" t="s">
        <v>1360</v>
      </c>
    </row>
    <row r="108" spans="1:13" s="54" customFormat="1" ht="30" x14ac:dyDescent="0.25">
      <c r="A108" s="54" t="s">
        <v>493</v>
      </c>
      <c r="B108" s="62" t="s">
        <v>494</v>
      </c>
      <c r="C108" s="66" t="s">
        <v>494</v>
      </c>
      <c r="D108" s="61" t="s">
        <v>492</v>
      </c>
      <c r="E108" s="57">
        <v>53</v>
      </c>
      <c r="F108" s="54" t="s">
        <v>309</v>
      </c>
      <c r="G108" s="54" t="s">
        <v>317</v>
      </c>
      <c r="H108" s="48"/>
      <c r="I108" s="57"/>
      <c r="J108" s="66" t="str">
        <f t="shared" si="13"/>
        <v>if QuestionID = "QDXDC10" then Question = "Annual prevalence of diagnosed injury, burns and surgical complications of the eye";</v>
      </c>
      <c r="K108" s="54">
        <f t="shared" si="12"/>
        <v>82</v>
      </c>
      <c r="L108" s="66" t="str">
        <f t="shared" si="10"/>
        <v>If QuestionID = "QDXDC10" and Question = "Annual prevalence of diagnosed injury, burns and surgical complications of the eye" and TopicID="TCOND" and CategoryID= "CDXC10" then Validation_Question=0;</v>
      </c>
      <c r="M108" s="54" t="s">
        <v>1360</v>
      </c>
    </row>
    <row r="109" spans="1:13" s="54" customFormat="1" ht="30" x14ac:dyDescent="0.25">
      <c r="A109" s="54" t="s">
        <v>495</v>
      </c>
      <c r="B109" s="62" t="s">
        <v>496</v>
      </c>
      <c r="C109" s="66" t="s">
        <v>496</v>
      </c>
      <c r="D109" s="61" t="s">
        <v>492</v>
      </c>
      <c r="E109" s="57">
        <v>49</v>
      </c>
      <c r="F109" s="54" t="s">
        <v>309</v>
      </c>
      <c r="G109" s="54" t="s">
        <v>306</v>
      </c>
      <c r="H109" s="48"/>
      <c r="I109" s="57"/>
      <c r="J109" s="66" t="str">
        <f t="shared" si="13"/>
        <v>if QuestionID = "QDXDC11" then Question = "Annual prevalence of diagnosed disorders of optic nerve and visual pathways";</v>
      </c>
      <c r="K109" s="54">
        <f t="shared" si="12"/>
        <v>75</v>
      </c>
      <c r="L109" s="66" t="str">
        <f t="shared" si="10"/>
        <v>If QuestionID = "QDXDC11" and Question = "Annual prevalence of diagnosed disorders of optic nerve and visual pathways" and TopicID="TCOND" and CategoryID= "CDXC11" then Validation_Question=0;</v>
      </c>
      <c r="M109" s="54" t="s">
        <v>1360</v>
      </c>
    </row>
    <row r="110" spans="1:13" s="54" customFormat="1" ht="30" x14ac:dyDescent="0.25">
      <c r="A110" s="54" t="s">
        <v>497</v>
      </c>
      <c r="B110" s="62" t="s">
        <v>498</v>
      </c>
      <c r="C110" s="66" t="s">
        <v>498</v>
      </c>
      <c r="D110" s="61" t="s">
        <v>492</v>
      </c>
      <c r="E110" s="57">
        <v>57</v>
      </c>
      <c r="F110" s="54" t="s">
        <v>309</v>
      </c>
      <c r="G110" s="54" t="s">
        <v>322</v>
      </c>
      <c r="H110" s="48"/>
      <c r="I110" s="57"/>
      <c r="J110" s="66" t="str">
        <f t="shared" si="13"/>
        <v>if QuestionID = "QDXDC12" then Question = "Annual prevalence of diagnosed other visual disturbances";</v>
      </c>
      <c r="K110" s="54">
        <f t="shared" si="12"/>
        <v>56</v>
      </c>
      <c r="L110" s="66" t="str">
        <f t="shared" si="10"/>
        <v>If QuestionID = "QDXDC12" and Question = "Annual prevalence of diagnosed other visual disturbances" and TopicID="TCOND" and CategoryID= "CDXC12" then Validation_Question=0;</v>
      </c>
      <c r="M110" s="54" t="s">
        <v>1360</v>
      </c>
    </row>
    <row r="111" spans="1:13" s="54" customFormat="1" ht="30" x14ac:dyDescent="0.25">
      <c r="A111" s="54" t="s">
        <v>499</v>
      </c>
      <c r="B111" s="62" t="s">
        <v>500</v>
      </c>
      <c r="C111" s="66" t="s">
        <v>500</v>
      </c>
      <c r="D111" s="57" t="s">
        <v>492</v>
      </c>
      <c r="E111" s="57">
        <v>52</v>
      </c>
      <c r="F111" s="54" t="s">
        <v>309</v>
      </c>
      <c r="G111" s="54" t="s">
        <v>316</v>
      </c>
      <c r="H111" s="48"/>
      <c r="I111" s="57"/>
      <c r="J111" s="66" t="str">
        <f t="shared" si="13"/>
        <v>if QuestionID = "QDXDC13" then Question = "Annual prevalence of diagnosed infectious and inflammatory diseases";</v>
      </c>
      <c r="K111" s="54">
        <f t="shared" si="12"/>
        <v>67</v>
      </c>
      <c r="L111" s="66" t="str">
        <f t="shared" si="10"/>
        <v>If QuestionID = "QDXDC13" and Question = "Annual prevalence of diagnosed infectious and inflammatory diseases" and TopicID="TCOND" and CategoryID= "CDXC13" then Validation_Question=0;</v>
      </c>
      <c r="M111" s="54" t="s">
        <v>1360</v>
      </c>
    </row>
    <row r="112" spans="1:13" s="54" customFormat="1" ht="30" x14ac:dyDescent="0.25">
      <c r="A112" s="54" t="s">
        <v>501</v>
      </c>
      <c r="B112" s="62" t="s">
        <v>502</v>
      </c>
      <c r="C112" s="66" t="s">
        <v>502</v>
      </c>
      <c r="D112" s="57" t="s">
        <v>492</v>
      </c>
      <c r="E112" s="57">
        <v>54</v>
      </c>
      <c r="F112" s="54" t="s">
        <v>309</v>
      </c>
      <c r="G112" s="54" t="s">
        <v>318</v>
      </c>
      <c r="H112" s="48"/>
      <c r="I112" s="57"/>
      <c r="J112" s="66" t="str">
        <f t="shared" si="13"/>
        <v>if QuestionID = "QDXDC14" then Question = "Annual prevalence of diagnosed orbital and external disease";</v>
      </c>
      <c r="K112" s="54">
        <f t="shared" si="12"/>
        <v>59</v>
      </c>
      <c r="L112" s="66" t="str">
        <f t="shared" si="10"/>
        <v>If QuestionID = "QDXDC14" and Question = "Annual prevalence of diagnosed orbital and external disease" and TopicID="TCOND" and CategoryID= "CDXC14" then Validation_Question=0;</v>
      </c>
      <c r="M112" s="54" t="s">
        <v>1360</v>
      </c>
    </row>
    <row r="113" spans="1:13" s="54" customFormat="1" ht="30" x14ac:dyDescent="0.25">
      <c r="A113" s="54" t="s">
        <v>503</v>
      </c>
      <c r="B113" s="62" t="s">
        <v>504</v>
      </c>
      <c r="C113" s="66" t="s">
        <v>504</v>
      </c>
      <c r="D113" s="57" t="s">
        <v>492</v>
      </c>
      <c r="E113" s="57">
        <v>45</v>
      </c>
      <c r="F113" s="54" t="s">
        <v>309</v>
      </c>
      <c r="G113" s="54" t="s">
        <v>297</v>
      </c>
      <c r="H113" s="48"/>
      <c r="I113" s="57"/>
      <c r="J113" s="66" t="str">
        <f t="shared" si="13"/>
        <v>if QuestionID = "QDXDC15" then Question = "Annual prevalence of diagnosed cancer and neoplasms of the eye";</v>
      </c>
      <c r="K113" s="54">
        <f t="shared" si="12"/>
        <v>62</v>
      </c>
      <c r="L113" s="66" t="str">
        <f t="shared" si="10"/>
        <v>If QuestionID = "QDXDC15" and Question = "Annual prevalence of diagnosed cancer and neoplasms of the eye" and TopicID="TCOND" and CategoryID= "CDXC15" then Validation_Question=0;</v>
      </c>
      <c r="M113" s="54" t="s">
        <v>1360</v>
      </c>
    </row>
    <row r="114" spans="1:13" s="54" customFormat="1" ht="30" x14ac:dyDescent="0.25">
      <c r="A114" s="54" t="s">
        <v>505</v>
      </c>
      <c r="B114" s="62" t="s">
        <v>506</v>
      </c>
      <c r="C114" s="66" t="s">
        <v>506</v>
      </c>
      <c r="D114" s="57" t="s">
        <v>492</v>
      </c>
      <c r="E114" s="57">
        <v>47</v>
      </c>
      <c r="F114" s="54" t="s">
        <v>309</v>
      </c>
      <c r="G114" s="54" t="s">
        <v>303</v>
      </c>
      <c r="H114" s="48"/>
      <c r="I114" s="57"/>
      <c r="J114" s="66" t="str">
        <f t="shared" si="13"/>
        <v>if QuestionID = "QDXDC16" then Question = "Annual prevalence of diagnosed cornea disorders";</v>
      </c>
      <c r="K114" s="54">
        <f t="shared" si="12"/>
        <v>47</v>
      </c>
      <c r="L114" s="66" t="str">
        <f t="shared" si="10"/>
        <v>If QuestionID = "QDXDC16" and Question = "Annual prevalence of diagnosed cornea disorders" and TopicID="TCOND" and CategoryID= "CDXC16" then Validation_Question=0;</v>
      </c>
      <c r="M114" s="54" t="s">
        <v>1360</v>
      </c>
    </row>
    <row r="115" spans="1:13" s="54" customFormat="1" ht="30" x14ac:dyDescent="0.25">
      <c r="A115" s="54" t="s">
        <v>507</v>
      </c>
      <c r="B115" s="62" t="s">
        <v>508</v>
      </c>
      <c r="C115" s="66" t="s">
        <v>508</v>
      </c>
      <c r="D115" s="61" t="s">
        <v>492</v>
      </c>
      <c r="E115" s="57">
        <v>55</v>
      </c>
      <c r="F115" s="54" t="s">
        <v>309</v>
      </c>
      <c r="G115" s="54" t="s">
        <v>319</v>
      </c>
      <c r="H115" s="48"/>
      <c r="I115" s="57"/>
      <c r="J115" s="66" t="str">
        <f t="shared" si="13"/>
        <v>if QuestionID = "QDXDC17" then Question = "Annual prevalence of diagnosed other eye disorders";</v>
      </c>
      <c r="K115" s="54">
        <f t="shared" si="12"/>
        <v>50</v>
      </c>
      <c r="L115" s="66" t="str">
        <f t="shared" si="10"/>
        <v>If QuestionID = "QDXDC17" and Question = "Annual prevalence of diagnosed other eye disorders" and TopicID="TCOND" and CategoryID= "CDXC17" then Validation_Question=0;</v>
      </c>
      <c r="M115" s="54" t="s">
        <v>1360</v>
      </c>
    </row>
    <row r="116" spans="1:13" s="54" customFormat="1" ht="30" x14ac:dyDescent="0.25">
      <c r="A116" s="54" t="s">
        <v>509</v>
      </c>
      <c r="B116" s="62" t="s">
        <v>510</v>
      </c>
      <c r="C116" s="83" t="s">
        <v>8992</v>
      </c>
      <c r="D116" s="61" t="s">
        <v>492</v>
      </c>
      <c r="E116" s="57">
        <v>48</v>
      </c>
      <c r="F116" s="54" t="s">
        <v>309</v>
      </c>
      <c r="G116" s="54" t="s">
        <v>304</v>
      </c>
      <c r="H116" s="48"/>
      <c r="I116" s="57"/>
      <c r="J116" s="66" t="str">
        <f t="shared" si="13"/>
        <v>if QuestionID = "QDXDC2" then Question = "Annual prevalence of diagnosed diabetic eye diseases";</v>
      </c>
      <c r="K116" s="54">
        <f t="shared" si="12"/>
        <v>52</v>
      </c>
      <c r="L116" s="66" t="str">
        <f t="shared" si="10"/>
        <v>If QuestionID = "QDXDC2" and Question = "Annual prevalence of diagnosed diabetic eye diseases" and TopicID="TCOND" and CategoryID= "CDXC2" then Validation_Question=0;</v>
      </c>
      <c r="M116" s="54" t="s">
        <v>1360</v>
      </c>
    </row>
    <row r="117" spans="1:13" s="54" customFormat="1" ht="30" x14ac:dyDescent="0.25">
      <c r="A117" s="54" t="s">
        <v>511</v>
      </c>
      <c r="B117" s="62" t="s">
        <v>512</v>
      </c>
      <c r="C117" s="83" t="s">
        <v>8993</v>
      </c>
      <c r="D117" s="61" t="s">
        <v>492</v>
      </c>
      <c r="E117" s="57">
        <v>43</v>
      </c>
      <c r="F117" s="54" t="s">
        <v>309</v>
      </c>
      <c r="G117" s="54" t="s">
        <v>292</v>
      </c>
      <c r="H117" s="48"/>
      <c r="I117" s="57"/>
      <c r="J117" s="66" t="str">
        <f t="shared" si="13"/>
        <v>if QuestionID = "QDXDC3" then Question = "Annual prevalence of diagnosed age related macular degeneration";</v>
      </c>
      <c r="K117" s="54">
        <f t="shared" si="12"/>
        <v>63</v>
      </c>
      <c r="L117" s="66" t="str">
        <f t="shared" ref="L117:L144" si="14">"If "&amp;A$1&amp;" = """&amp;A117&amp;""" and "&amp;B$1&amp;" = """&amp;B117&amp;""" and "&amp;F$1&amp;"="""&amp;F117&amp;""" and "&amp;G$1&amp;"= """&amp;G117&amp;""" then Validation_Question=0;"</f>
        <v>If QuestionID = "QDXDC3" and Question = "Annual prevalence of diagnosed age related macular degeneration" and TopicID="TCOND" and CategoryID= "CDXC3" then Validation_Question=0;</v>
      </c>
      <c r="M117" s="54" t="s">
        <v>1360</v>
      </c>
    </row>
    <row r="118" spans="1:13" s="54" customFormat="1" ht="30" x14ac:dyDescent="0.25">
      <c r="A118" s="54" t="s">
        <v>513</v>
      </c>
      <c r="B118" s="62" t="s">
        <v>514</v>
      </c>
      <c r="C118" s="66" t="s">
        <v>514</v>
      </c>
      <c r="D118" s="61" t="s">
        <v>492</v>
      </c>
      <c r="E118" s="57">
        <v>56</v>
      </c>
      <c r="F118" s="54" t="s">
        <v>309</v>
      </c>
      <c r="G118" s="54" t="s">
        <v>320</v>
      </c>
      <c r="H118" s="48"/>
      <c r="I118" s="57"/>
      <c r="J118" s="66" t="str">
        <f t="shared" si="13"/>
        <v>if QuestionID = "QDXDC4" then Question = "Annual prevalence of diagnosed other retinal disorders";</v>
      </c>
      <c r="K118" s="54">
        <f t="shared" si="12"/>
        <v>54</v>
      </c>
      <c r="L118" s="66" t="str">
        <f t="shared" si="14"/>
        <v>If QuestionID = "QDXDC4" and Question = "Annual prevalence of diagnosed other retinal disorders" and TopicID="TCOND" and CategoryID= "CDXC4" then Validation_Question=0;</v>
      </c>
      <c r="M118" s="54" t="s">
        <v>1360</v>
      </c>
    </row>
    <row r="119" spans="1:13" s="54" customFormat="1" ht="30" x14ac:dyDescent="0.25">
      <c r="A119" s="54" t="s">
        <v>515</v>
      </c>
      <c r="B119" s="62" t="s">
        <v>516</v>
      </c>
      <c r="C119" s="83" t="s">
        <v>8994</v>
      </c>
      <c r="D119" s="61" t="s">
        <v>492</v>
      </c>
      <c r="E119" s="57">
        <v>51</v>
      </c>
      <c r="F119" s="54" t="s">
        <v>309</v>
      </c>
      <c r="G119" s="54" t="s">
        <v>314</v>
      </c>
      <c r="H119" s="48"/>
      <c r="I119" s="57"/>
      <c r="J119" s="66" t="str">
        <f t="shared" si="13"/>
        <v>if QuestionID = "QDXDC5" then Question = "Annual prevalence of diagnosed glaucoma";</v>
      </c>
      <c r="K119" s="54">
        <f t="shared" si="12"/>
        <v>39</v>
      </c>
      <c r="L119" s="66" t="str">
        <f t="shared" si="14"/>
        <v>If QuestionID = "QDXDC5" and Question = "Annual prevalence of diagnosed glaucoma" and TopicID="TCOND" and CategoryID= "CDXC5" then Validation_Question=0;</v>
      </c>
      <c r="M119" s="54" t="s">
        <v>1360</v>
      </c>
    </row>
    <row r="120" spans="1:13" s="54" customFormat="1" ht="30" x14ac:dyDescent="0.25">
      <c r="A120" s="54" t="s">
        <v>517</v>
      </c>
      <c r="B120" s="62" t="s">
        <v>518</v>
      </c>
      <c r="C120" s="83" t="s">
        <v>8995</v>
      </c>
      <c r="D120" s="61" t="s">
        <v>492</v>
      </c>
      <c r="E120" s="57">
        <v>46</v>
      </c>
      <c r="F120" s="54" t="s">
        <v>309</v>
      </c>
      <c r="G120" s="54" t="s">
        <v>301</v>
      </c>
      <c r="H120" s="48"/>
      <c r="I120" s="57"/>
      <c r="J120" s="66" t="str">
        <f t="shared" si="13"/>
        <v>if QuestionID = "QDXDC6" then Question = "Annual prevalence of diagnosed cataracts";</v>
      </c>
      <c r="K120" s="54">
        <f t="shared" si="12"/>
        <v>40</v>
      </c>
      <c r="L120" s="66" t="str">
        <f t="shared" si="14"/>
        <v>If QuestionID = "QDXDC6" and Question = "Annual prevalence of diagnosed cataracts" and TopicID="TCOND" and CategoryID= "CDXC6" then Validation_Question=0;</v>
      </c>
      <c r="M120" s="54" t="s">
        <v>1360</v>
      </c>
    </row>
    <row r="121" spans="1:13" s="54" customFormat="1" ht="30" x14ac:dyDescent="0.25">
      <c r="A121" s="54" t="s">
        <v>519</v>
      </c>
      <c r="B121" s="62" t="s">
        <v>520</v>
      </c>
      <c r="C121" s="66" t="s">
        <v>520</v>
      </c>
      <c r="D121" s="61" t="s">
        <v>492</v>
      </c>
      <c r="E121" s="57">
        <v>50</v>
      </c>
      <c r="F121" s="54" t="s">
        <v>309</v>
      </c>
      <c r="G121" s="54" t="s">
        <v>307</v>
      </c>
      <c r="H121" s="48"/>
      <c r="I121" s="57"/>
      <c r="J121" s="66" t="str">
        <f t="shared" si="13"/>
        <v>if QuestionID = "QDXDC7" then Question = "Annual prevalence of diagnosed disorders of refraction and accommodation";</v>
      </c>
      <c r="K121" s="54">
        <f t="shared" si="12"/>
        <v>72</v>
      </c>
      <c r="L121" s="66" t="str">
        <f t="shared" si="14"/>
        <v>If QuestionID = "QDXDC7" and Question = "Annual prevalence of diagnosed disorders of refraction and accommodation" and TopicID="TCOND" and CategoryID= "CDXC7" then Validation_Question=0;</v>
      </c>
      <c r="M121" s="54" t="s">
        <v>1360</v>
      </c>
    </row>
    <row r="122" spans="1:13" s="54" customFormat="1" ht="30" x14ac:dyDescent="0.25">
      <c r="A122" s="54" t="s">
        <v>521</v>
      </c>
      <c r="B122" s="62" t="s">
        <v>522</v>
      </c>
      <c r="C122" s="66" t="s">
        <v>522</v>
      </c>
      <c r="D122" s="61" t="s">
        <v>492</v>
      </c>
      <c r="E122" s="57">
        <v>44</v>
      </c>
      <c r="F122" s="54" t="s">
        <v>309</v>
      </c>
      <c r="G122" s="54" t="s">
        <v>296</v>
      </c>
      <c r="H122" s="48"/>
      <c r="I122" s="57"/>
      <c r="J122" s="66" t="str">
        <f t="shared" si="13"/>
        <v>if QuestionID = "QDXDC8" then Question = "Annual prevalence of diagnosed blindness and low vision";</v>
      </c>
      <c r="K122" s="54">
        <f t="shared" si="12"/>
        <v>55</v>
      </c>
      <c r="L122" s="66" t="str">
        <f t="shared" si="14"/>
        <v>If QuestionID = "QDXDC8" and Question = "Annual prevalence of diagnosed blindness and low vision" and TopicID="TCOND" and CategoryID= "CDXC8" then Validation_Question=0;</v>
      </c>
      <c r="M122" s="54" t="s">
        <v>1360</v>
      </c>
    </row>
    <row r="123" spans="1:13" s="54" customFormat="1" ht="30" x14ac:dyDescent="0.25">
      <c r="A123" s="54" t="s">
        <v>523</v>
      </c>
      <c r="B123" s="62" t="s">
        <v>524</v>
      </c>
      <c r="C123" s="66" t="s">
        <v>524</v>
      </c>
      <c r="D123" s="61" t="s">
        <v>492</v>
      </c>
      <c r="E123" s="57">
        <v>59</v>
      </c>
      <c r="F123" s="54" t="s">
        <v>309</v>
      </c>
      <c r="G123" s="54" t="s">
        <v>328</v>
      </c>
      <c r="H123" s="48"/>
      <c r="I123" s="57"/>
      <c r="J123" s="66" t="str">
        <f t="shared" ref="J123:J150" si="15">"if "&amp;A$1&amp;" = """&amp;A123&amp;""" then "&amp;B$1&amp;" = """&amp;B123&amp;""";"</f>
        <v>if QuestionID = "QDXDC9" then Question = "Annual prevalence of diagnosed strabismus and amblyopia";</v>
      </c>
      <c r="K123" s="54">
        <f t="shared" si="12"/>
        <v>55</v>
      </c>
      <c r="L123" s="66" t="str">
        <f t="shared" si="14"/>
        <v>If QuestionID = "QDXDC9" and Question = "Annual prevalence of diagnosed strabismus and amblyopia" and TopicID="TCOND" and CategoryID= "CDXC9" then Validation_Question=0;</v>
      </c>
      <c r="M123" s="54" t="s">
        <v>1360</v>
      </c>
    </row>
    <row r="124" spans="1:13" s="54" customFormat="1" ht="45" x14ac:dyDescent="0.25">
      <c r="A124" s="54" t="s">
        <v>1422</v>
      </c>
      <c r="B124" s="62" t="s">
        <v>1434</v>
      </c>
      <c r="C124" s="62" t="s">
        <v>1423</v>
      </c>
      <c r="D124" s="63" t="s">
        <v>1706</v>
      </c>
      <c r="E124" s="63">
        <v>26</v>
      </c>
      <c r="F124" s="54" t="s">
        <v>300</v>
      </c>
      <c r="G124" s="54" t="s">
        <v>1419</v>
      </c>
      <c r="H124" s="75"/>
      <c r="I124" s="65"/>
      <c r="J124" s="66" t="str">
        <f t="shared" si="15"/>
        <v>if QuestionID = "QDRLAS" then Question = "Proportion of diagnosed diabetic retinopathy patients who had laser/photodynamic procedure in selected year";</v>
      </c>
      <c r="L124" s="66" t="str">
        <f t="shared" si="14"/>
        <v>If QuestionID = "QDRLAS" and Question = "Proportion of diagnosed diabetic retinopathy patients who had laser/photodynamic procedure in selected year" and TopicID="TUTL" and CategoryID= "CDRTX" then Validation_Question=0;</v>
      </c>
      <c r="M124" s="54" t="s">
        <v>1360</v>
      </c>
    </row>
    <row r="125" spans="1:13" s="54" customFormat="1" ht="45" x14ac:dyDescent="0.25">
      <c r="A125" s="54" t="s">
        <v>1424</v>
      </c>
      <c r="B125" s="62" t="s">
        <v>1435</v>
      </c>
      <c r="C125" s="62" t="s">
        <v>1444</v>
      </c>
      <c r="D125" s="63" t="s">
        <v>1706</v>
      </c>
      <c r="E125" s="63">
        <v>37</v>
      </c>
      <c r="F125" s="54" t="s">
        <v>300</v>
      </c>
      <c r="G125" s="54" t="s">
        <v>1419</v>
      </c>
      <c r="H125" s="75"/>
      <c r="I125" s="65"/>
      <c r="J125" s="66" t="str">
        <f t="shared" si="15"/>
        <v>if QuestionID = "QDRRET" then Question = "Proportion of diagnosed diabetic retinopathy patients who had retinal detachment repair procedure in selected year";</v>
      </c>
      <c r="L125" s="66" t="str">
        <f t="shared" si="14"/>
        <v>If QuestionID = "QDRRET" and Question = "Proportion of diagnosed diabetic retinopathy patients who had retinal detachment repair procedure in selected year" and TopicID="TUTL" and CategoryID= "CDRTX" then Validation_Question=0;</v>
      </c>
      <c r="M125" s="54" t="s">
        <v>1360</v>
      </c>
    </row>
    <row r="126" spans="1:13" s="54" customFormat="1" ht="30" x14ac:dyDescent="0.25">
      <c r="A126" s="54" t="s">
        <v>1438</v>
      </c>
      <c r="B126" s="62" t="s">
        <v>1439</v>
      </c>
      <c r="C126" s="62" t="s">
        <v>1400</v>
      </c>
      <c r="D126" s="63" t="s">
        <v>1706</v>
      </c>
      <c r="E126" s="63">
        <v>22</v>
      </c>
      <c r="F126" s="54" t="s">
        <v>300</v>
      </c>
      <c r="G126" s="54" t="s">
        <v>1419</v>
      </c>
      <c r="H126" s="75"/>
      <c r="I126" s="65"/>
      <c r="J126" s="66" t="str">
        <f t="shared" si="15"/>
        <v>if QuestionID = "QDRVEGF" then Question = "Proportion of diagnosed diabetic retinopathy patients who had anti-VEGF injections in selected year";</v>
      </c>
      <c r="L126" s="66" t="str">
        <f t="shared" si="14"/>
        <v>If QuestionID = "QDRVEGF" and Question = "Proportion of diagnosed diabetic retinopathy patients who had anti-VEGF injections in selected year" and TopicID="TUTL" and CategoryID= "CDRTX" then Validation_Question=0;</v>
      </c>
      <c r="M126" s="54" t="s">
        <v>1360</v>
      </c>
    </row>
    <row r="127" spans="1:13" s="54" customFormat="1" ht="45" x14ac:dyDescent="0.25">
      <c r="A127" s="54" t="s">
        <v>1436</v>
      </c>
      <c r="B127" s="62" t="s">
        <v>1437</v>
      </c>
      <c r="C127" s="62" t="s">
        <v>1445</v>
      </c>
      <c r="D127" s="63" t="s">
        <v>1706</v>
      </c>
      <c r="E127" s="63">
        <v>40</v>
      </c>
      <c r="F127" s="54" t="s">
        <v>300</v>
      </c>
      <c r="G127" s="54" t="s">
        <v>1419</v>
      </c>
      <c r="H127" s="75"/>
      <c r="I127" s="65"/>
      <c r="J127" s="66" t="str">
        <f t="shared" si="15"/>
        <v>if QuestionID = "QDRVIC" then Question = "Proportion of diagnosed diabetic retinopathy patients who had victrectomy procedure in selected year";</v>
      </c>
      <c r="L127" s="66" t="str">
        <f t="shared" si="14"/>
        <v>If QuestionID = "QDRVIC" and Question = "Proportion of diagnosed diabetic retinopathy patients who had victrectomy procedure in selected year" and TopicID="TUTL" and CategoryID= "CDRTX" then Validation_Question=0;</v>
      </c>
      <c r="M127" s="54" t="s">
        <v>1360</v>
      </c>
    </row>
    <row r="128" spans="1:13" s="54" customFormat="1" ht="30" x14ac:dyDescent="0.25">
      <c r="A128" s="54" t="s">
        <v>1458</v>
      </c>
      <c r="B128" s="62" t="s">
        <v>1463</v>
      </c>
      <c r="C128" s="66" t="s">
        <v>1468</v>
      </c>
      <c r="D128" s="63" t="s">
        <v>1706</v>
      </c>
      <c r="E128" s="63">
        <v>38</v>
      </c>
      <c r="F128" s="54" t="s">
        <v>300</v>
      </c>
      <c r="G128" s="54" t="s">
        <v>1448</v>
      </c>
      <c r="H128" s="75"/>
      <c r="I128" s="65"/>
      <c r="J128" s="66" t="str">
        <f t="shared" si="15"/>
        <v>if QuestionID = "QFUN" then Question = "Proportion of persons who had stereo biomicroscopic exam of the fundus";</v>
      </c>
      <c r="L128" s="66" t="str">
        <f t="shared" si="14"/>
        <v>If QuestionID = "QFUN" and Question = "Proportion of persons who had stereo biomicroscopic exam of the fundus" and TopicID="TUTL" and CategoryID= "CTEST" then Validation_Question=0;</v>
      </c>
      <c r="M128" s="54" t="s">
        <v>1360</v>
      </c>
    </row>
    <row r="129" spans="1:13" s="54" customFormat="1" ht="30" x14ac:dyDescent="0.25">
      <c r="A129" s="54" t="s">
        <v>1411</v>
      </c>
      <c r="B129" s="62" t="s">
        <v>1431</v>
      </c>
      <c r="C129" s="62" t="s">
        <v>1414</v>
      </c>
      <c r="D129" s="63" t="s">
        <v>1706</v>
      </c>
      <c r="E129" s="63">
        <v>29</v>
      </c>
      <c r="F129" s="54" t="s">
        <v>300</v>
      </c>
      <c r="G129" s="54" t="s">
        <v>1418</v>
      </c>
      <c r="H129" s="75"/>
      <c r="I129" s="65"/>
      <c r="J129" s="66" t="str">
        <f t="shared" si="15"/>
        <v>if QuestionID = "QGLADRN" then Question = "Proportion of diagnosed glaucoma patients who had glaucoma drain in selected year";</v>
      </c>
      <c r="L129" s="66" t="str">
        <f t="shared" si="14"/>
        <v>If QuestionID = "QGLADRN" and Question = "Proportion of diagnosed glaucoma patients who had glaucoma drain in selected year" and TopicID="TUTL" and CategoryID= "CGLAUTX" then Validation_Question=0;</v>
      </c>
      <c r="M129" s="54" t="s">
        <v>1360</v>
      </c>
    </row>
    <row r="130" spans="1:13" s="54" customFormat="1" ht="30" x14ac:dyDescent="0.25">
      <c r="A130" s="54" t="s">
        <v>1413</v>
      </c>
      <c r="B130" s="62" t="s">
        <v>1433</v>
      </c>
      <c r="C130" s="62" t="s">
        <v>1416</v>
      </c>
      <c r="D130" s="63" t="s">
        <v>1706</v>
      </c>
      <c r="E130" s="63">
        <v>30</v>
      </c>
      <c r="F130" s="54" t="s">
        <v>300</v>
      </c>
      <c r="G130" s="54" t="s">
        <v>1418</v>
      </c>
      <c r="H130" s="75"/>
      <c r="I130" s="65"/>
      <c r="J130" s="66" t="str">
        <f t="shared" si="15"/>
        <v>if QuestionID = "QGLALAS" then Question = "Proportion of diagnosed glaucoma patients who had glaucoma laser procedure in selected year";</v>
      </c>
      <c r="L130" s="66" t="str">
        <f t="shared" si="14"/>
        <v>If QuestionID = "QGLALAS" and Question = "Proportion of diagnosed glaucoma patients who had glaucoma laser procedure in selected year" and TopicID="TUTL" and CategoryID= "CGLAUTX" then Validation_Question=0;</v>
      </c>
      <c r="M130" s="54" t="s">
        <v>1360</v>
      </c>
    </row>
    <row r="131" spans="1:13" s="54" customFormat="1" ht="30" x14ac:dyDescent="0.25">
      <c r="A131" s="54" t="s">
        <v>1443</v>
      </c>
      <c r="B131" s="62" t="s">
        <v>1442</v>
      </c>
      <c r="C131" s="62" t="s">
        <v>1447</v>
      </c>
      <c r="D131" s="63" t="s">
        <v>1706</v>
      </c>
      <c r="E131" s="63">
        <v>27</v>
      </c>
      <c r="F131" s="54" t="s">
        <v>300</v>
      </c>
      <c r="G131" s="54" t="s">
        <v>329</v>
      </c>
      <c r="H131" s="75"/>
      <c r="I131" s="65"/>
      <c r="J131" s="66" t="str">
        <f t="shared" si="15"/>
        <v>if QuestionID = "QGLASS" then Question = "Proportion of persons who received eyeglasses in selected year";</v>
      </c>
      <c r="L131" s="66" t="str">
        <f t="shared" si="14"/>
        <v>If QuestionID = "QGLASS" and Question = "Proportion of persons who received eyeglasses in selected year" and TopicID="TUTL" and CategoryID= "CVC" then Validation_Question=0;</v>
      </c>
      <c r="M131" s="54" t="s">
        <v>1360</v>
      </c>
    </row>
    <row r="132" spans="1:13" s="54" customFormat="1" ht="30" x14ac:dyDescent="0.25">
      <c r="A132" s="54" t="s">
        <v>436</v>
      </c>
      <c r="B132" s="62" t="s">
        <v>437</v>
      </c>
      <c r="C132" s="66" t="s">
        <v>437</v>
      </c>
      <c r="D132" s="57" t="s">
        <v>403</v>
      </c>
      <c r="E132" s="57">
        <v>84</v>
      </c>
      <c r="F132" s="54" t="s">
        <v>295</v>
      </c>
      <c r="G132" s="54" t="s">
        <v>332</v>
      </c>
      <c r="H132" s="48"/>
      <c r="I132" s="57"/>
      <c r="J132" s="66" t="str">
        <f t="shared" si="15"/>
        <v>if QuestionID = "QPVISA" then Question = "Presenting visual acuity";</v>
      </c>
      <c r="K132" s="54">
        <f>LEN(B132)</f>
        <v>24</v>
      </c>
      <c r="L132" s="66" t="str">
        <f t="shared" si="14"/>
        <v>If QuestionID = "QPVISA" and Question = "Presenting visual acuity" and TopicID="TVFUNC" and CategoryID= "CVISAC" then Validation_Question=0;</v>
      </c>
      <c r="M132" s="54" t="s">
        <v>1360</v>
      </c>
    </row>
    <row r="133" spans="1:13" s="54" customFormat="1" ht="30" x14ac:dyDescent="0.25">
      <c r="A133" s="54" t="s">
        <v>1412</v>
      </c>
      <c r="B133" s="62" t="s">
        <v>1432</v>
      </c>
      <c r="C133" s="62" t="s">
        <v>1415</v>
      </c>
      <c r="D133" s="63" t="s">
        <v>1706</v>
      </c>
      <c r="E133" s="63">
        <v>32</v>
      </c>
      <c r="F133" s="54" t="s">
        <v>300</v>
      </c>
      <c r="G133" s="54" t="s">
        <v>1418</v>
      </c>
      <c r="H133" s="75"/>
      <c r="I133" s="65"/>
      <c r="J133" s="66" t="str">
        <f t="shared" si="15"/>
        <v>if QuestionID = "QGLASUR" then Question = "Proportion of diagnosed glaucoma patients who had glaucoma surgery in selected year";</v>
      </c>
      <c r="L133" s="66" t="str">
        <f t="shared" si="14"/>
        <v>If QuestionID = "QGLASUR" and Question = "Proportion of diagnosed glaucoma patients who had glaucoma surgery in selected year" and TopicID="TUTL" and CategoryID= "CGLAUTX" then Validation_Question=0;</v>
      </c>
      <c r="M133" s="54" t="s">
        <v>1360</v>
      </c>
    </row>
    <row r="134" spans="1:13" s="54" customFormat="1" ht="30" x14ac:dyDescent="0.25">
      <c r="A134" s="54" t="s">
        <v>1454</v>
      </c>
      <c r="B134" s="62" t="s">
        <v>1460</v>
      </c>
      <c r="C134" s="66" t="s">
        <v>1465</v>
      </c>
      <c r="D134" s="63" t="s">
        <v>1706</v>
      </c>
      <c r="E134" s="63">
        <v>33</v>
      </c>
      <c r="F134" s="54" t="s">
        <v>300</v>
      </c>
      <c r="G134" s="54" t="s">
        <v>1448</v>
      </c>
      <c r="H134" s="75"/>
      <c r="I134" s="65"/>
      <c r="J134" s="66" t="str">
        <f t="shared" si="15"/>
        <v>if QuestionID = "QGONIO" then Question = "Proportion of persons who had gonioscopy test";</v>
      </c>
      <c r="L134" s="66" t="str">
        <f t="shared" si="14"/>
        <v>If QuestionID = "QGONIO" and Question = "Proportion of persons who had gonioscopy test" and TopicID="TUTL" and CategoryID= "CTEST" then Validation_Question=0;</v>
      </c>
      <c r="M134" s="54" t="s">
        <v>1360</v>
      </c>
    </row>
    <row r="135" spans="1:13" s="54" customFormat="1" ht="30" x14ac:dyDescent="0.25">
      <c r="A135" s="54" t="s">
        <v>1457</v>
      </c>
      <c r="B135" s="62" t="s">
        <v>1462</v>
      </c>
      <c r="C135" s="66" t="s">
        <v>1467</v>
      </c>
      <c r="D135" s="63" t="s">
        <v>1706</v>
      </c>
      <c r="E135" s="63">
        <v>35</v>
      </c>
      <c r="F135" s="54" t="s">
        <v>300</v>
      </c>
      <c r="G135" s="54" t="s">
        <v>1448</v>
      </c>
      <c r="H135" s="75"/>
      <c r="I135" s="65"/>
      <c r="J135" s="66" t="str">
        <f t="shared" si="15"/>
        <v>if QuestionID = "QOCT" then Question = "Proportion of persons who had optical coherence tomography test";</v>
      </c>
      <c r="L135" s="66" t="str">
        <f t="shared" si="14"/>
        <v>If QuestionID = "QOCT" and Question = "Proportion of persons who had optical coherence tomography test" and TopicID="TUTL" and CategoryID= "CTEST" then Validation_Question=0;</v>
      </c>
      <c r="M135" s="54" t="s">
        <v>1360</v>
      </c>
    </row>
    <row r="136" spans="1:13" s="54" customFormat="1" ht="30" x14ac:dyDescent="0.25">
      <c r="A136" s="54" t="s">
        <v>1449</v>
      </c>
      <c r="B136" s="62" t="s">
        <v>1450</v>
      </c>
      <c r="C136" s="62" t="s">
        <v>1451</v>
      </c>
      <c r="D136" s="63" t="s">
        <v>1706</v>
      </c>
      <c r="E136" s="63">
        <v>31</v>
      </c>
      <c r="F136" s="54" t="s">
        <v>300</v>
      </c>
      <c r="G136" s="54" t="s">
        <v>1146</v>
      </c>
      <c r="H136" s="75"/>
      <c r="I136" s="65"/>
      <c r="J136" s="66" t="str">
        <f t="shared" si="15"/>
        <v>if QuestionID = "QSCNGLA" then Question = "Proportion of persons who were screened for glaucoma";</v>
      </c>
      <c r="L136" s="66" t="str">
        <f t="shared" si="14"/>
        <v>If QuestionID = "QSCNGLA" and Question = "Proportion of persons who were screened for glaucoma" and TopicID="TUTL" and CategoryID= "CSCRN" then Validation_Question=0;</v>
      </c>
      <c r="M136" s="54" t="s">
        <v>1360</v>
      </c>
    </row>
    <row r="137" spans="1:13" s="54" customFormat="1" ht="30" x14ac:dyDescent="0.25">
      <c r="A137" s="54" t="s">
        <v>1452</v>
      </c>
      <c r="B137" s="62" t="s">
        <v>1453</v>
      </c>
      <c r="C137" s="66" t="s">
        <v>1470</v>
      </c>
      <c r="D137" s="63" t="s">
        <v>1706</v>
      </c>
      <c r="E137" s="63">
        <v>41</v>
      </c>
      <c r="F137" s="54" t="s">
        <v>300</v>
      </c>
      <c r="G137" s="54" t="s">
        <v>1146</v>
      </c>
      <c r="H137" s="75"/>
      <c r="I137" s="65"/>
      <c r="J137" s="66" t="str">
        <f t="shared" si="15"/>
        <v>if QuestionID = "QSCNVIS" then Question = "Proportion of persons who had a vision screening";</v>
      </c>
      <c r="L137" s="66" t="str">
        <f t="shared" si="14"/>
        <v>If QuestionID = "QSCNVIS" and Question = "Proportion of persons who had a vision screening" and TopicID="TUTL" and CategoryID= "CSCRN" then Validation_Question=0;</v>
      </c>
      <c r="M137" s="54" t="s">
        <v>1360</v>
      </c>
    </row>
    <row r="138" spans="1:13" s="54" customFormat="1" ht="30" x14ac:dyDescent="0.25">
      <c r="A138" s="54" t="s">
        <v>394</v>
      </c>
      <c r="B138" s="62" t="s">
        <v>395</v>
      </c>
      <c r="C138" s="66" t="s">
        <v>396</v>
      </c>
      <c r="D138" s="61" t="s">
        <v>343</v>
      </c>
      <c r="E138" s="61">
        <v>2</v>
      </c>
      <c r="F138" s="54" t="s">
        <v>300</v>
      </c>
      <c r="G138" s="54" t="s">
        <v>312</v>
      </c>
      <c r="H138" s="48"/>
      <c r="I138" s="57" t="str">
        <f>"if CategoryID = """&amp;G138&amp;""" then QuestionID = """&amp;A138&amp;""";"</f>
        <v>if CategoryID = "CUTLEX" then QuestionID = "QUTLEX";</v>
      </c>
      <c r="J138" s="66" t="str">
        <f t="shared" si="15"/>
        <v>if QuestionID = "QUTLEX" then Question = "Proportion of patients who had an eye exam in selected year";</v>
      </c>
      <c r="K138" s="54">
        <f>LEN(B138)</f>
        <v>59</v>
      </c>
      <c r="L138" s="66" t="str">
        <f t="shared" si="14"/>
        <v>If QuestionID = "QUTLEX" and Question = "Proportion of patients who had an eye exam in selected year" and TopicID="TUTL" and CategoryID= "CUTLEX" then Validation_Question=0;</v>
      </c>
      <c r="M138" s="54" t="s">
        <v>1360</v>
      </c>
    </row>
    <row r="139" spans="1:13" s="54" customFormat="1" ht="30" x14ac:dyDescent="0.25">
      <c r="A139" s="54" t="s">
        <v>438</v>
      </c>
      <c r="B139" s="62" t="s">
        <v>439</v>
      </c>
      <c r="C139" s="66" t="s">
        <v>439</v>
      </c>
      <c r="D139" s="61" t="s">
        <v>403</v>
      </c>
      <c r="E139" s="61">
        <v>86</v>
      </c>
      <c r="F139" s="54" t="s">
        <v>295</v>
      </c>
      <c r="G139" s="54" t="s">
        <v>332</v>
      </c>
      <c r="H139" s="48"/>
      <c r="I139" s="57"/>
      <c r="J139" s="66" t="str">
        <f t="shared" si="15"/>
        <v>if QuestionID = "QUVISA" then Question = "Uncorrected Refractive Error (URE)";</v>
      </c>
      <c r="K139" s="54">
        <f>LEN(B139)</f>
        <v>34</v>
      </c>
      <c r="L139" s="66" t="str">
        <f t="shared" si="14"/>
        <v>If QuestionID = "QUVISA" and Question = "Uncorrected Refractive Error (URE)" and TopicID="TVFUNC" and CategoryID= "CVISAC" then Validation_Question=0;</v>
      </c>
      <c r="M139" s="54" t="s">
        <v>1360</v>
      </c>
    </row>
    <row r="140" spans="1:13" s="54" customFormat="1" ht="30" x14ac:dyDescent="0.25">
      <c r="A140" s="54" t="s">
        <v>1456</v>
      </c>
      <c r="B140" s="62" t="s">
        <v>1477</v>
      </c>
      <c r="C140" s="66" t="s">
        <v>1478</v>
      </c>
      <c r="D140" s="63" t="s">
        <v>1706</v>
      </c>
      <c r="E140" s="63">
        <v>39</v>
      </c>
      <c r="F140" s="54" t="s">
        <v>300</v>
      </c>
      <c r="G140" s="54" t="s">
        <v>1448</v>
      </c>
      <c r="H140" s="75"/>
      <c r="I140" s="65"/>
      <c r="J140" s="66" t="str">
        <f t="shared" si="15"/>
        <v>if QuestionID = "QTONO" then Question = "Proportion of persons who had tonometry test";</v>
      </c>
      <c r="L140" s="66" t="str">
        <f t="shared" si="14"/>
        <v>If QuestionID = "QTONO" and Question = "Proportion of persons who had tonometry test" and TopicID="TUTL" and CategoryID= "CTEST" then Validation_Question=0;</v>
      </c>
      <c r="M140" s="54" t="s">
        <v>1360</v>
      </c>
    </row>
    <row r="141" spans="1:13" s="54" customFormat="1" ht="30" x14ac:dyDescent="0.25">
      <c r="A141" s="54" t="s">
        <v>365</v>
      </c>
      <c r="B141" s="62" t="s">
        <v>366</v>
      </c>
      <c r="C141" s="66" t="s">
        <v>366</v>
      </c>
      <c r="D141" s="61" t="s">
        <v>1323</v>
      </c>
      <c r="E141" s="61">
        <v>87</v>
      </c>
      <c r="F141" s="54" t="s">
        <v>295</v>
      </c>
      <c r="G141" s="54" t="s">
        <v>332</v>
      </c>
      <c r="H141" s="48"/>
      <c r="I141" s="57"/>
      <c r="J141" s="66" t="str">
        <f t="shared" si="15"/>
        <v>if QuestionID = "QVISA" then Question = "Best-corrected visual acuity";</v>
      </c>
      <c r="K141" s="54">
        <f>LEN(B141)</f>
        <v>28</v>
      </c>
      <c r="L141" s="66" t="str">
        <f t="shared" si="14"/>
        <v>If QuestionID = "QVISA" and Question = "Best-corrected visual acuity" and TopicID="TVFUNC" and CategoryID= "CVISAC" then Validation_Question=0;</v>
      </c>
      <c r="M141" s="54" t="s">
        <v>1360</v>
      </c>
    </row>
    <row r="142" spans="1:13" s="54" customFormat="1" ht="30" x14ac:dyDescent="0.25">
      <c r="A142" s="54" t="s">
        <v>1455</v>
      </c>
      <c r="B142" s="62" t="s">
        <v>1461</v>
      </c>
      <c r="C142" s="66" t="s">
        <v>1466</v>
      </c>
      <c r="D142" s="63" t="s">
        <v>1706</v>
      </c>
      <c r="E142" s="63">
        <v>42</v>
      </c>
      <c r="F142" s="54" t="s">
        <v>300</v>
      </c>
      <c r="G142" s="54" t="s">
        <v>1448</v>
      </c>
      <c r="H142" s="75"/>
      <c r="I142" s="65"/>
      <c r="J142" s="66" t="str">
        <f t="shared" si="15"/>
        <v>if QuestionID = "QVISFLD" then Question = "Proportion of persons who had visual field test";</v>
      </c>
      <c r="L142" s="66" t="str">
        <f t="shared" si="14"/>
        <v>If QuestionID = "QVISFLD" and Question = "Proportion of persons who had visual field test" and TopicID="TUTL" and CategoryID= "CTEST" then Validation_Question=0;</v>
      </c>
      <c r="M142" s="54" t="s">
        <v>1360</v>
      </c>
    </row>
    <row r="144" spans="1:13" s="61" customFormat="1" ht="30" x14ac:dyDescent="0.25">
      <c r="A144" s="51" t="s">
        <v>8629</v>
      </c>
      <c r="B144" s="146" t="s">
        <v>8630</v>
      </c>
      <c r="C144" s="56" t="s">
        <v>8631</v>
      </c>
      <c r="D144" s="63"/>
      <c r="E144" s="51">
        <v>1</v>
      </c>
      <c r="F144" s="51" t="s">
        <v>300</v>
      </c>
      <c r="G144" s="51" t="s">
        <v>8627</v>
      </c>
      <c r="H144" s="48"/>
      <c r="J144" s="64" t="str">
        <f t="shared" si="15"/>
        <v>if QuestionID = "QINJ" then Question = "Proportion of patients who had any intravitreal injections in the selected year";</v>
      </c>
      <c r="K144" s="51"/>
      <c r="L144" s="64" t="str">
        <f t="shared" si="14"/>
        <v>If QuestionID = "QINJ" and Question = "Proportion of patients who had any intravitreal injections in the selected year" and TopicID="TUTL" and CategoryID= "CINJ" then Validation_Question=0;</v>
      </c>
      <c r="M144" s="63" t="s">
        <v>8632</v>
      </c>
    </row>
    <row r="145" spans="1:12" s="61" customFormat="1" ht="30" x14ac:dyDescent="0.25">
      <c r="A145" s="61" t="s">
        <v>8668</v>
      </c>
      <c r="B145" s="61" t="s">
        <v>8680</v>
      </c>
      <c r="C145" s="61" t="s">
        <v>8680</v>
      </c>
      <c r="E145" s="61">
        <v>1</v>
      </c>
      <c r="F145" s="61" t="s">
        <v>309</v>
      </c>
      <c r="G145" s="61" t="s">
        <v>8650</v>
      </c>
      <c r="H145" s="48"/>
      <c r="J145" s="55" t="str">
        <f t="shared" si="15"/>
        <v>if QuestionID = "QDXDCB" then Question = "Annual prevalence of diagnosed AMD, cataract, diabetic retinopathy OR glaucoma";</v>
      </c>
      <c r="K145" s="51"/>
      <c r="L145" s="56" t="str">
        <f t="shared" ref="L145:L146" si="16">"If "&amp;A$1&amp;" = """&amp;A145&amp;""" and "&amp;B$1&amp;" = """&amp;B145&amp;""" and "&amp;F$1&amp;"="""&amp;F145&amp;""" and "&amp;G$1&amp;"= """&amp;G145&amp;""" then Validation_Question=0;"</f>
        <v>If QuestionID = "QDXDCB" and Question = "Annual prevalence of diagnosed AMD, cataract, diabetic retinopathy OR glaucoma" and TopicID="TCOND" and CategoryID= "CDXCB" then Validation_Question=0;</v>
      </c>
    </row>
    <row r="146" spans="1:12" s="61" customFormat="1" ht="30" x14ac:dyDescent="0.25">
      <c r="A146" s="61" t="s">
        <v>8669</v>
      </c>
      <c r="B146" s="61" t="s">
        <v>8667</v>
      </c>
      <c r="C146" s="61" t="s">
        <v>8661</v>
      </c>
      <c r="D146" s="61" t="s">
        <v>1587</v>
      </c>
      <c r="E146" s="61">
        <v>1</v>
      </c>
      <c r="F146" s="61" t="s">
        <v>309</v>
      </c>
      <c r="G146" s="61" t="s">
        <v>8651</v>
      </c>
      <c r="H146" s="48"/>
      <c r="J146" s="55" t="str">
        <f t="shared" si="15"/>
        <v>if QuestionID = "QDXDCS" then Question = "Annual prevalence of any diagnosed eye disorder";</v>
      </c>
      <c r="K146" s="51"/>
      <c r="L146" s="56" t="str">
        <f t="shared" si="16"/>
        <v>If QuestionID = "QDXDCS" and Question = "Annual prevalence of any diagnosed eye disorder" and TopicID="TCOND" and CategoryID= "CDXCS" then Validation_Question=0;</v>
      </c>
    </row>
    <row r="147" spans="1:12" s="61" customFormat="1" ht="30" x14ac:dyDescent="0.25">
      <c r="A147" s="54" t="s">
        <v>8673</v>
      </c>
      <c r="B147" s="62" t="s">
        <v>8679</v>
      </c>
      <c r="C147" s="62" t="s">
        <v>8679</v>
      </c>
      <c r="D147" s="61" t="s">
        <v>1587</v>
      </c>
      <c r="E147" s="61">
        <v>1</v>
      </c>
      <c r="F147" s="61" t="s">
        <v>309</v>
      </c>
      <c r="G147" s="61" t="s">
        <v>314</v>
      </c>
      <c r="H147" s="48"/>
      <c r="J147" s="55" t="str">
        <f t="shared" si="15"/>
        <v>if QuestionID = "QDXVT05" then Question = "Annual prevalence of diagnosed glaucoma, specified/non-suspect types";</v>
      </c>
      <c r="K147" s="51"/>
      <c r="L147" s="56" t="str">
        <f t="shared" ref="L147:L150" si="17">"If "&amp;A$1&amp;" = """&amp;A147&amp;""" and "&amp;B$1&amp;" = """&amp;B147&amp;""" and "&amp;F$1&amp;"="""&amp;F147&amp;""" and "&amp;G$1&amp;"= """&amp;G147&amp;""" then Validation_Question=0;"</f>
        <v>If QuestionID = "QDXVT05" and Question = "Annual prevalence of diagnosed glaucoma, specified/non-suspect types" and TopicID="TCOND" and CategoryID= "CDXC5" then Validation_Question=0;</v>
      </c>
    </row>
    <row r="148" spans="1:12" s="61" customFormat="1" ht="30" x14ac:dyDescent="0.25">
      <c r="A148" s="54" t="s">
        <v>8674</v>
      </c>
      <c r="B148" s="62" t="s">
        <v>9109</v>
      </c>
      <c r="C148" s="62" t="s">
        <v>8672</v>
      </c>
      <c r="D148" s="61" t="s">
        <v>1587</v>
      </c>
      <c r="E148" s="61">
        <v>1</v>
      </c>
      <c r="F148" s="61" t="s">
        <v>309</v>
      </c>
      <c r="G148" s="61" t="s">
        <v>301</v>
      </c>
      <c r="H148" s="48"/>
      <c r="J148" s="55" t="str">
        <f t="shared" si="15"/>
        <v>if QuestionID = "QDXVT06" then Question = "Annual prevalence of diagnosed cataract, treated vs untreated";</v>
      </c>
      <c r="K148" s="51"/>
      <c r="L148" s="56" t="str">
        <f t="shared" si="17"/>
        <v>If QuestionID = "QDXVT06" and Question = "Annual prevalence of diagnosed cataract, treated vs untreated" and TopicID="TCOND" and CategoryID= "CDXC6" then Validation_Question=0;</v>
      </c>
    </row>
    <row r="149" spans="1:12" s="61" customFormat="1" ht="30" x14ac:dyDescent="0.25">
      <c r="A149" s="54" t="s">
        <v>8675</v>
      </c>
      <c r="B149" s="62" t="s">
        <v>8678</v>
      </c>
      <c r="C149" s="62" t="s">
        <v>8670</v>
      </c>
      <c r="D149" s="61" t="s">
        <v>1587</v>
      </c>
      <c r="E149" s="61">
        <v>1</v>
      </c>
      <c r="F149" s="61" t="s">
        <v>309</v>
      </c>
      <c r="G149" s="61" t="s">
        <v>304</v>
      </c>
      <c r="H149" s="48"/>
      <c r="J149" s="55" t="str">
        <f t="shared" si="15"/>
        <v>if QuestionID = "QDXVT02" then Question = "Annual prevalence of diagnosed diabetic retinopathy, vision threatening stages";</v>
      </c>
      <c r="K149" s="51"/>
      <c r="L149" s="56" t="str">
        <f t="shared" si="17"/>
        <v>If QuestionID = "QDXVT02" and Question = "Annual prevalence of diagnosed diabetic retinopathy, vision threatening stages" and TopicID="TCOND" and CategoryID= "CDXC2" then Validation_Question=0;</v>
      </c>
    </row>
    <row r="150" spans="1:12" s="61" customFormat="1" ht="30" x14ac:dyDescent="0.25">
      <c r="A150" s="54" t="s">
        <v>8676</v>
      </c>
      <c r="B150" s="62" t="s">
        <v>8677</v>
      </c>
      <c r="C150" s="62" t="s">
        <v>8671</v>
      </c>
      <c r="D150" s="61" t="s">
        <v>1587</v>
      </c>
      <c r="E150" s="61">
        <v>1</v>
      </c>
      <c r="F150" s="61" t="s">
        <v>309</v>
      </c>
      <c r="G150" s="61" t="s">
        <v>292</v>
      </c>
      <c r="H150" s="48"/>
      <c r="J150" s="55" t="str">
        <f t="shared" si="15"/>
        <v>if QuestionID = "QDXVT03" then Question = "Annual prevalence of diagnosed AMD, vision threatening stages";</v>
      </c>
      <c r="K150" s="51"/>
      <c r="L150" s="56" t="str">
        <f t="shared" si="17"/>
        <v>If QuestionID = "QDXVT03" and Question = "Annual prevalence of diagnosed AMD, vision threatening stages" and TopicID="TCOND" and CategoryID= "CDXC3" then Validation_Question=0;</v>
      </c>
    </row>
    <row r="152" spans="1:12" ht="30" x14ac:dyDescent="0.25">
      <c r="A152" s="54" t="s">
        <v>9101</v>
      </c>
      <c r="B152" s="62" t="s">
        <v>9102</v>
      </c>
      <c r="C152" s="62" t="s">
        <v>9102</v>
      </c>
      <c r="D152" s="61" t="s">
        <v>9103</v>
      </c>
      <c r="E152" s="61">
        <v>2</v>
      </c>
      <c r="F152" s="61" t="s">
        <v>309</v>
      </c>
      <c r="G152" s="61" t="s">
        <v>314</v>
      </c>
      <c r="H152" s="48" t="s">
        <v>9104</v>
      </c>
      <c r="I152" s="61" t="s">
        <v>9105</v>
      </c>
      <c r="J152" s="55" t="str">
        <f>"if "&amp;A$1&amp;" = """&amp;A152&amp;""" then "&amp;B$1&amp;" = """&amp;B152&amp;""";"</f>
        <v>if QuestionID = "QDXSUS05" then Question = "Annual prevalence of diagnosed glaucoma, suspect vs non-suspect stages";</v>
      </c>
      <c r="K152" s="51"/>
      <c r="L152" s="56" t="str">
        <f>"If "&amp;A$1&amp;" = """&amp;A152&amp;""" and "&amp;B$1&amp;" = """&amp;B152&amp;""" and "&amp;F$1&amp;"="""&amp;F152&amp;""" and "&amp;G$1&amp;"= """&amp;G152&amp;""" then Validation_Question=0;"</f>
        <v>If QuestionID = "QDXSUS05" and Question = "Annual prevalence of diagnosed glaucoma, suspect vs non-suspect stages" and TopicID="TCOND" and CategoryID= "CDXC5" then Validation_Question=0;</v>
      </c>
    </row>
  </sheetData>
  <autoFilter ref="A1:A142" xr:uid="{00000000-0009-0000-0000-000006000000}"/>
  <sortState xmlns:xlrd2="http://schemas.microsoft.com/office/spreadsheetml/2017/richdata2" ref="A2:O135">
    <sortCondition ref="D2:D135"/>
    <sortCondition ref="G2:G135"/>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50"/>
  </sheetPr>
  <dimension ref="A1:G265"/>
  <sheetViews>
    <sheetView zoomScale="85" zoomScaleNormal="85" workbookViewId="0">
      <pane ySplit="1" topLeftCell="A226" activePane="bottomLeft" state="frozen"/>
      <selection pane="bottomLeft" activeCell="B249" sqref="B249"/>
    </sheetView>
  </sheetViews>
  <sheetFormatPr defaultColWidth="9.140625" defaultRowHeight="15" x14ac:dyDescent="0.25"/>
  <cols>
    <col min="1" max="1" width="13.7109375" style="57" bestFit="1" customWidth="1"/>
    <col min="2" max="2" width="52.28515625" style="57" bestFit="1" customWidth="1"/>
    <col min="3" max="3" width="14.85546875" style="57" bestFit="1" customWidth="1"/>
    <col min="4" max="4" width="22.42578125" style="57" bestFit="1" customWidth="1"/>
    <col min="5" max="5" width="92.28515625" style="39" bestFit="1" customWidth="1"/>
    <col min="6" max="6" width="124.7109375" style="39" bestFit="1" customWidth="1"/>
    <col min="7" max="16384" width="9.140625" style="57"/>
  </cols>
  <sheetData>
    <row r="1" spans="1:7" s="49" customFormat="1" x14ac:dyDescent="0.25">
      <c r="A1" s="49" t="s">
        <v>1072</v>
      </c>
      <c r="B1" s="12" t="s">
        <v>1182</v>
      </c>
      <c r="C1" s="49" t="s">
        <v>5</v>
      </c>
      <c r="E1" s="52" t="s">
        <v>1358</v>
      </c>
      <c r="F1" s="52" t="s">
        <v>1359</v>
      </c>
    </row>
    <row r="2" spans="1:7" x14ac:dyDescent="0.25">
      <c r="A2" s="57" t="s">
        <v>6</v>
      </c>
      <c r="B2" s="57" t="s">
        <v>1556</v>
      </c>
      <c r="C2" s="57">
        <v>1</v>
      </c>
      <c r="E2" s="39" t="str">
        <f t="shared" ref="E2:E65" si="0">"if "&amp;A$1&amp;" = """&amp;A2&amp;""" then "&amp;B$1&amp;" = """&amp;B2&amp;""";"</f>
        <v>if ResponseID = "R3_ALL" then Response = "All Age-related macular degeneration (AMD)";</v>
      </c>
      <c r="F2" s="53" t="str">
        <f>"If "&amp;A$1&amp;" = """&amp;A2&amp;""" and "&amp;B$1&amp;" = """&amp;B2&amp;""" then Validation_Response=0;"</f>
        <v>If ResponseID = "R3_ALL" and Response = "All Age-related macular degeneration (AMD)" then Validation_Response=0;</v>
      </c>
      <c r="G2" s="57" t="s">
        <v>1360</v>
      </c>
    </row>
    <row r="3" spans="1:7" x14ac:dyDescent="0.25">
      <c r="A3" s="57" t="s">
        <v>7</v>
      </c>
      <c r="B3" s="59" t="s">
        <v>8</v>
      </c>
      <c r="C3" s="57">
        <v>1</v>
      </c>
      <c r="E3" s="39" t="str">
        <f t="shared" si="0"/>
        <v>if ResponseID = "R8_ALL" then Response = "All Blindness and low vision";</v>
      </c>
      <c r="F3" s="53" t="str">
        <f t="shared" ref="F3:F66" si="1">"If "&amp;A$1&amp;" = """&amp;A3&amp;""" and "&amp;B$1&amp;" = """&amp;B3&amp;""" then Validation_Response=0;"</f>
        <v>If ResponseID = "R8_ALL" and Response = "All Blindness and low vision" then Validation_Response=0;</v>
      </c>
      <c r="G3" s="57" t="s">
        <v>1360</v>
      </c>
    </row>
    <row r="4" spans="1:7" x14ac:dyDescent="0.25">
      <c r="A4" s="57" t="s">
        <v>9</v>
      </c>
      <c r="B4" s="59" t="s">
        <v>10</v>
      </c>
      <c r="C4" s="57">
        <v>1</v>
      </c>
      <c r="E4" s="39" t="str">
        <f t="shared" si="0"/>
        <v>if ResponseID = "R15_ALL" then Response = "All Cancer and neoplasms of the eye diseases";</v>
      </c>
      <c r="F4" s="53" t="str">
        <f t="shared" si="1"/>
        <v>If ResponseID = "R15_ALL" and Response = "All Cancer and neoplasms of the eye diseases" then Validation_Response=0;</v>
      </c>
      <c r="G4" s="57" t="s">
        <v>1360</v>
      </c>
    </row>
    <row r="5" spans="1:7" x14ac:dyDescent="0.25">
      <c r="A5" s="57" t="s">
        <v>11</v>
      </c>
      <c r="B5" s="59" t="s">
        <v>12</v>
      </c>
      <c r="C5" s="57">
        <v>1</v>
      </c>
      <c r="E5" s="39" t="str">
        <f t="shared" si="0"/>
        <v>if ResponseID = "R6_ALL" then Response = "All Cataracts";</v>
      </c>
      <c r="F5" s="53" t="str">
        <f t="shared" si="1"/>
        <v>If ResponseID = "R6_ALL" and Response = "All Cataracts" then Validation_Response=0;</v>
      </c>
      <c r="G5" s="57" t="s">
        <v>1360</v>
      </c>
    </row>
    <row r="6" spans="1:7" x14ac:dyDescent="0.25">
      <c r="A6" s="57" t="s">
        <v>13</v>
      </c>
      <c r="B6" s="59" t="s">
        <v>14</v>
      </c>
      <c r="C6" s="57">
        <v>1</v>
      </c>
      <c r="E6" s="39" t="str">
        <f t="shared" si="0"/>
        <v>if ResponseID = "R16_ALL" then Response = "All Cornea disorders";</v>
      </c>
      <c r="F6" s="53" t="str">
        <f t="shared" si="1"/>
        <v>If ResponseID = "R16_ALL" and Response = "All Cornea disorders" then Validation_Response=0;</v>
      </c>
      <c r="G6" s="57" t="s">
        <v>1360</v>
      </c>
    </row>
    <row r="7" spans="1:7" x14ac:dyDescent="0.25">
      <c r="A7" s="57" t="s">
        <v>15</v>
      </c>
      <c r="B7" s="59" t="s">
        <v>16</v>
      </c>
      <c r="C7" s="57">
        <v>1</v>
      </c>
      <c r="E7" s="39" t="str">
        <f t="shared" si="0"/>
        <v>if ResponseID = "R2_ALL" then Response = "All Diabetic eye diseases";</v>
      </c>
      <c r="F7" s="53" t="str">
        <f t="shared" si="1"/>
        <v>If ResponseID = "R2_ALL" and Response = "All Diabetic eye diseases" then Validation_Response=0;</v>
      </c>
      <c r="G7" s="57" t="s">
        <v>1360</v>
      </c>
    </row>
    <row r="8" spans="1:7" x14ac:dyDescent="0.25">
      <c r="A8" s="57" t="s">
        <v>17</v>
      </c>
      <c r="B8" s="59" t="s">
        <v>18</v>
      </c>
      <c r="C8" s="57">
        <v>1</v>
      </c>
      <c r="E8" s="39" t="str">
        <f t="shared" si="0"/>
        <v>if ResponseID = "R11_ALL" then Response = "All Disorders of optic nerve and visual pathways";</v>
      </c>
      <c r="F8" s="53" t="str">
        <f t="shared" si="1"/>
        <v>If ResponseID = "R11_ALL" and Response = "All Disorders of optic nerve and visual pathways" then Validation_Response=0;</v>
      </c>
      <c r="G8" s="57" t="s">
        <v>1360</v>
      </c>
    </row>
    <row r="9" spans="1:7" x14ac:dyDescent="0.25">
      <c r="A9" s="57" t="s">
        <v>19</v>
      </c>
      <c r="B9" s="59" t="s">
        <v>20</v>
      </c>
      <c r="C9" s="57">
        <v>1</v>
      </c>
      <c r="E9" s="39" t="str">
        <f t="shared" si="0"/>
        <v>if ResponseID = "R5_ALL" then Response = "All Glaucoma";</v>
      </c>
      <c r="F9" s="53" t="str">
        <f t="shared" si="1"/>
        <v>If ResponseID = "R5_ALL" and Response = "All Glaucoma" then Validation_Response=0;</v>
      </c>
      <c r="G9" s="57" t="s">
        <v>1360</v>
      </c>
    </row>
    <row r="10" spans="1:7" x14ac:dyDescent="0.25">
      <c r="A10" s="57" t="s">
        <v>21</v>
      </c>
      <c r="B10" s="59" t="s">
        <v>22</v>
      </c>
      <c r="C10" s="57">
        <v>1</v>
      </c>
      <c r="E10" s="39" t="str">
        <f t="shared" si="0"/>
        <v>if ResponseID = "R13_ALL" then Response = "All Infectious and inflammatory diseases";</v>
      </c>
      <c r="F10" s="53" t="str">
        <f t="shared" si="1"/>
        <v>If ResponseID = "R13_ALL" and Response = "All Infectious and inflammatory diseases" then Validation_Response=0;</v>
      </c>
      <c r="G10" s="57" t="s">
        <v>1360</v>
      </c>
    </row>
    <row r="11" spans="1:7" x14ac:dyDescent="0.25">
      <c r="A11" s="57" t="s">
        <v>23</v>
      </c>
      <c r="B11" s="59" t="s">
        <v>24</v>
      </c>
      <c r="C11" s="57">
        <v>1</v>
      </c>
      <c r="E11" s="39" t="str">
        <f t="shared" si="0"/>
        <v>if ResponseID = "R10_ALL" then Response = "All Injury, burns and surgical complications of the eye";</v>
      </c>
      <c r="F11" s="53" t="str">
        <f t="shared" si="1"/>
        <v>If ResponseID = "R10_ALL" and Response = "All Injury, burns and surgical complications of the eye" then Validation_Response=0;</v>
      </c>
      <c r="G11" s="57" t="s">
        <v>1360</v>
      </c>
    </row>
    <row r="12" spans="1:7" x14ac:dyDescent="0.25">
      <c r="A12" s="57" t="s">
        <v>25</v>
      </c>
      <c r="B12" s="59" t="s">
        <v>26</v>
      </c>
      <c r="C12" s="57">
        <v>1</v>
      </c>
      <c r="E12" s="39" t="str">
        <f t="shared" si="0"/>
        <v>if ResponseID = "R14_ALL" then Response = "All Orbital and external disease";</v>
      </c>
      <c r="F12" s="53" t="str">
        <f t="shared" si="1"/>
        <v>If ResponseID = "R14_ALL" and Response = "All Orbital and external disease" then Validation_Response=0;</v>
      </c>
      <c r="G12" s="57" t="s">
        <v>1360</v>
      </c>
    </row>
    <row r="13" spans="1:7" x14ac:dyDescent="0.25">
      <c r="A13" s="57" t="s">
        <v>27</v>
      </c>
      <c r="B13" s="59" t="s">
        <v>28</v>
      </c>
      <c r="C13" s="57">
        <v>1</v>
      </c>
      <c r="E13" s="39" t="str">
        <f t="shared" si="0"/>
        <v>if ResponseID = "R17_ALL" then Response = "All Other eye disorders";</v>
      </c>
      <c r="F13" s="53" t="str">
        <f t="shared" si="1"/>
        <v>If ResponseID = "R17_ALL" and Response = "All Other eye disorders" then Validation_Response=0;</v>
      </c>
      <c r="G13" s="57" t="s">
        <v>1360</v>
      </c>
    </row>
    <row r="14" spans="1:7" x14ac:dyDescent="0.25">
      <c r="A14" s="57" t="s">
        <v>29</v>
      </c>
      <c r="B14" s="59" t="s">
        <v>30</v>
      </c>
      <c r="C14" s="57">
        <v>1</v>
      </c>
      <c r="E14" s="39" t="str">
        <f t="shared" si="0"/>
        <v>if ResponseID = "R4_ALL" then Response = "All Other retinal disorders";</v>
      </c>
      <c r="F14" s="53" t="str">
        <f t="shared" si="1"/>
        <v>If ResponseID = "R4_ALL" and Response = "All Other retinal disorders" then Validation_Response=0;</v>
      </c>
      <c r="G14" s="57" t="s">
        <v>1360</v>
      </c>
    </row>
    <row r="15" spans="1:7" x14ac:dyDescent="0.25">
      <c r="A15" s="57" t="s">
        <v>31</v>
      </c>
      <c r="B15" s="59" t="s">
        <v>32</v>
      </c>
      <c r="C15" s="57">
        <v>1</v>
      </c>
      <c r="E15" s="39" t="str">
        <f t="shared" si="0"/>
        <v>if ResponseID = "R12_ALL" then Response = "All Other visual disturbances";</v>
      </c>
      <c r="F15" s="53" t="str">
        <f t="shared" si="1"/>
        <v>If ResponseID = "R12_ALL" and Response = "All Other visual disturbances" then Validation_Response=0;</v>
      </c>
      <c r="G15" s="57" t="s">
        <v>1360</v>
      </c>
    </row>
    <row r="16" spans="1:7" x14ac:dyDescent="0.25">
      <c r="A16" s="57" t="s">
        <v>33</v>
      </c>
      <c r="B16" s="57" t="s">
        <v>1568</v>
      </c>
      <c r="C16" s="57">
        <v>1</v>
      </c>
      <c r="E16" s="39" t="str">
        <f t="shared" si="0"/>
        <v>if ResponseID = "R7_ALL" then Response = "All Refraction and accommodation disorders";</v>
      </c>
      <c r="F16" s="53" t="str">
        <f t="shared" si="1"/>
        <v>If ResponseID = "R7_ALL" and Response = "All Refraction and accommodation disorders" then Validation_Response=0;</v>
      </c>
      <c r="G16" s="57" t="s">
        <v>1360</v>
      </c>
    </row>
    <row r="17" spans="1:7" x14ac:dyDescent="0.25">
      <c r="A17" s="57" t="s">
        <v>34</v>
      </c>
      <c r="B17" s="59" t="s">
        <v>35</v>
      </c>
      <c r="C17" s="57">
        <v>1</v>
      </c>
      <c r="E17" s="39" t="str">
        <f t="shared" si="0"/>
        <v>if ResponseID = "R1_ALL" then Response = "All Retinal detachment and defects";</v>
      </c>
      <c r="F17" s="53" t="str">
        <f t="shared" si="1"/>
        <v>If ResponseID = "R1_ALL" and Response = "All Retinal detachment and defects" then Validation_Response=0;</v>
      </c>
      <c r="G17" s="57" t="s">
        <v>1360</v>
      </c>
    </row>
    <row r="18" spans="1:7" x14ac:dyDescent="0.25">
      <c r="A18" s="57" t="s">
        <v>36</v>
      </c>
      <c r="B18" s="59" t="s">
        <v>37</v>
      </c>
      <c r="C18" s="57">
        <v>1</v>
      </c>
      <c r="E18" s="39" t="str">
        <f t="shared" si="0"/>
        <v>if ResponseID = "R9_ALL" then Response = "All Strabismus and amblyopia";</v>
      </c>
      <c r="F18" s="53" t="str">
        <f t="shared" si="1"/>
        <v>If ResponseID = "R9_ALL" and Response = "All Strabismus and amblyopia" then Validation_Response=0;</v>
      </c>
      <c r="G18" s="57" t="s">
        <v>1360</v>
      </c>
    </row>
    <row r="19" spans="1:7" x14ac:dyDescent="0.25">
      <c r="A19" s="57" t="s">
        <v>38</v>
      </c>
      <c r="B19" s="59" t="s">
        <v>39</v>
      </c>
      <c r="C19" s="57">
        <v>2</v>
      </c>
      <c r="E19" s="39" t="str">
        <f t="shared" si="0"/>
        <v>if ResponseID = "R2_4" then Response = "Diabetic macular edema";</v>
      </c>
      <c r="F19" s="53" t="str">
        <f t="shared" si="1"/>
        <v>If ResponseID = "R2_4" and Response = "Diabetic macular edema" then Validation_Response=0;</v>
      </c>
      <c r="G19" s="57" t="s">
        <v>1360</v>
      </c>
    </row>
    <row r="20" spans="1:7" x14ac:dyDescent="0.25">
      <c r="A20" s="57" t="s">
        <v>40</v>
      </c>
      <c r="B20" s="57" t="s">
        <v>1549</v>
      </c>
      <c r="C20" s="57">
        <v>3</v>
      </c>
      <c r="E20" s="39" t="str">
        <f t="shared" si="0"/>
        <v>if ResponseID = "R2_1" then Response = "Early/mild diabetic retinopathy";</v>
      </c>
      <c r="F20" s="53" t="str">
        <f t="shared" si="1"/>
        <v>If ResponseID = "R2_1" and Response = "Early/mild diabetic retinopathy" then Validation_Response=0;</v>
      </c>
      <c r="G20" s="57" t="s">
        <v>1360</v>
      </c>
    </row>
    <row r="21" spans="1:7" x14ac:dyDescent="0.25">
      <c r="A21" s="57" t="s">
        <v>41</v>
      </c>
      <c r="B21" s="57" t="s">
        <v>1550</v>
      </c>
      <c r="C21" s="57">
        <v>4</v>
      </c>
      <c r="E21" s="39" t="str">
        <f t="shared" si="0"/>
        <v>if ResponseID = "R2_2" then Response = "Moderate/Severe non-proliferative diabetic retinopathy";</v>
      </c>
      <c r="F21" s="53" t="str">
        <f t="shared" si="1"/>
        <v>If ResponseID = "R2_2" and Response = "Moderate/Severe non-proliferative diabetic retinopathy" then Validation_Response=0;</v>
      </c>
      <c r="G21" s="57" t="s">
        <v>1360</v>
      </c>
    </row>
    <row r="22" spans="1:7" x14ac:dyDescent="0.25">
      <c r="A22" s="57" t="s">
        <v>42</v>
      </c>
      <c r="B22" s="57" t="s">
        <v>1551</v>
      </c>
      <c r="C22" s="57">
        <v>5</v>
      </c>
      <c r="E22" s="39" t="str">
        <f t="shared" si="0"/>
        <v>if ResponseID = "R2_3" then Response = "Proliferative diabetic retinopathy";</v>
      </c>
      <c r="F22" s="53" t="str">
        <f t="shared" si="1"/>
        <v>If ResponseID = "R2_3" and Response = "Proliferative diabetic retinopathy" then Validation_Response=0;</v>
      </c>
      <c r="G22" s="57" t="s">
        <v>1360</v>
      </c>
    </row>
    <row r="23" spans="1:7" x14ac:dyDescent="0.25">
      <c r="A23" s="57" t="s">
        <v>43</v>
      </c>
      <c r="B23" s="59" t="s">
        <v>44</v>
      </c>
      <c r="C23" s="57">
        <v>6</v>
      </c>
      <c r="E23" s="39" t="str">
        <f t="shared" si="0"/>
        <v>if ResponseID = "R2_5" then Response = "Other diabetes related eye disorders";</v>
      </c>
      <c r="F23" s="53" t="str">
        <f t="shared" si="1"/>
        <v>If ResponseID = "R2_5" and Response = "Other diabetes related eye disorders" then Validation_Response=0;</v>
      </c>
      <c r="G23" s="57" t="s">
        <v>1360</v>
      </c>
    </row>
    <row r="24" spans="1:7" x14ac:dyDescent="0.25">
      <c r="A24" s="57" t="s">
        <v>45</v>
      </c>
      <c r="B24" s="59" t="s">
        <v>46</v>
      </c>
      <c r="C24" s="57">
        <v>2</v>
      </c>
      <c r="E24" s="39" t="str">
        <f t="shared" si="0"/>
        <v>if ResponseID = "R3_4CNV" then Response = "Choroidal neovascularization";</v>
      </c>
      <c r="F24" s="53" t="str">
        <f t="shared" si="1"/>
        <v>If ResponseID = "R3_4CNV" and Response = "Choroidal neovascularization" then Validation_Response=0;</v>
      </c>
      <c r="G24" s="57" t="s">
        <v>1360</v>
      </c>
    </row>
    <row r="25" spans="1:7" x14ac:dyDescent="0.25">
      <c r="A25" s="57" t="s">
        <v>47</v>
      </c>
      <c r="B25" s="57" t="s">
        <v>1554</v>
      </c>
      <c r="C25" s="57">
        <v>3</v>
      </c>
      <c r="E25" s="39" t="str">
        <f t="shared" si="0"/>
        <v>if ResponseID = "R3_3" then Response = "Dry-form age-related macular degeneration";</v>
      </c>
      <c r="F25" s="53" t="str">
        <f t="shared" si="1"/>
        <v>If ResponseID = "R3_3" and Response = "Dry-form age-related macular degeneration" then Validation_Response=0;</v>
      </c>
      <c r="G25" s="57" t="s">
        <v>1360</v>
      </c>
    </row>
    <row r="26" spans="1:7" x14ac:dyDescent="0.25">
      <c r="A26" s="57" t="s">
        <v>48</v>
      </c>
      <c r="B26" s="57" t="s">
        <v>1553</v>
      </c>
      <c r="C26" s="57">
        <v>4</v>
      </c>
      <c r="E26" s="39" t="str">
        <f t="shared" si="0"/>
        <v>if ResponseID = "R3_2" then Response = "Early stage age-related macular degeneration";</v>
      </c>
      <c r="F26" s="53" t="str">
        <f t="shared" si="1"/>
        <v>If ResponseID = "R3_2" and Response = "Early stage age-related macular degeneration" then Validation_Response=0;</v>
      </c>
      <c r="G26" s="57" t="s">
        <v>1360</v>
      </c>
    </row>
    <row r="27" spans="1:7" x14ac:dyDescent="0.25">
      <c r="A27" s="57" t="s">
        <v>49</v>
      </c>
      <c r="B27" s="59" t="s">
        <v>50</v>
      </c>
      <c r="C27" s="57">
        <v>5</v>
      </c>
      <c r="E27" s="39" t="str">
        <f t="shared" si="0"/>
        <v>if ResponseID = "R3_3GA" then Response = "Geographic atrophy";</v>
      </c>
      <c r="F27" s="53" t="str">
        <f t="shared" si="1"/>
        <v>If ResponseID = "R3_3GA" and Response = "Geographic atrophy" then Validation_Response=0;</v>
      </c>
      <c r="G27" s="57" t="s">
        <v>1360</v>
      </c>
    </row>
    <row r="28" spans="1:7" x14ac:dyDescent="0.25">
      <c r="A28" s="57" t="s">
        <v>51</v>
      </c>
      <c r="B28" s="57" t="s">
        <v>1555</v>
      </c>
      <c r="C28" s="57">
        <v>6</v>
      </c>
      <c r="E28" s="39" t="str">
        <f t="shared" si="0"/>
        <v>if ResponseID = "R3_4" then Response = "Wet-form age-related macular degeneration";</v>
      </c>
      <c r="F28" s="53" t="str">
        <f t="shared" si="1"/>
        <v>If ResponseID = "R3_4" and Response = "Wet-form age-related macular degeneration" then Validation_Response=0;</v>
      </c>
      <c r="G28" s="57" t="s">
        <v>1360</v>
      </c>
    </row>
    <row r="29" spans="1:7" x14ac:dyDescent="0.25">
      <c r="A29" s="57" t="s">
        <v>52</v>
      </c>
      <c r="B29" s="57" t="s">
        <v>1552</v>
      </c>
      <c r="C29" s="57">
        <v>7</v>
      </c>
      <c r="E29" s="39" t="str">
        <f t="shared" si="0"/>
        <v>if ResponseID = "R3_1" then Response = "Unspecified-age related macular degeneration";</v>
      </c>
      <c r="F29" s="53" t="str">
        <f t="shared" si="1"/>
        <v>If ResponseID = "R3_1" and Response = "Unspecified-age related macular degeneration" then Validation_Response=0;</v>
      </c>
      <c r="G29" s="57" t="s">
        <v>1360</v>
      </c>
    </row>
    <row r="30" spans="1:7" x14ac:dyDescent="0.25">
      <c r="A30" s="57" t="s">
        <v>53</v>
      </c>
      <c r="B30" s="59" t="s">
        <v>54</v>
      </c>
      <c r="C30" s="57">
        <v>2</v>
      </c>
      <c r="E30" s="39" t="str">
        <f t="shared" si="0"/>
        <v>if ResponseID = "R4_5" then Response = "Branch retinal artery occlusion";</v>
      </c>
      <c r="F30" s="53" t="str">
        <f t="shared" si="1"/>
        <v>If ResponseID = "R4_5" and Response = "Branch retinal artery occlusion" then Validation_Response=0;</v>
      </c>
      <c r="G30" s="57" t="s">
        <v>1360</v>
      </c>
    </row>
    <row r="31" spans="1:7" x14ac:dyDescent="0.25">
      <c r="A31" s="57" t="s">
        <v>55</v>
      </c>
      <c r="B31" s="59" t="s">
        <v>56</v>
      </c>
      <c r="C31" s="57">
        <v>3</v>
      </c>
      <c r="E31" s="39" t="str">
        <f t="shared" si="0"/>
        <v>if ResponseID = "R4_3" then Response = "Branch retinal vein occlusion";</v>
      </c>
      <c r="F31" s="53" t="str">
        <f t="shared" si="1"/>
        <v>If ResponseID = "R4_3" and Response = "Branch retinal vein occlusion" then Validation_Response=0;</v>
      </c>
      <c r="G31" s="57" t="s">
        <v>1360</v>
      </c>
    </row>
    <row r="32" spans="1:7" x14ac:dyDescent="0.25">
      <c r="A32" s="57" t="s">
        <v>57</v>
      </c>
      <c r="B32" s="59" t="s">
        <v>58</v>
      </c>
      <c r="C32" s="57">
        <v>4</v>
      </c>
      <c r="E32" s="39" t="str">
        <f t="shared" si="0"/>
        <v>if ResponseID = "R4_4" then Response = "Central retinal arterial occlusion";</v>
      </c>
      <c r="F32" s="53" t="str">
        <f t="shared" si="1"/>
        <v>If ResponseID = "R4_4" and Response = "Central retinal arterial occlusion" then Validation_Response=0;</v>
      </c>
      <c r="G32" s="57" t="s">
        <v>1360</v>
      </c>
    </row>
    <row r="33" spans="1:7" x14ac:dyDescent="0.25">
      <c r="A33" s="57" t="s">
        <v>59</v>
      </c>
      <c r="B33" s="59" t="s">
        <v>60</v>
      </c>
      <c r="C33" s="57">
        <v>5</v>
      </c>
      <c r="E33" s="39" t="str">
        <f t="shared" si="0"/>
        <v>if ResponseID = "R4_2" then Response = "Central retinal vein occlusion";</v>
      </c>
      <c r="F33" s="53" t="str">
        <f t="shared" si="1"/>
        <v>If ResponseID = "R4_2" and Response = "Central retinal vein occlusion" then Validation_Response=0;</v>
      </c>
      <c r="G33" s="57" t="s">
        <v>1360</v>
      </c>
    </row>
    <row r="34" spans="1:7" x14ac:dyDescent="0.25">
      <c r="A34" s="57" t="s">
        <v>61</v>
      </c>
      <c r="B34" s="59" t="s">
        <v>62</v>
      </c>
      <c r="C34" s="57">
        <v>6</v>
      </c>
      <c r="E34" s="39" t="str">
        <f t="shared" si="0"/>
        <v>if ResponseID = "R4_8" then Response = "Hereditary chorioretinal dystrophy";</v>
      </c>
      <c r="F34" s="53" t="str">
        <f t="shared" si="1"/>
        <v>If ResponseID = "R4_8" and Response = "Hereditary chorioretinal dystrophy" then Validation_Response=0;</v>
      </c>
      <c r="G34" s="57" t="s">
        <v>1360</v>
      </c>
    </row>
    <row r="35" spans="1:7" x14ac:dyDescent="0.25">
      <c r="A35" s="57" t="s">
        <v>63</v>
      </c>
      <c r="B35" s="57" t="s">
        <v>1559</v>
      </c>
      <c r="C35" s="57">
        <v>7</v>
      </c>
      <c r="E35" s="39" t="str">
        <f t="shared" si="0"/>
        <v>if ResponseID = "R4_7" then Response = "Macular edema (not diabetic)";</v>
      </c>
      <c r="F35" s="53" t="str">
        <f t="shared" si="1"/>
        <v>If ResponseID = "R4_7" and Response = "Macular edema (not diabetic)" then Validation_Response=0;</v>
      </c>
      <c r="G35" s="57" t="s">
        <v>1360</v>
      </c>
    </row>
    <row r="36" spans="1:7" x14ac:dyDescent="0.25">
      <c r="A36" s="57" t="s">
        <v>1237</v>
      </c>
      <c r="B36" s="57" t="s">
        <v>1134</v>
      </c>
      <c r="C36" s="57">
        <v>8</v>
      </c>
      <c r="E36" s="39" t="str">
        <f t="shared" si="0"/>
        <v>if ResponseID = "R4_12" then Response = "Macular edema (Cystoid or non-diabetic)";</v>
      </c>
      <c r="F36" s="53" t="str">
        <f t="shared" si="1"/>
        <v>If ResponseID = "R4_12" and Response = "Macular edema (Cystoid or non-diabetic)" then Validation_Response=0;</v>
      </c>
      <c r="G36" s="57" t="s">
        <v>1360</v>
      </c>
    </row>
    <row r="37" spans="1:7" x14ac:dyDescent="0.25">
      <c r="A37" s="57" t="s">
        <v>64</v>
      </c>
      <c r="B37" s="59" t="s">
        <v>65</v>
      </c>
      <c r="C37" s="57">
        <v>9</v>
      </c>
      <c r="E37" s="39" t="str">
        <f t="shared" si="0"/>
        <v>if ResponseID = "R4_9" then Response = "Myopic degeneration";</v>
      </c>
      <c r="F37" s="53" t="str">
        <f t="shared" si="1"/>
        <v>If ResponseID = "R4_9" and Response = "Myopic degeneration" then Validation_Response=0;</v>
      </c>
      <c r="G37" s="57" t="s">
        <v>1360</v>
      </c>
    </row>
    <row r="38" spans="1:7" x14ac:dyDescent="0.25">
      <c r="A38" s="57" t="s">
        <v>66</v>
      </c>
      <c r="B38" s="57" t="s">
        <v>1558</v>
      </c>
      <c r="C38" s="57">
        <v>10</v>
      </c>
      <c r="E38" s="39" t="str">
        <f t="shared" si="0"/>
        <v>if ResponseID = "R4_6" then Response = "Non-Occlusive retinal vascular disease";</v>
      </c>
      <c r="F38" s="53" t="str">
        <f t="shared" si="1"/>
        <v>If ResponseID = "R4_6" and Response = "Non-Occlusive retinal vascular disease" then Validation_Response=0;</v>
      </c>
      <c r="G38" s="57" t="s">
        <v>1360</v>
      </c>
    </row>
    <row r="39" spans="1:7" x14ac:dyDescent="0.25">
      <c r="A39" s="57" t="s">
        <v>67</v>
      </c>
      <c r="B39" s="57" t="s">
        <v>1557</v>
      </c>
      <c r="C39" s="57">
        <v>11</v>
      </c>
      <c r="E39" s="39" t="str">
        <f t="shared" si="0"/>
        <v>if ResponseID = "R4_1" then Response = "Occlusive retinal vascular disease";</v>
      </c>
      <c r="F39" s="53" t="str">
        <f t="shared" si="1"/>
        <v>If ResponseID = "R4_1" and Response = "Occlusive retinal vascular disease" then Validation_Response=0;</v>
      </c>
      <c r="G39" s="57" t="s">
        <v>1360</v>
      </c>
    </row>
    <row r="40" spans="1:7" x14ac:dyDescent="0.25">
      <c r="A40" s="57" t="s">
        <v>1132</v>
      </c>
      <c r="B40" s="59" t="s">
        <v>1133</v>
      </c>
      <c r="C40" s="57">
        <v>12</v>
      </c>
      <c r="E40" s="39" t="str">
        <f t="shared" si="0"/>
        <v>if ResponseID = "R4_11" then Response = "Retinopathy of prematurity";</v>
      </c>
      <c r="F40" s="53" t="str">
        <f t="shared" si="1"/>
        <v>If ResponseID = "R4_11" and Response = "Retinopathy of prematurity" then Validation_Response=0;</v>
      </c>
      <c r="G40" s="57" t="s">
        <v>1360</v>
      </c>
    </row>
    <row r="41" spans="1:7" x14ac:dyDescent="0.25">
      <c r="A41" s="57" t="s">
        <v>68</v>
      </c>
      <c r="B41" s="59" t="s">
        <v>69</v>
      </c>
      <c r="C41" s="57">
        <v>13</v>
      </c>
      <c r="E41" s="39" t="str">
        <f t="shared" si="0"/>
        <v>if ResponseID = "R4_10" then Response = "Other/unspecified other retinal disorders";</v>
      </c>
      <c r="F41" s="53" t="str">
        <f t="shared" si="1"/>
        <v>If ResponseID = "R4_10" and Response = "Other/unspecified other retinal disorders" then Validation_Response=0;</v>
      </c>
      <c r="G41" s="57" t="s">
        <v>1360</v>
      </c>
    </row>
    <row r="42" spans="1:7" x14ac:dyDescent="0.25">
      <c r="A42" s="57" t="s">
        <v>70</v>
      </c>
      <c r="B42" s="57" t="s">
        <v>1565</v>
      </c>
      <c r="C42" s="57">
        <v>2</v>
      </c>
      <c r="E42" s="39" t="str">
        <f t="shared" si="0"/>
        <v>if ResponseID = "R5_7" then Response = "Congenital glaucoma";</v>
      </c>
      <c r="F42" s="53" t="str">
        <f t="shared" si="1"/>
        <v>If ResponseID = "R5_7" and Response = "Congenital glaucoma" then Validation_Response=0;</v>
      </c>
      <c r="G42" s="57" t="s">
        <v>1360</v>
      </c>
    </row>
    <row r="43" spans="1:7" x14ac:dyDescent="0.25">
      <c r="A43" s="57" t="s">
        <v>71</v>
      </c>
      <c r="B43" s="59" t="s">
        <v>72</v>
      </c>
      <c r="C43" s="57">
        <v>3</v>
      </c>
      <c r="E43" s="39" t="str">
        <f t="shared" si="0"/>
        <v>if ResponseID = "R5_4" then Response = "Glaucoma suspect";</v>
      </c>
      <c r="F43" s="53" t="str">
        <f t="shared" si="1"/>
        <v>If ResponseID = "R5_4" and Response = "Glaucoma suspect" then Validation_Response=0;</v>
      </c>
      <c r="G43" s="57" t="s">
        <v>1360</v>
      </c>
    </row>
    <row r="44" spans="1:7" x14ac:dyDescent="0.25">
      <c r="A44" s="57" t="s">
        <v>73</v>
      </c>
      <c r="B44" s="57" t="s">
        <v>1562</v>
      </c>
      <c r="C44" s="57">
        <v>4</v>
      </c>
      <c r="E44" s="39" t="str">
        <f t="shared" si="0"/>
        <v>if ResponseID = "R5_3" then Response = "Low-tension glaucoma";</v>
      </c>
      <c r="F44" s="53" t="str">
        <f t="shared" si="1"/>
        <v>If ResponseID = "R5_3" and Response = "Low-tension glaucoma" then Validation_Response=0;</v>
      </c>
      <c r="G44" s="57" t="s">
        <v>1360</v>
      </c>
    </row>
    <row r="45" spans="1:7" x14ac:dyDescent="0.25">
      <c r="A45" s="57" t="s">
        <v>74</v>
      </c>
      <c r="B45" s="57" t="s">
        <v>1564</v>
      </c>
      <c r="C45" s="57">
        <v>5</v>
      </c>
      <c r="E45" s="39" t="str">
        <f t="shared" si="0"/>
        <v>if ResponseID = "R5_6" then Response = "Narrow-angle glaucoma";</v>
      </c>
      <c r="F45" s="53" t="str">
        <f t="shared" si="1"/>
        <v>If ResponseID = "R5_6" and Response = "Narrow-angle glaucoma" then Validation_Response=0;</v>
      </c>
      <c r="G45" s="57" t="s">
        <v>1360</v>
      </c>
    </row>
    <row r="46" spans="1:7" x14ac:dyDescent="0.25">
      <c r="A46" s="57" t="s">
        <v>75</v>
      </c>
      <c r="B46" s="57" t="s">
        <v>1566</v>
      </c>
      <c r="C46" s="57">
        <v>6</v>
      </c>
      <c r="E46" s="39" t="str">
        <f t="shared" si="0"/>
        <v>if ResponseID = "R5_8" then Response = "Neovascular glaucoma";</v>
      </c>
      <c r="F46" s="53" t="str">
        <f t="shared" si="1"/>
        <v>If ResponseID = "R5_8" and Response = "Neovascular glaucoma" then Validation_Response=0;</v>
      </c>
      <c r="G46" s="57" t="s">
        <v>1360</v>
      </c>
    </row>
    <row r="47" spans="1:7" x14ac:dyDescent="0.25">
      <c r="A47" s="57" t="s">
        <v>76</v>
      </c>
      <c r="B47" s="57" t="s">
        <v>1560</v>
      </c>
      <c r="C47" s="57">
        <v>7</v>
      </c>
      <c r="E47" s="39" t="str">
        <f t="shared" si="0"/>
        <v>if ResponseID = "R5_1" then Response = "Open-angle glaucoma";</v>
      </c>
      <c r="F47" s="53" t="str">
        <f t="shared" si="1"/>
        <v>If ResponseID = "R5_1" and Response = "Open-angle glaucoma" then Validation_Response=0;</v>
      </c>
      <c r="G47" s="57" t="s">
        <v>1360</v>
      </c>
    </row>
    <row r="48" spans="1:7" x14ac:dyDescent="0.25">
      <c r="A48" s="57" t="s">
        <v>77</v>
      </c>
      <c r="B48" s="57" t="s">
        <v>1563</v>
      </c>
      <c r="C48" s="57">
        <v>8</v>
      </c>
      <c r="E48" s="39" t="str">
        <f t="shared" si="0"/>
        <v>if ResponseID = "R5_5" then Response = "Primary angle-closure glaucoma";</v>
      </c>
      <c r="F48" s="53" t="str">
        <f t="shared" si="1"/>
        <v>If ResponseID = "R5_5" and Response = "Primary angle-closure glaucoma" then Validation_Response=0;</v>
      </c>
      <c r="G48" s="57" t="s">
        <v>1360</v>
      </c>
    </row>
    <row r="49" spans="1:7" x14ac:dyDescent="0.25">
      <c r="A49" s="57" t="s">
        <v>78</v>
      </c>
      <c r="B49" s="57" t="s">
        <v>1561</v>
      </c>
      <c r="C49" s="57">
        <v>9</v>
      </c>
      <c r="E49" s="39" t="str">
        <f t="shared" si="0"/>
        <v>if ResponseID = "R5_2" then Response = "Primary open-angle glaucoma";</v>
      </c>
      <c r="F49" s="53" t="str">
        <f t="shared" si="1"/>
        <v>If ResponseID = "R5_2" and Response = "Primary open-angle glaucoma" then Validation_Response=0;</v>
      </c>
      <c r="G49" s="57" t="s">
        <v>1360</v>
      </c>
    </row>
    <row r="50" spans="1:7" x14ac:dyDescent="0.25">
      <c r="A50" s="57" t="s">
        <v>79</v>
      </c>
      <c r="B50" s="59" t="s">
        <v>80</v>
      </c>
      <c r="C50" s="57">
        <v>10</v>
      </c>
      <c r="E50" s="39" t="str">
        <f t="shared" si="0"/>
        <v>if ResponseID = "R5_XS" then Response = "Severe stage";</v>
      </c>
      <c r="F50" s="53" t="str">
        <f t="shared" si="1"/>
        <v>If ResponseID = "R5_XS" and Response = "Severe stage" then Validation_Response=0;</v>
      </c>
      <c r="G50" s="57" t="s">
        <v>1360</v>
      </c>
    </row>
    <row r="51" spans="1:7" x14ac:dyDescent="0.25">
      <c r="A51" s="57" t="s">
        <v>81</v>
      </c>
      <c r="B51" s="59" t="s">
        <v>82</v>
      </c>
      <c r="C51" s="57">
        <v>11</v>
      </c>
      <c r="E51" s="39" t="str">
        <f t="shared" si="0"/>
        <v>if ResponseID = "R5_9" then Response = "Other/unspecified glaucoma";</v>
      </c>
      <c r="F51" s="53" t="str">
        <f t="shared" si="1"/>
        <v>If ResponseID = "R5_9" and Response = "Other/unspecified glaucoma" then Validation_Response=0;</v>
      </c>
      <c r="G51" s="57" t="s">
        <v>1360</v>
      </c>
    </row>
    <row r="52" spans="1:7" x14ac:dyDescent="0.25">
      <c r="A52" s="57" t="s">
        <v>1135</v>
      </c>
      <c r="B52" s="59" t="s">
        <v>1136</v>
      </c>
      <c r="C52" s="57">
        <v>12</v>
      </c>
      <c r="E52" s="39" t="str">
        <f t="shared" si="0"/>
        <v>if ResponseID = "R5_10" then Response = "Secondary glaucoma";</v>
      </c>
      <c r="F52" s="53" t="str">
        <f t="shared" si="1"/>
        <v>If ResponseID = "R5_10" and Response = "Secondary glaucoma" then Validation_Response=0;</v>
      </c>
      <c r="G52" s="57" t="s">
        <v>1360</v>
      </c>
    </row>
    <row r="53" spans="1:7" x14ac:dyDescent="0.25">
      <c r="A53" s="57" t="s">
        <v>1239</v>
      </c>
      <c r="B53" s="57" t="s">
        <v>1137</v>
      </c>
      <c r="C53" s="57">
        <v>2</v>
      </c>
      <c r="E53" s="39" t="str">
        <f t="shared" si="0"/>
        <v>if ResponseID = "R6_7" then Response = "Age-related cataract";</v>
      </c>
      <c r="F53" s="53" t="str">
        <f t="shared" si="1"/>
        <v>If ResponseID = "R6_7" and Response = "Age-related cataract" then Validation_Response=0;</v>
      </c>
      <c r="G53" s="57" t="s">
        <v>1360</v>
      </c>
    </row>
    <row r="54" spans="1:7" x14ac:dyDescent="0.25">
      <c r="A54" s="57" t="s">
        <v>83</v>
      </c>
      <c r="B54" s="59" t="s">
        <v>84</v>
      </c>
      <c r="C54" s="57">
        <v>3</v>
      </c>
      <c r="E54" s="39" t="str">
        <f t="shared" si="0"/>
        <v>if ResponseID = "R6_6" then Response = "Aphakia and disorders of lens";</v>
      </c>
      <c r="F54" s="53" t="str">
        <f t="shared" si="1"/>
        <v>If ResponseID = "R6_6" and Response = "Aphakia and disorders of lens" then Validation_Response=0;</v>
      </c>
      <c r="G54" s="57" t="s">
        <v>1360</v>
      </c>
    </row>
    <row r="55" spans="1:7" x14ac:dyDescent="0.25">
      <c r="A55" s="57" t="s">
        <v>85</v>
      </c>
      <c r="B55" s="59" t="s">
        <v>86</v>
      </c>
      <c r="C55" s="57">
        <v>4</v>
      </c>
      <c r="E55" s="39" t="str">
        <f t="shared" si="0"/>
        <v>if ResponseID = "R6_3" then Response = "Congenital Cataract";</v>
      </c>
      <c r="F55" s="53" t="str">
        <f t="shared" si="1"/>
        <v>If ResponseID = "R6_3" and Response = "Congenital Cataract" then Validation_Response=0;</v>
      </c>
      <c r="G55" s="57" t="s">
        <v>1360</v>
      </c>
    </row>
    <row r="56" spans="1:7" x14ac:dyDescent="0.25">
      <c r="A56" s="57" t="s">
        <v>87</v>
      </c>
      <c r="B56" s="59" t="s">
        <v>1241</v>
      </c>
      <c r="C56" s="57">
        <v>5</v>
      </c>
      <c r="E56" s="39" t="str">
        <f t="shared" si="0"/>
        <v>if ResponseID = "R6_2" then Response = "Non-congenital cataract";</v>
      </c>
      <c r="F56" s="53" t="str">
        <f t="shared" si="1"/>
        <v>If ResponseID = "R6_2" and Response = "Non-congenital cataract" then Validation_Response=0;</v>
      </c>
      <c r="G56" s="57" t="s">
        <v>1360</v>
      </c>
    </row>
    <row r="57" spans="1:7" x14ac:dyDescent="0.25">
      <c r="A57" s="57" t="s">
        <v>1240</v>
      </c>
      <c r="B57" s="57" t="s">
        <v>1138</v>
      </c>
      <c r="C57" s="57">
        <v>6</v>
      </c>
      <c r="E57" s="39" t="str">
        <f t="shared" si="0"/>
        <v>if ResponseID = "R6_8" then Response = "Other or unspecified cataract";</v>
      </c>
      <c r="F57" s="53" t="str">
        <f t="shared" si="1"/>
        <v>If ResponseID = "R6_8" and Response = "Other or unspecified cataract" then Validation_Response=0;</v>
      </c>
      <c r="G57" s="57" t="s">
        <v>1360</v>
      </c>
    </row>
    <row r="58" spans="1:7" x14ac:dyDescent="0.25">
      <c r="A58" s="57" t="s">
        <v>88</v>
      </c>
      <c r="B58" s="59" t="s">
        <v>89</v>
      </c>
      <c r="C58" s="57">
        <v>7</v>
      </c>
      <c r="E58" s="39" t="str">
        <f t="shared" si="0"/>
        <v>if ResponseID = "R6_4" then Response = "Posterior capsular opacity";</v>
      </c>
      <c r="F58" s="53" t="str">
        <f t="shared" si="1"/>
        <v>If ResponseID = "R6_4" and Response = "Posterior capsular opacity" then Validation_Response=0;</v>
      </c>
      <c r="G58" s="57" t="s">
        <v>1360</v>
      </c>
    </row>
    <row r="59" spans="1:7" x14ac:dyDescent="0.25">
      <c r="A59" s="57" t="s">
        <v>90</v>
      </c>
      <c r="B59" s="59" t="s">
        <v>91</v>
      </c>
      <c r="C59" s="57">
        <v>8</v>
      </c>
      <c r="E59" s="39" t="str">
        <f t="shared" si="0"/>
        <v>if ResponseID = "R6_5" then Response = "Pseudophakia";</v>
      </c>
      <c r="F59" s="53" t="str">
        <f t="shared" si="1"/>
        <v>If ResponseID = "R6_5" and Response = "Pseudophakia" then Validation_Response=0;</v>
      </c>
      <c r="G59" s="57" t="s">
        <v>1360</v>
      </c>
    </row>
    <row r="60" spans="1:7" x14ac:dyDescent="0.25">
      <c r="A60" s="57" t="s">
        <v>92</v>
      </c>
      <c r="B60" s="59" t="s">
        <v>1238</v>
      </c>
      <c r="C60" s="57">
        <v>9</v>
      </c>
      <c r="E60" s="39" t="str">
        <f t="shared" si="0"/>
        <v>if ResponseID = "R6_1" then Response = "Senile cataract";</v>
      </c>
      <c r="F60" s="53" t="str">
        <f t="shared" si="1"/>
        <v>If ResponseID = "R6_1" and Response = "Senile cataract" then Validation_Response=0;</v>
      </c>
      <c r="G60" s="57" t="s">
        <v>1360</v>
      </c>
    </row>
    <row r="61" spans="1:7" x14ac:dyDescent="0.25">
      <c r="A61" s="57" t="s">
        <v>93</v>
      </c>
      <c r="B61" s="59" t="s">
        <v>94</v>
      </c>
      <c r="C61" s="57">
        <v>2</v>
      </c>
      <c r="E61" s="39" t="str">
        <f t="shared" si="0"/>
        <v>if ResponseID = "R7_3" then Response = "Astigmatism";</v>
      </c>
      <c r="F61" s="53" t="str">
        <f t="shared" si="1"/>
        <v>If ResponseID = "R7_3" and Response = "Astigmatism" then Validation_Response=0;</v>
      </c>
      <c r="G61" s="57" t="s">
        <v>1360</v>
      </c>
    </row>
    <row r="62" spans="1:7" x14ac:dyDescent="0.25">
      <c r="A62" s="57" t="s">
        <v>95</v>
      </c>
      <c r="B62" s="59" t="s">
        <v>96</v>
      </c>
      <c r="C62" s="57">
        <v>3</v>
      </c>
      <c r="E62" s="39" t="str">
        <f t="shared" si="0"/>
        <v>if ResponseID = "R7_2" then Response = "Hypermetropia";</v>
      </c>
      <c r="F62" s="53" t="str">
        <f t="shared" si="1"/>
        <v>If ResponseID = "R7_2" and Response = "Hypermetropia" then Validation_Response=0;</v>
      </c>
      <c r="G62" s="57" t="s">
        <v>1360</v>
      </c>
    </row>
    <row r="63" spans="1:7" x14ac:dyDescent="0.25">
      <c r="A63" s="57" t="s">
        <v>97</v>
      </c>
      <c r="B63" s="59" t="s">
        <v>98</v>
      </c>
      <c r="C63" s="57">
        <v>4</v>
      </c>
      <c r="E63" s="39" t="str">
        <f t="shared" si="0"/>
        <v>if ResponseID = "R7_1" then Response = "Myopia";</v>
      </c>
      <c r="F63" s="53" t="str">
        <f t="shared" si="1"/>
        <v>If ResponseID = "R7_1" and Response = "Myopia" then Validation_Response=0;</v>
      </c>
      <c r="G63" s="57" t="s">
        <v>1360</v>
      </c>
    </row>
    <row r="64" spans="1:7" x14ac:dyDescent="0.25">
      <c r="A64" s="57" t="s">
        <v>99</v>
      </c>
      <c r="B64" s="59" t="s">
        <v>100</v>
      </c>
      <c r="C64" s="57">
        <v>5</v>
      </c>
      <c r="E64" s="39" t="str">
        <f t="shared" si="0"/>
        <v>if ResponseID = "R7_4" then Response = "Presbyopia";</v>
      </c>
      <c r="F64" s="53" t="str">
        <f t="shared" si="1"/>
        <v>If ResponseID = "R7_4" and Response = "Presbyopia" then Validation_Response=0;</v>
      </c>
      <c r="G64" s="57" t="s">
        <v>1360</v>
      </c>
    </row>
    <row r="65" spans="1:7" x14ac:dyDescent="0.25">
      <c r="A65" s="57" t="s">
        <v>101</v>
      </c>
      <c r="B65" s="57" t="s">
        <v>1567</v>
      </c>
      <c r="C65" s="57">
        <v>6</v>
      </c>
      <c r="E65" s="39" t="str">
        <f t="shared" si="0"/>
        <v>if ResponseID = "R7_5" then Response = "Other refraction and accommodation disorders";</v>
      </c>
      <c r="F65" s="53" t="str">
        <f t="shared" si="1"/>
        <v>If ResponseID = "R7_5" and Response = "Other refraction and accommodation disorders" then Validation_Response=0;</v>
      </c>
      <c r="G65" s="57" t="s">
        <v>1360</v>
      </c>
    </row>
    <row r="66" spans="1:7" x14ac:dyDescent="0.25">
      <c r="A66" s="57" t="s">
        <v>1247</v>
      </c>
      <c r="B66" s="57" t="s">
        <v>1140</v>
      </c>
      <c r="C66" s="57">
        <v>2</v>
      </c>
      <c r="E66" s="39" t="str">
        <f t="shared" ref="E66:E129" si="2">"if "&amp;A$1&amp;" = """&amp;A66&amp;""" then "&amp;B$1&amp;" = """&amp;B66&amp;""";"</f>
        <v>if ResponseID = "R8_8" then Response = "Blindness one eye, low vision other eye";</v>
      </c>
      <c r="F66" s="53" t="str">
        <f t="shared" si="1"/>
        <v>If ResponseID = "R8_8" and Response = "Blindness one eye, low vision other eye" then Validation_Response=0;</v>
      </c>
      <c r="G66" s="57" t="s">
        <v>1360</v>
      </c>
    </row>
    <row r="67" spans="1:7" x14ac:dyDescent="0.25">
      <c r="A67" s="57" t="s">
        <v>1249</v>
      </c>
      <c r="B67" s="59" t="s">
        <v>1142</v>
      </c>
      <c r="C67" s="57">
        <v>3</v>
      </c>
      <c r="E67" s="39" t="str">
        <f t="shared" si="2"/>
        <v>if ResponseID = "R8_10" then Response = "Blindness, both eyes, including legal blindness";</v>
      </c>
      <c r="F67" s="53" t="str">
        <f t="shared" ref="F67:F130" si="3">"If "&amp;A$1&amp;" = """&amp;A67&amp;""" and "&amp;B$1&amp;" = """&amp;B67&amp;""" then Validation_Response=0;"</f>
        <v>If ResponseID = "R8_10" and Response = "Blindness, both eyes, including legal blindness" then Validation_Response=0;</v>
      </c>
      <c r="G67" s="57" t="s">
        <v>1360</v>
      </c>
    </row>
    <row r="68" spans="1:7" x14ac:dyDescent="0.25">
      <c r="A68" s="57" t="s">
        <v>1246</v>
      </c>
      <c r="B68" s="59" t="s">
        <v>1139</v>
      </c>
      <c r="C68" s="57">
        <v>4</v>
      </c>
      <c r="E68" s="39" t="str">
        <f t="shared" si="2"/>
        <v>if ResponseID = "R8_7" then Response = "Low vision or blindness, one eye";</v>
      </c>
      <c r="F68" s="53" t="str">
        <f t="shared" si="3"/>
        <v>If ResponseID = "R8_7" and Response = "Low vision or blindness, one eye" then Validation_Response=0;</v>
      </c>
      <c r="G68" s="57" t="s">
        <v>1360</v>
      </c>
    </row>
    <row r="69" spans="1:7" x14ac:dyDescent="0.25">
      <c r="A69" s="57" t="s">
        <v>1248</v>
      </c>
      <c r="B69" s="59" t="s">
        <v>1141</v>
      </c>
      <c r="C69" s="57">
        <v>5</v>
      </c>
      <c r="E69" s="39" t="str">
        <f t="shared" si="2"/>
        <v>if ResponseID = "R8_9" then Response = "Low vision, both eyes";</v>
      </c>
      <c r="F69" s="53" t="str">
        <f t="shared" si="3"/>
        <v>If ResponseID = "R8_9" and Response = "Low vision, both eyes" then Validation_Response=0;</v>
      </c>
      <c r="G69" s="57" t="s">
        <v>1360</v>
      </c>
    </row>
    <row r="70" spans="1:7" x14ac:dyDescent="0.25">
      <c r="A70" s="57" t="s">
        <v>103</v>
      </c>
      <c r="B70" s="59" t="s">
        <v>1242</v>
      </c>
      <c r="C70" s="57">
        <v>6</v>
      </c>
      <c r="E70" s="39" t="str">
        <f t="shared" si="2"/>
        <v>if ResponseID = "R8_5" then Response = "Moderate bilateral impairment";</v>
      </c>
      <c r="F70" s="53" t="str">
        <f t="shared" si="3"/>
        <v>If ResponseID = "R8_5" and Response = "Moderate bilateral impairment" then Validation_Response=0;</v>
      </c>
      <c r="G70" s="57" t="s">
        <v>1360</v>
      </c>
    </row>
    <row r="71" spans="1:7" x14ac:dyDescent="0.25">
      <c r="A71" s="57" t="s">
        <v>104</v>
      </c>
      <c r="B71" s="59" t="s">
        <v>1243</v>
      </c>
      <c r="C71" s="57">
        <v>7</v>
      </c>
      <c r="E71" s="39" t="str">
        <f t="shared" si="2"/>
        <v>if ResponseID = "R8_4" then Response = "Moderate imp. better eye, profound imp. lesser eye";</v>
      </c>
      <c r="F71" s="53" t="str">
        <f t="shared" si="3"/>
        <v>If ResponseID = "R8_4" and Response = "Moderate imp. better eye, profound imp. lesser eye" then Validation_Response=0;</v>
      </c>
      <c r="G71" s="57" t="s">
        <v>1360</v>
      </c>
    </row>
    <row r="72" spans="1:7" x14ac:dyDescent="0.25">
      <c r="A72" s="57" t="s">
        <v>105</v>
      </c>
      <c r="B72" s="59" t="s">
        <v>1244</v>
      </c>
      <c r="C72" s="57">
        <v>8</v>
      </c>
      <c r="E72" s="39" t="str">
        <f t="shared" si="2"/>
        <v>if ResponseID = "R8_6" then Response = "Profound bilateral imp., legal blindness";</v>
      </c>
      <c r="F72" s="53" t="str">
        <f t="shared" si="3"/>
        <v>If ResponseID = "R8_6" and Response = "Profound bilateral imp., legal blindness" then Validation_Response=0;</v>
      </c>
      <c r="G72" s="57" t="s">
        <v>1360</v>
      </c>
    </row>
    <row r="73" spans="1:7" x14ac:dyDescent="0.25">
      <c r="A73" s="57" t="s">
        <v>107</v>
      </c>
      <c r="B73" s="57" t="s">
        <v>1570</v>
      </c>
      <c r="C73" s="57">
        <v>9</v>
      </c>
      <c r="E73" s="39" t="str">
        <f t="shared" si="2"/>
        <v>if ResponseID = "R8_2" then Response = "Unqualified impairment in one eye, or unspecified";</v>
      </c>
      <c r="F73" s="53" t="str">
        <f t="shared" si="3"/>
        <v>If ResponseID = "R8_2" and Response = "Unqualified impairment in one eye, or unspecified" then Validation_Response=0;</v>
      </c>
      <c r="G73" s="57" t="s">
        <v>1360</v>
      </c>
    </row>
    <row r="74" spans="1:7" x14ac:dyDescent="0.25">
      <c r="A74" s="57" t="s">
        <v>106</v>
      </c>
      <c r="B74" s="57" t="s">
        <v>1569</v>
      </c>
      <c r="C74" s="57">
        <v>10</v>
      </c>
      <c r="E74" s="39" t="str">
        <f t="shared" si="2"/>
        <v>if ResponseID = "R8_1" then Response = "Unqualified impairment, both eyes";</v>
      </c>
      <c r="F74" s="53" t="str">
        <f t="shared" si="3"/>
        <v>If ResponseID = "R8_1" and Response = "Unqualified impairment, both eyes" then Validation_Response=0;</v>
      </c>
      <c r="G74" s="57" t="s">
        <v>1360</v>
      </c>
    </row>
    <row r="75" spans="1:7" x14ac:dyDescent="0.25">
      <c r="A75" s="57" t="s">
        <v>108</v>
      </c>
      <c r="B75" s="59" t="s">
        <v>1245</v>
      </c>
      <c r="C75" s="57">
        <v>11</v>
      </c>
      <c r="E75" s="39" t="str">
        <f t="shared" si="2"/>
        <v>if ResponseID = "R8_3" then Response = "Vision impairment one eye";</v>
      </c>
      <c r="F75" s="53" t="str">
        <f t="shared" si="3"/>
        <v>If ResponseID = "R8_3" and Response = "Vision impairment one eye" then Validation_Response=0;</v>
      </c>
      <c r="G75" s="57" t="s">
        <v>1360</v>
      </c>
    </row>
    <row r="76" spans="1:7" x14ac:dyDescent="0.25">
      <c r="A76" s="57" t="s">
        <v>109</v>
      </c>
      <c r="B76" s="59" t="s">
        <v>110</v>
      </c>
      <c r="C76" s="57">
        <v>2</v>
      </c>
      <c r="E76" s="39" t="str">
        <f t="shared" si="2"/>
        <v>if ResponseID = "R9_2" then Response = "Amblyopia";</v>
      </c>
      <c r="F76" s="53" t="str">
        <f t="shared" si="3"/>
        <v>If ResponseID = "R9_2" and Response = "Amblyopia" then Validation_Response=0;</v>
      </c>
      <c r="G76" s="57" t="s">
        <v>1360</v>
      </c>
    </row>
    <row r="77" spans="1:7" x14ac:dyDescent="0.25">
      <c r="A77" s="57" t="s">
        <v>111</v>
      </c>
      <c r="B77" s="59" t="s">
        <v>112</v>
      </c>
      <c r="C77" s="57">
        <v>3</v>
      </c>
      <c r="E77" s="39" t="str">
        <f t="shared" si="2"/>
        <v>if ResponseID = "R9_1" then Response = "Strabismus";</v>
      </c>
      <c r="F77" s="53" t="str">
        <f t="shared" si="3"/>
        <v>If ResponseID = "R9_1" and Response = "Strabismus" then Validation_Response=0;</v>
      </c>
      <c r="G77" s="57" t="s">
        <v>1360</v>
      </c>
    </row>
    <row r="78" spans="1:7" x14ac:dyDescent="0.25">
      <c r="A78" s="57" t="s">
        <v>113</v>
      </c>
      <c r="B78" s="57" t="s">
        <v>1547</v>
      </c>
      <c r="C78" s="57">
        <v>2</v>
      </c>
      <c r="E78" s="39" t="str">
        <f t="shared" si="2"/>
        <v>if ResponseID = "R10_2" then Response = "Ocular burns";</v>
      </c>
      <c r="F78" s="53" t="str">
        <f t="shared" si="3"/>
        <v>If ResponseID = "R10_2" and Response = "Ocular burns" then Validation_Response=0;</v>
      </c>
      <c r="G78" s="57" t="s">
        <v>1360</v>
      </c>
    </row>
    <row r="79" spans="1:7" x14ac:dyDescent="0.25">
      <c r="A79" s="57" t="s">
        <v>114</v>
      </c>
      <c r="B79" s="59" t="s">
        <v>1236</v>
      </c>
      <c r="C79" s="57">
        <v>3</v>
      </c>
      <c r="E79" s="39" t="str">
        <f t="shared" si="2"/>
        <v>if ResponseID = "R10_1" then Response = "Ocular injury";</v>
      </c>
      <c r="F79" s="53" t="str">
        <f t="shared" si="3"/>
        <v>If ResponseID = "R10_1" and Response = "Ocular injury" then Validation_Response=0;</v>
      </c>
      <c r="G79" s="57" t="s">
        <v>1360</v>
      </c>
    </row>
    <row r="80" spans="1:7" x14ac:dyDescent="0.25">
      <c r="A80" s="57" t="s">
        <v>115</v>
      </c>
      <c r="B80" s="57" t="s">
        <v>1548</v>
      </c>
      <c r="C80" s="57">
        <v>4</v>
      </c>
      <c r="E80" s="39" t="str">
        <f t="shared" si="2"/>
        <v>if ResponseID = "R10_3" then Response = "Surgical complication of the eye";</v>
      </c>
      <c r="F80" s="53" t="str">
        <f t="shared" si="3"/>
        <v>If ResponseID = "R10_3" and Response = "Surgical complication of the eye" then Validation_Response=0;</v>
      </c>
      <c r="G80" s="57" t="s">
        <v>1360</v>
      </c>
    </row>
    <row r="81" spans="1:7" x14ac:dyDescent="0.25">
      <c r="A81" s="57" t="s">
        <v>1251</v>
      </c>
      <c r="B81" s="57" t="s">
        <v>1143</v>
      </c>
      <c r="C81" s="57">
        <v>2</v>
      </c>
      <c r="E81" s="39" t="str">
        <f t="shared" si="2"/>
        <v>if ResponseID = "R11_3" then Response = "Disorders of the visual pathway and visual cortex";</v>
      </c>
      <c r="F81" s="53" t="str">
        <f t="shared" si="3"/>
        <v>If ResponseID = "R11_3" and Response = "Disorders of the visual pathway and visual cortex" then Validation_Response=0;</v>
      </c>
      <c r="G81" s="57" t="s">
        <v>1360</v>
      </c>
    </row>
    <row r="82" spans="1:7" x14ac:dyDescent="0.25">
      <c r="A82" s="57" t="s">
        <v>116</v>
      </c>
      <c r="B82" s="59" t="s">
        <v>117</v>
      </c>
      <c r="C82" s="57">
        <v>3</v>
      </c>
      <c r="E82" s="39" t="str">
        <f t="shared" si="2"/>
        <v>if ResponseID = "R11_1" then Response = "Optic nerve disorders";</v>
      </c>
      <c r="F82" s="53" t="str">
        <f t="shared" si="3"/>
        <v>If ResponseID = "R11_1" and Response = "Optic nerve disorders" then Validation_Response=0;</v>
      </c>
      <c r="G82" s="57" t="s">
        <v>1360</v>
      </c>
    </row>
    <row r="83" spans="1:7" x14ac:dyDescent="0.25">
      <c r="A83" s="57" t="s">
        <v>118</v>
      </c>
      <c r="B83" s="59" t="s">
        <v>1250</v>
      </c>
      <c r="C83" s="57">
        <v>4</v>
      </c>
      <c r="E83" s="39" t="str">
        <f t="shared" si="2"/>
        <v>if ResponseID = "R11_2" then Response = "Visual pathway disorders";</v>
      </c>
      <c r="F83" s="53" t="str">
        <f t="shared" si="3"/>
        <v>If ResponseID = "R11_2" and Response = "Visual pathway disorders" then Validation_Response=0;</v>
      </c>
      <c r="G83" s="57" t="s">
        <v>1360</v>
      </c>
    </row>
    <row r="84" spans="1:7" x14ac:dyDescent="0.25">
      <c r="A84" s="57" t="s">
        <v>119</v>
      </c>
      <c r="B84" s="59" t="s">
        <v>120</v>
      </c>
      <c r="C84" s="57">
        <v>2</v>
      </c>
      <c r="E84" s="39" t="str">
        <f t="shared" si="2"/>
        <v>if ResponseID = "R12_2" then Response = "Color blindness";</v>
      </c>
      <c r="F84" s="53" t="str">
        <f t="shared" si="3"/>
        <v>If ResponseID = "R12_2" and Response = "Color blindness" then Validation_Response=0;</v>
      </c>
      <c r="G84" s="57" t="s">
        <v>1360</v>
      </c>
    </row>
    <row r="85" spans="1:7" x14ac:dyDescent="0.25">
      <c r="A85" s="57" t="s">
        <v>121</v>
      </c>
      <c r="B85" s="59" t="s">
        <v>122</v>
      </c>
      <c r="C85" s="57">
        <v>3</v>
      </c>
      <c r="E85" s="39" t="str">
        <f t="shared" si="2"/>
        <v>if ResponseID = "R12_3" then Response = "Night blindness";</v>
      </c>
      <c r="F85" s="53" t="str">
        <f t="shared" si="3"/>
        <v>If ResponseID = "R12_3" and Response = "Night blindness" then Validation_Response=0;</v>
      </c>
      <c r="G85" s="57" t="s">
        <v>1360</v>
      </c>
    </row>
    <row r="86" spans="1:7" x14ac:dyDescent="0.25">
      <c r="A86" s="57" t="s">
        <v>123</v>
      </c>
      <c r="B86" s="59" t="s">
        <v>124</v>
      </c>
      <c r="C86" s="57">
        <v>4</v>
      </c>
      <c r="E86" s="39" t="str">
        <f t="shared" si="2"/>
        <v>if ResponseID = "R12_1" then Response = "Visual field defect";</v>
      </c>
      <c r="F86" s="53" t="str">
        <f t="shared" si="3"/>
        <v>If ResponseID = "R12_1" and Response = "Visual field defect" then Validation_Response=0;</v>
      </c>
      <c r="G86" s="57" t="s">
        <v>1360</v>
      </c>
    </row>
    <row r="87" spans="1:7" x14ac:dyDescent="0.25">
      <c r="A87" s="57" t="s">
        <v>125</v>
      </c>
      <c r="B87" s="59" t="s">
        <v>126</v>
      </c>
      <c r="C87" s="57">
        <v>5</v>
      </c>
      <c r="E87" s="39" t="str">
        <f t="shared" si="2"/>
        <v>if ResponseID = "R12_4" then Response = "Other/unspecified visual disturbances";</v>
      </c>
      <c r="F87" s="53" t="str">
        <f t="shared" si="3"/>
        <v>If ResponseID = "R12_4" and Response = "Other/unspecified visual disturbances" then Validation_Response=0;</v>
      </c>
      <c r="G87" s="57" t="s">
        <v>1360</v>
      </c>
    </row>
    <row r="88" spans="1:7" x14ac:dyDescent="0.25">
      <c r="A88" s="57" t="s">
        <v>127</v>
      </c>
      <c r="B88" s="59" t="s">
        <v>128</v>
      </c>
      <c r="C88" s="57">
        <v>2</v>
      </c>
      <c r="E88" s="39" t="str">
        <f t="shared" si="2"/>
        <v>if ResponseID = "R13_3" then Response = "Conjunctivitis";</v>
      </c>
      <c r="F88" s="53" t="str">
        <f t="shared" si="3"/>
        <v>If ResponseID = "R13_3" and Response = "Conjunctivitis" then Validation_Response=0;</v>
      </c>
      <c r="G88" s="57" t="s">
        <v>1360</v>
      </c>
    </row>
    <row r="89" spans="1:7" x14ac:dyDescent="0.25">
      <c r="A89" s="57" t="s">
        <v>129</v>
      </c>
      <c r="B89" s="59" t="s">
        <v>130</v>
      </c>
      <c r="C89" s="57">
        <v>3</v>
      </c>
      <c r="E89" s="39" t="str">
        <f t="shared" si="2"/>
        <v>if ResponseID = "R13_7" then Response = "Endophthalmitis";</v>
      </c>
      <c r="F89" s="53" t="str">
        <f t="shared" si="3"/>
        <v>If ResponseID = "R13_7" and Response = "Endophthalmitis" then Validation_Response=0;</v>
      </c>
      <c r="G89" s="57" t="s">
        <v>1360</v>
      </c>
    </row>
    <row r="90" spans="1:7" x14ac:dyDescent="0.25">
      <c r="A90" s="57" t="s">
        <v>131</v>
      </c>
      <c r="B90" s="59" t="s">
        <v>132</v>
      </c>
      <c r="C90" s="57">
        <v>4</v>
      </c>
      <c r="E90" s="39" t="str">
        <f t="shared" si="2"/>
        <v>if ResponseID = "R13_4" then Response = "Eyelid infection and inflammation";</v>
      </c>
      <c r="F90" s="53" t="str">
        <f t="shared" si="3"/>
        <v>If ResponseID = "R13_4" and Response = "Eyelid infection and inflammation" then Validation_Response=0;</v>
      </c>
      <c r="G90" s="57" t="s">
        <v>1360</v>
      </c>
    </row>
    <row r="91" spans="1:7" x14ac:dyDescent="0.25">
      <c r="A91" s="57" t="s">
        <v>133</v>
      </c>
      <c r="B91" s="59" t="s">
        <v>134</v>
      </c>
      <c r="C91" s="57">
        <v>5</v>
      </c>
      <c r="E91" s="39" t="str">
        <f t="shared" si="2"/>
        <v>if ResponseID = "R13_1" then Response = "Infectious diseases";</v>
      </c>
      <c r="F91" s="53" t="str">
        <f t="shared" si="3"/>
        <v>If ResponseID = "R13_1" and Response = "Infectious diseases" then Validation_Response=0;</v>
      </c>
      <c r="G91" s="57" t="s">
        <v>1360</v>
      </c>
    </row>
    <row r="92" spans="1:7" x14ac:dyDescent="0.25">
      <c r="A92" s="57" t="s">
        <v>135</v>
      </c>
      <c r="B92" s="59" t="s">
        <v>136</v>
      </c>
      <c r="C92" s="57">
        <v>6</v>
      </c>
      <c r="E92" s="39" t="str">
        <f t="shared" si="2"/>
        <v>if ResponseID = "R13_2" then Response = "Keratitis";</v>
      </c>
      <c r="F92" s="53" t="str">
        <f t="shared" si="3"/>
        <v>If ResponseID = "R13_2" and Response = "Keratitis" then Validation_Response=0;</v>
      </c>
      <c r="G92" s="57" t="s">
        <v>1360</v>
      </c>
    </row>
    <row r="93" spans="1:7" x14ac:dyDescent="0.25">
      <c r="A93" s="57" t="s">
        <v>137</v>
      </c>
      <c r="B93" s="59" t="s">
        <v>138</v>
      </c>
      <c r="C93" s="57">
        <v>7</v>
      </c>
      <c r="E93" s="39" t="str">
        <f t="shared" si="2"/>
        <v>if ResponseID = "R13_6" then Response = "Lacrimal and orbit inflammation";</v>
      </c>
      <c r="F93" s="53" t="str">
        <f t="shared" si="3"/>
        <v>If ResponseID = "R13_6" and Response = "Lacrimal and orbit inflammation" then Validation_Response=0;</v>
      </c>
      <c r="G93" s="57" t="s">
        <v>1360</v>
      </c>
    </row>
    <row r="94" spans="1:7" x14ac:dyDescent="0.25">
      <c r="A94" s="57" t="s">
        <v>139</v>
      </c>
      <c r="B94" s="59" t="s">
        <v>140</v>
      </c>
      <c r="C94" s="57">
        <v>8</v>
      </c>
      <c r="E94" s="39" t="str">
        <f t="shared" si="2"/>
        <v>if ResponseID = "R13_5" then Response = "Other/unspecified infectious and inflammatory diseases";</v>
      </c>
      <c r="F94" s="53" t="str">
        <f t="shared" si="3"/>
        <v>If ResponseID = "R13_5" and Response = "Other/unspecified infectious and inflammatory diseases" then Validation_Response=0;</v>
      </c>
      <c r="G94" s="57" t="s">
        <v>1360</v>
      </c>
    </row>
    <row r="95" spans="1:7" x14ac:dyDescent="0.25">
      <c r="A95" s="57" t="s">
        <v>141</v>
      </c>
      <c r="B95" s="59" t="s">
        <v>142</v>
      </c>
      <c r="C95" s="57">
        <v>2</v>
      </c>
      <c r="E95" s="39" t="str">
        <f t="shared" si="2"/>
        <v>if ResponseID = "R14_1" then Response = "Congenital anomalies";</v>
      </c>
      <c r="F95" s="53" t="str">
        <f t="shared" si="3"/>
        <v>If ResponseID = "R14_1" and Response = "Congenital anomalies" then Validation_Response=0;</v>
      </c>
      <c r="G95" s="57" t="s">
        <v>1360</v>
      </c>
    </row>
    <row r="96" spans="1:7" x14ac:dyDescent="0.25">
      <c r="A96" s="57" t="s">
        <v>143</v>
      </c>
      <c r="B96" s="59" t="s">
        <v>144</v>
      </c>
      <c r="C96" s="57">
        <v>3</v>
      </c>
      <c r="E96" s="39" t="str">
        <f t="shared" si="2"/>
        <v>if ResponseID = "R14_6" then Response = "Disorders of the globe";</v>
      </c>
      <c r="F96" s="53" t="str">
        <f t="shared" si="3"/>
        <v>If ResponseID = "R14_6" and Response = "Disorders of the globe" then Validation_Response=0;</v>
      </c>
      <c r="G96" s="57" t="s">
        <v>1360</v>
      </c>
    </row>
    <row r="97" spans="1:7" x14ac:dyDescent="0.25">
      <c r="A97" s="57" t="s">
        <v>145</v>
      </c>
      <c r="B97" s="59" t="s">
        <v>146</v>
      </c>
      <c r="C97" s="57">
        <v>4</v>
      </c>
      <c r="E97" s="39" t="str">
        <f t="shared" si="2"/>
        <v>if ResponseID = "R14_5" then Response = "Dry eye syndrome";</v>
      </c>
      <c r="F97" s="53" t="str">
        <f t="shared" si="3"/>
        <v>If ResponseID = "R14_5" and Response = "Dry eye syndrome" then Validation_Response=0;</v>
      </c>
      <c r="G97" s="57" t="s">
        <v>1360</v>
      </c>
    </row>
    <row r="98" spans="1:7" x14ac:dyDescent="0.25">
      <c r="A98" s="57" t="s">
        <v>147</v>
      </c>
      <c r="B98" s="59" t="s">
        <v>148</v>
      </c>
      <c r="C98" s="57">
        <v>5</v>
      </c>
      <c r="E98" s="39" t="str">
        <f t="shared" si="2"/>
        <v>if ResponseID = "R14_4" then Response = "Eyelid disorders";</v>
      </c>
      <c r="F98" s="53" t="str">
        <f t="shared" si="3"/>
        <v>If ResponseID = "R14_4" and Response = "Eyelid disorders" then Validation_Response=0;</v>
      </c>
      <c r="G98" s="57" t="s">
        <v>1360</v>
      </c>
    </row>
    <row r="99" spans="1:7" x14ac:dyDescent="0.25">
      <c r="A99" s="57" t="s">
        <v>149</v>
      </c>
      <c r="B99" s="59" t="s">
        <v>150</v>
      </c>
      <c r="C99" s="57">
        <v>6</v>
      </c>
      <c r="E99" s="39" t="str">
        <f t="shared" si="2"/>
        <v>if ResponseID = "R14_3" then Response = "Lacrimal diseases";</v>
      </c>
      <c r="F99" s="53" t="str">
        <f t="shared" si="3"/>
        <v>If ResponseID = "R14_3" and Response = "Lacrimal diseases" then Validation_Response=0;</v>
      </c>
      <c r="G99" s="57" t="s">
        <v>1360</v>
      </c>
    </row>
    <row r="100" spans="1:7" x14ac:dyDescent="0.25">
      <c r="A100" s="57" t="s">
        <v>151</v>
      </c>
      <c r="B100" s="59" t="s">
        <v>152</v>
      </c>
      <c r="C100" s="57">
        <v>7</v>
      </c>
      <c r="E100" s="39" t="str">
        <f t="shared" si="2"/>
        <v>if ResponseID = "R14_2" then Response = "Other/unspecified orbital and external disease";</v>
      </c>
      <c r="F100" s="53" t="str">
        <f t="shared" si="3"/>
        <v>If ResponseID = "R14_2" and Response = "Other/unspecified orbital and external disease" then Validation_Response=0;</v>
      </c>
      <c r="G100" s="57" t="s">
        <v>1360</v>
      </c>
    </row>
    <row r="101" spans="1:7" x14ac:dyDescent="0.25">
      <c r="A101" s="57" t="s">
        <v>153</v>
      </c>
      <c r="B101" s="59" t="s">
        <v>154</v>
      </c>
      <c r="C101" s="57">
        <v>2</v>
      </c>
      <c r="E101" s="39" t="str">
        <f t="shared" si="2"/>
        <v>if ResponseID = "R15_2" then Response = "Benign neoplasm ";</v>
      </c>
      <c r="F101" s="53" t="str">
        <f t="shared" si="3"/>
        <v>If ResponseID = "R15_2" and Response = "Benign neoplasm " then Validation_Response=0;</v>
      </c>
      <c r="G101" s="57" t="s">
        <v>1360</v>
      </c>
    </row>
    <row r="102" spans="1:7" x14ac:dyDescent="0.25">
      <c r="A102" s="57" t="s">
        <v>155</v>
      </c>
      <c r="B102" s="59" t="s">
        <v>156</v>
      </c>
      <c r="C102" s="57">
        <v>3</v>
      </c>
      <c r="E102" s="39" t="str">
        <f t="shared" si="2"/>
        <v>if ResponseID = "R15_1" then Response = "Malignant neoplasm ";</v>
      </c>
      <c r="F102" s="53" t="str">
        <f t="shared" si="3"/>
        <v>If ResponseID = "R15_1" and Response = "Malignant neoplasm " then Validation_Response=0;</v>
      </c>
      <c r="G102" s="57" t="s">
        <v>1360</v>
      </c>
    </row>
    <row r="103" spans="1:7" x14ac:dyDescent="0.25">
      <c r="A103" s="57" t="s">
        <v>157</v>
      </c>
      <c r="B103" s="59" t="s">
        <v>158</v>
      </c>
      <c r="C103" s="57">
        <v>2</v>
      </c>
      <c r="E103" s="39" t="str">
        <f t="shared" si="2"/>
        <v>if ResponseID = "R16_2" then Response = "Endothelial dystrophy (Fuchs)";</v>
      </c>
      <c r="F103" s="53" t="str">
        <f t="shared" si="3"/>
        <v>If ResponseID = "R16_2" and Response = "Endothelial dystrophy (Fuchs)" then Validation_Response=0;</v>
      </c>
      <c r="G103" s="57" t="s">
        <v>1360</v>
      </c>
    </row>
    <row r="104" spans="1:7" x14ac:dyDescent="0.25">
      <c r="A104" s="57" t="s">
        <v>159</v>
      </c>
      <c r="B104" s="59" t="s">
        <v>160</v>
      </c>
      <c r="C104" s="57">
        <v>3</v>
      </c>
      <c r="E104" s="39" t="str">
        <f t="shared" si="2"/>
        <v>if ResponseID = "R16_1" then Response = "Keratoconus";</v>
      </c>
      <c r="F104" s="53" t="str">
        <f t="shared" si="3"/>
        <v>If ResponseID = "R16_1" and Response = "Keratoconus" then Validation_Response=0;</v>
      </c>
      <c r="G104" s="57" t="s">
        <v>1360</v>
      </c>
    </row>
    <row r="105" spans="1:7" x14ac:dyDescent="0.25">
      <c r="A105" s="57" t="s">
        <v>161</v>
      </c>
      <c r="B105" s="59" t="s">
        <v>162</v>
      </c>
      <c r="C105" s="57">
        <v>4</v>
      </c>
      <c r="E105" s="39" t="str">
        <f t="shared" si="2"/>
        <v>if ResponseID = "R16_3" then Response = "Other corneal disorders";</v>
      </c>
      <c r="F105" s="53" t="str">
        <f t="shared" si="3"/>
        <v>If ResponseID = "R16_3" and Response = "Other corneal disorders" then Validation_Response=0;</v>
      </c>
      <c r="G105" s="57" t="s">
        <v>1360</v>
      </c>
    </row>
    <row r="106" spans="1:7" x14ac:dyDescent="0.25">
      <c r="A106" s="57" t="s">
        <v>163</v>
      </c>
      <c r="B106" s="59" t="s">
        <v>164</v>
      </c>
      <c r="C106" s="57">
        <v>1</v>
      </c>
      <c r="E106" s="39" t="str">
        <f t="shared" si="2"/>
        <v>if ResponseID = "REXANY" then Response = "By any provider type";</v>
      </c>
      <c r="F106" s="53" t="str">
        <f t="shared" si="3"/>
        <v>If ResponseID = "REXANY" and Response = "By any provider type" then Validation_Response=0;</v>
      </c>
      <c r="G106" s="57" t="s">
        <v>1360</v>
      </c>
    </row>
    <row r="107" spans="1:7" x14ac:dyDescent="0.25">
      <c r="A107" s="57" t="s">
        <v>165</v>
      </c>
      <c r="B107" s="59" t="s">
        <v>1106</v>
      </c>
      <c r="C107" s="57">
        <v>2</v>
      </c>
      <c r="E107" s="39" t="str">
        <f t="shared" si="2"/>
        <v>if ResponseID = "REXPHS" then Response = "By an ophthalmologist or other physician";</v>
      </c>
      <c r="F107" s="53" t="str">
        <f t="shared" si="3"/>
        <v>If ResponseID = "REXPHS" and Response = "By an ophthalmologist or other physician" then Validation_Response=0;</v>
      </c>
      <c r="G107" s="57" t="s">
        <v>1360</v>
      </c>
    </row>
    <row r="108" spans="1:7" x14ac:dyDescent="0.25">
      <c r="A108" s="57" t="s">
        <v>166</v>
      </c>
      <c r="B108" s="59" t="s">
        <v>167</v>
      </c>
      <c r="C108" s="57">
        <v>3</v>
      </c>
      <c r="E108" s="39" t="str">
        <f t="shared" si="2"/>
        <v>if ResponseID = "REXOPT" then Response = "By an optometrist or optician";</v>
      </c>
      <c r="F108" s="53" t="str">
        <f t="shared" si="3"/>
        <v>If ResponseID = "REXOPT" and Response = "By an optometrist or optician" then Validation_Response=0;</v>
      </c>
      <c r="G108" s="57" t="s">
        <v>1360</v>
      </c>
    </row>
    <row r="109" spans="1:7" x14ac:dyDescent="0.25">
      <c r="A109" s="57" t="s">
        <v>168</v>
      </c>
      <c r="B109" s="59" t="s">
        <v>169</v>
      </c>
      <c r="C109" s="57">
        <v>1</v>
      </c>
      <c r="E109" s="39" t="str">
        <f t="shared" si="2"/>
        <v>if ResponseID = "RYES" then Response = "Yes";</v>
      </c>
      <c r="F109" s="53" t="str">
        <f t="shared" si="3"/>
        <v>If ResponseID = "RYES" and Response = "Yes" then Validation_Response=0;</v>
      </c>
      <c r="G109" s="57" t="s">
        <v>1360</v>
      </c>
    </row>
    <row r="110" spans="1:7" x14ac:dyDescent="0.25">
      <c r="A110" s="57" t="s">
        <v>170</v>
      </c>
      <c r="B110" s="59" t="s">
        <v>171</v>
      </c>
      <c r="C110" s="57">
        <v>2</v>
      </c>
      <c r="E110" s="39" t="str">
        <f t="shared" si="2"/>
        <v>if ResponseID = "RNO" then Response = "No";</v>
      </c>
      <c r="F110" s="53" t="str">
        <f t="shared" si="3"/>
        <v>If ResponseID = "RNO" and Response = "No" then Validation_Response=0;</v>
      </c>
      <c r="G110" s="57" t="s">
        <v>1360</v>
      </c>
    </row>
    <row r="111" spans="1:7" x14ac:dyDescent="0.25">
      <c r="A111" s="57" t="s">
        <v>172</v>
      </c>
      <c r="B111" s="59" t="s">
        <v>173</v>
      </c>
      <c r="C111" s="57">
        <v>1</v>
      </c>
      <c r="E111" s="39" t="str">
        <f t="shared" si="2"/>
        <v>if ResponseID = "RVNORM" then Response = "Normal vision";</v>
      </c>
      <c r="F111" s="53" t="str">
        <f t="shared" si="3"/>
        <v>If ResponseID = "RVNORM" and Response = "Normal vision" then Validation_Response=0;</v>
      </c>
      <c r="G111" s="57" t="s">
        <v>1360</v>
      </c>
    </row>
    <row r="112" spans="1:7" x14ac:dyDescent="0.25">
      <c r="A112" s="57" t="s">
        <v>174</v>
      </c>
      <c r="B112" s="59" t="s">
        <v>175</v>
      </c>
      <c r="C112" s="57">
        <v>2</v>
      </c>
      <c r="E112" s="39" t="str">
        <f t="shared" si="2"/>
        <v>if ResponseID = "RVANY" then Response = "Any vision loss";</v>
      </c>
      <c r="F112" s="53" t="str">
        <f t="shared" si="3"/>
        <v>If ResponseID = "RVANY" and Response = "Any vision loss" then Validation_Response=0;</v>
      </c>
      <c r="G112" s="57" t="s">
        <v>1360</v>
      </c>
    </row>
    <row r="113" spans="1:7" x14ac:dyDescent="0.25">
      <c r="A113" s="57" t="s">
        <v>176</v>
      </c>
      <c r="B113" s="59" t="s">
        <v>177</v>
      </c>
      <c r="C113" s="57">
        <v>3</v>
      </c>
      <c r="E113" s="39" t="str">
        <f t="shared" si="2"/>
        <v>if ResponseID = "RVIMP" then Response = "Visual impairment";</v>
      </c>
      <c r="F113" s="53" t="str">
        <f t="shared" si="3"/>
        <v>If ResponseID = "RVIMP" and Response = "Visual impairment" then Validation_Response=0;</v>
      </c>
      <c r="G113" s="57" t="s">
        <v>1360</v>
      </c>
    </row>
    <row r="114" spans="1:7" x14ac:dyDescent="0.25">
      <c r="A114" s="57" t="s">
        <v>178</v>
      </c>
      <c r="B114" s="59" t="s">
        <v>179</v>
      </c>
      <c r="C114" s="57">
        <v>4</v>
      </c>
      <c r="E114" s="39" t="str">
        <f t="shared" si="2"/>
        <v>if ResponseID = "RVIMIL" then Response = "Mild visual impairment";</v>
      </c>
      <c r="F114" s="53" t="str">
        <f t="shared" si="3"/>
        <v>If ResponseID = "RVIMIL" and Response = "Mild visual impairment" then Validation_Response=0;</v>
      </c>
      <c r="G114" s="57" t="s">
        <v>1360</v>
      </c>
    </row>
    <row r="115" spans="1:7" x14ac:dyDescent="0.25">
      <c r="A115" s="57" t="s">
        <v>180</v>
      </c>
      <c r="B115" s="59" t="s">
        <v>181</v>
      </c>
      <c r="C115" s="57">
        <v>5</v>
      </c>
      <c r="E115" s="39" t="str">
        <f t="shared" si="2"/>
        <v>if ResponseID = "RVIMOD" then Response = "Moderate visual impairment";</v>
      </c>
      <c r="F115" s="53" t="str">
        <f t="shared" si="3"/>
        <v>If ResponseID = "RVIMOD" and Response = "Moderate visual impairment" then Validation_Response=0;</v>
      </c>
      <c r="G115" s="57" t="s">
        <v>1360</v>
      </c>
    </row>
    <row r="116" spans="1:7" x14ac:dyDescent="0.25">
      <c r="A116" s="57" t="s">
        <v>182</v>
      </c>
      <c r="B116" s="59" t="s">
        <v>183</v>
      </c>
      <c r="C116" s="57">
        <v>6</v>
      </c>
      <c r="E116" s="39" t="str">
        <f t="shared" si="2"/>
        <v>if ResponseID = "RVUSB" then Response = "US-defined blindness";</v>
      </c>
      <c r="F116" s="53" t="str">
        <f t="shared" si="3"/>
        <v>If ResponseID = "RVUSB" and Response = "US-defined blindness" then Validation_Response=0;</v>
      </c>
      <c r="G116" s="57" t="s">
        <v>1360</v>
      </c>
    </row>
    <row r="117" spans="1:7" x14ac:dyDescent="0.25">
      <c r="A117" s="57" t="s">
        <v>184</v>
      </c>
      <c r="B117" s="59" t="s">
        <v>185</v>
      </c>
      <c r="C117" s="57">
        <v>7</v>
      </c>
      <c r="E117" s="39" t="str">
        <f t="shared" si="2"/>
        <v>if ResponseID = "RVWB" then Response = "WHO-defined blindness";</v>
      </c>
      <c r="F117" s="53" t="str">
        <f t="shared" si="3"/>
        <v>If ResponseID = "RVWB" and Response = "WHO-defined blindness" then Validation_Response=0;</v>
      </c>
      <c r="G117" s="57" t="s">
        <v>1360</v>
      </c>
    </row>
    <row r="118" spans="1:7" x14ac:dyDescent="0.25">
      <c r="A118" s="57" t="s">
        <v>186</v>
      </c>
      <c r="B118" s="59" t="s">
        <v>188</v>
      </c>
      <c r="C118" s="57">
        <v>8</v>
      </c>
      <c r="E118" s="39" t="str">
        <f t="shared" si="2"/>
        <v>if ResponseID = "RVMON" then Response = "Monocular vision loss";</v>
      </c>
      <c r="F118" s="53" t="str">
        <f t="shared" si="3"/>
        <v>If ResponseID = "RVMON" and Response = "Monocular vision loss" then Validation_Response=0;</v>
      </c>
      <c r="G118" s="57" t="s">
        <v>1360</v>
      </c>
    </row>
    <row r="119" spans="1:7" x14ac:dyDescent="0.25">
      <c r="A119" s="57" t="s">
        <v>187</v>
      </c>
      <c r="B119" s="59" t="s">
        <v>1083</v>
      </c>
      <c r="C119" s="57">
        <v>9</v>
      </c>
      <c r="E119" s="39" t="str">
        <f t="shared" si="2"/>
        <v>if ResponseID = "RVMISS" then Response = "Missing acuity";</v>
      </c>
      <c r="F119" s="53" t="str">
        <f t="shared" si="3"/>
        <v>If ResponseID = "RVMISS" and Response = "Missing acuity" then Validation_Response=0;</v>
      </c>
      <c r="G119" s="57" t="s">
        <v>1360</v>
      </c>
    </row>
    <row r="120" spans="1:7" x14ac:dyDescent="0.25">
      <c r="A120" s="57" t="s">
        <v>189</v>
      </c>
      <c r="B120" s="59" t="s">
        <v>190</v>
      </c>
      <c r="C120" s="57">
        <v>10</v>
      </c>
      <c r="E120" s="39" t="str">
        <f t="shared" si="2"/>
        <v>if ResponseID = "RVURE" then Response = "Uncorrected refractive error (URE)";</v>
      </c>
      <c r="F120" s="53" t="str">
        <f t="shared" si="3"/>
        <v>If ResponseID = "RVURE" and Response = "Uncorrected refractive error (URE)" then Validation_Response=0;</v>
      </c>
      <c r="G120" s="57" t="s">
        <v>1360</v>
      </c>
    </row>
    <row r="121" spans="1:7" x14ac:dyDescent="0.25">
      <c r="A121" s="57" t="s">
        <v>191</v>
      </c>
      <c r="B121" s="59" t="s">
        <v>192</v>
      </c>
      <c r="C121" s="57">
        <v>1</v>
      </c>
      <c r="E121" s="39" t="str">
        <f t="shared" si="2"/>
        <v>if ResponseID = "RVPNOR" then Response = "Presenting with normal vision";</v>
      </c>
      <c r="F121" s="53" t="str">
        <f t="shared" si="3"/>
        <v>If ResponseID = "RVPNOR" and Response = "Presenting with normal vision" then Validation_Response=0;</v>
      </c>
      <c r="G121" s="57" t="s">
        <v>1360</v>
      </c>
    </row>
    <row r="122" spans="1:7" x14ac:dyDescent="0.25">
      <c r="A122" s="57" t="s">
        <v>193</v>
      </c>
      <c r="B122" s="59" t="s">
        <v>194</v>
      </c>
      <c r="C122" s="57">
        <v>2</v>
      </c>
      <c r="E122" s="39" t="str">
        <f t="shared" si="2"/>
        <v>if ResponseID = "RVPANY" then Response = "Presenting with any vision loss";</v>
      </c>
      <c r="F122" s="53" t="str">
        <f t="shared" si="3"/>
        <v>If ResponseID = "RVPANY" and Response = "Presenting with any vision loss" then Validation_Response=0;</v>
      </c>
      <c r="G122" s="57" t="s">
        <v>1360</v>
      </c>
    </row>
    <row r="123" spans="1:7" x14ac:dyDescent="0.25">
      <c r="A123" s="57" t="s">
        <v>195</v>
      </c>
      <c r="B123" s="59" t="s">
        <v>196</v>
      </c>
      <c r="C123" s="57">
        <v>3</v>
      </c>
      <c r="E123" s="39" t="str">
        <f t="shared" si="2"/>
        <v>if ResponseID = "RVPIMP" then Response = "Presenting with visual impairment";</v>
      </c>
      <c r="F123" s="53" t="str">
        <f t="shared" si="3"/>
        <v>If ResponseID = "RVPIMP" and Response = "Presenting with visual impairment" then Validation_Response=0;</v>
      </c>
      <c r="G123" s="57" t="s">
        <v>1360</v>
      </c>
    </row>
    <row r="124" spans="1:7" x14ac:dyDescent="0.25">
      <c r="A124" s="57" t="s">
        <v>197</v>
      </c>
      <c r="B124" s="59" t="s">
        <v>198</v>
      </c>
      <c r="C124" s="57">
        <v>4</v>
      </c>
      <c r="E124" s="39" t="str">
        <f t="shared" si="2"/>
        <v>if ResponseID = "RVPMIL" then Response = "Presenting with mild visual impairment";</v>
      </c>
      <c r="F124" s="53" t="str">
        <f t="shared" si="3"/>
        <v>If ResponseID = "RVPMIL" and Response = "Presenting with mild visual impairment" then Validation_Response=0;</v>
      </c>
      <c r="G124" s="57" t="s">
        <v>1360</v>
      </c>
    </row>
    <row r="125" spans="1:7" x14ac:dyDescent="0.25">
      <c r="A125" s="57" t="s">
        <v>199</v>
      </c>
      <c r="B125" s="59" t="s">
        <v>200</v>
      </c>
      <c r="C125" s="57">
        <v>5</v>
      </c>
      <c r="E125" s="39" t="str">
        <f t="shared" si="2"/>
        <v>if ResponseID = "RVPMOD" then Response = "Presenting with moderate visual impairment";</v>
      </c>
      <c r="F125" s="53" t="str">
        <f t="shared" si="3"/>
        <v>If ResponseID = "RVPMOD" and Response = "Presenting with moderate visual impairment" then Validation_Response=0;</v>
      </c>
      <c r="G125" s="57" t="s">
        <v>1360</v>
      </c>
    </row>
    <row r="126" spans="1:7" x14ac:dyDescent="0.25">
      <c r="A126" s="57" t="s">
        <v>201</v>
      </c>
      <c r="B126" s="59" t="s">
        <v>202</v>
      </c>
      <c r="C126" s="57">
        <v>6</v>
      </c>
      <c r="E126" s="39" t="str">
        <f t="shared" si="2"/>
        <v>if ResponseID = "RVPUSB" then Response = "Presenting with US-defined blindness";</v>
      </c>
      <c r="F126" s="53" t="str">
        <f t="shared" si="3"/>
        <v>If ResponseID = "RVPUSB" and Response = "Presenting with US-defined blindness" then Validation_Response=0;</v>
      </c>
      <c r="G126" s="57" t="s">
        <v>1360</v>
      </c>
    </row>
    <row r="127" spans="1:7" x14ac:dyDescent="0.25">
      <c r="A127" s="57" t="s">
        <v>203</v>
      </c>
      <c r="B127" s="59" t="s">
        <v>204</v>
      </c>
      <c r="C127" s="57">
        <v>7</v>
      </c>
      <c r="E127" s="39" t="str">
        <f t="shared" si="2"/>
        <v>if ResponseID = "RVPMON" then Response = "Presenting with monocular vision loss";</v>
      </c>
      <c r="F127" s="53" t="str">
        <f t="shared" si="3"/>
        <v>If ResponseID = "RVPMON" and Response = "Presenting with monocular vision loss" then Validation_Response=0;</v>
      </c>
      <c r="G127" s="57" t="s">
        <v>1360</v>
      </c>
    </row>
    <row r="128" spans="1:7" x14ac:dyDescent="0.25">
      <c r="A128" s="57" t="s">
        <v>205</v>
      </c>
      <c r="B128" s="59" t="s">
        <v>206</v>
      </c>
      <c r="C128" s="57">
        <v>8</v>
      </c>
      <c r="E128" s="39" t="str">
        <f t="shared" si="2"/>
        <v>if ResponseID = "RVPMISS" then Response = "Missing presenting acuity";</v>
      </c>
      <c r="F128" s="53" t="str">
        <f t="shared" si="3"/>
        <v>If ResponseID = "RVPMISS" and Response = "Missing presenting acuity" then Validation_Response=0;</v>
      </c>
      <c r="G128" s="57" t="s">
        <v>1360</v>
      </c>
    </row>
    <row r="129" spans="1:7" x14ac:dyDescent="0.25">
      <c r="A129" s="57" t="s">
        <v>207</v>
      </c>
      <c r="B129" s="59" t="s">
        <v>208</v>
      </c>
      <c r="C129" s="57">
        <v>9</v>
      </c>
      <c r="E129" s="39" t="str">
        <f t="shared" si="2"/>
        <v>if ResponseID = "RVPWB" then Response = "Presenting with WHO-defined blindness";</v>
      </c>
      <c r="F129" s="53" t="str">
        <f t="shared" si="3"/>
        <v>If ResponseID = "RVPWB" and Response = "Presenting with WHO-defined blindness" then Validation_Response=0;</v>
      </c>
      <c r="G129" s="57" t="s">
        <v>1360</v>
      </c>
    </row>
    <row r="130" spans="1:7" x14ac:dyDescent="0.25">
      <c r="A130" s="57" t="s">
        <v>209</v>
      </c>
      <c r="B130" s="59" t="s">
        <v>210</v>
      </c>
      <c r="C130" s="57">
        <v>1</v>
      </c>
      <c r="E130" s="39" t="str">
        <f t="shared" ref="E130:E193" si="4">"if "&amp;A$1&amp;" = """&amp;A130&amp;""" then "&amp;B$1&amp;" = """&amp;B130&amp;""";"</f>
        <v>if ResponseID = "RMILD" then Response = "Mild";</v>
      </c>
      <c r="F130" s="53" t="str">
        <f t="shared" si="3"/>
        <v>If ResponseID = "RMILD" and Response = "Mild" then Validation_Response=0;</v>
      </c>
      <c r="G130" s="57" t="s">
        <v>1360</v>
      </c>
    </row>
    <row r="131" spans="1:7" x14ac:dyDescent="0.25">
      <c r="A131" s="57" t="s">
        <v>211</v>
      </c>
      <c r="B131" s="59" t="s">
        <v>212</v>
      </c>
      <c r="C131" s="57">
        <v>2</v>
      </c>
      <c r="E131" s="39" t="str">
        <f t="shared" si="4"/>
        <v>if ResponseID = "RMOD" then Response = "Moderate";</v>
      </c>
      <c r="F131" s="53" t="str">
        <f t="shared" ref="F131:F180" si="5">"If "&amp;A$1&amp;" = """&amp;A131&amp;""" and "&amp;B$1&amp;" = """&amp;B131&amp;""" then Validation_Response=0;"</f>
        <v>If ResponseID = "RMOD" and Response = "Moderate" then Validation_Response=0;</v>
      </c>
      <c r="G131" s="57" t="s">
        <v>1360</v>
      </c>
    </row>
    <row r="132" spans="1:7" x14ac:dyDescent="0.25">
      <c r="A132" s="57" t="s">
        <v>213</v>
      </c>
      <c r="B132" s="59" t="s">
        <v>214</v>
      </c>
      <c r="C132" s="57">
        <v>3</v>
      </c>
      <c r="E132" s="39" t="str">
        <f t="shared" si="4"/>
        <v>if ResponseID = "RSEV" then Response = "Severe";</v>
      </c>
      <c r="F132" s="53" t="str">
        <f t="shared" si="5"/>
        <v>If ResponseID = "RSEV" and Response = "Severe" then Validation_Response=0;</v>
      </c>
      <c r="G132" s="57" t="s">
        <v>1360</v>
      </c>
    </row>
    <row r="133" spans="1:7" x14ac:dyDescent="0.25">
      <c r="A133" s="57" t="s">
        <v>215</v>
      </c>
      <c r="B133" s="59" t="s">
        <v>216</v>
      </c>
      <c r="C133" s="57">
        <v>1</v>
      </c>
      <c r="E133" s="39" t="str">
        <f t="shared" si="4"/>
        <v>if ResponseID = "RPM" then Response = "Within past month";</v>
      </c>
      <c r="F133" s="53" t="str">
        <f t="shared" si="5"/>
        <v>If ResponseID = "RPM" and Response = "Within past month" then Validation_Response=0;</v>
      </c>
      <c r="G133" s="57" t="s">
        <v>1360</v>
      </c>
    </row>
    <row r="134" spans="1:7" x14ac:dyDescent="0.25">
      <c r="A134" s="57" t="s">
        <v>217</v>
      </c>
      <c r="B134" s="59" t="s">
        <v>218</v>
      </c>
      <c r="C134" s="57">
        <v>2</v>
      </c>
      <c r="E134" s="39" t="str">
        <f t="shared" si="4"/>
        <v>if ResponseID = "RPY" then Response = "Within past year";</v>
      </c>
      <c r="F134" s="53" t="str">
        <f t="shared" si="5"/>
        <v>If ResponseID = "RPY" and Response = "Within past year" then Validation_Response=0;</v>
      </c>
      <c r="G134" s="57" t="s">
        <v>1360</v>
      </c>
    </row>
    <row r="135" spans="1:7" x14ac:dyDescent="0.25">
      <c r="A135" s="57" t="s">
        <v>219</v>
      </c>
      <c r="B135" s="59" t="s">
        <v>220</v>
      </c>
      <c r="C135" s="57">
        <v>3</v>
      </c>
      <c r="E135" s="39" t="str">
        <f t="shared" si="4"/>
        <v>if ResponseID = "R2Y" then Response = "Within past 2 years";</v>
      </c>
      <c r="F135" s="53" t="str">
        <f t="shared" si="5"/>
        <v>If ResponseID = "R2Y" and Response = "Within past 2 years" then Validation_Response=0;</v>
      </c>
      <c r="G135" s="57" t="s">
        <v>1360</v>
      </c>
    </row>
    <row r="136" spans="1:7" x14ac:dyDescent="0.25">
      <c r="A136" s="57" t="s">
        <v>221</v>
      </c>
      <c r="B136" s="59" t="s">
        <v>222</v>
      </c>
      <c r="C136" s="57">
        <v>4</v>
      </c>
      <c r="E136" s="39" t="str">
        <f t="shared" si="4"/>
        <v>if ResponseID = "R2MY" then Response = "2 or more years ago";</v>
      </c>
      <c r="F136" s="53" t="str">
        <f t="shared" si="5"/>
        <v>If ResponseID = "R2MY" and Response = "2 or more years ago" then Validation_Response=0;</v>
      </c>
      <c r="G136" s="57" t="s">
        <v>1360</v>
      </c>
    </row>
    <row r="137" spans="1:7" x14ac:dyDescent="0.25">
      <c r="A137" s="57" t="s">
        <v>223</v>
      </c>
      <c r="B137" s="59" t="s">
        <v>224</v>
      </c>
      <c r="C137" s="57">
        <v>5</v>
      </c>
      <c r="E137" s="39" t="str">
        <f t="shared" si="4"/>
        <v>if ResponseID = "RNEV" then Response = "Never";</v>
      </c>
      <c r="F137" s="53" t="str">
        <f t="shared" si="5"/>
        <v>If ResponseID = "RNEV" and Response = "Never" then Validation_Response=0;</v>
      </c>
      <c r="G137" s="57" t="s">
        <v>1360</v>
      </c>
    </row>
    <row r="138" spans="1:7" x14ac:dyDescent="0.25">
      <c r="A138" s="57" t="s">
        <v>225</v>
      </c>
      <c r="B138" s="59" t="s">
        <v>226</v>
      </c>
      <c r="C138" s="57">
        <v>1</v>
      </c>
      <c r="E138" s="39" t="str">
        <f t="shared" si="4"/>
        <v>if ResponseID = "RNOTD" then Response = "Not at all difficult";</v>
      </c>
      <c r="F138" s="53" t="str">
        <f t="shared" si="5"/>
        <v>If ResponseID = "RNOTD" and Response = "Not at all difficult" then Validation_Response=0;</v>
      </c>
      <c r="G138" s="57" t="s">
        <v>1360</v>
      </c>
    </row>
    <row r="139" spans="1:7" x14ac:dyDescent="0.25">
      <c r="A139" s="57" t="s">
        <v>227</v>
      </c>
      <c r="B139" s="59" t="s">
        <v>228</v>
      </c>
      <c r="C139" s="57">
        <v>2</v>
      </c>
      <c r="E139" s="39" t="str">
        <f t="shared" si="4"/>
        <v>if ResponseID = "ROALD" then Response = "Only a little difficult";</v>
      </c>
      <c r="F139" s="53" t="str">
        <f t="shared" si="5"/>
        <v>If ResponseID = "ROALD" and Response = "Only a little difficult" then Validation_Response=0;</v>
      </c>
      <c r="G139" s="57" t="s">
        <v>1360</v>
      </c>
    </row>
    <row r="140" spans="1:7" x14ac:dyDescent="0.25">
      <c r="A140" s="57" t="s">
        <v>229</v>
      </c>
      <c r="B140" s="59" t="s">
        <v>230</v>
      </c>
      <c r="C140" s="57">
        <v>3</v>
      </c>
      <c r="E140" s="39" t="str">
        <f t="shared" si="4"/>
        <v>if ResponseID = "RSWD" then Response = "Somewhat difficult";</v>
      </c>
      <c r="F140" s="53" t="str">
        <f t="shared" si="5"/>
        <v>If ResponseID = "RSWD" and Response = "Somewhat difficult" then Validation_Response=0;</v>
      </c>
      <c r="G140" s="57" t="s">
        <v>1360</v>
      </c>
    </row>
    <row r="141" spans="1:7" x14ac:dyDescent="0.25">
      <c r="A141" s="57" t="s">
        <v>231</v>
      </c>
      <c r="B141" s="59" t="s">
        <v>232</v>
      </c>
      <c r="C141" s="57">
        <v>4</v>
      </c>
      <c r="E141" s="39" t="str">
        <f t="shared" si="4"/>
        <v>if ResponseID = "RVD" then Response = "Very difficult";</v>
      </c>
      <c r="F141" s="53" t="str">
        <f t="shared" si="5"/>
        <v>If ResponseID = "RVD" and Response = "Very difficult" then Validation_Response=0;</v>
      </c>
      <c r="G141" s="57" t="s">
        <v>1360</v>
      </c>
    </row>
    <row r="142" spans="1:7" x14ac:dyDescent="0.25">
      <c r="A142" s="57" t="s">
        <v>233</v>
      </c>
      <c r="B142" s="59" t="s">
        <v>234</v>
      </c>
      <c r="C142" s="57">
        <v>5</v>
      </c>
      <c r="E142" s="39" t="str">
        <f t="shared" si="4"/>
        <v>if ResponseID = "RCNTE" then Response = "Can't do at all because of eyesight";</v>
      </c>
      <c r="F142" s="53" t="str">
        <f t="shared" si="5"/>
        <v>If ResponseID = "RCNTE" and Response = "Can't do at all because of eyesight" then Validation_Response=0;</v>
      </c>
      <c r="G142" s="57" t="s">
        <v>1360</v>
      </c>
    </row>
    <row r="143" spans="1:7" x14ac:dyDescent="0.25">
      <c r="A143" s="57" t="s">
        <v>235</v>
      </c>
      <c r="B143" s="59" t="s">
        <v>236</v>
      </c>
      <c r="C143" s="57">
        <v>6</v>
      </c>
      <c r="E143" s="39" t="str">
        <f t="shared" si="4"/>
        <v>if ResponseID = "RDTOR" then Response = "Do not do this activity for other reasons";</v>
      </c>
      <c r="F143" s="53" t="str">
        <f t="shared" si="5"/>
        <v>If ResponseID = "RDTOR" and Response = "Do not do this activity for other reasons" then Validation_Response=0;</v>
      </c>
      <c r="G143" s="57" t="s">
        <v>1360</v>
      </c>
    </row>
    <row r="144" spans="1:7" x14ac:dyDescent="0.25">
      <c r="A144" s="57" t="s">
        <v>237</v>
      </c>
      <c r="B144" s="59" t="s">
        <v>238</v>
      </c>
      <c r="C144" s="57">
        <v>1</v>
      </c>
      <c r="E144" s="39" t="str">
        <f t="shared" si="4"/>
        <v>if ResponseID = "RND" then Response = "No difficulty";</v>
      </c>
      <c r="F144" s="53" t="str">
        <f t="shared" si="5"/>
        <v>If ResponseID = "RND" and Response = "No difficulty" then Validation_Response=0;</v>
      </c>
      <c r="G144" s="57" t="s">
        <v>1360</v>
      </c>
    </row>
    <row r="145" spans="1:7" x14ac:dyDescent="0.25">
      <c r="A145" s="57" t="s">
        <v>239</v>
      </c>
      <c r="B145" s="59" t="s">
        <v>240</v>
      </c>
      <c r="C145" s="57">
        <v>2</v>
      </c>
      <c r="E145" s="39" t="str">
        <f t="shared" si="4"/>
        <v>if ResponseID = "RSD" then Response = "Some difficulty";</v>
      </c>
      <c r="F145" s="53" t="str">
        <f t="shared" si="5"/>
        <v>If ResponseID = "RSD" and Response = "Some difficulty" then Validation_Response=0;</v>
      </c>
      <c r="G145" s="57" t="s">
        <v>1360</v>
      </c>
    </row>
    <row r="146" spans="1:7" x14ac:dyDescent="0.25">
      <c r="A146" s="57" t="s">
        <v>241</v>
      </c>
      <c r="B146" s="59" t="s">
        <v>242</v>
      </c>
      <c r="C146" s="57">
        <v>3</v>
      </c>
      <c r="E146" s="39" t="str">
        <f t="shared" si="4"/>
        <v>if ResponseID = "RLOTD" then Response = "A lot of difficulty";</v>
      </c>
      <c r="F146" s="53" t="str">
        <f t="shared" si="5"/>
        <v>If ResponseID = "RLOTD" and Response = "A lot of difficulty" then Validation_Response=0;</v>
      </c>
      <c r="G146" s="57" t="s">
        <v>1360</v>
      </c>
    </row>
    <row r="147" spans="1:7" x14ac:dyDescent="0.25">
      <c r="A147" s="57" t="s">
        <v>243</v>
      </c>
      <c r="B147" s="59" t="s">
        <v>244</v>
      </c>
      <c r="C147" s="57">
        <v>4</v>
      </c>
      <c r="E147" s="39" t="str">
        <f t="shared" si="4"/>
        <v>if ResponseID = "RALD" then Response = "A little difficulty";</v>
      </c>
      <c r="F147" s="53" t="str">
        <f t="shared" si="5"/>
        <v>If ResponseID = "RALD" and Response = "A little difficulty" then Validation_Response=0;</v>
      </c>
      <c r="G147" s="57" t="s">
        <v>1360</v>
      </c>
    </row>
    <row r="148" spans="1:7" x14ac:dyDescent="0.25">
      <c r="A148" s="57" t="s">
        <v>245</v>
      </c>
      <c r="B148" s="59" t="s">
        <v>246</v>
      </c>
      <c r="C148" s="57">
        <v>5</v>
      </c>
      <c r="E148" s="39" t="str">
        <f t="shared" si="4"/>
        <v>if ResponseID = "RUNA" then Response = "Cannot do at all/Unable to do";</v>
      </c>
      <c r="F148" s="53" t="str">
        <f t="shared" si="5"/>
        <v>If ResponseID = "RUNA" and Response = "Cannot do at all/Unable to do" then Validation_Response=0;</v>
      </c>
      <c r="G148" s="57" t="s">
        <v>1360</v>
      </c>
    </row>
    <row r="149" spans="1:7" x14ac:dyDescent="0.25">
      <c r="A149" s="57" t="s">
        <v>247</v>
      </c>
      <c r="B149" s="59" t="s">
        <v>248</v>
      </c>
      <c r="C149" s="57">
        <v>6</v>
      </c>
      <c r="E149" s="39" t="str">
        <f t="shared" si="4"/>
        <v>if ResponseID = "RMD" then Response = "Moderate difficulty";</v>
      </c>
      <c r="F149" s="53" t="str">
        <f t="shared" si="5"/>
        <v>If ResponseID = "RMD" and Response = "Moderate difficulty" then Validation_Response=0;</v>
      </c>
      <c r="G149" s="57" t="s">
        <v>1360</v>
      </c>
    </row>
    <row r="150" spans="1:7" x14ac:dyDescent="0.25">
      <c r="A150" s="57" t="s">
        <v>249</v>
      </c>
      <c r="B150" s="59" t="s">
        <v>250</v>
      </c>
      <c r="C150" s="57">
        <v>7</v>
      </c>
      <c r="E150" s="39" t="str">
        <f t="shared" si="4"/>
        <v>if ResponseID = "RED" then Response = "Extremely difficult";</v>
      </c>
      <c r="F150" s="53" t="str">
        <f t="shared" si="5"/>
        <v>If ResponseID = "RED" and Response = "Extremely difficult" then Validation_Response=0;</v>
      </c>
      <c r="G150" s="57" t="s">
        <v>1360</v>
      </c>
    </row>
    <row r="151" spans="1:7" x14ac:dyDescent="0.25">
      <c r="A151" s="57" t="s">
        <v>251</v>
      </c>
      <c r="B151" s="59" t="s">
        <v>252</v>
      </c>
      <c r="C151" s="57">
        <v>8</v>
      </c>
      <c r="E151" s="39" t="str">
        <f t="shared" si="4"/>
        <v>if ResponseID = "RUNE" then Response = "Unable to do because of eyesight";</v>
      </c>
      <c r="F151" s="53" t="str">
        <f t="shared" si="5"/>
        <v>If ResponseID = "RUNE" and Response = "Unable to do because of eyesight" then Validation_Response=0;</v>
      </c>
      <c r="G151" s="57" t="s">
        <v>1360</v>
      </c>
    </row>
    <row r="152" spans="1:7" x14ac:dyDescent="0.25">
      <c r="A152" s="57" t="s">
        <v>253</v>
      </c>
      <c r="B152" s="59" t="s">
        <v>254</v>
      </c>
      <c r="C152" s="57">
        <v>9</v>
      </c>
      <c r="E152" s="39" t="str">
        <f t="shared" si="4"/>
        <v>if ResponseID = "RUNR" then Response = "Unable to do for other reasons";</v>
      </c>
      <c r="F152" s="53" t="str">
        <f t="shared" si="5"/>
        <v>If ResponseID = "RUNR" and Response = "Unable to do for other reasons" then Validation_Response=0;</v>
      </c>
      <c r="G152" s="57" t="s">
        <v>1360</v>
      </c>
    </row>
    <row r="153" spans="1:7" x14ac:dyDescent="0.25">
      <c r="A153" s="57" t="s">
        <v>255</v>
      </c>
      <c r="B153" s="59" t="s">
        <v>256</v>
      </c>
      <c r="C153" s="57">
        <v>1</v>
      </c>
      <c r="E153" s="39" t="str">
        <f t="shared" si="4"/>
        <v>if ResponseID = "RNTS" then Response = "No trouble seeing";</v>
      </c>
      <c r="F153" s="53" t="str">
        <f t="shared" si="5"/>
        <v>If ResponseID = "RNTS" and Response = "No trouble seeing" then Validation_Response=0;</v>
      </c>
      <c r="G153" s="57" t="s">
        <v>1360</v>
      </c>
    </row>
    <row r="154" spans="1:7" x14ac:dyDescent="0.25">
      <c r="A154" s="57" t="s">
        <v>257</v>
      </c>
      <c r="B154" s="59" t="s">
        <v>258</v>
      </c>
      <c r="C154" s="57">
        <v>2</v>
      </c>
      <c r="E154" s="39" t="str">
        <f t="shared" si="4"/>
        <v>if ResponseID = "RALTS" then Response = "A little trouble seeing";</v>
      </c>
      <c r="F154" s="53" t="str">
        <f t="shared" si="5"/>
        <v>If ResponseID = "RALTS" and Response = "A little trouble seeing" then Validation_Response=0;</v>
      </c>
      <c r="G154" s="57" t="s">
        <v>1360</v>
      </c>
    </row>
    <row r="155" spans="1:7" x14ac:dyDescent="0.25">
      <c r="A155" s="57" t="s">
        <v>259</v>
      </c>
      <c r="B155" s="59" t="s">
        <v>260</v>
      </c>
      <c r="C155" s="57">
        <v>3</v>
      </c>
      <c r="E155" s="39" t="str">
        <f t="shared" si="4"/>
        <v>if ResponseID = "RALOTS" then Response = "A lot of trouble seeing";</v>
      </c>
      <c r="F155" s="53" t="str">
        <f t="shared" si="5"/>
        <v>If ResponseID = "RALOTS" and Response = "A lot of trouble seeing" then Validation_Response=0;</v>
      </c>
      <c r="G155" s="57" t="s">
        <v>1360</v>
      </c>
    </row>
    <row r="156" spans="1:7" x14ac:dyDescent="0.25">
      <c r="A156" s="57" t="s">
        <v>261</v>
      </c>
      <c r="B156" s="59" t="s">
        <v>262</v>
      </c>
      <c r="C156" s="57">
        <v>4</v>
      </c>
      <c r="E156" s="39" t="str">
        <f t="shared" si="4"/>
        <v>if ResponseID = "RNUSV" then Response = "No usable vision";</v>
      </c>
      <c r="F156" s="53" t="str">
        <f t="shared" si="5"/>
        <v>If ResponseID = "RNUSV" and Response = "No usable vision" then Validation_Response=0;</v>
      </c>
      <c r="G156" s="57" t="s">
        <v>1360</v>
      </c>
    </row>
    <row r="157" spans="1:7" x14ac:dyDescent="0.25">
      <c r="A157" s="57" t="s">
        <v>263</v>
      </c>
      <c r="B157" s="59" t="s">
        <v>264</v>
      </c>
      <c r="C157" s="57">
        <v>1</v>
      </c>
      <c r="E157" s="39" t="str">
        <f t="shared" si="4"/>
        <v>if ResponseID = "RE" then Response = "Excellent";</v>
      </c>
      <c r="F157" s="53" t="str">
        <f t="shared" si="5"/>
        <v>If ResponseID = "RE" and Response = "Excellent" then Validation_Response=0;</v>
      </c>
      <c r="G157" s="57" t="s">
        <v>1360</v>
      </c>
    </row>
    <row r="158" spans="1:7" x14ac:dyDescent="0.25">
      <c r="A158" s="57" t="s">
        <v>265</v>
      </c>
      <c r="B158" s="59" t="s">
        <v>266</v>
      </c>
      <c r="C158" s="57">
        <v>2</v>
      </c>
      <c r="E158" s="39" t="str">
        <f t="shared" si="4"/>
        <v>if ResponseID = "RG" then Response = "Good";</v>
      </c>
      <c r="F158" s="53" t="str">
        <f t="shared" si="5"/>
        <v>If ResponseID = "RG" and Response = "Good" then Validation_Response=0;</v>
      </c>
      <c r="G158" s="57" t="s">
        <v>1360</v>
      </c>
    </row>
    <row r="159" spans="1:7" x14ac:dyDescent="0.25">
      <c r="A159" s="57" t="s">
        <v>267</v>
      </c>
      <c r="B159" s="59" t="s">
        <v>268</v>
      </c>
      <c r="C159" s="57">
        <v>3</v>
      </c>
      <c r="E159" s="39" t="str">
        <f t="shared" si="4"/>
        <v>if ResponseID = "RF" then Response = "Fair";</v>
      </c>
      <c r="F159" s="53" t="str">
        <f t="shared" si="5"/>
        <v>If ResponseID = "RF" and Response = "Fair" then Validation_Response=0;</v>
      </c>
      <c r="G159" s="57" t="s">
        <v>1360</v>
      </c>
    </row>
    <row r="160" spans="1:7" x14ac:dyDescent="0.25">
      <c r="A160" s="57" t="s">
        <v>269</v>
      </c>
      <c r="B160" s="59" t="s">
        <v>270</v>
      </c>
      <c r="C160" s="57">
        <v>4</v>
      </c>
      <c r="E160" s="39" t="str">
        <f t="shared" si="4"/>
        <v>if ResponseID = "RP" then Response = "Poor";</v>
      </c>
      <c r="F160" s="53" t="str">
        <f t="shared" si="5"/>
        <v>If ResponseID = "RP" and Response = "Poor" then Validation_Response=0;</v>
      </c>
      <c r="G160" s="57" t="s">
        <v>1360</v>
      </c>
    </row>
    <row r="161" spans="1:7" x14ac:dyDescent="0.25">
      <c r="A161" s="57" t="s">
        <v>271</v>
      </c>
      <c r="B161" s="59" t="s">
        <v>272</v>
      </c>
      <c r="C161" s="57">
        <v>5</v>
      </c>
      <c r="E161" s="39" t="str">
        <f t="shared" si="4"/>
        <v>if ResponseID = "RVP" then Response = "Very poor";</v>
      </c>
      <c r="F161" s="53" t="str">
        <f t="shared" si="5"/>
        <v>If ResponseID = "RVP" and Response = "Very poor" then Validation_Response=0;</v>
      </c>
      <c r="G161" s="57" t="s">
        <v>1360</v>
      </c>
    </row>
    <row r="162" spans="1:7" x14ac:dyDescent="0.25">
      <c r="A162" s="57" t="s">
        <v>273</v>
      </c>
      <c r="B162" s="59" t="s">
        <v>274</v>
      </c>
      <c r="C162" s="57">
        <v>1</v>
      </c>
      <c r="E162" s="39" t="str">
        <f t="shared" si="4"/>
        <v>if ResponseID = "RRE" then Response = "Right eye";</v>
      </c>
      <c r="F162" s="53" t="str">
        <f t="shared" si="5"/>
        <v>If ResponseID = "RRE" and Response = "Right eye" then Validation_Response=0;</v>
      </c>
      <c r="G162" s="57" t="s">
        <v>1360</v>
      </c>
    </row>
    <row r="163" spans="1:7" x14ac:dyDescent="0.25">
      <c r="A163" s="57" t="s">
        <v>275</v>
      </c>
      <c r="B163" s="59" t="s">
        <v>276</v>
      </c>
      <c r="C163" s="57">
        <v>2</v>
      </c>
      <c r="E163" s="39" t="str">
        <f t="shared" si="4"/>
        <v>if ResponseID = "RLE" then Response = "Left eye";</v>
      </c>
      <c r="F163" s="53" t="str">
        <f t="shared" si="5"/>
        <v>If ResponseID = "RLE" and Response = "Left eye" then Validation_Response=0;</v>
      </c>
      <c r="G163" s="57" t="s">
        <v>1360</v>
      </c>
    </row>
    <row r="164" spans="1:7" x14ac:dyDescent="0.25">
      <c r="A164" s="57" t="s">
        <v>277</v>
      </c>
      <c r="B164" s="59" t="s">
        <v>278</v>
      </c>
      <c r="C164" s="57">
        <v>3</v>
      </c>
      <c r="E164" s="39" t="str">
        <f t="shared" si="4"/>
        <v>if ResponseID = "RBOTH" then Response = "Both";</v>
      </c>
      <c r="F164" s="53" t="str">
        <f t="shared" si="5"/>
        <v>If ResponseID = "RBOTH" and Response = "Both" then Validation_Response=0;</v>
      </c>
      <c r="G164" s="57" t="s">
        <v>1360</v>
      </c>
    </row>
    <row r="165" spans="1:7" x14ac:dyDescent="0.25">
      <c r="A165" s="57" t="s">
        <v>279</v>
      </c>
      <c r="B165" s="59" t="s">
        <v>280</v>
      </c>
      <c r="C165" s="57">
        <v>1</v>
      </c>
      <c r="E165" s="39" t="str">
        <f t="shared" si="4"/>
        <v>if ResponseID = "R1M" then Response = "Less than 1 month";</v>
      </c>
      <c r="F165" s="53" t="str">
        <f t="shared" si="5"/>
        <v>If ResponseID = "R1M" and Response = "Less than 1 month" then Validation_Response=0;</v>
      </c>
      <c r="G165" s="57" t="s">
        <v>1360</v>
      </c>
    </row>
    <row r="166" spans="1:7" x14ac:dyDescent="0.25">
      <c r="A166" s="57" t="s">
        <v>281</v>
      </c>
      <c r="B166" s="59" t="s">
        <v>282</v>
      </c>
      <c r="C166" s="57">
        <v>2</v>
      </c>
      <c r="E166" s="39" t="str">
        <f t="shared" si="4"/>
        <v>if ResponseID = "R2PLUS" then Response = "More than two years";</v>
      </c>
      <c r="F166" s="53" t="str">
        <f t="shared" si="5"/>
        <v>If ResponseID = "R2PLUS" and Response = "More than two years" then Validation_Response=0;</v>
      </c>
      <c r="G166" s="57" t="s">
        <v>1360</v>
      </c>
    </row>
    <row r="167" spans="1:7" x14ac:dyDescent="0.25">
      <c r="A167" s="57" t="s">
        <v>283</v>
      </c>
      <c r="B167" s="59" t="s">
        <v>284</v>
      </c>
      <c r="C167" s="57">
        <v>12</v>
      </c>
      <c r="E167" s="39" t="str">
        <f t="shared" si="4"/>
        <v>if ResponseID = "RRF" then Response = "Refused";</v>
      </c>
      <c r="F167" s="53" t="str">
        <f t="shared" si="5"/>
        <v>If ResponseID = "RRF" and Response = "Refused" then Validation_Response=0;</v>
      </c>
      <c r="G167" s="57" t="s">
        <v>1360</v>
      </c>
    </row>
    <row r="168" spans="1:7" x14ac:dyDescent="0.25">
      <c r="A168" s="57" t="s">
        <v>285</v>
      </c>
      <c r="B168" s="59" t="s">
        <v>286</v>
      </c>
      <c r="C168" s="57">
        <v>13</v>
      </c>
      <c r="E168" s="39" t="str">
        <f t="shared" si="4"/>
        <v>if ResponseID = "RDK" then Response = "Don't Know";</v>
      </c>
      <c r="F168" s="53" t="str">
        <f t="shared" si="5"/>
        <v>If ResponseID = "RDK" and Response = "Don't Know" then Validation_Response=0;</v>
      </c>
      <c r="G168" s="57" t="s">
        <v>1360</v>
      </c>
    </row>
    <row r="169" spans="1:7" x14ac:dyDescent="0.25">
      <c r="A169" s="57" t="s">
        <v>287</v>
      </c>
      <c r="B169" s="57" t="s">
        <v>1573</v>
      </c>
      <c r="C169" s="57">
        <v>14</v>
      </c>
      <c r="E169" s="39" t="str">
        <f t="shared" si="4"/>
        <v>if ResponseID = "R_NA" then Response = "NA";</v>
      </c>
      <c r="F169" s="53" t="str">
        <f t="shared" si="5"/>
        <v>If ResponseID = "R_NA" and Response = "NA" then Validation_Response=0;</v>
      </c>
      <c r="G169" s="57" t="s">
        <v>1360</v>
      </c>
    </row>
    <row r="170" spans="1:7" x14ac:dyDescent="0.25">
      <c r="A170" s="57" t="s">
        <v>288</v>
      </c>
      <c r="B170" s="59" t="s">
        <v>289</v>
      </c>
      <c r="C170" s="57">
        <v>15</v>
      </c>
      <c r="E170" s="39" t="str">
        <f t="shared" si="4"/>
        <v>if ResponseID = "RNASC" then Response = "Not ascertained";</v>
      </c>
      <c r="F170" s="53" t="str">
        <f t="shared" si="5"/>
        <v>If ResponseID = "RNASC" and Response = "Not ascertained" then Validation_Response=0;</v>
      </c>
      <c r="G170" s="57" t="s">
        <v>1360</v>
      </c>
    </row>
    <row r="171" spans="1:7" x14ac:dyDescent="0.25">
      <c r="A171" s="57" t="s">
        <v>290</v>
      </c>
      <c r="B171" s="59" t="s">
        <v>291</v>
      </c>
      <c r="C171" s="57">
        <v>16</v>
      </c>
      <c r="E171" s="39" t="str">
        <f t="shared" si="4"/>
        <v>if ResponseID = "RREM" then Response = "Removed";</v>
      </c>
      <c r="F171" s="53" t="str">
        <f t="shared" si="5"/>
        <v>If ResponseID = "RREM" and Response = "Removed" then Validation_Response=0;</v>
      </c>
      <c r="G171" s="57" t="s">
        <v>1360</v>
      </c>
    </row>
    <row r="172" spans="1:7" x14ac:dyDescent="0.25">
      <c r="A172" s="57" t="s">
        <v>1162</v>
      </c>
      <c r="B172" s="59" t="s">
        <v>1163</v>
      </c>
      <c r="C172" s="57">
        <v>1</v>
      </c>
      <c r="E172" s="39" t="str">
        <f t="shared" si="4"/>
        <v>if ResponseID = "RSCHL" then Response = "School";</v>
      </c>
      <c r="F172" s="53" t="str">
        <f t="shared" si="5"/>
        <v>If ResponseID = "RSCHL" and Response = "School" then Validation_Response=0;</v>
      </c>
      <c r="G172" s="57" t="s">
        <v>1360</v>
      </c>
    </row>
    <row r="173" spans="1:7" x14ac:dyDescent="0.25">
      <c r="A173" s="57" t="s">
        <v>1164</v>
      </c>
      <c r="B173" s="59" t="s">
        <v>1165</v>
      </c>
      <c r="C173" s="57">
        <v>2</v>
      </c>
      <c r="E173" s="39" t="str">
        <f t="shared" si="4"/>
        <v>if ResponseID = "RCLNC" then Response = "Clinic";</v>
      </c>
      <c r="F173" s="53" t="str">
        <f t="shared" si="5"/>
        <v>If ResponseID = "RCLNC" and Response = "Clinic" then Validation_Response=0;</v>
      </c>
      <c r="G173" s="57" t="s">
        <v>1360</v>
      </c>
    </row>
    <row r="174" spans="1:7" x14ac:dyDescent="0.25">
      <c r="A174" s="57" t="s">
        <v>1272</v>
      </c>
      <c r="B174" s="57" t="s">
        <v>1324</v>
      </c>
      <c r="C174" s="57">
        <v>1</v>
      </c>
      <c r="E174" s="39" t="str">
        <f t="shared" si="4"/>
        <v>if ResponseID = "CTOT" then Response = "All covered services";</v>
      </c>
      <c r="F174" s="53" t="str">
        <f t="shared" si="5"/>
        <v>If ResponseID = "CTOT" and Response = "All covered services" then Validation_Response=0;</v>
      </c>
      <c r="G174" s="57" t="s">
        <v>1360</v>
      </c>
    </row>
    <row r="175" spans="1:7" x14ac:dyDescent="0.25">
      <c r="A175" s="57" t="s">
        <v>1273</v>
      </c>
      <c r="B175" s="57" t="s">
        <v>1325</v>
      </c>
      <c r="C175" s="57">
        <v>2</v>
      </c>
      <c r="E175" s="39" t="str">
        <f t="shared" si="4"/>
        <v>if ResponseID = "CIP" then Response = "Inpatient";</v>
      </c>
      <c r="F175" s="53" t="str">
        <f t="shared" si="5"/>
        <v>If ResponseID = "CIP" and Response = "Inpatient" then Validation_Response=0;</v>
      </c>
      <c r="G175" s="57" t="s">
        <v>1360</v>
      </c>
    </row>
    <row r="176" spans="1:7" x14ac:dyDescent="0.25">
      <c r="A176" s="57" t="s">
        <v>1274</v>
      </c>
      <c r="B176" s="57" t="s">
        <v>1326</v>
      </c>
      <c r="C176" s="57">
        <v>3</v>
      </c>
      <c r="E176" s="39" t="str">
        <f t="shared" si="4"/>
        <v>if ResponseID = "CSNF" then Response = "Skilled nursing facilities";</v>
      </c>
      <c r="F176" s="53" t="str">
        <f t="shared" si="5"/>
        <v>If ResponseID = "CSNF" and Response = "Skilled nursing facilities" then Validation_Response=0;</v>
      </c>
      <c r="G176" s="57" t="s">
        <v>1360</v>
      </c>
    </row>
    <row r="177" spans="1:7" x14ac:dyDescent="0.25">
      <c r="A177" s="57" t="s">
        <v>1275</v>
      </c>
      <c r="B177" s="57" t="s">
        <v>1327</v>
      </c>
      <c r="C177" s="57">
        <v>4</v>
      </c>
      <c r="E177" s="39" t="str">
        <f t="shared" si="4"/>
        <v>if ResponseID = "CHOS" then Response = "Hospital";</v>
      </c>
      <c r="F177" s="53" t="str">
        <f t="shared" si="5"/>
        <v>If ResponseID = "CHOS" and Response = "Hospital" then Validation_Response=0;</v>
      </c>
      <c r="G177" s="57" t="s">
        <v>1360</v>
      </c>
    </row>
    <row r="178" spans="1:7" x14ac:dyDescent="0.25">
      <c r="A178" s="57" t="s">
        <v>1276</v>
      </c>
      <c r="B178" s="57" t="s">
        <v>1328</v>
      </c>
      <c r="C178" s="57">
        <v>5</v>
      </c>
      <c r="E178" s="39" t="str">
        <f t="shared" si="4"/>
        <v>if ResponseID = "CHHS" then Response = "Home health";</v>
      </c>
      <c r="F178" s="53" t="str">
        <f t="shared" si="5"/>
        <v>If ResponseID = "CHHS" and Response = "Home health" then Validation_Response=0;</v>
      </c>
      <c r="G178" s="57" t="s">
        <v>1360</v>
      </c>
    </row>
    <row r="179" spans="1:7" x14ac:dyDescent="0.25">
      <c r="A179" s="57" t="s">
        <v>1277</v>
      </c>
      <c r="B179" s="57" t="s">
        <v>1329</v>
      </c>
      <c r="C179" s="57">
        <v>6</v>
      </c>
      <c r="E179" s="39" t="str">
        <f t="shared" si="4"/>
        <v>if ResponseID = "COUT" then Response = "Outpatient";</v>
      </c>
      <c r="F179" s="53" t="str">
        <f t="shared" si="5"/>
        <v>If ResponseID = "COUT" and Response = "Outpatient" then Validation_Response=0;</v>
      </c>
      <c r="G179" s="57" t="s">
        <v>1360</v>
      </c>
    </row>
    <row r="180" spans="1:7" x14ac:dyDescent="0.25">
      <c r="A180" s="57" t="s">
        <v>1278</v>
      </c>
      <c r="B180" s="57" t="s">
        <v>102</v>
      </c>
      <c r="C180" s="57">
        <v>7</v>
      </c>
      <c r="E180" s="39" t="str">
        <f t="shared" si="4"/>
        <v>if ResponseID = "COTH" then Response = "Other";</v>
      </c>
      <c r="F180" s="53" t="str">
        <f t="shared" si="5"/>
        <v>If ResponseID = "COTH" and Response = "Other" then Validation_Response=0;</v>
      </c>
      <c r="G180" s="57" t="s">
        <v>1360</v>
      </c>
    </row>
    <row r="181" spans="1:7" x14ac:dyDescent="0.25">
      <c r="A181" s="57" t="s">
        <v>1483</v>
      </c>
      <c r="B181" s="59" t="s">
        <v>1542</v>
      </c>
      <c r="C181" s="57">
        <v>1</v>
      </c>
      <c r="D181" s="50"/>
      <c r="E181" s="39" t="str">
        <f t="shared" si="4"/>
        <v>if ResponseID = "RAMDANY" then Response = "Any age related macular degeneration treatment";</v>
      </c>
      <c r="F181" s="53" t="str">
        <f t="shared" ref="F181:F214" si="6">"If "&amp;A$1&amp;" = """&amp;A181&amp;""" and "&amp;B$1&amp;" = """&amp;B181&amp;""" then Validation_Response=0;"</f>
        <v>If ResponseID = "RAMDANY" and Response = "Any age related macular degeneration treatment" then Validation_Response=0;</v>
      </c>
      <c r="G181" s="57" t="s">
        <v>1360</v>
      </c>
    </row>
    <row r="182" spans="1:7" x14ac:dyDescent="0.25">
      <c r="A182" s="57" t="s">
        <v>1511</v>
      </c>
      <c r="B182" s="59" t="s">
        <v>1543</v>
      </c>
      <c r="C182" s="57">
        <v>2</v>
      </c>
      <c r="D182" s="50"/>
      <c r="E182" s="39" t="str">
        <f t="shared" si="4"/>
        <v>if ResponseID = "RCATANY" then Response = "Any cataract treatment";</v>
      </c>
      <c r="F182" s="53" t="str">
        <f t="shared" si="6"/>
        <v>If ResponseID = "RCATANY" and Response = "Any cataract treatment" then Validation_Response=0;</v>
      </c>
      <c r="G182" s="57" t="s">
        <v>1360</v>
      </c>
    </row>
    <row r="183" spans="1:7" x14ac:dyDescent="0.25">
      <c r="A183" s="58" t="s">
        <v>1504</v>
      </c>
      <c r="B183" s="60" t="s">
        <v>1500</v>
      </c>
      <c r="C183" s="57">
        <v>3</v>
      </c>
      <c r="D183" s="50"/>
      <c r="E183" s="39" t="str">
        <f t="shared" si="4"/>
        <v>if ResponseID = "RTESTANY" then Response = "Any diagnostic eye test";</v>
      </c>
      <c r="F183" s="53" t="str">
        <f t="shared" si="6"/>
        <v>If ResponseID = "RTESTANY" and Response = "Any diagnostic eye test" then Validation_Response=0;</v>
      </c>
      <c r="G183" s="57" t="s">
        <v>1360</v>
      </c>
    </row>
    <row r="184" spans="1:7" x14ac:dyDescent="0.25">
      <c r="A184" s="58" t="s">
        <v>1505</v>
      </c>
      <c r="B184" s="60" t="s">
        <v>1475</v>
      </c>
      <c r="C184" s="57">
        <v>4</v>
      </c>
      <c r="D184" s="50"/>
      <c r="E184" s="39" t="str">
        <f t="shared" si="4"/>
        <v>if ResponseID = "RGLAANY" then Response = "Any glaucoma treatment";</v>
      </c>
      <c r="F184" s="53" t="str">
        <f t="shared" si="6"/>
        <v>If ResponseID = "RGLAANY" and Response = "Any glaucoma treatment" then Validation_Response=0;</v>
      </c>
      <c r="G184" s="57" t="s">
        <v>1360</v>
      </c>
    </row>
    <row r="185" spans="1:7" x14ac:dyDescent="0.25">
      <c r="A185" s="58" t="s">
        <v>1506</v>
      </c>
      <c r="B185" s="60" t="s">
        <v>1544</v>
      </c>
      <c r="C185" s="57">
        <v>5</v>
      </c>
      <c r="D185" s="50"/>
      <c r="E185" s="39" t="str">
        <f t="shared" si="4"/>
        <v>if ResponseID = "RDRANY" then Response = "Any diabetic retinopathy treatment";</v>
      </c>
      <c r="F185" s="53" t="str">
        <f t="shared" si="6"/>
        <v>If ResponseID = "RDRANY" and Response = "Any diabetic retinopathy treatment" then Validation_Response=0;</v>
      </c>
      <c r="G185" s="57" t="s">
        <v>1360</v>
      </c>
    </row>
    <row r="186" spans="1:7" x14ac:dyDescent="0.25">
      <c r="A186" s="58" t="s">
        <v>1508</v>
      </c>
      <c r="B186" s="60" t="s">
        <v>1476</v>
      </c>
      <c r="C186" s="57">
        <v>6</v>
      </c>
      <c r="D186" s="50"/>
      <c r="E186" s="39" t="str">
        <f t="shared" si="4"/>
        <v>if ResponseID = "RVCANY" then Response = "Any vision correction";</v>
      </c>
      <c r="F186" s="53" t="str">
        <f t="shared" si="6"/>
        <v>If ResponseID = "RVCANY" and Response = "Any vision correction" then Validation_Response=0;</v>
      </c>
      <c r="G186" s="57" t="s">
        <v>1360</v>
      </c>
    </row>
    <row r="187" spans="1:7" x14ac:dyDescent="0.25">
      <c r="A187" s="58" t="s">
        <v>1520</v>
      </c>
      <c r="B187" s="60" t="s">
        <v>1521</v>
      </c>
      <c r="C187" s="57">
        <v>7</v>
      </c>
      <c r="D187" s="50"/>
      <c r="E187" s="39" t="str">
        <f t="shared" si="4"/>
        <v>if ResponseID = "RSCNANY" then Response = "Any vision screening";</v>
      </c>
      <c r="F187" s="53" t="str">
        <f t="shared" si="6"/>
        <v>If ResponseID = "RSCNANY" and Response = "Any vision screening" then Validation_Response=0;</v>
      </c>
      <c r="G187" s="57" t="s">
        <v>1360</v>
      </c>
    </row>
    <row r="188" spans="1:7" x14ac:dyDescent="0.25">
      <c r="A188" s="57" t="s">
        <v>1501</v>
      </c>
      <c r="B188" s="59" t="s">
        <v>1400</v>
      </c>
      <c r="C188" s="57">
        <v>8</v>
      </c>
      <c r="D188" s="50"/>
      <c r="E188" s="39" t="str">
        <f t="shared" si="4"/>
        <v>if ResponseID = "RVEGF" then Response = "Anti-VEGF injections";</v>
      </c>
      <c r="F188" s="53" t="str">
        <f t="shared" si="6"/>
        <v>If ResponseID = "RVEGF" and Response = "Anti-VEGF injections" then Validation_Response=0;</v>
      </c>
      <c r="G188" s="57" t="s">
        <v>1360</v>
      </c>
    </row>
    <row r="189" spans="1:7" x14ac:dyDescent="0.25">
      <c r="A189" s="57" t="s">
        <v>1484</v>
      </c>
      <c r="B189" s="59" t="s">
        <v>1408</v>
      </c>
      <c r="C189" s="57">
        <v>9</v>
      </c>
      <c r="D189" s="50"/>
      <c r="E189" s="39" t="str">
        <f t="shared" si="4"/>
        <v>if ResponseID = "RCATSUR" then Response = "Cataract surgery";</v>
      </c>
      <c r="F189" s="53" t="str">
        <f t="shared" si="6"/>
        <v>If ResponseID = "RCATSUR" and Response = "Cataract surgery" then Validation_Response=0;</v>
      </c>
      <c r="G189" s="57" t="s">
        <v>1360</v>
      </c>
    </row>
    <row r="190" spans="1:7" x14ac:dyDescent="0.25">
      <c r="A190" s="57" t="s">
        <v>1485</v>
      </c>
      <c r="B190" s="59" t="s">
        <v>1519</v>
      </c>
      <c r="C190" s="57">
        <v>10</v>
      </c>
      <c r="D190" s="50"/>
      <c r="E190" s="39" t="str">
        <f t="shared" si="4"/>
        <v>if ResponseID = "RCONTAC" then Response = "Contact lens or fitting";</v>
      </c>
      <c r="F190" s="53" t="str">
        <f t="shared" si="6"/>
        <v>If ResponseID = "RCONTAC" and Response = "Contact lens or fitting" then Validation_Response=0;</v>
      </c>
      <c r="G190" s="57" t="s">
        <v>1360</v>
      </c>
    </row>
    <row r="191" spans="1:7" x14ac:dyDescent="0.25">
      <c r="A191" s="57" t="s">
        <v>1488</v>
      </c>
      <c r="B191" s="59" t="s">
        <v>1499</v>
      </c>
      <c r="C191" s="57">
        <v>11</v>
      </c>
      <c r="D191" s="50"/>
      <c r="E191" s="39" t="str">
        <f t="shared" si="4"/>
        <v>if ResponseID = "RGLADRN" then Response = "Drain";</v>
      </c>
      <c r="F191" s="53" t="str">
        <f t="shared" si="6"/>
        <v>If ResponseID = "RGLADRN" and Response = "Drain" then Validation_Response=0;</v>
      </c>
      <c r="G191" s="57" t="s">
        <v>1360</v>
      </c>
    </row>
    <row r="192" spans="1:7" x14ac:dyDescent="0.25">
      <c r="A192" s="57" t="s">
        <v>1486</v>
      </c>
      <c r="B192" s="59" t="s">
        <v>1447</v>
      </c>
      <c r="C192" s="57">
        <v>12</v>
      </c>
      <c r="D192" s="50"/>
      <c r="E192" s="39" t="str">
        <f t="shared" si="4"/>
        <v>if ResponseID = "RGLASS" then Response = "Eyeglasses";</v>
      </c>
      <c r="F192" s="53" t="str">
        <f t="shared" si="6"/>
        <v>If ResponseID = "RGLASS" and Response = "Eyeglasses" then Validation_Response=0;</v>
      </c>
      <c r="G192" s="57" t="s">
        <v>1360</v>
      </c>
    </row>
    <row r="193" spans="1:7" x14ac:dyDescent="0.25">
      <c r="A193" s="57" t="s">
        <v>1487</v>
      </c>
      <c r="B193" s="59" t="s">
        <v>1469</v>
      </c>
      <c r="C193" s="57">
        <v>13</v>
      </c>
      <c r="D193" s="50"/>
      <c r="E193" s="39" t="str">
        <f t="shared" si="4"/>
        <v>if ResponseID = "RANGIO" then Response = "Flourescein angiography";</v>
      </c>
      <c r="F193" s="53" t="str">
        <f t="shared" si="6"/>
        <v>If ResponseID = "RANGIO" and Response = "Flourescein angiography" then Validation_Response=0;</v>
      </c>
      <c r="G193" s="57" t="s">
        <v>1360</v>
      </c>
    </row>
    <row r="194" spans="1:7" x14ac:dyDescent="0.25">
      <c r="A194" s="57" t="s">
        <v>1489</v>
      </c>
      <c r="B194" s="59" t="s">
        <v>1451</v>
      </c>
      <c r="C194" s="57">
        <v>14</v>
      </c>
      <c r="D194" s="50"/>
      <c r="E194" s="39" t="str">
        <f t="shared" ref="E194:E214" si="7">"if "&amp;A$1&amp;" = """&amp;A194&amp;""" then "&amp;B$1&amp;" = """&amp;B194&amp;""";"</f>
        <v>if ResponseID = "RSCNGLA" then Response = "Glaucoma screening";</v>
      </c>
      <c r="F194" s="53" t="str">
        <f t="shared" si="6"/>
        <v>If ResponseID = "RSCNGLA" and Response = "Glaucoma screening" then Validation_Response=0;</v>
      </c>
      <c r="G194" s="57" t="s">
        <v>1360</v>
      </c>
    </row>
    <row r="195" spans="1:7" x14ac:dyDescent="0.25">
      <c r="A195" s="57" t="s">
        <v>1490</v>
      </c>
      <c r="B195" s="59" t="s">
        <v>1415</v>
      </c>
      <c r="C195" s="57">
        <v>15</v>
      </c>
      <c r="D195" s="50"/>
      <c r="E195" s="39" t="str">
        <f t="shared" si="7"/>
        <v>if ResponseID = "RGLASUR" then Response = "Glaucoma surgery";</v>
      </c>
      <c r="F195" s="53" t="str">
        <f t="shared" si="6"/>
        <v>If ResponseID = "RGLASUR" and Response = "Glaucoma surgery" then Validation_Response=0;</v>
      </c>
      <c r="G195" s="57" t="s">
        <v>1360</v>
      </c>
    </row>
    <row r="196" spans="1:7" x14ac:dyDescent="0.25">
      <c r="A196" s="57" t="s">
        <v>1491</v>
      </c>
      <c r="B196" s="59" t="s">
        <v>1465</v>
      </c>
      <c r="C196" s="57">
        <v>16</v>
      </c>
      <c r="D196" s="50"/>
      <c r="E196" s="39" t="str">
        <f t="shared" si="7"/>
        <v>if ResponseID = "RGONIO" then Response = "Gonioscopy ";</v>
      </c>
      <c r="F196" s="53" t="str">
        <f t="shared" si="6"/>
        <v>If ResponseID = "RGONIO" and Response = "Gonioscopy " then Validation_Response=0;</v>
      </c>
      <c r="G196" s="57" t="s">
        <v>1360</v>
      </c>
    </row>
    <row r="197" spans="1:7" x14ac:dyDescent="0.25">
      <c r="A197" s="57" t="s">
        <v>1502</v>
      </c>
      <c r="B197" s="59" t="s">
        <v>1403</v>
      </c>
      <c r="C197" s="57">
        <v>17</v>
      </c>
      <c r="D197" s="50"/>
      <c r="E197" s="39" t="str">
        <f t="shared" si="7"/>
        <v>if ResponseID = "RLASER" then Response = "Laser surgery";</v>
      </c>
      <c r="F197" s="53" t="str">
        <f t="shared" si="6"/>
        <v>If ResponseID = "RLASER" and Response = "Laser surgery" then Validation_Response=0;</v>
      </c>
      <c r="G197" s="57" t="s">
        <v>1360</v>
      </c>
    </row>
    <row r="198" spans="1:7" x14ac:dyDescent="0.25">
      <c r="A198" s="57" t="s">
        <v>1517</v>
      </c>
      <c r="B198" s="59" t="s">
        <v>1516</v>
      </c>
      <c r="C198" s="57">
        <v>18</v>
      </c>
      <c r="D198" s="50"/>
      <c r="E198" s="39" t="str">
        <f t="shared" si="7"/>
        <v>if ResponseID = "RLASPH" then Response = "Laser/photocoagulation";</v>
      </c>
      <c r="F198" s="53" t="str">
        <f t="shared" si="6"/>
        <v>If ResponseID = "RLASPH" and Response = "Laser/photocoagulation" then Validation_Response=0;</v>
      </c>
      <c r="G198" s="57" t="s">
        <v>1360</v>
      </c>
    </row>
    <row r="199" spans="1:7" x14ac:dyDescent="0.25">
      <c r="A199" s="57" t="s">
        <v>1492</v>
      </c>
      <c r="B199" s="59" t="s">
        <v>1467</v>
      </c>
      <c r="C199" s="57">
        <v>19</v>
      </c>
      <c r="D199" s="50"/>
      <c r="E199" s="39" t="str">
        <f t="shared" si="7"/>
        <v>if ResponseID = "ROCT" then Response = "Optical coherence tomography";</v>
      </c>
      <c r="F199" s="53" t="str">
        <f t="shared" si="6"/>
        <v>If ResponseID = "ROCT" and Response = "Optical coherence tomography" then Validation_Response=0;</v>
      </c>
      <c r="G199" s="57" t="s">
        <v>1360</v>
      </c>
    </row>
    <row r="200" spans="1:7" x14ac:dyDescent="0.25">
      <c r="A200" s="57" t="s">
        <v>1481</v>
      </c>
      <c r="B200" s="59" t="s">
        <v>1482</v>
      </c>
      <c r="C200" s="57">
        <v>20</v>
      </c>
      <c r="D200" s="50"/>
      <c r="E200" s="39" t="str">
        <f t="shared" si="7"/>
        <v>if ResponseID = "R17_1" then Response = "Other eye disorders";</v>
      </c>
      <c r="F200" s="53" t="str">
        <f t="shared" si="6"/>
        <v>If ResponseID = "R17_1" and Response = "Other eye disorders" then Validation_Response=0;</v>
      </c>
      <c r="G200" s="57" t="s">
        <v>1360</v>
      </c>
    </row>
    <row r="201" spans="1:7" x14ac:dyDescent="0.25">
      <c r="A201" s="57" t="s">
        <v>1503</v>
      </c>
      <c r="B201" s="59" t="s">
        <v>1404</v>
      </c>
      <c r="C201" s="57">
        <v>21</v>
      </c>
      <c r="D201" s="50"/>
      <c r="E201" s="39" t="str">
        <f t="shared" si="7"/>
        <v>if ResponseID = "RPHOTO" then Response = "Photodynamic therapy";</v>
      </c>
      <c r="F201" s="53" t="str">
        <f t="shared" si="6"/>
        <v>If ResponseID = "RPHOTO" and Response = "Photodynamic therapy" then Validation_Response=0;</v>
      </c>
      <c r="G201" s="57" t="s">
        <v>1360</v>
      </c>
    </row>
    <row r="202" spans="1:7" x14ac:dyDescent="0.25">
      <c r="A202" s="57" t="s">
        <v>1479</v>
      </c>
      <c r="B202" s="59" t="s">
        <v>1480</v>
      </c>
      <c r="C202" s="57">
        <v>22</v>
      </c>
      <c r="D202" s="50"/>
      <c r="E202" s="39" t="str">
        <f t="shared" si="7"/>
        <v>if ResponseID = "R1_1" then Response = "Retinal detachment and defects";</v>
      </c>
      <c r="F202" s="53" t="str">
        <f t="shared" si="6"/>
        <v>If ResponseID = "R1_1" and Response = "Retinal detachment and defects" then Validation_Response=0;</v>
      </c>
      <c r="G202" s="57" t="s">
        <v>1360</v>
      </c>
    </row>
    <row r="203" spans="1:7" x14ac:dyDescent="0.25">
      <c r="A203" s="57" t="s">
        <v>1493</v>
      </c>
      <c r="B203" s="59" t="s">
        <v>1444</v>
      </c>
      <c r="C203" s="57">
        <v>23</v>
      </c>
      <c r="D203" s="50"/>
      <c r="E203" s="39" t="str">
        <f t="shared" si="7"/>
        <v>if ResponseID = "RDRRET" then Response = "Retinal detachment repair";</v>
      </c>
      <c r="F203" s="53" t="str">
        <f t="shared" si="6"/>
        <v>If ResponseID = "RDRRET" and Response = "Retinal detachment repair" then Validation_Response=0;</v>
      </c>
      <c r="G203" s="57" t="s">
        <v>1360</v>
      </c>
    </row>
    <row r="204" spans="1:7" x14ac:dyDescent="0.25">
      <c r="A204" s="57" t="s">
        <v>1494</v>
      </c>
      <c r="B204" s="59" t="s">
        <v>1522</v>
      </c>
      <c r="C204" s="57">
        <v>24</v>
      </c>
      <c r="D204" s="50"/>
      <c r="E204" s="39" t="str">
        <f t="shared" si="7"/>
        <v>if ResponseID = "RFUN" then Response = "Stereo fundus exam";</v>
      </c>
      <c r="F204" s="53" t="str">
        <f t="shared" si="6"/>
        <v>If ResponseID = "RFUN" and Response = "Stereo fundus exam" then Validation_Response=0;</v>
      </c>
      <c r="G204" s="57" t="s">
        <v>1360</v>
      </c>
    </row>
    <row r="205" spans="1:7" x14ac:dyDescent="0.25">
      <c r="A205" s="57" t="s">
        <v>1514</v>
      </c>
      <c r="B205" s="59" t="s">
        <v>1515</v>
      </c>
      <c r="C205" s="57">
        <v>25</v>
      </c>
      <c r="D205" s="50"/>
      <c r="E205" s="39" t="str">
        <f t="shared" si="7"/>
        <v>if ResponseID = "RSURG" then Response = "Surgery";</v>
      </c>
      <c r="F205" s="53" t="str">
        <f t="shared" si="6"/>
        <v>If ResponseID = "RSURG" and Response = "Surgery" then Validation_Response=0;</v>
      </c>
      <c r="G205" s="57" t="s">
        <v>1360</v>
      </c>
    </row>
    <row r="206" spans="1:7" x14ac:dyDescent="0.25">
      <c r="A206" s="57" t="s">
        <v>1495</v>
      </c>
      <c r="B206" s="59" t="s">
        <v>1478</v>
      </c>
      <c r="C206" s="57">
        <v>26</v>
      </c>
      <c r="D206" s="50"/>
      <c r="E206" s="39" t="str">
        <f t="shared" si="7"/>
        <v>if ResponseID = "RTONO" then Response = "Tonometry test";</v>
      </c>
      <c r="F206" s="53" t="str">
        <f t="shared" si="6"/>
        <v>If ResponseID = "RTONO" and Response = "Tonometry test" then Validation_Response=0;</v>
      </c>
      <c r="G206" s="57" t="s">
        <v>1360</v>
      </c>
    </row>
    <row r="207" spans="1:7" x14ac:dyDescent="0.25">
      <c r="A207" s="57" t="s">
        <v>1496</v>
      </c>
      <c r="B207" s="59" t="s">
        <v>1445</v>
      </c>
      <c r="C207" s="57">
        <v>27</v>
      </c>
      <c r="D207" s="50"/>
      <c r="E207" s="39" t="str">
        <f t="shared" si="7"/>
        <v>if ResponseID = "RDRVIC" then Response = "Victrectomy";</v>
      </c>
      <c r="F207" s="53" t="str">
        <f t="shared" si="6"/>
        <v>If ResponseID = "RDRVIC" and Response = "Victrectomy" then Validation_Response=0;</v>
      </c>
      <c r="G207" s="57" t="s">
        <v>1360</v>
      </c>
    </row>
    <row r="208" spans="1:7" x14ac:dyDescent="0.25">
      <c r="A208" s="57" t="s">
        <v>1497</v>
      </c>
      <c r="B208" s="59" t="s">
        <v>1470</v>
      </c>
      <c r="C208" s="57">
        <v>28</v>
      </c>
      <c r="D208" s="50"/>
      <c r="E208" s="39" t="str">
        <f t="shared" si="7"/>
        <v>if ResponseID = "RSCNVIS" then Response = "Vision screening";</v>
      </c>
      <c r="F208" s="53" t="str">
        <f t="shared" si="6"/>
        <v>If ResponseID = "RSCNVIS" and Response = "Vision screening" then Validation_Response=0;</v>
      </c>
      <c r="G208" s="57" t="s">
        <v>1360</v>
      </c>
    </row>
    <row r="209" spans="1:7" x14ac:dyDescent="0.25">
      <c r="A209" s="57" t="s">
        <v>1498</v>
      </c>
      <c r="B209" s="59" t="s">
        <v>1466</v>
      </c>
      <c r="C209" s="57">
        <v>29</v>
      </c>
      <c r="D209" s="50"/>
      <c r="E209" s="39" t="str">
        <f t="shared" si="7"/>
        <v>if ResponseID = "RVISFLD" then Response = "Visual field testing";</v>
      </c>
      <c r="F209" s="53" t="str">
        <f t="shared" si="6"/>
        <v>If ResponseID = "RVISFLD" and Response = "Visual field testing" then Validation_Response=0;</v>
      </c>
      <c r="G209" s="57" t="s">
        <v>1360</v>
      </c>
    </row>
    <row r="210" spans="1:7" x14ac:dyDescent="0.25">
      <c r="A210" s="58" t="s">
        <v>1507</v>
      </c>
      <c r="B210" s="59" t="s">
        <v>1545</v>
      </c>
      <c r="C210" s="57">
        <v>30</v>
      </c>
      <c r="D210" s="50"/>
      <c r="E210" s="39" t="str">
        <f t="shared" si="7"/>
        <v>if ResponseID = "RAMDOTH" then Response = "Other age related macular degeneration treatments";</v>
      </c>
      <c r="F210" s="53" t="str">
        <f t="shared" si="6"/>
        <v>If ResponseID = "RAMDOTH" and Response = "Other age related macular degeneration treatments" then Validation_Response=0;</v>
      </c>
      <c r="G210" s="57" t="s">
        <v>1360</v>
      </c>
    </row>
    <row r="211" spans="1:7" x14ac:dyDescent="0.25">
      <c r="A211" s="58" t="s">
        <v>1509</v>
      </c>
      <c r="B211" s="58" t="s">
        <v>1510</v>
      </c>
      <c r="C211" s="57">
        <v>31</v>
      </c>
      <c r="D211" s="50"/>
      <c r="E211" s="39" t="str">
        <f t="shared" si="7"/>
        <v>if ResponseID = "RCATOTH" then Response = "Other cataract treatment";</v>
      </c>
      <c r="F211" s="53" t="str">
        <f t="shared" si="6"/>
        <v>If ResponseID = "RCATOTH" and Response = "Other cataract treatment" then Validation_Response=0;</v>
      </c>
      <c r="G211" s="57" t="s">
        <v>1360</v>
      </c>
    </row>
    <row r="212" spans="1:7" x14ac:dyDescent="0.25">
      <c r="A212" s="58" t="s">
        <v>1512</v>
      </c>
      <c r="B212" s="58" t="s">
        <v>1513</v>
      </c>
      <c r="C212" s="57">
        <v>32</v>
      </c>
      <c r="D212" s="50"/>
      <c r="E212" s="39" t="str">
        <f t="shared" si="7"/>
        <v>if ResponseID = "RGLAOTH" then Response = "Other glaucoma treatment";</v>
      </c>
      <c r="F212" s="53" t="str">
        <f t="shared" si="6"/>
        <v>If ResponseID = "RGLAOTH" and Response = "Other glaucoma treatment" then Validation_Response=0;</v>
      </c>
      <c r="G212" s="57" t="s">
        <v>1360</v>
      </c>
    </row>
    <row r="213" spans="1:7" x14ac:dyDescent="0.25">
      <c r="A213" s="58" t="s">
        <v>1518</v>
      </c>
      <c r="B213" s="60" t="s">
        <v>1546</v>
      </c>
      <c r="C213" s="57">
        <v>33</v>
      </c>
      <c r="D213" s="50"/>
      <c r="E213" s="39" t="str">
        <f t="shared" si="7"/>
        <v>if ResponseID = "RDROTH" then Response = "Any diabetic retinopathy treatments";</v>
      </c>
      <c r="F213" s="53" t="str">
        <f t="shared" si="6"/>
        <v>If ResponseID = "RDROTH" and Response = "Any diabetic retinopathy treatments" then Validation_Response=0;</v>
      </c>
      <c r="G213" s="57" t="s">
        <v>1360</v>
      </c>
    </row>
    <row r="214" spans="1:7" x14ac:dyDescent="0.25">
      <c r="A214" s="54" t="s">
        <v>1584</v>
      </c>
      <c r="B214" s="54" t="s">
        <v>1583</v>
      </c>
      <c r="C214" s="54">
        <v>3</v>
      </c>
      <c r="D214" s="54"/>
      <c r="E214" s="39" t="str">
        <f t="shared" si="7"/>
        <v>if ResponseID = "REYESP" then Response = "Eye doctor or eye specialist";</v>
      </c>
      <c r="F214" s="53" t="str">
        <f t="shared" si="6"/>
        <v>If ResponseID = "REYESP" and Response = "Eye doctor or eye specialist" then Validation_Response=0;</v>
      </c>
    </row>
    <row r="215" spans="1:7" x14ac:dyDescent="0.25">
      <c r="A215" s="54" t="s">
        <v>1586</v>
      </c>
      <c r="B215" s="54" t="s">
        <v>1585</v>
      </c>
      <c r="C215" s="54">
        <v>4</v>
      </c>
      <c r="D215" s="54"/>
      <c r="E215" s="39" t="str">
        <f t="shared" ref="E215:E227" si="8">"if "&amp;A$1&amp;" = """&amp;A215&amp;""" then "&amp;B$1&amp;" = """&amp;B215&amp;""";"</f>
        <v>if ResponseID = "RPED" then Response = "Pediatrician or other general doctor’s office";</v>
      </c>
      <c r="F215" s="53" t="str">
        <f t="shared" ref="F215:F227" si="9">"If "&amp;A$1&amp;" = """&amp;A215&amp;""" and "&amp;B$1&amp;" = """&amp;B215&amp;""" then Validation_Response=0;"</f>
        <v>If ResponseID = "RPED" and Response = "Pediatrician or other general doctor’s office" then Validation_Response=0;</v>
      </c>
    </row>
    <row r="216" spans="1:7" s="61" customFormat="1" x14ac:dyDescent="0.25">
      <c r="A216" s="54" t="s">
        <v>1742</v>
      </c>
      <c r="B216" s="54" t="s">
        <v>1743</v>
      </c>
      <c r="C216" s="54">
        <v>1</v>
      </c>
      <c r="D216" s="54"/>
      <c r="E216" s="39" t="str">
        <f t="shared" si="8"/>
        <v>if ResponseID = "RB12" then Response = "One to two years";</v>
      </c>
      <c r="F216" s="39" t="str">
        <f t="shared" si="9"/>
        <v>If ResponseID = "RB12" and Response = "One to two years" then Validation_Response=0;</v>
      </c>
    </row>
    <row r="217" spans="1:7" s="61" customFormat="1" x14ac:dyDescent="0.25">
      <c r="A217" s="54" t="s">
        <v>1745</v>
      </c>
      <c r="B217" s="59" t="s">
        <v>1746</v>
      </c>
      <c r="C217" s="54">
        <v>2</v>
      </c>
      <c r="D217" s="54"/>
      <c r="E217" s="39" t="str">
        <f t="shared" si="8"/>
        <v>if ResponseID = "RALW" then Response = "Always";</v>
      </c>
      <c r="F217" s="39" t="str">
        <f t="shared" si="9"/>
        <v>If ResponseID = "RALW" and Response = "Always" then Validation_Response=0;</v>
      </c>
    </row>
    <row r="218" spans="1:7" s="61" customFormat="1" x14ac:dyDescent="0.25">
      <c r="A218" s="61" t="s">
        <v>1748</v>
      </c>
      <c r="B218" s="61" t="s">
        <v>1747</v>
      </c>
      <c r="C218" s="54">
        <v>3</v>
      </c>
      <c r="D218" s="54"/>
      <c r="E218" s="39" t="str">
        <f t="shared" si="8"/>
        <v>if ResponseID = "RL1Y" then Response = "1-12 months";</v>
      </c>
      <c r="F218" s="39" t="str">
        <f t="shared" si="9"/>
        <v>If ResponseID = "RL1Y" and Response = "1-12 months" then Validation_Response=0;</v>
      </c>
    </row>
    <row r="219" spans="1:7" s="61" customFormat="1" x14ac:dyDescent="0.25">
      <c r="A219" s="61" t="s">
        <v>1750</v>
      </c>
      <c r="B219" s="61" t="s">
        <v>1749</v>
      </c>
      <c r="C219" s="54">
        <v>4</v>
      </c>
      <c r="D219" s="54"/>
      <c r="E219" s="39" t="str">
        <f t="shared" si="8"/>
        <v>if ResponseID = "RB12Y" then Response = "13-24 months";</v>
      </c>
      <c r="F219" s="39" t="str">
        <f t="shared" si="9"/>
        <v>If ResponseID = "RB12Y" and Response = "13-24 months" then Validation_Response=0;</v>
      </c>
    </row>
    <row r="220" spans="1:7" s="61" customFormat="1" x14ac:dyDescent="0.25">
      <c r="A220" s="61" t="s">
        <v>1751</v>
      </c>
      <c r="B220" s="61" t="s">
        <v>1754</v>
      </c>
      <c r="C220" s="54">
        <v>1</v>
      </c>
      <c r="D220" s="54"/>
      <c r="E220" s="39" t="str">
        <f t="shared" si="8"/>
        <v>if ResponseID = "RMTIM" then Response = "Most of the time";</v>
      </c>
      <c r="F220" s="39" t="str">
        <f t="shared" si="9"/>
        <v>If ResponseID = "RMTIM" and Response = "Most of the time" then Validation_Response=0;</v>
      </c>
    </row>
    <row r="221" spans="1:7" s="61" customFormat="1" x14ac:dyDescent="0.25">
      <c r="A221" s="61" t="s">
        <v>1752</v>
      </c>
      <c r="B221" s="61" t="s">
        <v>1755</v>
      </c>
      <c r="C221" s="54">
        <v>2</v>
      </c>
      <c r="D221" s="54"/>
      <c r="E221" s="39" t="str">
        <f t="shared" si="8"/>
        <v>if ResponseID = "RSOMT" then Response = "Some of the time";</v>
      </c>
      <c r="F221" s="39" t="str">
        <f t="shared" si="9"/>
        <v>If ResponseID = "RSOMT" and Response = "Some of the time" then Validation_Response=0;</v>
      </c>
    </row>
    <row r="222" spans="1:7" s="61" customFormat="1" x14ac:dyDescent="0.25">
      <c r="A222" s="61" t="s">
        <v>1753</v>
      </c>
      <c r="B222" s="61" t="s">
        <v>1756</v>
      </c>
      <c r="C222" s="54">
        <v>3</v>
      </c>
      <c r="D222" s="54"/>
      <c r="E222" s="39" t="str">
        <f t="shared" si="8"/>
        <v>if ResponseID = "RNONT" then Response = "None of the time";</v>
      </c>
      <c r="F222" s="39" t="str">
        <f t="shared" si="9"/>
        <v>If ResponseID = "RNONT" and Response = "None of the time" then Validation_Response=0;</v>
      </c>
    </row>
    <row r="223" spans="1:7" s="61" customFormat="1" x14ac:dyDescent="0.25">
      <c r="A223" s="54" t="s">
        <v>1769</v>
      </c>
      <c r="B223" s="54" t="s">
        <v>1771</v>
      </c>
      <c r="C223" s="54">
        <v>1</v>
      </c>
      <c r="D223" s="54"/>
      <c r="E223" s="39" t="str">
        <f t="shared" si="8"/>
        <v>if ResponseID = "R1Y" then Response = "In the last 12 months";</v>
      </c>
      <c r="F223" s="39" t="str">
        <f t="shared" si="9"/>
        <v>If ResponseID = "R1Y" and Response = "In the last 12 months" then Validation_Response=0;</v>
      </c>
    </row>
    <row r="224" spans="1:7" s="61" customFormat="1" x14ac:dyDescent="0.25">
      <c r="A224" s="54" t="s">
        <v>1767</v>
      </c>
      <c r="B224" s="54" t="s">
        <v>1768</v>
      </c>
      <c r="C224" s="54">
        <v>2</v>
      </c>
      <c r="D224" s="54"/>
      <c r="E224" s="39" t="str">
        <f t="shared" si="8"/>
        <v>if ResponseID = "R1T2Y" then Response = "In the last 13-24 months";</v>
      </c>
      <c r="F224" s="39" t="str">
        <f t="shared" si="9"/>
        <v>If ResponseID = "R1T2Y" and Response = "In the last 13-24 months" then Validation_Response=0;</v>
      </c>
    </row>
    <row r="225" spans="1:6" s="61" customFormat="1" x14ac:dyDescent="0.25">
      <c r="A225" s="54" t="s">
        <v>1770</v>
      </c>
      <c r="B225" s="54" t="s">
        <v>1772</v>
      </c>
      <c r="C225" s="54">
        <v>3</v>
      </c>
      <c r="D225" s="54"/>
      <c r="E225" s="39" t="str">
        <f t="shared" si="8"/>
        <v>if ResponseID = "RO2Y" then Response = "Over 24 months";</v>
      </c>
      <c r="F225" s="39" t="str">
        <f t="shared" si="9"/>
        <v>If ResponseID = "RO2Y" and Response = "Over 24 months" then Validation_Response=0;</v>
      </c>
    </row>
    <row r="226" spans="1:6" s="61" customFormat="1" x14ac:dyDescent="0.25">
      <c r="A226" s="54" t="s">
        <v>1773</v>
      </c>
      <c r="B226" s="54" t="s">
        <v>1774</v>
      </c>
      <c r="C226" s="54">
        <v>1</v>
      </c>
      <c r="D226" s="54"/>
      <c r="E226" s="39" t="str">
        <f t="shared" si="8"/>
        <v>if ResponseID = "RINJECT" then Response = "Intravitreal injection";</v>
      </c>
      <c r="F226" s="39" t="str">
        <f t="shared" si="9"/>
        <v>If ResponseID = "RINJECT" and Response = "Intravitreal injection" then Validation_Response=0;</v>
      </c>
    </row>
    <row r="227" spans="1:6" s="61" customFormat="1" x14ac:dyDescent="0.25">
      <c r="A227" s="54" t="s">
        <v>1775</v>
      </c>
      <c r="B227" s="54" t="s">
        <v>1776</v>
      </c>
      <c r="C227" s="54">
        <v>2</v>
      </c>
      <c r="D227" s="54"/>
      <c r="E227" s="39" t="str">
        <f t="shared" si="8"/>
        <v>if ResponseID = "RSCNDR" then Response = "Diabetic Retinopathy Telemedicine Screening";</v>
      </c>
      <c r="F227" s="39" t="str">
        <f t="shared" si="9"/>
        <v>If ResponseID = "RSCNDR" and Response = "Diabetic Retinopathy Telemedicine Screening" then Validation_Response=0;</v>
      </c>
    </row>
    <row r="228" spans="1:6" s="58" customFormat="1" x14ac:dyDescent="0.25">
      <c r="A228" s="58" t="s">
        <v>8633</v>
      </c>
      <c r="B228" s="58" t="s">
        <v>1774</v>
      </c>
      <c r="C228" s="58">
        <v>34</v>
      </c>
      <c r="D228" s="58" t="s">
        <v>8997</v>
      </c>
      <c r="E228" s="58" t="str">
        <f t="shared" ref="E228" si="10">"if "&amp;A$1&amp;" = """&amp;A228&amp;""" then "&amp;B$1&amp;" = """&amp;B228&amp;""";"</f>
        <v>if ResponseID = "RINJ" then Response = "Intravitreal injection";</v>
      </c>
      <c r="F228" s="58" t="str">
        <f t="shared" ref="F228" si="11">"If "&amp;A$1&amp;" = """&amp;A228&amp;""" and "&amp;B$1&amp;" = """&amp;B228&amp;""" then Validation_Response=0;"</f>
        <v>If ResponseID = "RINJ" and Response = "Intravitreal injection" then Validation_Response=0;</v>
      </c>
    </row>
    <row r="229" spans="1:6" s="58" customFormat="1" x14ac:dyDescent="0.25">
      <c r="A229" s="58" t="s">
        <v>8635</v>
      </c>
      <c r="B229" s="58" t="s">
        <v>8663</v>
      </c>
      <c r="C229" s="58">
        <v>35</v>
      </c>
      <c r="D229" s="58" t="s">
        <v>8997</v>
      </c>
      <c r="E229" s="58" t="str">
        <f>"if "&amp;A$1&amp;" = """&amp;A229&amp;""" then "&amp;B$1&amp;" = """&amp;B229&amp;""";"</f>
        <v>if ResponseID = "R5_VT" then Response = "Specified glaucoma";</v>
      </c>
      <c r="F229" s="58" t="str">
        <f>"If "&amp;A$1&amp;" = """&amp;A229&amp;""" and "&amp;B$1&amp;" = """&amp;B229&amp;""" then Validation_Response=0;"</f>
        <v>If ResponseID = "R5_VT" and Response = "Specified glaucoma" then Validation_Response=0;</v>
      </c>
    </row>
    <row r="230" spans="1:6" s="58" customFormat="1" x14ac:dyDescent="0.25">
      <c r="A230" s="58" t="s">
        <v>8634</v>
      </c>
      <c r="B230" s="58" t="s">
        <v>8662</v>
      </c>
      <c r="C230" s="58">
        <v>36</v>
      </c>
      <c r="D230" s="58" t="s">
        <v>8997</v>
      </c>
      <c r="E230" s="58" t="str">
        <f t="shared" ref="E230:E239" si="12">"if "&amp;A$1&amp;" = """&amp;A230&amp;""" then "&amp;B$1&amp;" = """&amp;B230&amp;""";"</f>
        <v>if ResponseID = "R5_NVT" then Response = "Suspect or unclassified glaucoma";</v>
      </c>
      <c r="F230" s="58" t="str">
        <f t="shared" ref="F230:F239" si="13">"If "&amp;A$1&amp;" = """&amp;A230&amp;""" and "&amp;B$1&amp;" = """&amp;B230&amp;""" then Validation_Response=0;"</f>
        <v>If ResponseID = "R5_NVT" and Response = "Suspect or unclassified glaucoma" then Validation_Response=0;</v>
      </c>
    </row>
    <row r="231" spans="1:6" s="58" customFormat="1" x14ac:dyDescent="0.25">
      <c r="A231" s="58" t="s">
        <v>8637</v>
      </c>
      <c r="B231" s="58" t="s">
        <v>8649</v>
      </c>
      <c r="C231" s="58">
        <v>37</v>
      </c>
      <c r="D231" s="58" t="s">
        <v>8997</v>
      </c>
      <c r="E231" s="58" t="str">
        <f>"if "&amp;A$1&amp;" = """&amp;A231&amp;""" then "&amp;B$1&amp;" = """&amp;B231&amp;""";"</f>
        <v>if ResponseID = "R6_TX" then Response = "Diagnosed treated cataract";</v>
      </c>
      <c r="F231" s="58" t="str">
        <f>"If "&amp;A$1&amp;" = """&amp;A231&amp;""" and "&amp;B$1&amp;" = """&amp;B231&amp;""" then Validation_Response=0;"</f>
        <v>If ResponseID = "R6_TX" and Response = "Diagnosed treated cataract" then Validation_Response=0;</v>
      </c>
    </row>
    <row r="232" spans="1:6" s="58" customFormat="1" x14ac:dyDescent="0.25">
      <c r="A232" s="58" t="s">
        <v>8636</v>
      </c>
      <c r="B232" s="58" t="s">
        <v>8648</v>
      </c>
      <c r="C232" s="58">
        <v>38</v>
      </c>
      <c r="D232" s="58" t="s">
        <v>8997</v>
      </c>
      <c r="E232" s="58" t="str">
        <f t="shared" si="12"/>
        <v>if ResponseID = "R6_NTX" then Response = "Diagnosed untreated cataract";</v>
      </c>
      <c r="F232" s="58" t="str">
        <f t="shared" si="13"/>
        <v>If ResponseID = "R6_NTX" and Response = "Diagnosed untreated cataract" then Validation_Response=0;</v>
      </c>
    </row>
    <row r="233" spans="1:6" s="58" customFormat="1" x14ac:dyDescent="0.25">
      <c r="A233" s="58" t="s">
        <v>8639</v>
      </c>
      <c r="B233" s="58" t="s">
        <v>8646</v>
      </c>
      <c r="C233" s="58">
        <v>40</v>
      </c>
      <c r="D233" s="58" t="s">
        <v>8997</v>
      </c>
      <c r="E233" s="58" t="str">
        <f>"if "&amp;A$1&amp;" = """&amp;A233&amp;""" then "&amp;B$1&amp;" = """&amp;B233&amp;""";"</f>
        <v>if ResponseID = "R2_7" then Response = "Severe non-proliferative";</v>
      </c>
      <c r="F233" s="58" t="str">
        <f>"If "&amp;A$1&amp;" = """&amp;A233&amp;""" and "&amp;B$1&amp;" = """&amp;B233&amp;""" then Validation_Response=0;"</f>
        <v>If ResponseID = "R2_7" and Response = "Severe non-proliferative" then Validation_Response=0;</v>
      </c>
    </row>
    <row r="234" spans="1:6" s="58" customFormat="1" x14ac:dyDescent="0.25">
      <c r="A234" s="58" t="s">
        <v>8638</v>
      </c>
      <c r="B234" s="58" t="s">
        <v>8645</v>
      </c>
      <c r="C234" s="58">
        <v>39</v>
      </c>
      <c r="D234" s="58" t="s">
        <v>8997</v>
      </c>
      <c r="E234" s="58" t="str">
        <f t="shared" si="12"/>
        <v>if ResponseID = "R2_6" then Response = "Non-proliferative";</v>
      </c>
      <c r="F234" s="58" t="str">
        <f t="shared" si="13"/>
        <v>If ResponseID = "R2_6" and Response = "Non-proliferative" then Validation_Response=0;</v>
      </c>
    </row>
    <row r="235" spans="1:6" s="58" customFormat="1" x14ac:dyDescent="0.25">
      <c r="A235" s="58" t="s">
        <v>8641</v>
      </c>
      <c r="B235" s="58" t="s">
        <v>8665</v>
      </c>
      <c r="C235" s="58">
        <v>41</v>
      </c>
      <c r="D235" s="58" t="s">
        <v>8997</v>
      </c>
      <c r="E235" s="58" t="str">
        <f>"if "&amp;A$1&amp;" = """&amp;A235&amp;""" then "&amp;B$1&amp;" = """&amp;B235&amp;""";"</f>
        <v>if ResponseID = "R2_VT" then Response = "Vision threatening stage";</v>
      </c>
      <c r="F235" s="58" t="str">
        <f>"If "&amp;A$1&amp;" = """&amp;A235&amp;""" and "&amp;B$1&amp;" = """&amp;B235&amp;""" then Validation_Response=0;"</f>
        <v>If ResponseID = "R2_VT" and Response = "Vision threatening stage" then Validation_Response=0;</v>
      </c>
    </row>
    <row r="236" spans="1:6" s="58" customFormat="1" x14ac:dyDescent="0.25">
      <c r="A236" s="58" t="s">
        <v>8640</v>
      </c>
      <c r="B236" s="58" t="s">
        <v>8664</v>
      </c>
      <c r="C236" s="58">
        <v>42</v>
      </c>
      <c r="D236" s="58" t="s">
        <v>8997</v>
      </c>
      <c r="E236" s="58" t="str">
        <f t="shared" si="12"/>
        <v>if ResponseID = "R2_NVT" then Response = "Non-vision threatening stage";</v>
      </c>
      <c r="F236" s="58" t="str">
        <f t="shared" si="13"/>
        <v>If ResponseID = "R2_NVT" and Response = "Non-vision threatening stage" then Validation_Response=0;</v>
      </c>
    </row>
    <row r="237" spans="1:6" s="58" customFormat="1" x14ac:dyDescent="0.25">
      <c r="A237" s="58" t="s">
        <v>8642</v>
      </c>
      <c r="B237" s="58" t="s">
        <v>8647</v>
      </c>
      <c r="C237" s="58">
        <v>44</v>
      </c>
      <c r="D237" s="58" t="s">
        <v>8997</v>
      </c>
      <c r="E237" s="58" t="str">
        <f>"if "&amp;A$1&amp;" = """&amp;A237&amp;""" then "&amp;B$1&amp;" = """&amp;B237&amp;""";"</f>
        <v>if ResponseID = "R3_5" then Response = "Advanced GA or Inactive CNV";</v>
      </c>
      <c r="F237" s="58" t="str">
        <f>"If "&amp;A$1&amp;" = """&amp;A237&amp;""" and "&amp;B$1&amp;" = """&amp;B237&amp;""" then Validation_Response=0;"</f>
        <v>If ResponseID = "R3_5" and Response = "Advanced GA or Inactive CNV" then Validation_Response=0;</v>
      </c>
    </row>
    <row r="238" spans="1:6" s="58" customFormat="1" x14ac:dyDescent="0.25">
      <c r="A238" s="58" t="s">
        <v>8644</v>
      </c>
      <c r="B238" s="58" t="s">
        <v>8665</v>
      </c>
      <c r="C238" s="58">
        <v>45</v>
      </c>
      <c r="D238" s="58" t="s">
        <v>8997</v>
      </c>
      <c r="E238" s="58" t="str">
        <f>"if "&amp;A$1&amp;" = """&amp;A238&amp;""" then "&amp;B$1&amp;" = """&amp;B238&amp;""";"</f>
        <v>if ResponseID = "R3_VT" then Response = "Vision threatening stage";</v>
      </c>
      <c r="F238" s="58" t="str">
        <f>"If "&amp;A$1&amp;" = """&amp;A238&amp;""" and "&amp;B$1&amp;" = """&amp;B238&amp;""" then Validation_Response=0;"</f>
        <v>If ResponseID = "R3_VT" and Response = "Vision threatening stage" then Validation_Response=0;</v>
      </c>
    </row>
    <row r="239" spans="1:6" s="58" customFormat="1" x14ac:dyDescent="0.25">
      <c r="A239" s="58" t="s">
        <v>8643</v>
      </c>
      <c r="B239" s="58" t="s">
        <v>8664</v>
      </c>
      <c r="C239" s="58">
        <v>43</v>
      </c>
      <c r="D239" s="58" t="s">
        <v>8997</v>
      </c>
      <c r="E239" s="58" t="str">
        <f t="shared" si="12"/>
        <v>if ResponseID = "R3_NVT" then Response = "Non-vision threatening stage";</v>
      </c>
      <c r="F239" s="58" t="str">
        <f t="shared" si="13"/>
        <v>If ResponseID = "R3_NVT" and Response = "Non-vision threatening stage" then Validation_Response=0;</v>
      </c>
    </row>
    <row r="240" spans="1:6" s="58" customFormat="1" x14ac:dyDescent="0.25">
      <c r="A240" s="58" t="s">
        <v>8654</v>
      </c>
      <c r="B240" s="58" t="s">
        <v>8655</v>
      </c>
      <c r="C240" s="58">
        <v>46</v>
      </c>
      <c r="D240" s="58" t="s">
        <v>8997</v>
      </c>
      <c r="E240" s="58" t="str">
        <f t="shared" ref="E240" si="14">"if "&amp;A$1&amp;" = """&amp;A240&amp;""" then "&amp;B$1&amp;" = """&amp;B240&amp;""";"</f>
        <v>if ResponseID = "RB4_VT" then Response = "Vision threatening AMD, DR, glaucoma or cataract";</v>
      </c>
      <c r="F240" s="58" t="str">
        <f t="shared" ref="F240" si="15">"If "&amp;A$1&amp;" = """&amp;A240&amp;""" and "&amp;B$1&amp;" = """&amp;B240&amp;""" then Validation_Response=0;"</f>
        <v>If ResponseID = "RB4_VT" and Response = "Vision threatening AMD, DR, glaucoma or cataract" then Validation_Response=0;</v>
      </c>
    </row>
    <row r="241" spans="1:6" s="58" customFormat="1" x14ac:dyDescent="0.25">
      <c r="A241" s="58" t="s">
        <v>8656</v>
      </c>
      <c r="B241" s="58" t="s">
        <v>8657</v>
      </c>
      <c r="C241" s="58">
        <v>47</v>
      </c>
      <c r="D241" s="58" t="s">
        <v>8997</v>
      </c>
      <c r="E241" s="58" t="str">
        <f t="shared" ref="E241:E243" si="16">"if "&amp;A$1&amp;" = """&amp;A241&amp;""" then "&amp;B$1&amp;" = """&amp;B241&amp;""";"</f>
        <v>if ResponseID = "RB4_NVT" then Response = "Non-vision threatening AMD, DR, glaucoma or cataract";</v>
      </c>
      <c r="F241" s="58" t="str">
        <f t="shared" ref="F241:F243" si="17">"If "&amp;A$1&amp;" = """&amp;A241&amp;""" and "&amp;B$1&amp;" = """&amp;B241&amp;""" then Validation_Response=0;"</f>
        <v>If ResponseID = "RB4_NVT" and Response = "Non-vision threatening AMD, DR, glaucoma or cataract" then Validation_Response=0;</v>
      </c>
    </row>
    <row r="242" spans="1:6" s="58" customFormat="1" x14ac:dyDescent="0.25">
      <c r="A242" s="58" t="s">
        <v>8658</v>
      </c>
      <c r="B242" s="58" t="s">
        <v>8666</v>
      </c>
      <c r="C242" s="58">
        <v>48</v>
      </c>
      <c r="D242" s="58" t="s">
        <v>8997</v>
      </c>
      <c r="E242" s="58" t="str">
        <f t="shared" si="16"/>
        <v>if ResponseID = "RB4_ALL" then Response = "AMD, DR, glaucoma or cataract";</v>
      </c>
      <c r="F242" s="58" t="str">
        <f t="shared" si="17"/>
        <v>If ResponseID = "RB4_ALL" and Response = "AMD, DR, glaucoma or cataract" then Validation_Response=0;</v>
      </c>
    </row>
    <row r="243" spans="1:6" s="58" customFormat="1" x14ac:dyDescent="0.25">
      <c r="A243" s="58" t="s">
        <v>8659</v>
      </c>
      <c r="B243" s="58" t="s">
        <v>8660</v>
      </c>
      <c r="C243" s="58">
        <v>49</v>
      </c>
      <c r="D243" s="58" t="s">
        <v>8997</v>
      </c>
      <c r="E243" s="58" t="str">
        <f t="shared" si="16"/>
        <v>if ResponseID = "RS_ANY" then Response = "Any diagnosed eye disorder";</v>
      </c>
      <c r="F243" s="58" t="str">
        <f t="shared" si="17"/>
        <v>If ResponseID = "RS_ANY" and Response = "Any diagnosed eye disorder" then Validation_Response=0;</v>
      </c>
    </row>
    <row r="245" spans="1:6" x14ac:dyDescent="0.25">
      <c r="A245" s="93" t="s">
        <v>9002</v>
      </c>
      <c r="B245" s="93" t="s">
        <v>9003</v>
      </c>
      <c r="C245" s="94">
        <v>50</v>
      </c>
      <c r="D245" s="95" t="s">
        <v>9004</v>
      </c>
      <c r="E245" s="58" t="str">
        <f t="shared" ref="E245:E250" si="18">"if "&amp;A$1&amp;" = """&amp;A245&amp;""" then "&amp;B$1&amp;" = """&amp;B245&amp;""";"</f>
        <v>if ResponseID = "RGRX" then Response = "Glaucoma prescription drugs";</v>
      </c>
      <c r="F245" s="58" t="str">
        <f t="shared" ref="F245:F250" si="19">"If "&amp;A$1&amp;" = """&amp;A245&amp;""" and "&amp;B$1&amp;" = """&amp;B245&amp;""" then Validation_Response=0;"</f>
        <v>If ResponseID = "RGRX" and Response = "Glaucoma prescription drugs" then Validation_Response=0;</v>
      </c>
    </row>
    <row r="246" spans="1:6" x14ac:dyDescent="0.25">
      <c r="A246" s="148" t="s">
        <v>9090</v>
      </c>
      <c r="B246" s="58" t="s">
        <v>9095</v>
      </c>
      <c r="D246" s="58" t="s">
        <v>9100</v>
      </c>
      <c r="E246" s="58" t="str">
        <f t="shared" si="18"/>
        <v>if ResponseID = "R16_4" then Response = "Cornea disorder related to contact lens";</v>
      </c>
      <c r="F246" s="58" t="str">
        <f t="shared" si="19"/>
        <v>If ResponseID = "R16_4" and Response = "Cornea disorder related to contact lens" then Validation_Response=0;</v>
      </c>
    </row>
    <row r="247" spans="1:6" x14ac:dyDescent="0.25">
      <c r="A247" s="148" t="s">
        <v>9091</v>
      </c>
      <c r="B247" s="58" t="s">
        <v>9096</v>
      </c>
      <c r="D247" s="58" t="s">
        <v>9100</v>
      </c>
      <c r="E247" s="58" t="str">
        <f t="shared" si="18"/>
        <v>if ResponseID = "R16_5" then Response = "Corneal transplant";</v>
      </c>
      <c r="F247" s="58" t="str">
        <f t="shared" si="19"/>
        <v>If ResponseID = "R16_5" and Response = "Corneal transplant" then Validation_Response=0;</v>
      </c>
    </row>
    <row r="248" spans="1:6" x14ac:dyDescent="0.25">
      <c r="A248" s="149" t="s">
        <v>9093</v>
      </c>
      <c r="B248" s="58" t="s">
        <v>9097</v>
      </c>
      <c r="D248" s="58" t="s">
        <v>9100</v>
      </c>
      <c r="E248" s="58" t="str">
        <f t="shared" si="18"/>
        <v>if ResponseID = "R5_NOS" then Response = "Glaucoma, non-suspect";</v>
      </c>
      <c r="F248" s="58" t="str">
        <f t="shared" si="19"/>
        <v>If ResponseID = "R5_NOS" and Response = "Glaucoma, non-suspect" then Validation_Response=0;</v>
      </c>
    </row>
    <row r="249" spans="1:6" x14ac:dyDescent="0.25">
      <c r="A249" s="149" t="s">
        <v>9094</v>
      </c>
      <c r="B249" s="58" t="s">
        <v>9098</v>
      </c>
      <c r="D249" s="58" t="s">
        <v>9100</v>
      </c>
      <c r="E249" s="58" t="str">
        <f t="shared" si="18"/>
        <v>if ResponseID = "R5_SUS" then Response = "Glaucoma, suspect";</v>
      </c>
      <c r="F249" s="58" t="str">
        <f t="shared" si="19"/>
        <v>If ResponseID = "R5_SUS" and Response = "Glaucoma, suspect" then Validation_Response=0;</v>
      </c>
    </row>
    <row r="250" spans="1:6" x14ac:dyDescent="0.25">
      <c r="A250" s="148" t="s">
        <v>9092</v>
      </c>
      <c r="B250" s="58" t="s">
        <v>9099</v>
      </c>
      <c r="D250" s="58" t="s">
        <v>9100</v>
      </c>
      <c r="E250" s="58" t="str">
        <f t="shared" si="18"/>
        <v>if ResponseID = "RVAID" then Response = "Low Vision Aids";</v>
      </c>
      <c r="F250" s="58" t="str">
        <f t="shared" si="19"/>
        <v>If ResponseID = "RVAID" and Response = "Low Vision Aids" then Validation_Response=0;</v>
      </c>
    </row>
    <row r="251" spans="1:6" x14ac:dyDescent="0.25">
      <c r="B251" s="58"/>
      <c r="E251" s="58"/>
      <c r="F251" s="58"/>
    </row>
    <row r="252" spans="1:6" x14ac:dyDescent="0.25">
      <c r="E252" s="58"/>
      <c r="F252" s="58"/>
    </row>
    <row r="253" spans="1:6" x14ac:dyDescent="0.25">
      <c r="E253" s="58"/>
      <c r="F253" s="58"/>
    </row>
    <row r="254" spans="1:6" x14ac:dyDescent="0.25">
      <c r="A254" s="57" t="s">
        <v>9080</v>
      </c>
      <c r="B254" s="57" t="s">
        <v>9008</v>
      </c>
      <c r="E254" s="58"/>
      <c r="F254" s="58"/>
    </row>
    <row r="255" spans="1:6" x14ac:dyDescent="0.25">
      <c r="A255" s="57" t="s">
        <v>9073</v>
      </c>
      <c r="B255" s="61" t="s">
        <v>9010</v>
      </c>
      <c r="E255" s="58"/>
      <c r="F255" s="58"/>
    </row>
    <row r="256" spans="1:6" x14ac:dyDescent="0.25">
      <c r="A256" s="57" t="s">
        <v>9074</v>
      </c>
      <c r="B256" s="61" t="s">
        <v>9066</v>
      </c>
      <c r="E256" s="58"/>
      <c r="F256" s="58"/>
    </row>
    <row r="257" spans="1:6" x14ac:dyDescent="0.25">
      <c r="A257" s="61" t="s">
        <v>9075</v>
      </c>
      <c r="B257" s="61" t="s">
        <v>9014</v>
      </c>
      <c r="E257" s="58"/>
      <c r="F257" s="58"/>
    </row>
    <row r="258" spans="1:6" x14ac:dyDescent="0.25">
      <c r="A258" s="61" t="s">
        <v>9078</v>
      </c>
      <c r="B258" s="61" t="s">
        <v>9016</v>
      </c>
      <c r="E258" s="58"/>
      <c r="F258" s="58"/>
    </row>
    <row r="259" spans="1:6" x14ac:dyDescent="0.25">
      <c r="A259" s="61" t="s">
        <v>9079</v>
      </c>
      <c r="B259" s="61" t="s">
        <v>9018</v>
      </c>
      <c r="E259" s="58"/>
      <c r="F259" s="58"/>
    </row>
    <row r="260" spans="1:6" x14ac:dyDescent="0.25">
      <c r="A260" s="61" t="s">
        <v>9081</v>
      </c>
      <c r="B260" s="57" t="s">
        <v>9067</v>
      </c>
      <c r="E260" s="58"/>
      <c r="F260" s="58"/>
    </row>
    <row r="261" spans="1:6" x14ac:dyDescent="0.25">
      <c r="A261" s="61" t="s">
        <v>9082</v>
      </c>
      <c r="B261" s="61" t="s">
        <v>9069</v>
      </c>
      <c r="E261" s="58"/>
      <c r="F261" s="58"/>
    </row>
    <row r="262" spans="1:6" x14ac:dyDescent="0.25">
      <c r="A262" s="61" t="s">
        <v>9083</v>
      </c>
      <c r="B262" s="61" t="s">
        <v>9068</v>
      </c>
      <c r="E262" s="58"/>
      <c r="F262" s="58"/>
    </row>
    <row r="263" spans="1:6" x14ac:dyDescent="0.25">
      <c r="A263" s="61" t="s">
        <v>9084</v>
      </c>
      <c r="B263" s="61" t="s">
        <v>9070</v>
      </c>
    </row>
    <row r="264" spans="1:6" x14ac:dyDescent="0.25">
      <c r="A264" s="61" t="s">
        <v>9077</v>
      </c>
      <c r="B264" s="61" t="s">
        <v>9071</v>
      </c>
    </row>
    <row r="265" spans="1:6" x14ac:dyDescent="0.25">
      <c r="A265" s="61" t="s">
        <v>9076</v>
      </c>
      <c r="B265" s="61" t="s">
        <v>9072</v>
      </c>
    </row>
  </sheetData>
  <autoFilter ref="A1:D227" xr:uid="{00000000-0009-0000-0000-000007000000}"/>
  <sortState xmlns:xlrd2="http://schemas.microsoft.com/office/spreadsheetml/2017/richdata2" ref="A193:B213">
    <sortCondition ref="B181:B202"/>
  </sortState>
  <phoneticPr fontId="28"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5"/>
  <sheetViews>
    <sheetView workbookViewId="0">
      <pane ySplit="1" topLeftCell="A2" activePane="bottomLeft" state="frozen"/>
      <selection pane="bottomLeft" activeCell="I34" sqref="I34"/>
    </sheetView>
  </sheetViews>
  <sheetFormatPr defaultRowHeight="15" x14ac:dyDescent="0.25"/>
  <cols>
    <col min="1" max="1" width="22.5703125" bestFit="1" customWidth="1"/>
    <col min="2" max="2" width="23.42578125" bestFit="1" customWidth="1"/>
    <col min="3" max="3" width="12.5703125" bestFit="1" customWidth="1"/>
  </cols>
  <sheetData>
    <row r="1" spans="1:9" s="2" customFormat="1" x14ac:dyDescent="0.25">
      <c r="A1" s="2" t="s">
        <v>1076</v>
      </c>
      <c r="B1" s="2" t="s">
        <v>1077</v>
      </c>
      <c r="C1" s="2" t="s">
        <v>5</v>
      </c>
    </row>
    <row r="2" spans="1:9" x14ac:dyDescent="0.25">
      <c r="A2" s="5" t="s">
        <v>1038</v>
      </c>
      <c r="B2" t="s">
        <v>1039</v>
      </c>
      <c r="C2">
        <v>1</v>
      </c>
      <c r="I2" s="33"/>
    </row>
    <row r="3" spans="1:9" x14ac:dyDescent="0.25">
      <c r="A3" s="5" t="s">
        <v>1040</v>
      </c>
      <c r="B3" t="s">
        <v>850</v>
      </c>
      <c r="C3">
        <v>2</v>
      </c>
    </row>
    <row r="4" spans="1:9" x14ac:dyDescent="0.25">
      <c r="A4" s="5" t="s">
        <v>1041</v>
      </c>
      <c r="B4" t="s">
        <v>1042</v>
      </c>
      <c r="C4">
        <v>3</v>
      </c>
    </row>
    <row r="5" spans="1:9" x14ac:dyDescent="0.25">
      <c r="A5" s="5" t="s">
        <v>1043</v>
      </c>
      <c r="B5" t="s">
        <v>1044</v>
      </c>
      <c r="C5">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TableFormat</vt:lpstr>
      <vt:lpstr>Datasource Metadata</vt:lpstr>
      <vt:lpstr>Data Source Types</vt:lpstr>
      <vt:lpstr>Topic</vt:lpstr>
      <vt:lpstr>Category</vt:lpstr>
      <vt:lpstr>Question Metadata</vt:lpstr>
      <vt:lpstr>Responses</vt:lpstr>
      <vt:lpstr>Stratification Categories</vt:lpstr>
      <vt:lpstr>Age Groups</vt:lpstr>
      <vt:lpstr>Gender</vt:lpstr>
      <vt:lpstr>Race Ethnicity</vt:lpstr>
      <vt:lpstr>Risk Factors</vt:lpstr>
      <vt:lpstr>Risk Factor Responses</vt:lpstr>
      <vt:lpstr>Locations</vt:lpstr>
      <vt:lpstr>Counties</vt:lpstr>
      <vt:lpstr>Data Value Types</vt:lpstr>
      <vt:lpstr>Footnotes Metadata</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Ami (CDC/ONDIEH/NCCDPHP) (CTR)</dc:creator>
  <cp:lastModifiedBy>John Wittenborn</cp:lastModifiedBy>
  <dcterms:created xsi:type="dcterms:W3CDTF">2018-06-04T14:34:59Z</dcterms:created>
  <dcterms:modified xsi:type="dcterms:W3CDTF">2022-12-07T23:12:20Z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2021-12-21T15:25:38Z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c20ccc63-5443-43ac-8d45-765542029d7e</vt:lpwstr>
  </property>
  <property fmtid="{D5CDD505-2E9C-101B-9397-08002B2CF9AE}" pid="8" name="MSIP_Label_8af03ff0-41c5-4c41-b55e-fabb8fae94be_ContentBits">
    <vt:lpwstr>0</vt:lpwstr>
  </property>
</Properties>
</file>