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dmine" sheetId="1" r:id="rId3"/>
    <sheet state="visible" name="gitlab" sheetId="2" r:id="rId4"/>
    <sheet state="visible" name="spree" sheetId="3" r:id="rId5"/>
    <sheet state="visible" name="discourse" sheetId="4" r:id="rId6"/>
    <sheet state="visible" name="onebody" sheetId="5" r:id="rId7"/>
    <sheet state="visible" name="diaspora" sheetId="6" r:id="rId8"/>
    <sheet state="visible" name="tracks" sheetId="7" r:id="rId9"/>
    <sheet state="visible" name="lobsters" sheetId="8" r:id="rId10"/>
    <sheet state="visible" name="osm" sheetId="9" r:id="rId11"/>
    <sheet state="visible" name="fulcrum" sheetId="10" r:id="rId12"/>
    <sheet state="visible" name="ff" sheetId="11" r:id="rId13"/>
    <sheet state="visible" name="ror" sheetId="12" r:id="rId14"/>
    <sheet state="visible" name="summary" sheetId="13" r:id="rId15"/>
    <sheet state="visible" name="24 where breakdown" sheetId="14" r:id="rId16"/>
  </sheets>
  <definedNames/>
  <calcPr/>
</workbook>
</file>

<file path=xl/sharedStrings.xml><?xml version="1.0" encoding="utf-8"?>
<sst xmlns="http://schemas.openxmlformats.org/spreadsheetml/2006/main" count="696" uniqueCount="481">
  <si>
    <t>id</t>
  </si>
  <si>
    <t>title</t>
  </si>
  <si>
    <t>cause</t>
  </si>
  <si>
    <t>link</t>
  </si>
  <si>
    <t>type</t>
  </si>
  <si>
    <t>keyword</t>
  </si>
  <si>
    <t>patch</t>
  </si>
  <si>
    <t>is it validate api</t>
  </si>
  <si>
    <t>keywords</t>
  </si>
  <si>
    <t>checking is using validation API message</t>
  </si>
  <si>
    <t>Bug: When creating an account with invalid characters the error is "Username already taken" not "Invalid characters used"</t>
  </si>
  <si>
    <t>https://gitlab.com/gitlab-org/gitlab-ce/issues/45575</t>
  </si>
  <si>
    <t>Project Identifiers apparently must be in lowercase only</t>
  </si>
  <si>
    <t>The help text on the New Project form states:
Length between 3 and 20 characters. Lower case letters (a-z), numbers and dashes allowed.
Once saved, the identifier can not be changed.
However this seems not to be true - both Uppercase letters and other symbols seem to be rejected. For example this identifier:
TestProject
Is rejected with this message:
« Identifier » is invalid</t>
  </si>
  <si>
    <t>http://www.redmine.org/issues/1478</t>
  </si>
  <si>
    <t>HOW Missing information from error message (unclear)</t>
  </si>
  <si>
    <t>Improve out of stock validation message</t>
  </si>
  <si>
    <t>When you disallow back orders you get a cryptic error message about insufficient stock. If you try to change quantity in the care it unfortunately doesn't tell you which of the items has insufficient stock.
Can we consider letting them know the specific offending line item? Maybe the first offending line item in case of multiple?</t>
  </si>
  <si>
    <t>https://github.com/spree/spree/issues/1821</t>
  </si>
  <si>
    <t>https://gitlab.com/gitlab-org/gitlab-ce/merge_requests/19610</t>
  </si>
  <si>
    <t>LDAP email address downcasing</t>
  </si>
  <si>
    <t>While troubleshooting #2957 @DouweM and I discovered an issue with email downcasing when user's are queried on sign in.
If a user's LDAP email address has upper case characters it will be saved to GitLab database lowered. However, on sign in we do not downcase the email address so there is no lookup match on subsequent sign ins. When coupled with a problem like #2957 the user is unable to sign in.</t>
  </si>
  <si>
    <t>https://gitlab.com/gitlab-org/gitlab-ce/issues/2960</t>
  </si>
  <si>
    <t>WHAT vs. code</t>
  </si>
  <si>
    <t>https://gitlab.com/gitlab-org/gitlab-ce/merge_requests/1550/diffs</t>
  </si>
  <si>
    <t>force find_by_email query with downcased email</t>
  </si>
  <si>
    <t>https://github.com/spree/spree/commit/c78dfad9e72569a00d3ba10edb4948dd429384d0</t>
  </si>
  <si>
    <t>Downcase commit author email for matching with users</t>
  </si>
  <si>
    <t>commit author email can contain upper case, but user email is only lower cased, 
which makes User.find_by(email: parmeter) should use lower cased one</t>
  </si>
  <si>
    <t>https://gitlab.com/gitlab-org/gitlab-ce/issues/3854</t>
  </si>
  <si>
    <t>No
def stock_availability
        return if sufficient_stock?
        errors.add(:quantity, I18n.t('validation.cannot_be_greater_than_available_stock'))
        errors.add(:quantity, I18n.t('validation.exceeds_available_stock'))
      end</t>
  </si>
  <si>
    <t xml:space="preserve">Payment fails without showing any errors </t>
  </si>
  <si>
    <t>https://github.com/spree/spree/issues/8384</t>
  </si>
  <si>
    <t>https://gitlab.com/gitlab-org/gitlab-ce/merge_requests/1992/diffs</t>
  </si>
  <si>
    <t>"Template is missing" if you try to create an invalid Payment Method</t>
  </si>
  <si>
    <t>FAO: @huoxito
Goto /admin/payment_methods/new
click "save"
See:
Template is missing
It should show validation messages, need spec coverage.</t>
  </si>
  <si>
    <t>https://github.com/spree/spree/issues/3010</t>
  </si>
  <si>
    <t xml:space="preserve">HOW Missing information from error message (unclear)
</t>
  </si>
  <si>
    <t>validate</t>
  </si>
  <si>
    <t>yes, payment</t>
  </si>
  <si>
    <t>product validation</t>
  </si>
  <si>
    <t>On 0.70 (but also before)
On the admin product edit page
I enter a string as a price (obviously a mistake)
I get a message saying the product has been updated successfully (which is not correct)
The price gets set to 0.
So not only have I got the wrong message, but more importantly "lost" the product price. Which I hopefully remember or can retrieve another way.
The issue is actually the same for delegated (to master) fields. If an error occurs it still says updated correctly and no error message is show.</t>
  </si>
  <si>
    <t>https://github.com/spree/spree/issues/706</t>
  </si>
  <si>
    <t>@user mentions should not be case sensitive</t>
  </si>
  <si>
    <t xml:space="preserve">Summary
When users are mentioned in the various fields, capitalization of the username is required in order to provide correct linking.
Steps to reproduce
Enter @SeanPackham vs @seanpackham into a field and watch as one gets linked and one doesn't.
Expected behavior
Any @username should be displayed irrespective of case, given that we do not honor case as a means of differentiation between account names (i.e. seanpackham is unavailable because SeanPackham is in use)
</t>
  </si>
  <si>
    <t>https://gitlab.com/gitlab-org/gitlab-ce/issues/24493</t>
  </si>
  <si>
    <t>http://www.redmine.org/projects/redmine/repository/revisions/1763</t>
  </si>
  <si>
    <t>HOW Missing information from error message (unclear)
WHAT vs. code
Too loose constraint</t>
  </si>
  <si>
    <t>https://github.com/spree/spree/pull/732</t>
  </si>
  <si>
    <t>https://gitlab.com/gitlab-org/gitlab-ce/merge_requests/10285/diffs</t>
  </si>
  <si>
    <t>yes, it's on the username field,
validates_format_of :identifier, :with =&gt; /^[a-z0-9\-]*$/
user is complaining the current info is not clear</t>
  </si>
  <si>
    <t>Email test failed: no implicit conversion of true into String</t>
  </si>
  <si>
    <t>The error message "no implicit conversion of true into String" is very uninformative. I have spent a lot of time to find what I do wrong.</t>
  </si>
  <si>
    <t>http://www.redmine.org/issues/15038</t>
  </si>
  <si>
    <t xml:space="preserve">Yes
added numeric validation to price
  validate :price_needs_to_be_numeric
  def price_needs_to_be_numeric
    unless self.master.price.nil? or self.master.price_before_type_cast.is_a?(Numeric)
      errors.add(:price, "needs to be numeric")
    end
  end
</t>
  </si>
  <si>
    <t>mysql db by default is case insensitive</t>
  </si>
  <si>
    <t>GitLab Pages breaks on mixed-case group and project names</t>
  </si>
  <si>
    <t>Summary
Projects with mixed-cases names cannot be accessed from group.gitlab.io/project - i.e., the lowercased version - and projects in groups with mixed-case names cannot be accessed at all</t>
  </si>
  <si>
    <t>https://gitlab.com/gitlab-org/gitlab-ce/issues/35108</t>
  </si>
  <si>
    <t>Rename label for "Issues can be assigned to this role"</t>
  </si>
  <si>
    <t xml:space="preserve">link_to_delete is missing 'error' in valid keys check </t>
  </si>
  <si>
    <t>core/app/helpers/spree/admin/navigation_helper#link_to_delete has a check:
    options.assert_valid_keys(:url, :caption, :title, :dataType, :success, :name)
that should look like:
    options.assert_valid_keys(:url, :caption, :title, :dataType, :success, :error, :name)
Without it, passing in the valid key: 'error' causes an error.
Pull request coming immediately</t>
  </si>
  <si>
    <t>https://github.com/spree/spree/issues/1169</t>
  </si>
  <si>
    <t>When editing the role, wording for the label "Issues can be assigned to this role" is misleading. It assumes the the issues are assigned to the role itself, not to the users of the role.
I propose to change that to "Issues can be assigned to users with this role"</t>
  </si>
  <si>
    <t>http://www.redmine.org/issues/17219</t>
  </si>
  <si>
    <t>Email matching for commits should be case insensitive</t>
  </si>
  <si>
    <t>I have a user whose profile email is all in lower case, but commits with an upper-case letter in their email. Gitlab doesn't match the commit message to the user's profile, and he is unable to add the different casing as an alias because the address is "already in use."
I believe that the fallback name-matching for commits is case-sensitive as well, and probably should not be.</t>
  </si>
  <si>
    <t>https://gitlab.com/gitlab-org/gitlab-ce/issues/332</t>
  </si>
  <si>
    <t>http://www.redmine.org/attachments/11800/17219.diff</t>
  </si>
  <si>
    <t>Per item calculator fails for promotion rules without products</t>
  </si>
  <si>
    <t>https://github.com/spree/spree/issues/2322</t>
  </si>
  <si>
    <t>WHAT vs. code
(database column)</t>
  </si>
  <si>
    <t>https://gitlab.com/gitlab-org/gitlab-ce/commit/7e8fc4822758057ed8a2239659cdd8f49099613d</t>
  </si>
  <si>
    <t>assume</t>
  </si>
  <si>
    <t>Username validation message should address email addresses in login form</t>
  </si>
  <si>
    <t>It should instead detect that the user is trying to log in with an email address instead of a username, and alert the user that they should not be logging in with their email address as their username:
"Please log in with your user name instead of your email address. [password reset link]Forgot your username or password?[/password reset link]"</t>
  </si>
  <si>
    <t>http://www.redmine.org/issues/23567</t>
  </si>
  <si>
    <t>Spree::Product does not validate presence of master variant</t>
  </si>
  <si>
    <t>When a product is created through the admin panel and an existing SKU is entered, instead of a validation error you get an exception which will also block the admin's product index page.
I'm using Spree 2.3.2.beta
How to reproduce:
Enter the admin panel and create a new product with an SKU of an existing product
The problem is that the validation of the product (upon creation) does not validate the master variant because its created after the product is saved. So, the product is created and the master variant isn't (because it validates the uniqueness of the SKU).
This creates a faulty product object that needs to be deleted through the rails console</t>
  </si>
  <si>
    <t>https://github.com/spree/spree/issues/5306</t>
  </si>
  <si>
    <t>Changing file name does not validate</t>
  </si>
  <si>
    <t>Summary
When editing a file, the new file name is not validated.
Steps to reproduce
create a file with valid name
edit file
change file name to contain invalid character (e.g. \)
Expected behavior
Change is rejected and error message shown (as for creating a new file).
Actual behavior
File name is changed.</t>
  </si>
  <si>
    <t>https://gitlab.com/gitlab-org/gitlab-ce/issues/25579</t>
  </si>
  <si>
    <t>https://github.com/spree/spree/pull/5330</t>
  </si>
  <si>
    <t>No
it check whether the login is successful, it's not about checking only 1 field.
  def login
    if request.post?
      authenticate_user
    else
      if User.current.logged?
        redirect_back_or_default home_url, :referer =&gt; true
      end
    end
  rescue AuthSourceException =&gt; e
    logger.error "An error occurred when authenticating #{params[:username]}: #{e.message}"
    render_error :message =&gt; e.message
  end</t>
  </si>
  <si>
    <t>WHAT vs. code
Too loose constraint</t>
  </si>
  <si>
    <t>No validation error when date value is invalid in time entries filter</t>
  </si>
  <si>
    <t>For example if I go to http://example.com/projects/my_project/time_entries and
choose date between real dates by using datepicker then it shows correct data.
But once I enter or change any date to fake one, like from 2016-09-01 to 2016-09-010 no matter for start or end date's field then it shows total time from the very beginning of the project.
Expected behavior: wrong date message.</t>
  </si>
  <si>
    <t>http://www.redmine.org/issues/23912</t>
  </si>
  <si>
    <t>before save, should check whether there are errors</t>
  </si>
  <si>
    <t>Search for branch name should be not case sensitive or allow to switch it off</t>
  </si>
  <si>
    <t>When filtering branches using the branch name someone has to remember exactly how a specific name of the branch was written.
Example: I worked on a feature about user interactions, I remember that in my team we used interaction in the branch name but I don't remember which of its letters where capital ones. To find this branch through gitlab using this 'keyword' I would have to try different combinations of it to find the branch. It would just better IMHO if the search would just be case insensitive as git seems to have problems with case sensitivity as well.</t>
  </si>
  <si>
    <t>https://gitlab.com/gitlab-org/gitlab-ce/issues/35199</t>
  </si>
  <si>
    <t>enforce save the master firstly, and then save the product
the constraint --product must have one master-- is extracted from the delegant function for product and master, and 
delegate_belongs_to :master, :sku, :price, :currency, :display_amount, :display_price, :weight, :height, :width, :depth, :is_master, :has_default_price?, :cost_currency, :price_in, :amount_in
&lt;td class="align-center"&gt;&lt;%= product.display_price.to_html rescue '' %&gt;&lt;/td&gt;</t>
  </si>
  <si>
    <t>Checkout goes back to Address step after applying a coupon which is more than the total order amount.</t>
  </si>
  <si>
    <t>It comes from the checkout flow in the order model. When the state is "payment" it checks if the total is greater than 0.00 if not it goes back to address, the previous one.</t>
  </si>
  <si>
    <t>https://github.com/spree/spree/issues/6673</t>
  </si>
  <si>
    <t xml:space="preserve">no
they check the whether the query is valid </t>
  </si>
  <si>
    <t>Missing validation for custom field formats based on RecordList</t>
  </si>
  <si>
    <t>No validation is performed on input given to custom field formats</t>
  </si>
  <si>
    <t>http://www.redmine.org/issues/29674</t>
  </si>
  <si>
    <t>Real-time validation for user's name and username</t>
  </si>
  <si>
    <t>We added validation to the user's name and username to prevent them from entering emojis (because emojis are now reserved for status). Let's make the interaction a bit more user-friendly and add real-time validation. If the user enters an emoji, show an error as they type.</t>
  </si>
  <si>
    <t>https://gitlab.com/gitlab-org/gitlab-ce/issues/56787</t>
  </si>
  <si>
    <t>check if</t>
  </si>
  <si>
    <t>Validation failed: Sku has already been taken</t>
  </si>
  <si>
    <t>When I go to /admin/products and clone a product twice, I got an error about "Validation failed: Sku has already been taken"
solution is to change the sku of the cloned products
new_master.sku = generate_new_sku(master.sku)</t>
  </si>
  <si>
    <t>https://github.com/spree/spree/issues/6789</t>
  </si>
  <si>
    <t>null value in column `lock_version` violates non-null constraint</t>
  </si>
  <si>
    <t>PG::NotNullViolation - ERROR:  null value in column "lock_version" violates not-null constraint</t>
  </si>
  <si>
    <t>https://gitlab.com/gitlab-org/gitlab-ce/issues/21678</t>
  </si>
  <si>
    <t>http://www.redmine.org/projects/redmine/repository/revisions/17655/diff/branches/3.3-stable/lib/redmine/field_format.rb</t>
  </si>
  <si>
    <t>change the create function by changing the way of generate sku to allow multiple times cloning</t>
  </si>
  <si>
    <t>WHEN Inconsistency between old data and new constraints</t>
  </si>
  <si>
    <t>Mail validation error on checkout, not on registering new account</t>
  </si>
  <si>
    <t>If the local part of an email ends with "-", the email verification fails on the checkout process.
Context
A customer tried to checkout but could not. After searching what went wrong I found out that saving her email on the admin side of the order did not work.
I had a look at the email verification regex and it looks like if the local part of an email ends with '-' the email is considered invalid.
I tested it in my local development environment, and I was able to create an account with the email "spree-@example.com" just fine.
However, on checkout, I get an error that the "Customer E-mail is invalid".</t>
  </si>
  <si>
    <t>https://github.com/spree/spree/issues/7987</t>
  </si>
  <si>
    <t>validation</t>
  </si>
  <si>
    <t>Include a reason in the error message when an issue status cannot be deleted</t>
  </si>
  <si>
    <t>The attached patch adds a reason why the issue status cannot be deleted to the error message "Unable to delete issue status".
You cannot delete issue statuses if the status in use. Sometimes it is difficult to deal with the problem because the error message always says only "Unable to delete issue status".
After applying this patch, you can see an error message with the reason when an issue status cannot be deleted.</t>
  </si>
  <si>
    <t>http://www.redmine.org/issues/31361</t>
  </si>
  <si>
    <t>fixed at 3.3.0</t>
  </si>
  <si>
    <t>when create an account, it won't check whether the email end with -, but when checkout, email with - will be told "Customer E-mail is invalid".</t>
  </si>
  <si>
    <t>https://gitlab.com/gitlab-org/gitlab-ce/merge_requests/6118/diffs</t>
  </si>
  <si>
    <t>Spree::CreditCard.expiry_not_in_the_past validation is incorrect</t>
  </si>
  <si>
    <t>since if cc.year == "" and cc.month == "" then
if year &amp;&amp; month returns true.</t>
  </si>
  <si>
    <t>http://www.redmine.org/attachments/23059/unable_delete_issue_status.patch</t>
  </si>
  <si>
    <t>https://github.com/spree/spree/issues/3454</t>
  </si>
  <si>
    <t>NotNullViolation upgrading to 9.5.0</t>
  </si>
  <si>
    <t>Failed to upgrade from 8.7.3 to 9.5.0 due to NotNullViolation.  We successfully upgraded to 9.4.5 instead.</t>
  </si>
  <si>
    <t>https://gitlab.com/gitlab-org/gitlab-ce/issues/36919</t>
  </si>
  <si>
    <t>WHAT vs. code
too loose</t>
  </si>
  <si>
    <t>def expiry_not_in_the_past
  if year.present? &amp;&amp; month.present?
    time = "#{year}-#{month}-1".to_time
    if time &lt; Time.zone.now.beginning_of_month
      errors.add(:base, :card_expired)
    end
  end
end</t>
  </si>
  <si>
    <t>Entering extremely huge values into quantity field crashes checkout</t>
  </si>
  <si>
    <t>Custom field regular expression is not validated</t>
  </si>
  <si>
    <t>Hi ,
When some gives product quantity like 1111111111111111111111111 and press add to cart we get We're sorry, but something went wrong. in firefox only and validation works on chrome
Has someone got same issue</t>
  </si>
  <si>
    <t>Entering an invalid regexp for a custom field triggers an error on custom value validation.</t>
  </si>
  <si>
    <t>https://github.com/spree/spree/issues/2695</t>
  </si>
  <si>
    <t>http://www.redmine.org/issues/8865</t>
  </si>
  <si>
    <t>https://github.com/spree/spree/commit/0ff0cce9fa14b90024f9569719ae3932897608e9</t>
  </si>
  <si>
    <t>Broken migration due to not-null constraint</t>
  </si>
  <si>
    <t>http://www.redmine.org/projects/redmine/repository/revisions/6298</t>
  </si>
  <si>
    <t>https://gitlab.com/gitlab-org/gitlab-ce/issues/46862</t>
  </si>
  <si>
    <t>use the max int to limit the cart quantity</t>
  </si>
  <si>
    <t>Add unique validation for number field in Spree::Order</t>
  </si>
  <si>
    <t>By default in Spree the number for order is auto-generate (now a random 9 digits). (The probability for collision grow when the number of orders grow )
But other problem is that is not the unique form that a number could be assigned to a order. For example is possible assign through Spree::Core::Importer::Order.import.</t>
  </si>
  <si>
    <t>https://github.com/spree/spree/issues/5102</t>
  </si>
  <si>
    <t>Custom date field only validating on regex and not a valid date</t>
  </si>
  <si>
    <t>not enough validate 2018-10-33 is still valid</t>
  </si>
  <si>
    <t>http://www.redmine.org/issues/9394</t>
  </si>
  <si>
    <t>https://github.com/spree/spree/commit/028d18eeb022bad8318926acd26bb3cbcacc5c26</t>
  </si>
  <si>
    <t>Migration 20171114161914 MergeRequestsSourceProjectIdForeignKey fails with NotNullViolation on "source_project_id"</t>
  </si>
  <si>
    <t>casue: set the column to be nil with not null constraint, and then set the not null constraint to be false
solution: reverse previous order, firstly set not null to be false, and then set it to be null</t>
  </si>
  <si>
    <t>Adding multiple times the same related issue relation is possible</t>
  </si>
  <si>
    <t>add uniqueness validation for [:issue_from_id, :issue_to_id]</t>
  </si>
  <si>
    <t>https://gitlab.com/gitlab-org/gitlab-ce/issues/40356</t>
  </si>
  <si>
    <t>http://www.redmine.org/issues/9685</t>
  </si>
  <si>
    <t>Every Order should be associated with a Store</t>
  </si>
  <si>
    <t>Currently, we don't validate if currency is supplied
Fix
Add currency to presence validation in Order model
Default currency in set_currency should be store.default_currency || Spree::Config[:currency]
Add a rake script to set the default currency for Orders without currency set
Add note about running rake task in the upgrade section od 3.7 release notes</t>
  </si>
  <si>
    <t>https://github.com/spree/spree/issues/8922</t>
  </si>
  <si>
    <t>Version date field regex validation accepts invalid date</t>
  </si>
  <si>
    <t>Version date field regexp validation accepts invalid dates like "2012-11-33". Stored value is nil and no validation errors.
I attached a proposed patch that fixes this bug.</t>
  </si>
  <si>
    <t xml:space="preserve">Add obligatory Store-Order association </t>
  </si>
  <si>
    <t>http://www.redmine.org/issues/12359</t>
  </si>
  <si>
    <t>Every Order should have a Currency</t>
  </si>
  <si>
    <t>WHERE Different level constraint inconsistency within same version</t>
  </si>
  <si>
    <t>https://github.com/spree/spree/issues/8923</t>
  </si>
  <si>
    <t>https://gitlab.com/gitlab-org/gitlab-ce/merge_requests/15496/diffs</t>
  </si>
  <si>
    <t>No validation errors when entering an invalid "Parent task"</t>
  </si>
  <si>
    <t>Validation errors should be displayed if the "Parent task" value is non-numeric value.</t>
  </si>
  <si>
    <t>http://www.redmine.org/issues/11979</t>
  </si>
  <si>
    <t>Email validation fails for email has long domain</t>
  </si>
  <si>
    <t>db constraint is missing in model</t>
  </si>
  <si>
    <t>(solution: delete db constraint)</t>
  </si>
  <si>
    <t>solution: loose the constraints
https://github.com/spree/spree/pull/7880</t>
  </si>
  <si>
    <t>https://github.com/spree/spree/issues/7875</t>
  </si>
  <si>
    <t>Add missing foreign key constraint in clusters_applications_ingress</t>
  </si>
  <si>
    <t>add_foreign_key "clusters_applications_ingress", "clusters", on_delete: :cascade</t>
  </si>
  <si>
    <t>https://gitlab.com/gitlab-org/gitlab-ce/issues/43802</t>
  </si>
  <si>
    <t>WHAT vs. code
Too tight constraint</t>
  </si>
  <si>
    <t>http://www.redmine.org/projects/redmine/repository/revisions/10615</t>
  </si>
  <si>
    <t>Address zipcode wrong validation</t>
  </si>
  <si>
    <t xml:space="preserve">solution: Skip zipcode validation for countries that do not use zipcodes 
https://github.com/spree/spree/pull/7407 </t>
  </si>
  <si>
    <t>https://github.com/spree/spree/issues/7389</t>
  </si>
  <si>
    <t>https://gitlab.com/gitlab-org/gitlab-ce/merge_requests/17488/diffs</t>
  </si>
  <si>
    <t xml:space="preserve">model constarint is missing in db 
foreign key constraint </t>
  </si>
  <si>
    <t>No
checking is not using validate message
      unless Issue.visible(user).exists?(attrs['parent_issue_id'].to_i)
        @invalid_parent_issue_id = attrs.delete('parent_issue_id')
      end
      if @invalid_parent_issue_id.present?
         errors.add :parent_issue_id, :invalid
      end
will check whether the parent_issue_id is valid through a query
it's cross function checking using instance variable</t>
  </si>
  <si>
    <t>WHAT vs. code
Too tight constraint
skip</t>
  </si>
  <si>
    <t>User’s Full name (`name`) field does not have a length limit</t>
  </si>
  <si>
    <t>https://gitlab.com/gitlab-org/gitlab-ce/issues/57493</t>
  </si>
  <si>
    <t>http://www.redmine.org/issues/24005</t>
  </si>
  <si>
    <t>Spree::OptionValue is missing uniqueness validations:
Admin -&gt; Products -&gt; OptionTypes -&gt; Edit OptionType -&gt; Add OptionValues
create a new option value called one
save
create another new option type called one
save
Both option values with the same name are saved.
Expected:
The second option value creation should be rejected.</t>
  </si>
  <si>
    <t>solution: https://github.com/edgward/spree/commit/d7d0e1bfeba9c8753bade82c9560f2f160e1e5ed</t>
  </si>
  <si>
    <t>https://github.com/spree/spree/issues/5630</t>
  </si>
  <si>
    <t>https://gitlab.com/gitlab-org/gitlab-ce/merge_requests/26146</t>
  </si>
  <si>
    <t>WHAT vs. user
Too loose constraint</t>
  </si>
  <si>
    <t>http://www.redmine.org/projects/redmine/repository/revisions/16832/diff/trunk/app/models/time_entry.rb</t>
  </si>
  <si>
    <t>In special case, I tried to ingore/remove validation presence of firstname and lastname</t>
  </si>
  <si>
    <t>https://github.com/spree/spree/issues/730</t>
  </si>
  <si>
    <t>WHAT vs. user
Too tight constraint</t>
  </si>
  <si>
    <t>Address model is too rigid</t>
  </si>
  <si>
    <t>https://github.com/spree/spree/issues/819</t>
  </si>
  <si>
    <t>Issue "start date" validation does not work correctly</t>
  </si>
  <si>
    <t>If "due date" is "2012", "Due date is not a valid date" outputs and it becomes error.
But if "start date" is "2012", no outputs and "start date" becomes nil.</t>
  </si>
  <si>
    <t>http://www.redmine.org/issues/12092</t>
  </si>
  <si>
    <t xml:space="preserve">WHAT vs. code
Too loose constraint </t>
  </si>
  <si>
    <t xml:space="preserve">No shipping methods are displayed when no shipping categories are defined. Causes error in order_details. </t>
  </si>
  <si>
    <t>http://www.redmine.org/projects/redmine/repository/revisions/10670/diff/trunk/app/models/issue.rb</t>
  </si>
  <si>
    <t>If there are no shipping categories then no shipping methods are displayed during checkout. This causes an error in `_order_details.html.erb` when it attempts to render the name of the shipping_method on line 19.</t>
  </si>
  <si>
    <t>https://github.com/spree/spree/issues/6525</t>
  </si>
  <si>
    <t xml:space="preserve">start_date &amp; end_date are of the same level, they should have similar validation, but only end_date has the validate </t>
  </si>
  <si>
    <t>Increase username length limit from 30 to 60</t>
  </si>
  <si>
    <t>We use LDAP authorization and our logins consist of firstname.lastname.companyname.
As result, we faced problem with registering new users within Redmine.
Could you please increase username lenght limit to 60 or more?</t>
  </si>
  <si>
    <t>http://www.redmine.org/issues/2719</t>
  </si>
  <si>
    <t>WHAT vs. code
too tight</t>
  </si>
  <si>
    <t>http://www.redmine.org/projects/redmine/repository/revisions/8778/diff/trunk/app/models/user.rb</t>
  </si>
  <si>
    <t>https://github.com/spree/spree/issues/6527</t>
  </si>
  <si>
    <t>constraint</t>
  </si>
  <si>
    <t>Username and email address can now be 60 characters long.</t>
  </si>
  <si>
    <t>varchar(30) for login is too short when login=email (ldap typical usage)</t>
  </si>
  <si>
    <t>I use redmine with a LDAP authentification. The login is the email address (very classic). 
But I have some users with long email addresses, that exceed 30 chars. They cannot use my system...</t>
  </si>
  <si>
    <t>http://www.redmine.org/issues/4991</t>
  </si>
  <si>
    <t>PG::NotNullViolation: ERROR: column "created_at" contains null values</t>
  </si>
  <si>
    <t>AddNullFalseToSpreeVariantsTimestamps: migrating -
change_column_null(:spree_variants, :created_at, false)
rake aborted!
StandardError: An error has occurred, this and all later migrations canceled:
PG::NotNullViolation: ERROR: column "created_at" contains null values
: ALTER TABLE "spree_variants" ALTER "created_at" SET NOT NULL</t>
  </si>
  <si>
    <t>https://github.com/spree/spree/issues/7857</t>
  </si>
  <si>
    <t>eMail in uncommon formats considered invalid</t>
  </si>
  <si>
    <t>Description
Setting up an account with an eMail of format "user@host.domain" does not work when .domain is something like "mycompany-internal". Funny enough, fictional 3-letter-TLDs such as ".hgw" work, but as soon as it uses 4 or more letters, it fails.
Also, eMail of format "user@host" doesn't get accepte either, even though it could be delivered and could be resolved, technically.</t>
  </si>
  <si>
    <t>http://www.redmine.org/issues/6088</t>
  </si>
  <si>
    <t>We could enforce this with some database constraints, but unfortunately because we support 3 completely different database engines, supporting this would be a gigantic pain in the bum. Good idea, but not worth our effort right now. Bigger fish to fry.</t>
  </si>
  <si>
    <t>It was a mistake. Someone truncated the spree_tax_categories table. It seems like if a tax category is required for the object to work then it shouldn't let you call create! with some data that ultimately won't work.</t>
  </si>
  <si>
    <t>https://github.com/spree/spree/issues/3781</t>
  </si>
  <si>
    <t>suggest solution: https://github.com/validates-email-format-of/validates_email_format_of</t>
  </si>
  <si>
    <t>db constraint is mssing in model</t>
  </si>
  <si>
    <t>https://github.com/spree/spree/commit/93be6faa74a0ecf7957ab2cf92ae4029db2f2b4a</t>
  </si>
  <si>
    <t>No validation errors when entering an invalid "Estimate hours" value</t>
  </si>
  <si>
    <t>This problem was reported as a part of #12955 by Daniel Felix five years ago. I confirmed that the latest versions of Redmine (3.4 and trunk) are still affected.
The helper for the estimated time doesn't check the correctness of the string. For example, you can define hours by 2h30m to get 2.5 or 3h5m to get 3.08 as timevalue. But if you enter abc or 3j (misstyped) the string isn't checked. The issue just returns "update successfully" and sets the estimated time to nil. The string should be checked and should raise some error, if the input isn't correct.</t>
  </si>
  <si>
    <t>http://www.redmine.org/issues/27881</t>
  </si>
  <si>
    <t>undefined method `name' for nil:NIlClass (production error shipping method)</t>
  </si>
  <si>
    <t>013-10-04T20:34:28.326657+00:00 app[web.1]: ActionView::Template::Error (undefined method `name' for nil:NilClass):
2013-10-04T20:34:28.326657+00:00 app[web.1]:     20:         &lt;div class="delivery"&gt;
2013-10-04T20:34:28.326657+00:00 app[web.1]:     21:           &lt;% order.shipments.each do |shipment| %&gt;
2013-10-04T20:34:28.326657+00:00 app[web.1]:     22:             &lt;%= shipment.stock_location.name %&gt;
2013-10-04T20:34:28.326657+00:00 app[web.1]:     23:             &lt;%= shipment.shipping_method.name %&gt;
2013-10-04T20:34:28.326657+00:00 app[web.1]:     24:             &lt;br/&gt;
2013-10-04T20:34:28.326657+00:00 app[web.1]:     25:           &lt;% end %&gt;
2013-10-04T20:34:28.326657+00:00 app[web.1]:     26:         &lt;/div&gt;
2013-10-04T20:34:28.326657+00:00 app[web.1]:   vendor/bundle/ruby/1.9.1/bundler/gems/spree-337dd492c357/frontend/app/views/spree/shared/_order_details.html.erb:23:in `block in _8bde2091a0ef05d087f817810f563e57'
2013-10-04T20:34:28.326858+00:00 app[web.1]:   vendor/bundle/ruby/1.9.1/gems/act</t>
  </si>
  <si>
    <t>https://github.com/spree/spree/issues/3829</t>
  </si>
  <si>
    <t>WHAT vs. code 
too loose</t>
  </si>
  <si>
    <t>app constraint is missing in db</t>
  </si>
  <si>
    <t>http://www.redmine.org/projects/redmine/repository/revisions/2251/diff/trunk/app/models/time_entry.rb</t>
  </si>
  <si>
    <t xml:space="preserve">
Price is constrained to be precision: 8, scale: 2 at the database level, but
that validation isn't reflected in the model.
This will lead to errors when prices are 1,000,000 or above, which is a lot in
USD, but 1 million Vietnamese Dongs is less than $50 USD.</t>
  </si>
  <si>
    <t>https://github.com/spree/spree/pull/4944</t>
  </si>
  <si>
    <t>Undefined method `name` for nil:Nilclass in stock movements</t>
  </si>
  <si>
    <t>The list of movements for a stock location throws an exception if one of the variants associated with a stock movement has been deleted.
The problem is in stock_movements controller index action:
@stock_movements = stock_location.stock_movements.recent.includes(:stock_item =&gt; { :variant =&gt; :product }).page(params[:page])
the variants are loaded with their default_scope (screw it) by acts_as_paranoid and so, if it has been removed, it is null.
If you remove the includes everything works just fine, since it access the variant through stock_item.variant.</t>
  </si>
  <si>
    <t>this should be a too loose constraint</t>
  </si>
  <si>
    <t>https://github.com/spree/spree/issues/5355</t>
  </si>
  <si>
    <t>Increase size of name for role name</t>
  </si>
  <si>
    <t>increase the length from 30 to 255 and create corresponding constraints in db side</t>
  </si>
  <si>
    <t>http://www.redmine.org/issues/27625</t>
  </si>
  <si>
    <t>On inserting loads of keywords, database, not validation, flunks with "Data too long for column 'meta_keywords'"</t>
  </si>
  <si>
    <t>solution: https://github.com/berkes/spree/commit/c7496e9c6bed48f36aafb13f702726aae27b475e</t>
  </si>
  <si>
    <t>https://github.com/spree/spree/issues/5514</t>
  </si>
  <si>
    <t>WHAT vs. user</t>
  </si>
  <si>
    <t>Validating Name field In Tracker for maxlength 100</t>
  </si>
  <si>
    <t>Validating name field in patch does not work it still specifies the error message of core file.
I want to increase the input length of name field in tracker from 30 to 100
But in patch file if i m writing the validation of length it is still showing/executing the validation of and validation message of its own file and not executing the code written in patch file.</t>
  </si>
  <si>
    <t>http://www.redmine.org/issues/25235</t>
  </si>
  <si>
    <t>Presence validation added on product_property's value</t>
  </si>
  <si>
    <t>At admin end, go to products page.
Open properties section of any product.
Add a new property with a blank value.
Click on Update.
Now at front end, go to this product's show page.
Here the property name is displayed but without any value.
This looks quite odd to the user, because a property must be paired with its value.
This is hard to extract from source code</t>
  </si>
  <si>
    <t>https://github.com/spree/spree/pull/7980/files</t>
  </si>
  <si>
    <t>Admin order edit 500s when viewing order with deleted tax rate</t>
  </si>
  <si>
    <t>When you try to view an order in the admin, which uses a tax rate that has been deleted, the order throws an undefined method compute_shipping_rate' for nil:NilClass` exception.</t>
  </si>
  <si>
    <t>suggest solution: change it to be configurable</t>
  </si>
  <si>
    <t>can we add validation of spent time for the year and make it start from reasonable year like 2YYY where it accept 0003 
the user insert his data but its outside and duration we may search or filter</t>
  </si>
  <si>
    <t>https://github.com/spree/spree/issues/8832</t>
  </si>
  <si>
    <t>http://www.redmine.org/issues/28308</t>
  </si>
  <si>
    <t>WHAT vs. user 
too loose</t>
  </si>
  <si>
    <t xml:space="preserve">Add unique index on spree_promotions code column </t>
  </si>
  <si>
    <t>4e0799a introduced uniqueness validation for the code attribute but still, it's always recommended to have that also on the database level, hence this change</t>
  </si>
  <si>
    <t>https://github.com/spree/spree/pull/8622/files</t>
  </si>
  <si>
    <t>migrate from another apps, the data violates the length constrants, and they increase the length limit to solve the issue</t>
  </si>
  <si>
    <t>http://www.redmine.org/issues/5154</t>
  </si>
  <si>
    <t>WHERE Different level constraint inconsistency within same version
add unique validation for code column in db to match model</t>
  </si>
  <si>
    <t>model constarint is missing in db</t>
  </si>
  <si>
    <t>WHAT vs. user 
too tight</t>
  </si>
  <si>
    <t>rake db:migrate gives MySQL error during install</t>
  </si>
  <si>
    <t>C:\dev\redmine-1.0.0&gt;rake db:migrate
(in C:/dev/redmine-1.0.0)
ChangeChangesPathLengthLimit: migrating =================================
-- change_column(:changes, :path, :text)
rake aborted!
An error has occurred, all later migrations canceled:
Mysql::Error: BLOB/TEXT column 'path' can't have a default value: ALTER TABLE `c
hanges` CHANGE `path` `path` text DEFAULT '' NOT NULL
(See full trace by running task with --trace)</t>
  </si>
  <si>
    <t>http://www.redmine.org/issues/6037</t>
  </si>
  <si>
    <t>http://www.redmine.org/attachments/4001/5698.diff</t>
  </si>
  <si>
    <t>Project 'homepage' property has different size constraints in schema and view</t>
  </si>
  <si>
    <t>The 'homepage' property has a limit of 60 in 'db/schema.rb' but a max constraint of only 30 in 'app/models/project.rb'.</t>
  </si>
  <si>
    <t>http://www.redmine.org/issues/110</t>
  </si>
  <si>
    <t>http://www.redmine.org/projects/redmine/repository/revisions/745/diff/trunk/app/models/project.rb</t>
  </si>
  <si>
    <t xml:space="preserve">model is stricter than db for length constraint </t>
  </si>
  <si>
    <t>Wiki comments length validation is missing</t>
  </si>
  <si>
    <t>PGError: Error: value too long for type character varying(255):
               UPDATE "wiki_contents" 
              SET "version" = 10, "comments" = E'...'</t>
  </si>
  <si>
    <t>http://www.redmine.org/issues/3308</t>
  </si>
  <si>
    <t>http://www.redmine.org/projects/redmine/repository/revisions/2720/diff/trunk/app/models/wiki_content.rb</t>
  </si>
  <si>
    <t xml:space="preserve">Attachment description length is not validated
</t>
  </si>
  <si>
    <t>I received an internal server error (500) when attaching an image to a post, because the 'optional description' was too long.</t>
  </si>
  <si>
    <t>http://www.redmine.org/issues/11365</t>
  </si>
  <si>
    <t>add model constraints to validate the length of description, the constraints already exists in db level</t>
  </si>
  <si>
    <t>db constraint is missing in model
they also add correponding constraint in html</t>
  </si>
  <si>
    <t xml:space="preserve">  validates_length_of :description, :maximum =&gt; 255</t>
  </si>
  <si>
    <t>Missing validation for description size of versions</t>
  </si>
  <si>
    <t>http://www.redmine.org/issues/19840</t>
  </si>
  <si>
    <t>Raise time entries comments limit to 1024</t>
  </si>
  <si>
    <t>Description
See: source:/trunk/app/models/time_entry.rb#L42
The comments field in the time_entries table is defined as having a length of 1024 characters:
Click to expand @time_entries@ table definition...
Yet, user comments are truncated at 255:
Click to expand patch...
Let's not do that. :)
Note: This patch (partly) makes the comment field mandatory. That might not be what you want. It would be nice to have a way to require this field without patching the application though. :)</t>
  </si>
  <si>
    <t>http://www.redmine.org/issues/19885</t>
  </si>
  <si>
    <t>http://www.redmine.org/projects/redmine/repository/revisions/16134/diff/trunk/app/models/custom_field.rb</t>
  </si>
  <si>
    <t>Add character limitation on description field for MySQL</t>
  </si>
  <si>
    <t>Defect Description
On the actual version as in the las trunk, when trying to create a new description with more than 65536 characters, Redmine answers with an error 500.
This happens when the adapter ActiveRecord of MySQL is used, as the field description is of type :text and the maximum limit that it accepts is 65536 as i explain on the next link: https://www.packtpub.com/books/content/working-rails-%E2%80%93-activerecord-migrations-models-scaffolding-and-database-completion
With this patch this problem is solved as it adds a validation in case of the adapter being MySQL.</t>
  </si>
  <si>
    <t>http://www.redmine.org/issues/24006</t>
  </si>
  <si>
    <t>db constraint is missing in model (length)</t>
  </si>
  <si>
    <t>Validate length of string fields</t>
  </si>
  <si>
    <t>Databases throw errors when trying to save data that doesn't fit in the allotted space in the field (MySQL used to not do that and just silently drop the part that was over the length of the field, but does throw errors in strict mode), which cause Redmine to crash.</t>
  </si>
  <si>
    <t>http://www.redmine.org/issues/24283</t>
  </si>
  <si>
    <t xml:space="preserve">add model constraints to validate </t>
  </si>
  <si>
    <t>is from validate api</t>
  </si>
  <si>
    <t>UX: Improve error messages for minimum and maximum username lengths</t>
  </si>
  <si>
    <t>https://github.com/discourse/discourse/pull/6422</t>
  </si>
  <si>
    <t>yes, 
it uses the title length field</t>
  </si>
  <si>
    <t>No error message by clicking on document link in notification mail</t>
  </si>
  <si>
    <t>https://meta.discourse.org/t/no-error-message-by-clicking-on-document-link-in-notification-mail/58586?u=techapj</t>
  </si>
  <si>
    <t>Why does watched words have a 1000 word limit?
Hello,
i wish that the bad word list have no limit anymore.</t>
  </si>
  <si>
    <t>Hello,
i wish that the bad word list have no limit anymore.</t>
  </si>
  <si>
    <t>https://meta.discourse.org/t/why-does-watched-words-have-a-1000-word-limit/102032</t>
  </si>
  <si>
    <t>Is it possible to disable all title/body validations?</t>
  </si>
  <si>
    <t>I am working on a script for importing large numbers of posts into Discourse. I have been spending a lot of time managing problems like title or body fields being too short, titles being all-caps, titles consisting of unusual characters etc. For some I have found settings, e.g. allowing all-caps titles. But I still have some special cases causing trouble, like posts with this body: “?” Despite setting min_post_length to 1, this is rejected and if I understand correctly this has to do with it being specifically a question mark. In any case, I have run into several of these cases with no obvious way of dealing with them by changing a setting.</t>
  </si>
  <si>
    <t>https://meta.discourse.org/t/is-it-possible-to-disable-all-title-body-validations/54521</t>
  </si>
  <si>
    <t>WHAT vs. user
Too tight constraint
skip</t>
  </si>
  <si>
    <t>Change maximum character limit for category names</t>
  </si>
  <si>
    <t>Does anyone know if there’s a way to modify the maximum character limit for category names?
I need to put an English title, followed by the French equivalent, but I’m running out of room to do both.</t>
  </si>
  <si>
    <t>https://meta.discourse.org/t/change-maximum-character-limit-for-category-names/75453</t>
  </si>
  <si>
    <t>About Me profile field limited to 3000 characters</t>
  </si>
  <si>
    <t>On our site users sometimes want really long “About Me” descriptions in their profiles but it is by default limited to 3000 characters. Is there any easy way to bump this up?</t>
  </si>
  <si>
    <t>https://meta.discourse.org/t/about-me-profile-field-limited-to-3000-characters/79684</t>
  </si>
  <si>
    <t>Images in title and character length of title</t>
  </si>
  <si>
    <t>Is it possible to show images in title? Is it possible to increase title character length to more than 255? If not, then how can those be achieved? Plugin, core modification, any ideas? Thanks.</t>
  </si>
  <si>
    <t>https://meta.discourse.org/t/images-in-title-and-character-length-of-title/80624</t>
  </si>
  <si>
    <t>I’ve just migrated from phpBB &amp; I’m now been trying to move all the moderator threads into the built-in category “Staff”. 
Dozens moved fine but some are producing a “Sorry, an error has occured”. 
Any suggestions would be greatly appreciated! Different topics produce one of two errors. I’ve pasted first here:</t>
  </si>
  <si>
    <t>You could temporarily reduced some of the settings while you move the topics (eg. “min topic title length”, “title min entropy”, etc) and enable “allow duplicate topic titles”.</t>
  </si>
  <si>
    <t>https://meta.discourse.org/t/cant-move-some-topics-recordinvalid-validation-failed/85687</t>
  </si>
  <si>
    <t>After upgrade username validation failed</t>
  </si>
  <si>
    <t>After I upgraded my forum to 1.5 (1.5.0.beta2) one of the users started to have problem logging in. When he tries to login he sees “unknown error” but I found the error in the logs.
RecordInvalid (Validation failed: Username must not contain a sequence of 2 or more special chars (.-_))</t>
  </si>
  <si>
    <t>https://meta.discourse.org/t/after-upgrade-username-validation-failed/35329</t>
  </si>
  <si>
    <t>https://meta.discourse.org/t/upgrade-failed-null-value-in-column-updated-at-violates-not-null-constraint/67645</t>
  </si>
  <si>
    <t>https://github.com/discourse/discourse/commit/7a4aee4a7e936f108eb86d9a76e631eecce13931</t>
  </si>
  <si>
    <t>Topics failing validation after migration throw ‘422’ error instead of “nice” message</t>
  </si>
  <si>
    <t>should use clearer msg saying the title length problem instead of throwing 422 error</t>
  </si>
  <si>
    <t>https://meta.discourse.org/t/topics-failing-validation-after-migration-throw-422-error-instead-of-nice-message/89148</t>
  </si>
  <si>
    <t>validate category user_id presence to match DB constraint.</t>
  </si>
  <si>
    <t>I added a validation + spec to mirror db constraint.
Before:
category = Category.new(name: "Test Category")
category.valid? 
#=&gt; true
category.save
#=&gt; BEGIN
#   INSERT INTO "categories" ...
#   ROLLBACK
#   PG::Error: null value in "user_id" violates not-null constraint.
After:
category.valid?
#=&gt; false
category.save
#=&gt; false
category.errors?
#=&gt; { user_id: ["can't be blank"] }</t>
  </si>
  <si>
    <t>https://github.com/discourse/discourse/pull/207</t>
  </si>
  <si>
    <t>WHERE Different level constraint inconsistency within same version
db &amp; model</t>
  </si>
  <si>
    <t>/posts.rss returns a 500 internal server error: “ActionView::Template::Error (undefined method `title’ for nil:NilClass)”</t>
  </si>
  <si>
    <t>https://meta.discourse.org/t/posts-rss-returns-a-500-internal-server-error-actionview-template-error-undefined-method-title-for-nil-nilclass/32078</t>
  </si>
  <si>
    <t>https://github.com/discourse/discourse/pull/3653</t>
  </si>
  <si>
    <t>«max topic title length» does not conform to the database field capacity because the database field is unable to store more than 255 characters anyway</t>
  </si>
  <si>
    <t>So when an administrator set a «max topic title length» value which is great than 255 then it can lead to the database error
ActiveRecord::StatementInvalid (PG::StringDataRightTruncation: ERROR: value too long for type character varying(255) : INSERT INTO "topics"</t>
  </si>
  <si>
    <t>https://meta.discourse.org/t/max-topic-title-length-does-not-conform-to-the-database-field-capacity-because-the-database-field-is-unable-to-store-more-than-255-characters-anyway/35480</t>
  </si>
  <si>
    <t xml:space="preserve">WHERE Different level constraint inconsistency within same version
db &amp; model
db is tighter than model </t>
  </si>
  <si>
    <t>https://github.com/discourse/discourse/commit/ed331bc222f82cf932ac5bf60387df2374af3199
FIX: set max limit for max_topic_title_length setting
Good point can you add a max allowed int validation param to the yml for this site setting @techapj? We certainly set max int on other site settings.</t>
  </si>
  <si>
    <t>db constraint is tighter than app</t>
  </si>
  <si>
    <t>Relax the email validation rule</t>
  </si>
  <si>
    <t>solution: https://github.com/seven1m/onebody/pull/477</t>
  </si>
  <si>
    <t>https://github.com/seven1m/onebody/pull/477</t>
  </si>
  <si>
    <t>Date Picker on Public Attendance page uses incorrect format</t>
  </si>
  <si>
    <t>The dates appear to update correctly, however date picker on the public attendance page incorrectly assumes american date format.</t>
  </si>
  <si>
    <t>https://github.com/seven1m/onebody/issues/664</t>
  </si>
  <si>
    <t>Removed birthdate validation for adults</t>
  </si>
  <si>
    <t>https://github.com/seven1m/onebody/issues/110</t>
  </si>
  <si>
    <t>There is no client side validation of valid birth dates on new family page</t>
  </si>
  <si>
    <t>solution: https://github.com/seven1m/onebody/commit/678a03a29eeefde30eb74c3863d8cc32f27ca993</t>
  </si>
  <si>
    <t>https://github.com/seven1m/onebody/issues/97</t>
  </si>
  <si>
    <t>add validation in model to match db</t>
  </si>
  <si>
    <t>CSV import fails when country field value is long</t>
  </si>
  <si>
    <t>https://github.com/seven1m/onebody/issues/632</t>
  </si>
  <si>
    <t>explanation to the patch</t>
  </si>
  <si>
    <t>potential solution</t>
  </si>
  <si>
    <t>is this validate api</t>
  </si>
  <si>
    <t>Unable to reset Password in joindiaspora.com</t>
  </si>
  <si>
    <t>https://github.com/diaspora/diaspora/issues/2481</t>
  </si>
  <si>
    <t xml:space="preserve">Password issue with non-standard characters </t>
  </si>
  <si>
    <t>seems there is a issue with passwords containing non-standard characters like åäö and the likes.
Installed two new pods:
Fedora 15 machine at a cloud center
Heroku
Both setup using MySQL as database engine.
Created my initial user for both systems, which went fine and I was logged in to both systems.
When I logged out, I couldn't logon again to any of those systems.
I changed password for both users and this time constructed it using only these characters: a-z, A-Z, 0-9 and underscore.
Both users can now login again.</t>
  </si>
  <si>
    <t>https://github.com/diaspora/diaspora/issues/3451</t>
  </si>
  <si>
    <t>yes,
the username</t>
  </si>
  <si>
    <t>Increase the maximum password length</t>
  </si>
  <si>
    <t>The passwords are limited to 40 characters.
I don't like the limit, so is it possible to increase it?</t>
  </si>
  <si>
    <t>Better character limit message</t>
  </si>
  <si>
    <t>https://github.com/diaspora/diaspora/issues/5090</t>
  </si>
  <si>
    <t>https://github.com/TracksApp/tracks/issues/1921</t>
  </si>
  <si>
    <t>message</t>
  </si>
  <si>
    <t>https://github.com/diaspora/diaspora/pull/5151</t>
  </si>
  <si>
    <t>- validates_length_of :text, :maximum =&gt; 65535, :message =&gt; I18n.t('status_messages.too_long', :count =&gt; 65535)
+ validates_length_of :text, :maximum =&gt; 65535, :message =&gt; proc {|p, v| I18n.t('status_messages.too_long', :count =&gt; 65535, :current_length =&gt; v[:value].length)}
- too_long:  "please make your status messages less than %{count} characters"
+ too_long: "Please make your status message fewer than %{count} characters. Right now it is %{current_length} characters"</t>
  </si>
  <si>
    <t>Sign up: specify that space isn't allowed for username</t>
  </si>
  <si>
    <t>Hello.
Right now, when you try to sign up, is specified:
Pick a username (only letters, numbers, and underscores)
but users sometimes use space but nothing indicate what's wrong.
Maybe add:
Pick a username (only letters, numbers, and underscores; no space)
Can be even better to use popover like email's one, though.</t>
  </si>
  <si>
    <t>https://github.com/diaspora/diaspora/issues/7965</t>
  </si>
  <si>
    <t>validating</t>
  </si>
  <si>
    <t>no</t>
  </si>
  <si>
    <t>it's a debate about the error msg for the login usename</t>
  </si>
  <si>
    <t>On mobile there's no "wrong password" prompt when logging in</t>
  </si>
  <si>
    <t>https://github.com/diaspora/diaspora/issues/3048</t>
  </si>
  <si>
    <t>Missing information from error message (absence)</t>
  </si>
  <si>
    <t>should check if</t>
  </si>
  <si>
    <t>https://github.com/diaspora/diaspora/commit/f5fdb8ade18d8191a94ada6c850d1299d2b6f13a</t>
  </si>
  <si>
    <t>yes, username, 
def no_person_with_same_username
    diaspora_id = "#{self.username}#{User.diaspora_id_host}"
    if self.username_changed? &amp;&amp; Person.exists?(:diaspora_handle =&gt; diaspora_id)
      errors[:base] &lt;&lt; 'That username has already been taken'
    end
  end</t>
  </si>
  <si>
    <t>username can be any case, but diaspora handle should always, always,ALWAYS be lowercase, for webfinger reason</t>
  </si>
  <si>
    <t>the url is always downcased, which makes the search keywords to be lowercased
but the writing is case sensitive</t>
  </si>
  <si>
    <t>https://github.com/diaspora/diaspora/issues/807</t>
  </si>
  <si>
    <t>https://github.com/diaspora/diaspora/commit/8ada8414c7c97e77ebb9f9c704bc56ee30afce3d</t>
  </si>
  <si>
    <t xml:space="preserve">Case sensitivity in email for password reset requests </t>
  </si>
  <si>
    <t>If you submit a password reset request, it asks for your email address. If the email address uses a different case than the one you signed up with, e.g. Someone@somewhere.com instead of someone@somewhere.com, you get an error that "No account with this email exists." It works if you match the original case, though.</t>
  </si>
  <si>
    <t>https://github.com/diaspora/diaspora/issues/2004</t>
  </si>
  <si>
    <t>https://github.com/diaspora/diaspora/pull/2087/files</t>
  </si>
  <si>
    <t>make the search case insensitive</t>
  </si>
  <si>
    <t>NoMethodError when sending a Welcome Message if the admin account is not found</t>
  </si>
  <si>
    <t>Enabling welcome message causes error 500 to new registered user.
Not getting_started page but error 500.</t>
  </si>
  <si>
    <t>https://github.com/diaspora/diaspora/issues/7363</t>
  </si>
  <si>
    <t>with invalid email address for invited user, error is too generic</t>
  </si>
  <si>
    <t>https://github.com/mahonrig/diaspora/commit/dd4b4e60f4348e0f7add2e86fc2d7aa62af4195d</t>
  </si>
  <si>
    <t>error msg: https://camo.githubusercontent.com/9344e805671050f31ae196f72afd669faebf7c5e/687474703a2f2f692e696d6775722e636f6d2f45763567692e706e67
solution: https://github.com/lobsters/lobsters/commit/f0bc4e7c8db83b8cbf0e335efc78c1560bc016e1</t>
  </si>
  <si>
    <t>https://github.com/lobsters/lobsters/issues/14</t>
  </si>
  <si>
    <t>it's not guranteed User.find_by(username: sender_username) will return a not nil result.</t>
  </si>
  <si>
    <t>WHAT vs. code
Too loose constraint
HOW Missing information from error message (unclear)</t>
  </si>
  <si>
    <t>Invitation form does not check whether email address exists</t>
  </si>
  <si>
    <t>Sending an invitation by email is allowed with empty email address field.</t>
  </si>
  <si>
    <t>https://github.com/diaspora/diaspora/issues/3271</t>
  </si>
  <si>
    <t>https://github.com/diaspora/diaspora/pull/3748/files</t>
  </si>
  <si>
    <t>yes, email.</t>
  </si>
  <si>
    <t>How to increase "Describe yourself in 5 words</t>
  </si>
  <si>
    <t>I was wondering if there was a way to increase the 5 words to 10 and if so, how can it be done?
Just learning Diaspora and trying to figure it all out haha.</t>
  </si>
  <si>
    <t>https://github.com/diaspora/diaspora/issues/3772</t>
  </si>
  <si>
    <t>make the length constraint configurable</t>
  </si>
  <si>
    <t>"Please use the required format" when logging in</t>
  </si>
  <si>
    <t>just tried what this looks like and to be honest the error message to the user makes no sense at all. 
Why do we even validate the user typing in a password when logging in? 
The only real validation needed is to check if the password is correct :)
solution: Fix login for short passwords #4221 https://github.com/diaspora/diaspora/issues/4123</t>
  </si>
  <si>
    <t>https://github.com/diaspora/diaspora/issues/4123</t>
  </si>
  <si>
    <t>format</t>
  </si>
  <si>
    <t>https://github.com/diaspora/diaspora/pull/4221</t>
  </si>
  <si>
    <t>remove the HTML5 validation for the password</t>
  </si>
  <si>
    <t>Directions: "Sorry - couldn't find that place": Say WHICH place</t>
  </si>
  <si>
    <t>Kindly when ever saying "Sorry - couldn't find that place",
be sure to say if it was the From place,
or if it was the To place that was bothering it.
And / or print the place that was causing the trouble.'
No it is NOT always 100% obvious.
We might have tried entering various things in both boxes etc.</t>
  </si>
  <si>
    <t>https://github.com/openstreetmap/openstreetmap-website/issues/1790</t>
  </si>
  <si>
    <t>https://github.com/openstreetmap/openstreetmap-website/pull/1800</t>
  </si>
  <si>
    <t>Error: Display Name is invalid</t>
  </si>
  <si>
    <t>solution:Specifiy invalid chars in username error message</t>
  </si>
  <si>
    <t>https://github.com/openstreetmap/openstreetmap-website/issues/157</t>
  </si>
  <si>
    <t>https://github.com/openstreetmap/openstreetmap-website/pull/2044/files</t>
  </si>
  <si>
    <t>Better validations for associations</t>
  </si>
  <si>
    <t>This changes the story and changeset models to ensure that associations are valid as well as present.</t>
  </si>
  <si>
    <t>https://github.com/fulcrum-agile/fulcrum/pull/147</t>
  </si>
  <si>
    <t>Surname validation chokes on mine
When I checkout on the store, putting in the address, my surname contains a german umlaut (Rüger)
It says it's invalid and while I understand it may be difficult to pronounce, my passport backs me up on the fact that it is not invalid :-)</t>
  </si>
  <si>
    <t>it doen't support geman letter</t>
  </si>
  <si>
    <t>https://github.com/drhenner/ror_ecommerce/issues/34</t>
  </si>
  <si>
    <t xml:space="preserve">Validation of description_markup prevents new products from being created </t>
  </si>
  <si>
    <t>https://github.com/drhenner/ror_ecommerce/issues/78</t>
  </si>
  <si>
    <t>-</t>
  </si>
  <si>
    <t>Ds</t>
  </si>
  <si>
    <t>Lo</t>
  </si>
  <si>
    <t>Gi</t>
  </si>
  <si>
    <t>Re</t>
  </si>
  <si>
    <t>Sp</t>
  </si>
  <si>
    <t>Ro</t>
  </si>
  <si>
    <t>Fu</t>
  </si>
  <si>
    <t>Tr</t>
  </si>
  <si>
    <t>Da</t>
  </si>
  <si>
    <t>On</t>
  </si>
  <si>
    <t>FF</t>
  </si>
  <si>
    <t>OSM</t>
  </si>
  <si>
    <t>SUM</t>
  </si>
  <si>
    <t>WHERE</t>
  </si>
  <si>
    <t>WHAT</t>
  </si>
  <si>
    <t>WHEN</t>
  </si>
  <si>
    <t>HOW</t>
  </si>
  <si>
    <t>falling-fruit</t>
  </si>
  <si>
    <t>openstreetmap-website</t>
  </si>
  <si>
    <t>sum</t>
  </si>
  <si>
    <t>redmine</t>
  </si>
  <si>
    <t>gitlab</t>
  </si>
  <si>
    <t>spree</t>
  </si>
  <si>
    <t>discourse</t>
  </si>
  <si>
    <t>onebody</t>
  </si>
  <si>
    <t>fulcrum</t>
  </si>
  <si>
    <t xml:space="preserve">app constraint is missing in db 
foreign key constraint </t>
  </si>
  <si>
    <t>db constraint is stricter than app</t>
  </si>
  <si>
    <t>a constraint is definied only in db layer</t>
  </si>
  <si>
    <t>only in app</t>
  </si>
  <si>
    <t>app constraint is stricter than model</t>
  </si>
  <si>
    <t>only in HTML</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</si>
</sst>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font>
      <u/>
      <color rgb="FF0000FF"/>
    </font>
    <font>
      <u/>
      <color rgb="FF0000FF"/>
    </font>
    <font>
      <u/>
      <color rgb="FF0000FF"/>
    </font>
    <font>
      <color rgb="FF2E2E2E"/>
      <name val="-apple-system"/>
    </font>
    <font>
      <u/>
      <color rgb="FF0000FF"/>
    </font>
    <font>
      <u/>
      <color rgb="FF0000FF"/>
    </font>
    <font>
      <u/>
      <color rgb="FF0000FF"/>
    </font>
    <font>
      <color rgb="FF000000"/>
      <name val="Arial"/>
    </font>
    <font>
      <sz val="11.0"/>
      <color rgb="FF2E2E2E"/>
      <name val="Arial"/>
    </font>
    <font>
      <name val="Arial"/>
    </font>
    <font>
      <color rgb="FF2E2E2E"/>
      <name val="Inherit"/>
    </font>
    <font>
      <sz val="11.0"/>
      <color rgb="FF24292E"/>
      <name val="Arial"/>
    </font>
    <font>
      <color rgb="FF000000"/>
      <name val="Roboto"/>
    </font>
    <font>
      <color rgb="FF24292E"/>
      <name val="-apple-system"/>
    </font>
    <font>
      <u/>
      <color rgb="FF1155CC"/>
      <name val="Arial"/>
    </font>
    <font>
      <u/>
      <color rgb="FF1155CC"/>
      <name val="Arial"/>
    </font>
    <font>
      <sz val="11.0"/>
      <color rgb="FF24292E"/>
      <name val="-apple-system"/>
    </font>
    <font>
      <u/>
      <color rgb="FF0000FF"/>
    </font>
    <font>
      <sz val="9.0"/>
      <color rgb="FF484848"/>
      <name val="Verdana"/>
    </font>
    <font>
      <u/>
      <color rgb="FF1155CC"/>
      <name val="Arial"/>
    </font>
    <font>
      <u/>
      <color rgb="FF1155CC"/>
      <name val="Arial"/>
    </font>
    <font>
      <sz val="11.0"/>
      <color rgb="FF222222"/>
      <name val="Arial"/>
    </font>
    <font>
      <sz val="11.0"/>
      <color rgb="FF000000"/>
      <name val="Calibri"/>
    </font>
  </fonts>
  <fills count="6">
    <fill>
      <patternFill patternType="none"/>
    </fill>
    <fill>
      <patternFill patternType="lightGray"/>
    </fill>
    <fill>
      <patternFill patternType="solid">
        <fgColor rgb="FFFFFFFF"/>
        <bgColor rgb="FFFFFFFF"/>
      </patternFill>
    </fill>
    <fill>
      <patternFill patternType="solid">
        <fgColor rgb="FF6FA8DC"/>
        <bgColor rgb="FF6FA8DC"/>
      </patternFill>
    </fill>
    <fill>
      <patternFill patternType="solid">
        <fgColor rgb="FFC27BA0"/>
        <bgColor rgb="FFC27BA0"/>
      </patternFill>
    </fill>
    <fill>
      <patternFill patternType="solid">
        <fgColor rgb="FFF9F9F9"/>
        <bgColor rgb="FFF9F9F9"/>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0"/>
    </xf>
    <xf borderId="0" fillId="0" fontId="1" numFmtId="0" xfId="0" applyAlignment="1" applyFont="1">
      <alignment readingOrder="0" shrinkToFit="0" wrapText="0"/>
    </xf>
    <xf borderId="0" fillId="0" fontId="1" numFmtId="0" xfId="0" applyAlignment="1" applyFont="1">
      <alignment horizontal="left" readingOrder="0" shrinkToFit="0" wrapText="0"/>
    </xf>
    <xf borderId="0" fillId="0" fontId="1" numFmtId="0" xfId="0" applyAlignment="1" applyFont="1">
      <alignment horizontal="center" readingOrder="0" shrinkToFit="0" vertical="center" wrapText="0"/>
    </xf>
    <xf borderId="0" fillId="0" fontId="1" numFmtId="0" xfId="0" applyAlignment="1" applyFont="1">
      <alignment horizontal="left" readingOrder="0" shrinkToFit="0" vertical="center" wrapText="0"/>
    </xf>
    <xf borderId="0" fillId="0" fontId="2" numFmtId="0" xfId="0" applyAlignment="1" applyFont="1">
      <alignment horizontal="center" readingOrder="0" shrinkToFit="0" vertical="center" wrapText="0"/>
    </xf>
    <xf borderId="0" fillId="0" fontId="3" numFmtId="0" xfId="0" applyAlignment="1" applyFont="1">
      <alignment readingOrder="0" shrinkToFit="0" wrapText="0"/>
    </xf>
    <xf borderId="0" fillId="0" fontId="4" numFmtId="0" xfId="0" applyAlignment="1" applyFont="1">
      <alignment shrinkToFit="0" wrapText="0"/>
    </xf>
    <xf borderId="0" fillId="2" fontId="5" numFmtId="0" xfId="0" applyAlignment="1" applyFill="1" applyFont="1">
      <alignment horizontal="left" readingOrder="0" shrinkToFit="0" wrapText="1"/>
    </xf>
    <xf borderId="0" fillId="0" fontId="6" numFmtId="0" xfId="0" applyAlignment="1" applyFont="1">
      <alignment readingOrder="0"/>
    </xf>
    <xf borderId="0" fillId="0" fontId="7" numFmtId="0" xfId="0" applyFont="1"/>
    <xf borderId="0" fillId="0" fontId="1" numFmtId="0" xfId="0" applyAlignment="1" applyFont="1">
      <alignment readingOrder="0"/>
    </xf>
    <xf borderId="0" fillId="0" fontId="8" numFmtId="0" xfId="0" applyFont="1"/>
    <xf borderId="0" fillId="2" fontId="9" numFmtId="0" xfId="0" applyAlignment="1" applyFont="1">
      <alignment horizontal="center" readingOrder="0"/>
    </xf>
    <xf borderId="0" fillId="2" fontId="10" numFmtId="0" xfId="0" applyAlignment="1" applyFont="1">
      <alignment horizontal="left" readingOrder="0" shrinkToFit="0" wrapText="1"/>
    </xf>
    <xf borderId="0" fillId="2" fontId="9" numFmtId="0" xfId="0" applyAlignment="1" applyFont="1">
      <alignment horizontal="left" readingOrder="0"/>
    </xf>
    <xf borderId="0" fillId="0" fontId="1" numFmtId="0" xfId="0" applyAlignment="1" applyFont="1">
      <alignment horizontal="left" readingOrder="0"/>
    </xf>
    <xf borderId="0" fillId="0" fontId="11" numFmtId="0" xfId="0" applyAlignment="1" applyFont="1">
      <alignment vertical="bottom"/>
    </xf>
    <xf borderId="0" fillId="0" fontId="1" numFmtId="0" xfId="0" applyAlignment="1" applyFont="1">
      <alignment readingOrder="0" shrinkToFit="0" wrapText="0"/>
    </xf>
    <xf borderId="0" fillId="3" fontId="1" numFmtId="0" xfId="0" applyAlignment="1" applyFill="1" applyFont="1">
      <alignment shrinkToFit="0" wrapText="0"/>
    </xf>
    <xf borderId="0" fillId="4" fontId="1" numFmtId="0" xfId="0" applyAlignment="1" applyFill="1" applyFont="1">
      <alignment shrinkToFit="0" wrapText="0"/>
    </xf>
    <xf borderId="0" fillId="2" fontId="12" numFmtId="0" xfId="0" applyAlignment="1" applyFont="1">
      <alignment horizontal="left" readingOrder="0" shrinkToFit="0" wrapText="1"/>
    </xf>
    <xf borderId="0" fillId="0" fontId="1" numFmtId="0" xfId="0" applyAlignment="1" applyFont="1">
      <alignment horizontal="left"/>
    </xf>
    <xf borderId="0" fillId="0" fontId="1" numFmtId="0" xfId="0" applyAlignment="1" applyFont="1">
      <alignment horizontal="left" shrinkToFit="0" wrapText="0"/>
    </xf>
    <xf borderId="0" fillId="0" fontId="1" numFmtId="0" xfId="0" applyAlignment="1" applyFont="1">
      <alignment horizontal="center" shrinkToFit="0" vertical="center" wrapText="0"/>
    </xf>
    <xf borderId="0" fillId="2" fontId="13" numFmtId="0" xfId="0" applyAlignment="1" applyFont="1">
      <alignment readingOrder="0"/>
    </xf>
    <xf borderId="0" fillId="2" fontId="14" numFmtId="0" xfId="0" applyAlignment="1" applyFont="1">
      <alignment readingOrder="0"/>
    </xf>
    <xf borderId="0" fillId="2" fontId="15" numFmtId="0" xfId="0" applyAlignment="1" applyFont="1">
      <alignment readingOrder="0" shrinkToFit="0" wrapText="1"/>
    </xf>
    <xf borderId="0" fillId="0" fontId="11" numFmtId="0" xfId="0" applyAlignment="1" applyFont="1">
      <alignment horizontal="right" vertical="bottom"/>
    </xf>
    <xf borderId="0" fillId="0" fontId="11" numFmtId="0" xfId="0" applyAlignment="1" applyFont="1">
      <alignment vertical="bottom"/>
    </xf>
    <xf borderId="0" fillId="0" fontId="16" numFmtId="0" xfId="0" applyAlignment="1" applyFont="1">
      <alignment vertical="bottom"/>
    </xf>
    <xf borderId="0" fillId="0" fontId="11" numFmtId="0" xfId="0" applyAlignment="1" applyFont="1">
      <alignment readingOrder="0" vertical="bottom"/>
    </xf>
    <xf borderId="0" fillId="0" fontId="17" numFmtId="0" xfId="0" applyAlignment="1" applyFont="1">
      <alignment vertical="bottom"/>
    </xf>
    <xf borderId="0" fillId="2" fontId="18" numFmtId="0" xfId="0" applyAlignment="1" applyFont="1">
      <alignment readingOrder="0"/>
    </xf>
    <xf borderId="0" fillId="0" fontId="19" numFmtId="0" xfId="0" applyAlignment="1" applyFont="1">
      <alignment horizontal="center" shrinkToFit="0" vertical="center" wrapText="0"/>
    </xf>
    <xf borderId="0" fillId="2" fontId="20" numFmtId="0" xfId="0" applyAlignment="1" applyFont="1">
      <alignment readingOrder="0"/>
    </xf>
    <xf borderId="0" fillId="0" fontId="11" numFmtId="0" xfId="0" applyAlignment="1" applyFont="1">
      <alignment horizontal="right" shrinkToFit="0" vertical="bottom" wrapText="0"/>
    </xf>
    <xf borderId="0" fillId="0" fontId="11" numFmtId="0" xfId="0" applyAlignment="1" applyFont="1">
      <alignment readingOrder="0" shrinkToFit="0" vertical="bottom" wrapText="0"/>
    </xf>
    <xf borderId="0" fillId="0" fontId="21" numFmtId="0" xfId="0" applyAlignment="1" applyFont="1">
      <alignment shrinkToFit="0" vertical="bottom" wrapText="0"/>
    </xf>
    <xf borderId="0" fillId="2" fontId="22" numFmtId="0" xfId="0" applyAlignment="1" applyFont="1">
      <alignment horizontal="left" readingOrder="0"/>
    </xf>
    <xf borderId="0" fillId="5" fontId="23" numFmtId="0" xfId="0" applyAlignment="1" applyFill="1" applyFont="1">
      <alignment readingOrder="0" shrinkToFit="0" wrapText="0"/>
    </xf>
    <xf borderId="0" fillId="0" fontId="23" numFmtId="0" xfId="0" applyAlignment="1" applyFont="1">
      <alignment readingOrder="0" shrinkToFit="0" wrapText="0"/>
    </xf>
    <xf borderId="0" fillId="0" fontId="24" numFmtId="0" xfId="0" applyAlignment="1" applyFont="1">
      <alignment readingOrder="0" shrinkToFit="0" vertical="bottom" wrapText="0"/>
    </xf>
    <xf borderId="0" fillId="2" fontId="1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ww.redmine.org/issues/19840" TargetMode="External"/><Relationship Id="rId20" Type="http://schemas.openxmlformats.org/officeDocument/2006/relationships/hyperlink" Target="http://www.redmine.org/projects/redmine/repository/revisions/16832/diff/trunk/app/models/time_entry.rb" TargetMode="External"/><Relationship Id="rId42" Type="http://schemas.openxmlformats.org/officeDocument/2006/relationships/hyperlink" Target="http://www.redmine.org/projects/redmine/repository/revisions/16134/diff/trunk/app/models/custom_field.rb" TargetMode="External"/><Relationship Id="rId41" Type="http://schemas.openxmlformats.org/officeDocument/2006/relationships/hyperlink" Target="http://www.redmine.org/issues/19885" TargetMode="External"/><Relationship Id="rId22" Type="http://schemas.openxmlformats.org/officeDocument/2006/relationships/hyperlink" Target="http://www.redmine.org/projects/redmine/repository/revisions/10670/diff/trunk/app/models/issue.rb" TargetMode="External"/><Relationship Id="rId44" Type="http://schemas.openxmlformats.org/officeDocument/2006/relationships/hyperlink" Target="http://www.redmine.org/issues/24283" TargetMode="External"/><Relationship Id="rId21" Type="http://schemas.openxmlformats.org/officeDocument/2006/relationships/hyperlink" Target="http://www.redmine.org/issues/12092" TargetMode="External"/><Relationship Id="rId43" Type="http://schemas.openxmlformats.org/officeDocument/2006/relationships/hyperlink" Target="http://www.redmine.org/issues/24006" TargetMode="External"/><Relationship Id="rId24" Type="http://schemas.openxmlformats.org/officeDocument/2006/relationships/hyperlink" Target="http://www.redmine.org/projects/redmine/repository/revisions/8778/diff/trunk/app/models/user.rb" TargetMode="External"/><Relationship Id="rId23" Type="http://schemas.openxmlformats.org/officeDocument/2006/relationships/hyperlink" Target="http://www.redmine.org/issues/2719" TargetMode="External"/><Relationship Id="rId45" Type="http://schemas.openxmlformats.org/officeDocument/2006/relationships/drawing" Target="../drawings/drawing1.xml"/><Relationship Id="rId1" Type="http://schemas.openxmlformats.org/officeDocument/2006/relationships/hyperlink" Target="http://www.redmine.org/issues/1478" TargetMode="External"/><Relationship Id="rId2" Type="http://schemas.openxmlformats.org/officeDocument/2006/relationships/hyperlink" Target="http://www.redmine.org/projects/redmine/repository/revisions/1763" TargetMode="External"/><Relationship Id="rId3" Type="http://schemas.openxmlformats.org/officeDocument/2006/relationships/hyperlink" Target="http://www.redmine.org/issues/15038" TargetMode="External"/><Relationship Id="rId4" Type="http://schemas.openxmlformats.org/officeDocument/2006/relationships/hyperlink" Target="http://www.redmine.org/issues/17219" TargetMode="External"/><Relationship Id="rId9" Type="http://schemas.openxmlformats.org/officeDocument/2006/relationships/hyperlink" Target="http://www.redmine.org/projects/redmine/repository/revisions/17655/diff/branches/3.3-stable/lib/redmine/field_format.rb" TargetMode="External"/><Relationship Id="rId26" Type="http://schemas.openxmlformats.org/officeDocument/2006/relationships/hyperlink" Target="http://www.redmine.org/issues/6088" TargetMode="External"/><Relationship Id="rId25" Type="http://schemas.openxmlformats.org/officeDocument/2006/relationships/hyperlink" Target="http://www.redmine.org/issues/4991" TargetMode="External"/><Relationship Id="rId28" Type="http://schemas.openxmlformats.org/officeDocument/2006/relationships/hyperlink" Target="http://www.redmine.org/projects/redmine/repository/revisions/2251/diff/trunk/app/models/time_entry.rb" TargetMode="External"/><Relationship Id="rId27" Type="http://schemas.openxmlformats.org/officeDocument/2006/relationships/hyperlink" Target="http://www.redmine.org/issues/27881" TargetMode="External"/><Relationship Id="rId5" Type="http://schemas.openxmlformats.org/officeDocument/2006/relationships/hyperlink" Target="http://www.redmine.org/attachments/11800/17219.diff" TargetMode="External"/><Relationship Id="rId6" Type="http://schemas.openxmlformats.org/officeDocument/2006/relationships/hyperlink" Target="http://www.redmine.org/issues/23567" TargetMode="External"/><Relationship Id="rId29" Type="http://schemas.openxmlformats.org/officeDocument/2006/relationships/hyperlink" Target="http://www.redmine.org/issues/27625" TargetMode="External"/><Relationship Id="rId7" Type="http://schemas.openxmlformats.org/officeDocument/2006/relationships/hyperlink" Target="http://www.redmine.org/issues/23912" TargetMode="External"/><Relationship Id="rId8" Type="http://schemas.openxmlformats.org/officeDocument/2006/relationships/hyperlink" Target="http://www.redmine.org/issues/29674" TargetMode="External"/><Relationship Id="rId31" Type="http://schemas.openxmlformats.org/officeDocument/2006/relationships/hyperlink" Target="http://www.redmine.org/issues/28308" TargetMode="External"/><Relationship Id="rId30" Type="http://schemas.openxmlformats.org/officeDocument/2006/relationships/hyperlink" Target="http://www.redmine.org/issues/25235" TargetMode="External"/><Relationship Id="rId11" Type="http://schemas.openxmlformats.org/officeDocument/2006/relationships/hyperlink" Target="http://www.redmine.org/attachments/23059/unable_delete_issue_status.patch" TargetMode="External"/><Relationship Id="rId33" Type="http://schemas.openxmlformats.org/officeDocument/2006/relationships/hyperlink" Target="http://www.redmine.org/issues/6037" TargetMode="External"/><Relationship Id="rId10" Type="http://schemas.openxmlformats.org/officeDocument/2006/relationships/hyperlink" Target="http://www.redmine.org/issues/31361" TargetMode="External"/><Relationship Id="rId32" Type="http://schemas.openxmlformats.org/officeDocument/2006/relationships/hyperlink" Target="http://www.redmine.org/issues/5154" TargetMode="External"/><Relationship Id="rId13" Type="http://schemas.openxmlformats.org/officeDocument/2006/relationships/hyperlink" Target="http://www.redmine.org/projects/redmine/repository/revisions/6298" TargetMode="External"/><Relationship Id="rId35" Type="http://schemas.openxmlformats.org/officeDocument/2006/relationships/hyperlink" Target="http://www.redmine.org/issues/110" TargetMode="External"/><Relationship Id="rId12" Type="http://schemas.openxmlformats.org/officeDocument/2006/relationships/hyperlink" Target="http://www.redmine.org/issues/8865" TargetMode="External"/><Relationship Id="rId34" Type="http://schemas.openxmlformats.org/officeDocument/2006/relationships/hyperlink" Target="http://www.redmine.org/attachments/4001/5698.diff" TargetMode="External"/><Relationship Id="rId15" Type="http://schemas.openxmlformats.org/officeDocument/2006/relationships/hyperlink" Target="http://www.redmine.org/issues/9685" TargetMode="External"/><Relationship Id="rId37" Type="http://schemas.openxmlformats.org/officeDocument/2006/relationships/hyperlink" Target="http://www.redmine.org/issues/3308" TargetMode="External"/><Relationship Id="rId14" Type="http://schemas.openxmlformats.org/officeDocument/2006/relationships/hyperlink" Target="http://www.redmine.org/issues/9394" TargetMode="External"/><Relationship Id="rId36" Type="http://schemas.openxmlformats.org/officeDocument/2006/relationships/hyperlink" Target="http://www.redmine.org/projects/redmine/repository/revisions/745/diff/trunk/app/models/project.rb" TargetMode="External"/><Relationship Id="rId17" Type="http://schemas.openxmlformats.org/officeDocument/2006/relationships/hyperlink" Target="http://www.redmine.org/issues/11979" TargetMode="External"/><Relationship Id="rId39" Type="http://schemas.openxmlformats.org/officeDocument/2006/relationships/hyperlink" Target="http://www.redmine.org/issues/11365" TargetMode="External"/><Relationship Id="rId16" Type="http://schemas.openxmlformats.org/officeDocument/2006/relationships/hyperlink" Target="http://www.redmine.org/issues/12359" TargetMode="External"/><Relationship Id="rId38" Type="http://schemas.openxmlformats.org/officeDocument/2006/relationships/hyperlink" Target="http://www.redmine.org/projects/redmine/repository/revisions/2720/diff/trunk/app/models/wiki_content.rb" TargetMode="External"/><Relationship Id="rId19" Type="http://schemas.openxmlformats.org/officeDocument/2006/relationships/hyperlink" Target="http://www.redmine.org/issues/24005" TargetMode="External"/><Relationship Id="rId18" Type="http://schemas.openxmlformats.org/officeDocument/2006/relationships/hyperlink" Target="http://www.redmine.org/projects/redmine/repository/revisions/10615"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fulcrum-agile/fulcrum/pull/147"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github.com/drhenner/ror_ecommerce/issues/34" TargetMode="External"/><Relationship Id="rId2" Type="http://schemas.openxmlformats.org/officeDocument/2006/relationships/hyperlink" Target="https://github.com/drhenner/ror_ecommerce/issues/78"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lab.com/gitlab-org/gitlab-ce/issues/40356" TargetMode="External"/><Relationship Id="rId22" Type="http://schemas.openxmlformats.org/officeDocument/2006/relationships/hyperlink" Target="https://gitlab.com/gitlab-org/gitlab-ce/issues/43802" TargetMode="External"/><Relationship Id="rId21" Type="http://schemas.openxmlformats.org/officeDocument/2006/relationships/hyperlink" Target="https://gitlab.com/gitlab-org/gitlab-ce/merge_requests/15496/diffs" TargetMode="External"/><Relationship Id="rId24" Type="http://schemas.openxmlformats.org/officeDocument/2006/relationships/hyperlink" Target="https://gitlab.com/gitlab-org/gitlab-ce/issues/57493" TargetMode="External"/><Relationship Id="rId23" Type="http://schemas.openxmlformats.org/officeDocument/2006/relationships/hyperlink" Target="https://gitlab.com/gitlab-org/gitlab-ce/merge_requests/17488/diffs" TargetMode="External"/><Relationship Id="rId1" Type="http://schemas.openxmlformats.org/officeDocument/2006/relationships/hyperlink" Target="https://gitlab.com/gitlab-org/gitlab-ce/issues/45575" TargetMode="External"/><Relationship Id="rId2" Type="http://schemas.openxmlformats.org/officeDocument/2006/relationships/hyperlink" Target="https://gitlab.com/gitlab-org/gitlab-ce/merge_requests/19610" TargetMode="External"/><Relationship Id="rId3" Type="http://schemas.openxmlformats.org/officeDocument/2006/relationships/hyperlink" Target="https://gitlab.com/gitlab-org/gitlab-ce/issues/2960" TargetMode="External"/><Relationship Id="rId4" Type="http://schemas.openxmlformats.org/officeDocument/2006/relationships/hyperlink" Target="https://gitlab.com/gitlab-org/gitlab-ce/merge_requests/1550/diffs" TargetMode="External"/><Relationship Id="rId9" Type="http://schemas.openxmlformats.org/officeDocument/2006/relationships/hyperlink" Target="https://gitlab.com/gitlab-org/gitlab-ce/issues/35108" TargetMode="External"/><Relationship Id="rId26" Type="http://schemas.openxmlformats.org/officeDocument/2006/relationships/drawing" Target="../drawings/drawing2.xml"/><Relationship Id="rId25" Type="http://schemas.openxmlformats.org/officeDocument/2006/relationships/hyperlink" Target="https://gitlab.com/gitlab-org/gitlab-ce/merge_requests/26146" TargetMode="External"/><Relationship Id="rId5" Type="http://schemas.openxmlformats.org/officeDocument/2006/relationships/hyperlink" Target="https://gitlab.com/gitlab-org/gitlab-ce/issues/3854" TargetMode="External"/><Relationship Id="rId6" Type="http://schemas.openxmlformats.org/officeDocument/2006/relationships/hyperlink" Target="https://gitlab.com/gitlab-org/gitlab-ce/merge_requests/1992/diffs" TargetMode="External"/><Relationship Id="rId7" Type="http://schemas.openxmlformats.org/officeDocument/2006/relationships/hyperlink" Target="https://gitlab.com/gitlab-org/gitlab-ce/issues/24493" TargetMode="External"/><Relationship Id="rId8" Type="http://schemas.openxmlformats.org/officeDocument/2006/relationships/hyperlink" Target="https://gitlab.com/gitlab-org/gitlab-ce/merge_requests/10285/diffs" TargetMode="External"/><Relationship Id="rId11" Type="http://schemas.openxmlformats.org/officeDocument/2006/relationships/hyperlink" Target="https://gitlab.com/gitlab-org/gitlab-ce/commit/7e8fc4822758057ed8a2239659cdd8f49099613d" TargetMode="External"/><Relationship Id="rId10" Type="http://schemas.openxmlformats.org/officeDocument/2006/relationships/hyperlink" Target="https://gitlab.com/gitlab-org/gitlab-ce/issues/332" TargetMode="External"/><Relationship Id="rId13" Type="http://schemas.openxmlformats.org/officeDocument/2006/relationships/hyperlink" Target="https://gitlab.com/gitlab-org/gitlab-ce/issues/35199" TargetMode="External"/><Relationship Id="rId12" Type="http://schemas.openxmlformats.org/officeDocument/2006/relationships/hyperlink" Target="https://gitlab.com/gitlab-org/gitlab-ce/issues/25579" TargetMode="External"/><Relationship Id="rId15" Type="http://schemas.openxmlformats.org/officeDocument/2006/relationships/hyperlink" Target="https://gitlab.com/gitlab-org/gitlab-ce/issues/21678" TargetMode="External"/><Relationship Id="rId14" Type="http://schemas.openxmlformats.org/officeDocument/2006/relationships/hyperlink" Target="https://gitlab.com/gitlab-org/gitlab-ce/issues/56787" TargetMode="External"/><Relationship Id="rId17" Type="http://schemas.openxmlformats.org/officeDocument/2006/relationships/hyperlink" Target="https://gitlab.com/gitlab-org/gitlab-ce/merge_requests/6118/diffs" TargetMode="External"/><Relationship Id="rId16" Type="http://schemas.openxmlformats.org/officeDocument/2006/relationships/hyperlink" Target="https://gitlab.com/gitlab-org/gitlab-ce/issues/21678" TargetMode="External"/><Relationship Id="rId19" Type="http://schemas.openxmlformats.org/officeDocument/2006/relationships/hyperlink" Target="https://gitlab.com/gitlab-org/gitlab-ce/issues/46862" TargetMode="External"/><Relationship Id="rId18" Type="http://schemas.openxmlformats.org/officeDocument/2006/relationships/hyperlink" Target="https://gitlab.com/gitlab-org/gitlab-ce/issues/36919"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github.com/spree/spree/issues/8923" TargetMode="External"/><Relationship Id="rId22" Type="http://schemas.openxmlformats.org/officeDocument/2006/relationships/hyperlink" Target="https://github.com/spree/spree/issues/7389" TargetMode="External"/><Relationship Id="rId21" Type="http://schemas.openxmlformats.org/officeDocument/2006/relationships/hyperlink" Target="https://github.com/spree/spree/issues/7875" TargetMode="External"/><Relationship Id="rId24" Type="http://schemas.openxmlformats.org/officeDocument/2006/relationships/hyperlink" Target="https://github.com/spree/spree/issues/730" TargetMode="External"/><Relationship Id="rId23" Type="http://schemas.openxmlformats.org/officeDocument/2006/relationships/hyperlink" Target="https://github.com/spree/spree/issues/5630" TargetMode="External"/><Relationship Id="rId1" Type="http://schemas.openxmlformats.org/officeDocument/2006/relationships/hyperlink" Target="https://github.com/spree/spree/issues/1821" TargetMode="External"/><Relationship Id="rId2" Type="http://schemas.openxmlformats.org/officeDocument/2006/relationships/hyperlink" Target="https://github.com/spree/spree/commit/c78dfad9e72569a00d3ba10edb4948dd429384d0" TargetMode="External"/><Relationship Id="rId3" Type="http://schemas.openxmlformats.org/officeDocument/2006/relationships/hyperlink" Target="https://github.com/spree/spree/issues/8384" TargetMode="External"/><Relationship Id="rId4" Type="http://schemas.openxmlformats.org/officeDocument/2006/relationships/hyperlink" Target="https://github.com/spree/spree/issues/3010" TargetMode="External"/><Relationship Id="rId9" Type="http://schemas.openxmlformats.org/officeDocument/2006/relationships/hyperlink" Target="https://github.com/spree/spree/issues/5306" TargetMode="External"/><Relationship Id="rId26" Type="http://schemas.openxmlformats.org/officeDocument/2006/relationships/hyperlink" Target="https://github.com/spree/spree/issues/6525" TargetMode="External"/><Relationship Id="rId25" Type="http://schemas.openxmlformats.org/officeDocument/2006/relationships/hyperlink" Target="https://github.com/spree/spree/issues/819" TargetMode="External"/><Relationship Id="rId28" Type="http://schemas.openxmlformats.org/officeDocument/2006/relationships/hyperlink" Target="https://github.com/spree/spree/issues/7857" TargetMode="External"/><Relationship Id="rId27" Type="http://schemas.openxmlformats.org/officeDocument/2006/relationships/hyperlink" Target="https://github.com/spree/spree/issues/6527" TargetMode="External"/><Relationship Id="rId5" Type="http://schemas.openxmlformats.org/officeDocument/2006/relationships/hyperlink" Target="https://github.com/spree/spree/issues/706" TargetMode="External"/><Relationship Id="rId6" Type="http://schemas.openxmlformats.org/officeDocument/2006/relationships/hyperlink" Target="https://github.com/spree/spree/pull/732" TargetMode="External"/><Relationship Id="rId29" Type="http://schemas.openxmlformats.org/officeDocument/2006/relationships/hyperlink" Target="https://github.com/spree/spree/issues/3781" TargetMode="External"/><Relationship Id="rId7" Type="http://schemas.openxmlformats.org/officeDocument/2006/relationships/hyperlink" Target="https://github.com/spree/spree/issues/1169" TargetMode="External"/><Relationship Id="rId8" Type="http://schemas.openxmlformats.org/officeDocument/2006/relationships/hyperlink" Target="https://github.com/spree/spree/issues/2322" TargetMode="External"/><Relationship Id="rId31" Type="http://schemas.openxmlformats.org/officeDocument/2006/relationships/hyperlink" Target="https://github.com/spree/spree/issues/3829" TargetMode="External"/><Relationship Id="rId30" Type="http://schemas.openxmlformats.org/officeDocument/2006/relationships/hyperlink" Target="https://github.com/spree/spree/commit/93be6faa74a0ecf7957ab2cf92ae4029db2f2b4a" TargetMode="External"/><Relationship Id="rId11" Type="http://schemas.openxmlformats.org/officeDocument/2006/relationships/hyperlink" Target="https://github.com/spree/spree/issues/6673" TargetMode="External"/><Relationship Id="rId33" Type="http://schemas.openxmlformats.org/officeDocument/2006/relationships/hyperlink" Target="https://github.com/spree/spree/issues/5355" TargetMode="External"/><Relationship Id="rId10" Type="http://schemas.openxmlformats.org/officeDocument/2006/relationships/hyperlink" Target="https://github.com/spree/spree/pull/5330" TargetMode="External"/><Relationship Id="rId32" Type="http://schemas.openxmlformats.org/officeDocument/2006/relationships/hyperlink" Target="https://github.com/spree/spree/pull/4944" TargetMode="External"/><Relationship Id="rId13" Type="http://schemas.openxmlformats.org/officeDocument/2006/relationships/hyperlink" Target="https://github.com/spree/spree/issues/7987" TargetMode="External"/><Relationship Id="rId35" Type="http://schemas.openxmlformats.org/officeDocument/2006/relationships/hyperlink" Target="https://github.com/spree/spree/issues/8832" TargetMode="External"/><Relationship Id="rId12" Type="http://schemas.openxmlformats.org/officeDocument/2006/relationships/hyperlink" Target="https://github.com/spree/spree/issues/6789" TargetMode="External"/><Relationship Id="rId34" Type="http://schemas.openxmlformats.org/officeDocument/2006/relationships/hyperlink" Target="https://github.com/spree/spree/issues/5514" TargetMode="External"/><Relationship Id="rId15" Type="http://schemas.openxmlformats.org/officeDocument/2006/relationships/hyperlink" Target="https://github.com/spree/spree/issues/2695" TargetMode="External"/><Relationship Id="rId37" Type="http://schemas.openxmlformats.org/officeDocument/2006/relationships/drawing" Target="../drawings/drawing3.xml"/><Relationship Id="rId14" Type="http://schemas.openxmlformats.org/officeDocument/2006/relationships/hyperlink" Target="https://github.com/spree/spree/issues/3454" TargetMode="External"/><Relationship Id="rId36" Type="http://schemas.openxmlformats.org/officeDocument/2006/relationships/hyperlink" Target="https://github.com/spree/spree/pull/8622/files" TargetMode="External"/><Relationship Id="rId17" Type="http://schemas.openxmlformats.org/officeDocument/2006/relationships/hyperlink" Target="https://github.com/spree/spree/issues/5102" TargetMode="External"/><Relationship Id="rId16" Type="http://schemas.openxmlformats.org/officeDocument/2006/relationships/hyperlink" Target="https://github.com/spree/spree/commit/0ff0cce9fa14b90024f9569719ae3932897608e9" TargetMode="External"/><Relationship Id="rId19" Type="http://schemas.openxmlformats.org/officeDocument/2006/relationships/hyperlink" Target="https://github.com/spree/spree/issues/8922" TargetMode="External"/><Relationship Id="rId18" Type="http://schemas.openxmlformats.org/officeDocument/2006/relationships/hyperlink" Target="https://github.com/spree/spree/commit/028d18eeb022bad8318926acd26bb3cbcacc5c26"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discourse/discourse/pull/6422" TargetMode="External"/><Relationship Id="rId2" Type="http://schemas.openxmlformats.org/officeDocument/2006/relationships/hyperlink" Target="https://meta.discourse.org/t/no-error-message-by-clicking-on-document-link-in-notification-mail/58586?u=techapj" TargetMode="External"/><Relationship Id="rId3" Type="http://schemas.openxmlformats.org/officeDocument/2006/relationships/hyperlink" Target="https://meta.discourse.org/t/why-does-watched-words-have-a-1000-word-limit/102032" TargetMode="External"/><Relationship Id="rId4" Type="http://schemas.openxmlformats.org/officeDocument/2006/relationships/hyperlink" Target="https://meta.discourse.org/t/is-it-possible-to-disable-all-title-body-validations/54521" TargetMode="External"/><Relationship Id="rId9" Type="http://schemas.openxmlformats.org/officeDocument/2006/relationships/hyperlink" Target="https://meta.discourse.org/t/after-upgrade-username-validation-failed/35329" TargetMode="External"/><Relationship Id="rId5" Type="http://schemas.openxmlformats.org/officeDocument/2006/relationships/hyperlink" Target="https://meta.discourse.org/t/change-maximum-character-limit-for-category-names/75453" TargetMode="External"/><Relationship Id="rId6" Type="http://schemas.openxmlformats.org/officeDocument/2006/relationships/hyperlink" Target="https://meta.discourse.org/t/about-me-profile-field-limited-to-3000-characters/79684" TargetMode="External"/><Relationship Id="rId7" Type="http://schemas.openxmlformats.org/officeDocument/2006/relationships/hyperlink" Target="https://meta.discourse.org/t/images-in-title-and-character-length-of-title/80624" TargetMode="External"/><Relationship Id="rId8" Type="http://schemas.openxmlformats.org/officeDocument/2006/relationships/hyperlink" Target="https://meta.discourse.org/t/cant-move-some-topics-recordinvalid-validation-failed/85687" TargetMode="External"/><Relationship Id="rId11" Type="http://schemas.openxmlformats.org/officeDocument/2006/relationships/hyperlink" Target="https://github.com/discourse/discourse/pull/207" TargetMode="External"/><Relationship Id="rId10" Type="http://schemas.openxmlformats.org/officeDocument/2006/relationships/hyperlink" Target="https://meta.discourse.org/t/topics-failing-validation-after-migration-throw-422-error-instead-of-nice-message/89148" TargetMode="External"/><Relationship Id="rId13" Type="http://schemas.openxmlformats.org/officeDocument/2006/relationships/hyperlink" Target="https://github.com/discourse/discourse/pull/3653" TargetMode="External"/><Relationship Id="rId12" Type="http://schemas.openxmlformats.org/officeDocument/2006/relationships/hyperlink" Target="https://meta.discourse.org/t/posts-rss-returns-a-500-internal-server-error-actionview-template-error-undefined-method-title-for-nil-nilclass/32078" TargetMode="External"/><Relationship Id="rId15" Type="http://schemas.openxmlformats.org/officeDocument/2006/relationships/drawing" Target="../drawings/drawing4.xml"/><Relationship Id="rId14" Type="http://schemas.openxmlformats.org/officeDocument/2006/relationships/hyperlink" Target="https://meta.discourse.org/t/max-topic-title-length-does-not-conform-to-the-database-field-capacity-because-the-database-field-is-unable-to-store-more-than-255-characters-anyway/3548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seven1m/onebody/pull/477" TargetMode="External"/><Relationship Id="rId2" Type="http://schemas.openxmlformats.org/officeDocument/2006/relationships/hyperlink" Target="https://github.com/seven1m/onebody/issues/664" TargetMode="External"/><Relationship Id="rId3" Type="http://schemas.openxmlformats.org/officeDocument/2006/relationships/hyperlink" Target="https://github.com/seven1m/onebody/issues/110" TargetMode="External"/><Relationship Id="rId4" Type="http://schemas.openxmlformats.org/officeDocument/2006/relationships/hyperlink" Target="https://github.com/seven1m/onebody/issues/97" TargetMode="External"/><Relationship Id="rId5" Type="http://schemas.openxmlformats.org/officeDocument/2006/relationships/hyperlink" Target="https://github.com/seven1m/onebody/issues/632"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diaspora/diaspora/issues/2481" TargetMode="External"/><Relationship Id="rId2" Type="http://schemas.openxmlformats.org/officeDocument/2006/relationships/hyperlink" Target="https://github.com/diaspora/diaspora/issues/3451" TargetMode="External"/><Relationship Id="rId3" Type="http://schemas.openxmlformats.org/officeDocument/2006/relationships/hyperlink" Target="https://github.com/diaspora/diaspora/issues/5090" TargetMode="External"/><Relationship Id="rId4" Type="http://schemas.openxmlformats.org/officeDocument/2006/relationships/hyperlink" Target="https://github.com/diaspora/diaspora/pull/5151" TargetMode="External"/><Relationship Id="rId9" Type="http://schemas.openxmlformats.org/officeDocument/2006/relationships/hyperlink" Target="https://github.com/diaspora/diaspora/commit/8ada8414c7c97e77ebb9f9c704bc56ee30afce3d" TargetMode="External"/><Relationship Id="rId5" Type="http://schemas.openxmlformats.org/officeDocument/2006/relationships/hyperlink" Target="https://github.com/diaspora/diaspora/issues/7965" TargetMode="External"/><Relationship Id="rId6" Type="http://schemas.openxmlformats.org/officeDocument/2006/relationships/hyperlink" Target="https://github.com/diaspora/diaspora/issues/3048" TargetMode="External"/><Relationship Id="rId7" Type="http://schemas.openxmlformats.org/officeDocument/2006/relationships/hyperlink" Target="https://github.com/diaspora/diaspora/commit/f5fdb8ade18d8191a94ada6c850d1299d2b6f13a" TargetMode="External"/><Relationship Id="rId8" Type="http://schemas.openxmlformats.org/officeDocument/2006/relationships/hyperlink" Target="https://github.com/diaspora/diaspora/issues/807" TargetMode="External"/><Relationship Id="rId11" Type="http://schemas.openxmlformats.org/officeDocument/2006/relationships/hyperlink" Target="https://github.com/diaspora/diaspora/pull/2087/files" TargetMode="External"/><Relationship Id="rId10" Type="http://schemas.openxmlformats.org/officeDocument/2006/relationships/hyperlink" Target="https://github.com/diaspora/diaspora/issues/2004" TargetMode="External"/><Relationship Id="rId13" Type="http://schemas.openxmlformats.org/officeDocument/2006/relationships/hyperlink" Target="https://github.com/mahonrig/diaspora/commit/dd4b4e60f4348e0f7add2e86fc2d7aa62af4195d" TargetMode="External"/><Relationship Id="rId12" Type="http://schemas.openxmlformats.org/officeDocument/2006/relationships/hyperlink" Target="https://github.com/diaspora/diaspora/issues/7363" TargetMode="External"/><Relationship Id="rId15" Type="http://schemas.openxmlformats.org/officeDocument/2006/relationships/hyperlink" Target="https://github.com/diaspora/diaspora/pull/3748/files" TargetMode="External"/><Relationship Id="rId14" Type="http://schemas.openxmlformats.org/officeDocument/2006/relationships/hyperlink" Target="https://github.com/diaspora/diaspora/issues/3271" TargetMode="External"/><Relationship Id="rId17" Type="http://schemas.openxmlformats.org/officeDocument/2006/relationships/hyperlink" Target="https://github.com/diaspora/diaspora/issues/4123" TargetMode="External"/><Relationship Id="rId16" Type="http://schemas.openxmlformats.org/officeDocument/2006/relationships/hyperlink" Target="https://github.com/diaspora/diaspora/issues/3772" TargetMode="External"/><Relationship Id="rId19" Type="http://schemas.openxmlformats.org/officeDocument/2006/relationships/drawing" Target="../drawings/drawing6.xml"/><Relationship Id="rId18" Type="http://schemas.openxmlformats.org/officeDocument/2006/relationships/hyperlink" Target="https://github.com/diaspora/diaspora/pull/4221"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TracksApp/tracks/issues/1921"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lobsters/lobsters/issues/14"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openstreetmap/openstreetmap-website/issues/1790" TargetMode="External"/><Relationship Id="rId2" Type="http://schemas.openxmlformats.org/officeDocument/2006/relationships/hyperlink" Target="https://github.com/openstreetmap/openstreetmap-website/pull/1800" TargetMode="External"/><Relationship Id="rId3" Type="http://schemas.openxmlformats.org/officeDocument/2006/relationships/hyperlink" Target="https://github.com/openstreetmap/openstreetmap-website/issues/157" TargetMode="External"/><Relationship Id="rId4" Type="http://schemas.openxmlformats.org/officeDocument/2006/relationships/hyperlink" Target="https://github.com/openstreetmap/openstreetmap-website/pull/2044/files"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3" width="62.0"/>
    <col customWidth="1" min="4" max="4" width="31.57"/>
  </cols>
  <sheetData>
    <row r="1" ht="23.25" customHeight="1">
      <c r="A1" s="3" t="s">
        <v>0</v>
      </c>
      <c r="B1" s="3" t="s">
        <v>1</v>
      </c>
      <c r="C1" s="3" t="s">
        <v>2</v>
      </c>
      <c r="D1" s="3" t="s">
        <v>3</v>
      </c>
      <c r="E1" s="3" t="s">
        <v>4</v>
      </c>
      <c r="F1" s="2"/>
      <c r="G1" s="2"/>
      <c r="H1" s="3" t="s">
        <v>6</v>
      </c>
      <c r="I1" s="3" t="s">
        <v>8</v>
      </c>
      <c r="J1" s="3" t="s">
        <v>9</v>
      </c>
      <c r="K1" s="2"/>
      <c r="L1" s="2"/>
      <c r="M1" s="2"/>
      <c r="N1" s="2"/>
      <c r="O1" s="2"/>
      <c r="P1" s="2"/>
      <c r="Q1" s="2"/>
      <c r="R1" s="2"/>
      <c r="S1" s="2"/>
      <c r="T1" s="2"/>
      <c r="U1" s="2"/>
      <c r="V1" s="2"/>
      <c r="W1" s="2"/>
      <c r="X1" s="2"/>
      <c r="Y1" s="2"/>
      <c r="Z1" s="2"/>
      <c r="AA1" s="2"/>
    </row>
    <row r="2">
      <c r="A2" s="5">
        <v>1478.0</v>
      </c>
      <c r="B2" s="3" t="s">
        <v>12</v>
      </c>
      <c r="C2" s="3" t="s">
        <v>13</v>
      </c>
      <c r="D2" s="8" t="s">
        <v>14</v>
      </c>
      <c r="E2" s="3" t="s">
        <v>15</v>
      </c>
      <c r="F2" s="2" t="str">
        <f t="shared" ref="F2:F31" si="1">CONCATENATE("Redmine-",A2)</f>
        <v>Redmine-1478</v>
      </c>
      <c r="G2" s="9" t="str">
        <f t="shared" ref="G2:G31" si="2">HYPERLINK(D2,F2)</f>
        <v>Redmine-1478</v>
      </c>
      <c r="H2" s="8" t="s">
        <v>46</v>
      </c>
      <c r="I2" s="3" t="s">
        <v>38</v>
      </c>
      <c r="J2" s="3" t="s">
        <v>50</v>
      </c>
      <c r="K2" s="2"/>
      <c r="L2" s="2"/>
      <c r="M2" s="2"/>
      <c r="N2" s="2"/>
      <c r="O2" s="2"/>
      <c r="P2" s="2"/>
      <c r="Q2" s="2"/>
      <c r="R2" s="2"/>
      <c r="S2" s="2"/>
      <c r="T2" s="2"/>
      <c r="U2" s="2"/>
      <c r="V2" s="2"/>
      <c r="W2" s="2"/>
      <c r="X2" s="2"/>
      <c r="Y2" s="2"/>
      <c r="Z2" s="2"/>
      <c r="AA2" s="2"/>
    </row>
    <row r="3">
      <c r="A3" s="5">
        <v>15038.0</v>
      </c>
      <c r="B3" s="3" t="s">
        <v>51</v>
      </c>
      <c r="C3" s="3" t="s">
        <v>52</v>
      </c>
      <c r="D3" s="8" t="s">
        <v>53</v>
      </c>
      <c r="E3" s="3" t="s">
        <v>15</v>
      </c>
      <c r="F3" s="2" t="str">
        <f t="shared" si="1"/>
        <v>Redmine-15038</v>
      </c>
      <c r="G3" s="9" t="str">
        <f t="shared" si="2"/>
        <v>Redmine-15038</v>
      </c>
      <c r="H3" s="2"/>
      <c r="I3" s="2"/>
      <c r="J3" s="2"/>
      <c r="K3" s="2"/>
      <c r="L3" s="2"/>
      <c r="M3" s="2"/>
      <c r="N3" s="2"/>
      <c r="O3" s="2"/>
      <c r="P3" s="2"/>
      <c r="Q3" s="2"/>
      <c r="R3" s="2"/>
      <c r="S3" s="2"/>
      <c r="T3" s="2"/>
      <c r="U3" s="2"/>
      <c r="V3" s="2"/>
      <c r="W3" s="2"/>
      <c r="X3" s="2"/>
      <c r="Y3" s="2"/>
      <c r="Z3" s="2"/>
      <c r="AA3" s="2"/>
    </row>
    <row r="4">
      <c r="A4" s="5">
        <v>17219.0</v>
      </c>
      <c r="B4" s="20" t="s">
        <v>59</v>
      </c>
      <c r="C4" s="3" t="s">
        <v>63</v>
      </c>
      <c r="D4" s="8" t="s">
        <v>64</v>
      </c>
      <c r="E4" s="3" t="s">
        <v>15</v>
      </c>
      <c r="F4" s="2" t="str">
        <f t="shared" si="1"/>
        <v>Redmine-17219</v>
      </c>
      <c r="G4" s="9" t="str">
        <f t="shared" si="2"/>
        <v>Redmine-17219</v>
      </c>
      <c r="H4" s="8" t="s">
        <v>68</v>
      </c>
      <c r="I4" s="3" t="s">
        <v>73</v>
      </c>
      <c r="J4" s="2"/>
      <c r="K4" s="2"/>
      <c r="L4" s="3"/>
      <c r="M4" s="2"/>
      <c r="N4" s="2"/>
      <c r="O4" s="2"/>
      <c r="P4" s="2"/>
      <c r="Q4" s="2"/>
      <c r="R4" s="2"/>
      <c r="S4" s="2"/>
      <c r="T4" s="2"/>
      <c r="U4" s="2"/>
      <c r="V4" s="2"/>
      <c r="W4" s="2"/>
      <c r="X4" s="2"/>
      <c r="Y4" s="2"/>
      <c r="Z4" s="2"/>
      <c r="AA4" s="2"/>
    </row>
    <row r="5">
      <c r="A5" s="5">
        <v>23567.0</v>
      </c>
      <c r="B5" s="3" t="s">
        <v>74</v>
      </c>
      <c r="C5" s="13" t="s">
        <v>75</v>
      </c>
      <c r="D5" s="8" t="s">
        <v>76</v>
      </c>
      <c r="E5" s="3" t="s">
        <v>15</v>
      </c>
      <c r="F5" s="2" t="str">
        <f t="shared" si="1"/>
        <v>Redmine-23567</v>
      </c>
      <c r="G5" s="9" t="str">
        <f t="shared" si="2"/>
        <v>Redmine-23567</v>
      </c>
      <c r="H5" s="2"/>
      <c r="I5" s="3" t="s">
        <v>73</v>
      </c>
      <c r="J5" s="3" t="s">
        <v>84</v>
      </c>
      <c r="K5" s="2"/>
      <c r="L5" s="2"/>
      <c r="M5" s="2"/>
      <c r="N5" s="2"/>
      <c r="O5" s="2"/>
      <c r="P5" s="2"/>
      <c r="Q5" s="2"/>
      <c r="R5" s="2"/>
      <c r="S5" s="2"/>
      <c r="T5" s="2"/>
      <c r="U5" s="2"/>
      <c r="V5" s="2"/>
      <c r="W5" s="2"/>
      <c r="X5" s="2"/>
      <c r="Y5" s="2"/>
      <c r="Z5" s="2"/>
      <c r="AA5" s="2"/>
    </row>
    <row r="6">
      <c r="A6" s="5">
        <v>23912.0</v>
      </c>
      <c r="B6" s="6" t="s">
        <v>86</v>
      </c>
      <c r="C6" s="3" t="s">
        <v>87</v>
      </c>
      <c r="D6" s="8" t="s">
        <v>88</v>
      </c>
      <c r="E6" s="3" t="s">
        <v>15</v>
      </c>
      <c r="F6" s="2" t="str">
        <f t="shared" si="1"/>
        <v>Redmine-23912</v>
      </c>
      <c r="G6" s="9" t="str">
        <f t="shared" si="2"/>
        <v>Redmine-23912</v>
      </c>
      <c r="H6" s="2"/>
      <c r="I6" s="2"/>
      <c r="J6" s="3" t="s">
        <v>97</v>
      </c>
      <c r="K6" s="2"/>
      <c r="L6" s="2"/>
      <c r="M6" s="2"/>
      <c r="N6" s="2"/>
      <c r="O6" s="2"/>
      <c r="P6" s="2"/>
      <c r="Q6" s="2"/>
      <c r="R6" s="2"/>
      <c r="S6" s="2"/>
      <c r="T6" s="2"/>
      <c r="U6" s="2"/>
      <c r="V6" s="2"/>
      <c r="W6" s="2"/>
      <c r="X6" s="2"/>
      <c r="Y6" s="2"/>
      <c r="Z6" s="2"/>
      <c r="AA6" s="2"/>
    </row>
    <row r="7">
      <c r="A7" s="5">
        <v>29674.0</v>
      </c>
      <c r="B7" s="3" t="s">
        <v>98</v>
      </c>
      <c r="C7" s="3" t="s">
        <v>99</v>
      </c>
      <c r="D7" s="8" t="s">
        <v>100</v>
      </c>
      <c r="E7" s="3" t="s">
        <v>15</v>
      </c>
      <c r="F7" s="2" t="str">
        <f t="shared" si="1"/>
        <v>Redmine-29674</v>
      </c>
      <c r="G7" s="9" t="str">
        <f t="shared" si="2"/>
        <v>Redmine-29674</v>
      </c>
      <c r="H7" s="8" t="s">
        <v>111</v>
      </c>
      <c r="I7" s="3" t="s">
        <v>117</v>
      </c>
      <c r="J7" s="2"/>
      <c r="K7" s="2"/>
      <c r="L7" s="2"/>
      <c r="M7" s="2"/>
      <c r="N7" s="2"/>
      <c r="O7" s="2"/>
      <c r="P7" s="2"/>
      <c r="Q7" s="2"/>
      <c r="R7" s="2"/>
      <c r="S7" s="2"/>
      <c r="T7" s="2"/>
      <c r="U7" s="2"/>
      <c r="V7" s="2"/>
      <c r="W7" s="2"/>
      <c r="X7" s="2"/>
      <c r="Y7" s="2"/>
      <c r="Z7" s="2"/>
      <c r="AA7" s="2"/>
    </row>
    <row r="8">
      <c r="A8" s="5">
        <v>31361.0</v>
      </c>
      <c r="B8" s="3" t="s">
        <v>118</v>
      </c>
      <c r="C8" s="3" t="s">
        <v>119</v>
      </c>
      <c r="D8" s="11" t="s">
        <v>120</v>
      </c>
      <c r="E8" s="3" t="s">
        <v>15</v>
      </c>
      <c r="F8" s="2" t="str">
        <f t="shared" si="1"/>
        <v>Redmine-31361</v>
      </c>
      <c r="G8" s="9" t="str">
        <f t="shared" si="2"/>
        <v>Redmine-31361</v>
      </c>
      <c r="H8" s="8" t="s">
        <v>126</v>
      </c>
      <c r="I8" s="2"/>
      <c r="J8" s="2"/>
      <c r="K8" s="2"/>
      <c r="L8" s="2"/>
      <c r="M8" s="2"/>
      <c r="N8" s="2"/>
      <c r="O8" s="2"/>
      <c r="P8" s="2"/>
      <c r="Q8" s="2"/>
      <c r="R8" s="2"/>
      <c r="S8" s="2"/>
      <c r="T8" s="2"/>
      <c r="U8" s="2"/>
      <c r="V8" s="2"/>
      <c r="W8" s="2"/>
      <c r="X8" s="2"/>
      <c r="Y8" s="2"/>
      <c r="Z8" s="2"/>
      <c r="AA8" s="2"/>
    </row>
    <row r="9">
      <c r="A9" s="5">
        <v>8865.0</v>
      </c>
      <c r="B9" s="3" t="s">
        <v>134</v>
      </c>
      <c r="C9" s="3" t="s">
        <v>136</v>
      </c>
      <c r="D9" s="8" t="s">
        <v>138</v>
      </c>
      <c r="E9" s="3" t="s">
        <v>23</v>
      </c>
      <c r="F9" s="2" t="str">
        <f t="shared" si="1"/>
        <v>Redmine-8865</v>
      </c>
      <c r="G9" s="9" t="str">
        <f t="shared" si="2"/>
        <v>Redmine-8865</v>
      </c>
      <c r="H9" s="8" t="s">
        <v>141</v>
      </c>
      <c r="I9" s="3" t="s">
        <v>117</v>
      </c>
      <c r="J9" s="2"/>
      <c r="K9" s="2"/>
      <c r="L9" s="2"/>
      <c r="M9" s="2"/>
      <c r="N9" s="2"/>
      <c r="O9" s="2"/>
      <c r="P9" s="2"/>
      <c r="Q9" s="2"/>
      <c r="R9" s="2"/>
      <c r="S9" s="2"/>
      <c r="T9" s="2"/>
      <c r="U9" s="2"/>
      <c r="V9" s="2"/>
      <c r="W9" s="2"/>
      <c r="X9" s="2"/>
      <c r="Y9" s="2"/>
      <c r="Z9" s="2"/>
      <c r="AA9" s="2"/>
    </row>
    <row r="10">
      <c r="A10" s="5">
        <v>9394.0</v>
      </c>
      <c r="B10" s="3" t="s">
        <v>147</v>
      </c>
      <c r="C10" s="3" t="s">
        <v>148</v>
      </c>
      <c r="D10" s="8" t="s">
        <v>149</v>
      </c>
      <c r="E10" s="3" t="s">
        <v>23</v>
      </c>
      <c r="F10" s="2" t="str">
        <f t="shared" si="1"/>
        <v>Redmine-9394</v>
      </c>
      <c r="G10" s="9" t="str">
        <f t="shared" si="2"/>
        <v>Redmine-9394</v>
      </c>
      <c r="H10" s="2"/>
      <c r="I10" s="2"/>
      <c r="J10" s="2"/>
      <c r="K10" s="2"/>
      <c r="L10" s="2"/>
      <c r="M10" s="2"/>
      <c r="N10" s="2"/>
      <c r="O10" s="2"/>
      <c r="P10" s="2"/>
      <c r="Q10" s="2"/>
      <c r="R10" s="2"/>
      <c r="S10" s="2"/>
      <c r="T10" s="2"/>
      <c r="U10" s="2"/>
      <c r="V10" s="2"/>
      <c r="W10" s="2"/>
      <c r="X10" s="2"/>
      <c r="Y10" s="2"/>
      <c r="Z10" s="2"/>
      <c r="AA10" s="2"/>
    </row>
    <row r="11">
      <c r="A11" s="5">
        <v>9695.0</v>
      </c>
      <c r="B11" s="3" t="s">
        <v>153</v>
      </c>
      <c r="C11" s="3" t="s">
        <v>154</v>
      </c>
      <c r="D11" s="8" t="s">
        <v>156</v>
      </c>
      <c r="E11" s="3" t="s">
        <v>23</v>
      </c>
      <c r="F11" s="2" t="str">
        <f t="shared" si="1"/>
        <v>Redmine-9695</v>
      </c>
      <c r="G11" s="9" t="str">
        <f t="shared" si="2"/>
        <v>Redmine-9695</v>
      </c>
      <c r="H11" s="2"/>
      <c r="I11" s="2"/>
      <c r="J11" s="2"/>
      <c r="K11" s="21"/>
      <c r="L11" s="21"/>
      <c r="M11" s="21"/>
      <c r="N11" s="21"/>
      <c r="O11" s="21"/>
      <c r="P11" s="21"/>
      <c r="Q11" s="21"/>
      <c r="R11" s="21"/>
      <c r="S11" s="21"/>
      <c r="T11" s="21"/>
      <c r="U11" s="21"/>
      <c r="V11" s="21"/>
      <c r="W11" s="21"/>
      <c r="X11" s="21"/>
      <c r="Y11" s="21"/>
      <c r="Z11" s="21"/>
      <c r="AA11" s="21"/>
    </row>
    <row r="12">
      <c r="A12" s="5">
        <v>12359.0</v>
      </c>
      <c r="B12" s="3" t="s">
        <v>160</v>
      </c>
      <c r="C12" s="3" t="s">
        <v>161</v>
      </c>
      <c r="D12" s="8" t="s">
        <v>163</v>
      </c>
      <c r="E12" s="3" t="s">
        <v>23</v>
      </c>
      <c r="F12" s="2" t="str">
        <f t="shared" si="1"/>
        <v>Redmine-12359</v>
      </c>
      <c r="G12" s="9" t="str">
        <f t="shared" si="2"/>
        <v>Redmine-12359</v>
      </c>
      <c r="H12" s="2"/>
      <c r="I12" s="2"/>
      <c r="J12" s="2"/>
      <c r="K12" s="2"/>
      <c r="L12" s="2"/>
      <c r="M12" s="2"/>
      <c r="N12" s="2"/>
      <c r="O12" s="2"/>
      <c r="P12" s="2"/>
      <c r="Q12" s="2"/>
      <c r="R12" s="2"/>
      <c r="S12" s="2"/>
      <c r="T12" s="2"/>
      <c r="U12" s="2"/>
      <c r="V12" s="2"/>
      <c r="W12" s="2"/>
      <c r="X12" s="2"/>
      <c r="Y12" s="2"/>
      <c r="Z12" s="2"/>
      <c r="AA12" s="2"/>
    </row>
    <row r="13">
      <c r="A13" s="5">
        <v>11979.0</v>
      </c>
      <c r="B13" s="3" t="s">
        <v>168</v>
      </c>
      <c r="C13" s="3" t="s">
        <v>169</v>
      </c>
      <c r="D13" s="8" t="s">
        <v>170</v>
      </c>
      <c r="E13" s="3" t="s">
        <v>131</v>
      </c>
      <c r="F13" s="2" t="str">
        <f t="shared" si="1"/>
        <v>Redmine-11979</v>
      </c>
      <c r="G13" s="9" t="str">
        <f t="shared" si="2"/>
        <v>Redmine-11979</v>
      </c>
      <c r="H13" s="8" t="s">
        <v>180</v>
      </c>
      <c r="I13" s="3" t="s">
        <v>38</v>
      </c>
      <c r="J13" s="3" t="s">
        <v>186</v>
      </c>
      <c r="K13" s="2"/>
      <c r="L13" s="2"/>
      <c r="M13" s="2"/>
      <c r="N13" s="2"/>
      <c r="O13" s="2"/>
      <c r="P13" s="2"/>
      <c r="Q13" s="2"/>
      <c r="R13" s="2"/>
      <c r="S13" s="2"/>
      <c r="T13" s="2"/>
      <c r="U13" s="2"/>
      <c r="V13" s="2"/>
      <c r="W13" s="2"/>
      <c r="X13" s="2"/>
      <c r="Y13" s="2"/>
      <c r="Z13" s="2"/>
      <c r="AA13" s="2"/>
    </row>
    <row r="14">
      <c r="A14" s="5">
        <v>24005.0</v>
      </c>
      <c r="B14" s="2"/>
      <c r="C14" s="2"/>
      <c r="D14" s="8" t="s">
        <v>190</v>
      </c>
      <c r="E14" s="3" t="s">
        <v>131</v>
      </c>
      <c r="F14" s="2" t="str">
        <f t="shared" si="1"/>
        <v>Redmine-24005</v>
      </c>
      <c r="G14" s="9" t="str">
        <f t="shared" si="2"/>
        <v>Redmine-24005</v>
      </c>
      <c r="H14" s="8" t="s">
        <v>196</v>
      </c>
      <c r="I14" s="3" t="s">
        <v>117</v>
      </c>
      <c r="J14" s="2"/>
      <c r="K14" s="2"/>
      <c r="L14" s="2"/>
      <c r="M14" s="2"/>
      <c r="N14" s="2"/>
      <c r="O14" s="2"/>
      <c r="P14" s="2"/>
      <c r="Q14" s="2"/>
      <c r="R14" s="2"/>
      <c r="S14" s="2"/>
      <c r="T14" s="2"/>
      <c r="U14" s="2"/>
      <c r="V14" s="2"/>
      <c r="W14" s="2"/>
      <c r="X14" s="2"/>
      <c r="Y14" s="2"/>
      <c r="Z14" s="2"/>
      <c r="AA14" s="2"/>
    </row>
    <row r="15">
      <c r="A15" s="5">
        <v>12092.0</v>
      </c>
      <c r="B15" s="3" t="s">
        <v>202</v>
      </c>
      <c r="C15" s="3" t="s">
        <v>203</v>
      </c>
      <c r="D15" s="8" t="s">
        <v>204</v>
      </c>
      <c r="E15" s="3" t="s">
        <v>205</v>
      </c>
      <c r="F15" s="2" t="str">
        <f t="shared" si="1"/>
        <v>Redmine-12092</v>
      </c>
      <c r="G15" s="9" t="str">
        <f t="shared" si="2"/>
        <v>Redmine-12092</v>
      </c>
      <c r="H15" s="8" t="s">
        <v>207</v>
      </c>
      <c r="I15" s="3" t="s">
        <v>117</v>
      </c>
      <c r="J15" s="3" t="s">
        <v>210</v>
      </c>
      <c r="K15" s="2"/>
      <c r="L15" s="2"/>
      <c r="M15" s="2"/>
      <c r="N15" s="2"/>
      <c r="O15" s="2"/>
      <c r="P15" s="2"/>
      <c r="Q15" s="2"/>
      <c r="R15" s="2"/>
      <c r="S15" s="2"/>
      <c r="T15" s="2"/>
      <c r="U15" s="2"/>
      <c r="V15" s="2"/>
      <c r="W15" s="2"/>
      <c r="X15" s="2"/>
      <c r="Y15" s="2"/>
      <c r="Z15" s="2"/>
      <c r="AA15" s="2"/>
    </row>
    <row r="16">
      <c r="A16" s="5">
        <v>2719.0</v>
      </c>
      <c r="B16" s="3" t="s">
        <v>211</v>
      </c>
      <c r="C16" s="3" t="s">
        <v>212</v>
      </c>
      <c r="D16" s="8" t="s">
        <v>213</v>
      </c>
      <c r="E16" s="3" t="s">
        <v>214</v>
      </c>
      <c r="F16" s="2" t="str">
        <f t="shared" si="1"/>
        <v>Redmine-2719</v>
      </c>
      <c r="G16" s="9" t="str">
        <f t="shared" si="2"/>
        <v>Redmine-2719</v>
      </c>
      <c r="H16" s="8" t="s">
        <v>215</v>
      </c>
      <c r="I16" s="3" t="s">
        <v>217</v>
      </c>
      <c r="J16" s="3" t="s">
        <v>218</v>
      </c>
      <c r="K16" s="2"/>
      <c r="L16" s="2"/>
      <c r="M16" s="2"/>
      <c r="N16" s="2"/>
      <c r="O16" s="2"/>
      <c r="P16" s="2"/>
      <c r="Q16" s="2"/>
      <c r="R16" s="2"/>
      <c r="S16" s="2"/>
      <c r="T16" s="2"/>
      <c r="U16" s="2"/>
      <c r="V16" s="2"/>
      <c r="W16" s="2"/>
      <c r="X16" s="2"/>
      <c r="Y16" s="2"/>
      <c r="Z16" s="2"/>
      <c r="AA16" s="2"/>
    </row>
    <row r="17">
      <c r="A17" s="5">
        <v>4991.0</v>
      </c>
      <c r="B17" s="3" t="s">
        <v>219</v>
      </c>
      <c r="C17" s="3" t="s">
        <v>220</v>
      </c>
      <c r="D17" s="8" t="s">
        <v>221</v>
      </c>
      <c r="E17" s="3" t="s">
        <v>214</v>
      </c>
      <c r="F17" s="2" t="str">
        <f t="shared" si="1"/>
        <v>Redmine-4991</v>
      </c>
      <c r="G17" s="9" t="str">
        <f t="shared" si="2"/>
        <v>Redmine-4991</v>
      </c>
      <c r="H17" s="2"/>
      <c r="I17" s="2"/>
      <c r="J17" s="2"/>
      <c r="K17" s="2"/>
      <c r="L17" s="2"/>
      <c r="M17" s="2"/>
      <c r="N17" s="2"/>
      <c r="O17" s="2"/>
      <c r="P17" s="2"/>
      <c r="Q17" s="2"/>
      <c r="R17" s="2"/>
      <c r="S17" s="2"/>
      <c r="T17" s="2"/>
      <c r="U17" s="2"/>
      <c r="V17" s="2"/>
      <c r="W17" s="2"/>
      <c r="X17" s="2"/>
      <c r="Y17" s="2"/>
      <c r="Z17" s="2"/>
      <c r="AA17" s="2"/>
    </row>
    <row r="18">
      <c r="A18" s="5">
        <v>6088.0</v>
      </c>
      <c r="B18" s="3" t="s">
        <v>225</v>
      </c>
      <c r="C18" s="3" t="s">
        <v>226</v>
      </c>
      <c r="D18" s="8" t="s">
        <v>227</v>
      </c>
      <c r="E18" s="3" t="s">
        <v>179</v>
      </c>
      <c r="F18" s="2" t="str">
        <f t="shared" si="1"/>
        <v>Redmine-6088</v>
      </c>
      <c r="G18" s="9" t="str">
        <f t="shared" si="2"/>
        <v>Redmine-6088</v>
      </c>
      <c r="H18" s="3" t="s">
        <v>231</v>
      </c>
      <c r="I18" s="2"/>
      <c r="J18" s="2"/>
      <c r="K18" s="2"/>
      <c r="L18" s="2"/>
      <c r="M18" s="2"/>
      <c r="N18" s="2"/>
      <c r="O18" s="2"/>
      <c r="P18" s="2"/>
      <c r="Q18" s="2"/>
      <c r="R18" s="2"/>
      <c r="S18" s="2"/>
      <c r="T18" s="2"/>
      <c r="U18" s="2"/>
      <c r="V18" s="2"/>
      <c r="W18" s="2"/>
      <c r="X18" s="2"/>
      <c r="Y18" s="2"/>
      <c r="Z18" s="2"/>
      <c r="AA18" s="2"/>
    </row>
    <row r="19">
      <c r="A19" s="28">
        <v>27881.0</v>
      </c>
      <c r="B19" s="20" t="s">
        <v>234</v>
      </c>
      <c r="C19" s="3" t="s">
        <v>235</v>
      </c>
      <c r="D19" s="8" t="s">
        <v>236</v>
      </c>
      <c r="E19" s="3" t="s">
        <v>240</v>
      </c>
      <c r="F19" s="2" t="str">
        <f t="shared" si="1"/>
        <v>Redmine-27881</v>
      </c>
      <c r="G19" s="9" t="str">
        <f t="shared" si="2"/>
        <v>Redmine-27881</v>
      </c>
      <c r="H19" s="8" t="s">
        <v>242</v>
      </c>
      <c r="I19" s="3" t="s">
        <v>117</v>
      </c>
      <c r="J19" s="3" t="s">
        <v>247</v>
      </c>
      <c r="K19" s="2"/>
      <c r="L19" s="2"/>
      <c r="M19" s="2"/>
      <c r="N19" s="2"/>
      <c r="O19" s="2"/>
      <c r="P19" s="2"/>
      <c r="Q19" s="2"/>
      <c r="R19" s="2"/>
      <c r="S19" s="2"/>
      <c r="T19" s="2"/>
      <c r="U19" s="2"/>
      <c r="V19" s="2"/>
      <c r="W19" s="2"/>
      <c r="X19" s="2"/>
      <c r="Y19" s="2"/>
      <c r="Z19" s="2"/>
      <c r="AA19" s="2"/>
    </row>
    <row r="20">
      <c r="A20" s="5">
        <v>27625.0</v>
      </c>
      <c r="B20" s="5" t="s">
        <v>249</v>
      </c>
      <c r="C20" s="5" t="s">
        <v>250</v>
      </c>
      <c r="D20" s="7" t="s">
        <v>251</v>
      </c>
      <c r="E20" s="5" t="s">
        <v>255</v>
      </c>
      <c r="F20" s="5" t="str">
        <f t="shared" si="1"/>
        <v>Redmine-27625</v>
      </c>
      <c r="G20" s="7" t="str">
        <f t="shared" si="2"/>
        <v>Redmine-27625</v>
      </c>
      <c r="H20" s="5"/>
      <c r="I20" s="5"/>
      <c r="J20" s="5"/>
      <c r="K20" s="5"/>
      <c r="L20" s="5"/>
      <c r="M20" s="5"/>
      <c r="N20" s="5"/>
      <c r="O20" s="5"/>
      <c r="P20" s="5"/>
      <c r="Q20" s="5"/>
      <c r="R20" s="5"/>
      <c r="S20" s="5"/>
      <c r="T20" s="5"/>
      <c r="U20" s="5"/>
      <c r="V20" s="5"/>
      <c r="W20" s="5"/>
      <c r="X20" s="5"/>
      <c r="Y20" s="5"/>
      <c r="Z20" s="5"/>
      <c r="AA20" s="5"/>
    </row>
    <row r="21">
      <c r="A21" s="5">
        <v>25235.0</v>
      </c>
      <c r="B21" s="3" t="s">
        <v>256</v>
      </c>
      <c r="C21" s="3" t="s">
        <v>257</v>
      </c>
      <c r="D21" s="8" t="s">
        <v>258</v>
      </c>
      <c r="E21" s="3" t="s">
        <v>199</v>
      </c>
      <c r="F21" s="2" t="str">
        <f t="shared" si="1"/>
        <v>Redmine-25235</v>
      </c>
      <c r="G21" s="9" t="str">
        <f t="shared" si="2"/>
        <v>Redmine-25235</v>
      </c>
      <c r="H21" s="3" t="s">
        <v>264</v>
      </c>
      <c r="I21" s="2"/>
      <c r="J21" s="2"/>
      <c r="K21" s="2"/>
      <c r="L21" s="2"/>
      <c r="M21" s="2"/>
      <c r="N21" s="2"/>
      <c r="O21" s="2"/>
      <c r="P21" s="2"/>
      <c r="Q21" s="2"/>
      <c r="R21" s="2"/>
      <c r="S21" s="2"/>
      <c r="T21" s="2"/>
      <c r="U21" s="2"/>
      <c r="V21" s="2"/>
      <c r="W21" s="2"/>
      <c r="X21" s="2"/>
      <c r="Y21" s="2"/>
      <c r="Z21" s="2"/>
      <c r="AA21" s="2"/>
    </row>
    <row r="22">
      <c r="A22" s="5">
        <v>28308.0</v>
      </c>
      <c r="B22" s="2"/>
      <c r="C22" s="3" t="s">
        <v>265</v>
      </c>
      <c r="D22" s="8" t="s">
        <v>267</v>
      </c>
      <c r="E22" s="3" t="s">
        <v>268</v>
      </c>
      <c r="F22" s="2" t="str">
        <f t="shared" si="1"/>
        <v>Redmine-28308</v>
      </c>
      <c r="G22" s="9" t="str">
        <f t="shared" si="2"/>
        <v>Redmine-28308</v>
      </c>
      <c r="H22" s="3"/>
      <c r="I22" s="3" t="s">
        <v>117</v>
      </c>
      <c r="J22" s="2"/>
      <c r="K22" s="2"/>
      <c r="L22" s="2"/>
      <c r="M22" s="2"/>
      <c r="N22" s="2"/>
      <c r="O22" s="2"/>
      <c r="P22" s="2"/>
      <c r="Q22" s="2"/>
      <c r="R22" s="2"/>
      <c r="S22" s="2"/>
      <c r="T22" s="2"/>
      <c r="U22" s="2"/>
      <c r="V22" s="2"/>
      <c r="W22" s="2"/>
      <c r="X22" s="2"/>
      <c r="Y22" s="2"/>
      <c r="Z22" s="2"/>
      <c r="AA22" s="2"/>
    </row>
    <row r="23">
      <c r="A23" s="26">
        <v>5154.0</v>
      </c>
      <c r="B23" s="26"/>
      <c r="C23" s="26" t="s">
        <v>272</v>
      </c>
      <c r="D23" s="36" t="s">
        <v>273</v>
      </c>
      <c r="E23" s="5" t="s">
        <v>276</v>
      </c>
      <c r="F23" s="26" t="str">
        <f t="shared" si="1"/>
        <v>Redmine-5154</v>
      </c>
      <c r="G23" s="36" t="str">
        <f t="shared" si="2"/>
        <v>Redmine-5154</v>
      </c>
      <c r="H23" s="26"/>
      <c r="I23" s="26"/>
      <c r="J23" s="26"/>
      <c r="K23" s="26"/>
      <c r="L23" s="26"/>
      <c r="M23" s="26"/>
      <c r="N23" s="26"/>
      <c r="O23" s="26"/>
      <c r="P23" s="26"/>
      <c r="Q23" s="26"/>
      <c r="R23" s="26"/>
      <c r="S23" s="26"/>
      <c r="T23" s="26"/>
      <c r="U23" s="26"/>
      <c r="V23" s="26"/>
      <c r="W23" s="26"/>
      <c r="X23" s="26"/>
      <c r="Y23" s="26"/>
      <c r="Z23" s="26"/>
      <c r="AA23" s="26"/>
    </row>
    <row r="24">
      <c r="A24" s="5">
        <v>6037.0</v>
      </c>
      <c r="B24" s="3" t="s">
        <v>277</v>
      </c>
      <c r="C24" s="3" t="s">
        <v>278</v>
      </c>
      <c r="D24" s="11" t="s">
        <v>279</v>
      </c>
      <c r="E24" s="3" t="s">
        <v>113</v>
      </c>
      <c r="F24" s="2" t="str">
        <f t="shared" si="1"/>
        <v>Redmine-6037</v>
      </c>
      <c r="G24" s="9" t="str">
        <f t="shared" si="2"/>
        <v>Redmine-6037</v>
      </c>
      <c r="H24" s="8" t="s">
        <v>280</v>
      </c>
      <c r="I24" s="3" t="s">
        <v>117</v>
      </c>
      <c r="J24" s="2"/>
      <c r="K24" s="2"/>
      <c r="L24" s="2"/>
      <c r="M24" s="2"/>
      <c r="N24" s="2"/>
      <c r="O24" s="2"/>
      <c r="P24" s="2"/>
      <c r="Q24" s="2"/>
      <c r="R24" s="2"/>
      <c r="S24" s="2"/>
      <c r="T24" s="2"/>
      <c r="U24" s="2"/>
      <c r="V24" s="2"/>
      <c r="W24" s="2"/>
      <c r="X24" s="2"/>
      <c r="Y24" s="2"/>
      <c r="Z24" s="2"/>
      <c r="AA24" s="2"/>
    </row>
    <row r="25">
      <c r="A25" s="5">
        <v>110.0</v>
      </c>
      <c r="B25" s="3" t="s">
        <v>281</v>
      </c>
      <c r="C25" s="3" t="s">
        <v>282</v>
      </c>
      <c r="D25" s="8" t="s">
        <v>283</v>
      </c>
      <c r="E25" s="17" t="s">
        <v>165</v>
      </c>
      <c r="F25" s="2" t="str">
        <f t="shared" si="1"/>
        <v>Redmine-110</v>
      </c>
      <c r="G25" s="9" t="str">
        <f t="shared" si="2"/>
        <v>Redmine-110</v>
      </c>
      <c r="H25" s="8" t="s">
        <v>284</v>
      </c>
      <c r="I25" s="3" t="s">
        <v>217</v>
      </c>
      <c r="J25" s="3" t="s">
        <v>285</v>
      </c>
      <c r="K25" s="2"/>
      <c r="L25" s="2"/>
      <c r="M25" s="2"/>
      <c r="N25" s="2"/>
      <c r="O25" s="2"/>
      <c r="P25" s="2"/>
      <c r="Q25" s="2"/>
      <c r="R25" s="2"/>
      <c r="S25" s="2"/>
      <c r="T25" s="2"/>
      <c r="U25" s="2"/>
      <c r="V25" s="2"/>
      <c r="W25" s="2"/>
      <c r="X25" s="2"/>
      <c r="Y25" s="2"/>
      <c r="Z25" s="2"/>
      <c r="AA25" s="2"/>
    </row>
    <row r="26">
      <c r="A26" s="5">
        <v>3308.0</v>
      </c>
      <c r="B26" s="3" t="s">
        <v>286</v>
      </c>
      <c r="C26" s="3" t="s">
        <v>287</v>
      </c>
      <c r="D26" s="8" t="s">
        <v>288</v>
      </c>
      <c r="E26" s="3" t="s">
        <v>165</v>
      </c>
      <c r="F26" s="2" t="str">
        <f t="shared" si="1"/>
        <v>Redmine-3308</v>
      </c>
      <c r="G26" s="9" t="str">
        <f t="shared" si="2"/>
        <v>Redmine-3308</v>
      </c>
      <c r="H26" s="8" t="s">
        <v>289</v>
      </c>
      <c r="I26" s="3" t="s">
        <v>117</v>
      </c>
      <c r="J26" s="3" t="s">
        <v>172</v>
      </c>
      <c r="K26" s="2"/>
      <c r="L26" s="2"/>
      <c r="M26" s="2"/>
      <c r="N26" s="2"/>
      <c r="O26" s="2"/>
      <c r="P26" s="2"/>
      <c r="Q26" s="2"/>
      <c r="R26" s="2"/>
      <c r="S26" s="2"/>
      <c r="T26" s="2"/>
      <c r="U26" s="2"/>
      <c r="V26" s="2"/>
      <c r="W26" s="2"/>
      <c r="X26" s="2"/>
      <c r="Y26" s="2"/>
      <c r="Z26" s="2"/>
      <c r="AA26" s="2"/>
    </row>
    <row r="27">
      <c r="A27" s="5">
        <v>11365.0</v>
      </c>
      <c r="B27" s="3" t="s">
        <v>290</v>
      </c>
      <c r="C27" s="3" t="s">
        <v>291</v>
      </c>
      <c r="D27" s="8" t="s">
        <v>292</v>
      </c>
      <c r="E27" s="3" t="s">
        <v>165</v>
      </c>
      <c r="F27" s="2" t="str">
        <f t="shared" si="1"/>
        <v>Redmine-11365</v>
      </c>
      <c r="G27" s="9" t="str">
        <f t="shared" si="2"/>
        <v>Redmine-11365</v>
      </c>
      <c r="H27" s="3" t="s">
        <v>293</v>
      </c>
      <c r="I27" s="2"/>
      <c r="J27" s="3" t="s">
        <v>294</v>
      </c>
      <c r="K27" s="3" t="s">
        <v>295</v>
      </c>
      <c r="L27" s="2"/>
      <c r="M27" s="2"/>
      <c r="N27" s="2"/>
      <c r="O27" s="2"/>
      <c r="P27" s="2"/>
      <c r="Q27" s="2"/>
      <c r="R27" s="2"/>
      <c r="S27" s="2"/>
      <c r="T27" s="2"/>
      <c r="U27" s="2"/>
      <c r="V27" s="2"/>
      <c r="W27" s="2"/>
      <c r="X27" s="2"/>
      <c r="Y27" s="2"/>
      <c r="Z27" s="2"/>
      <c r="AA27" s="2"/>
    </row>
    <row r="28">
      <c r="A28" s="5">
        <v>19840.0</v>
      </c>
      <c r="B28" s="3" t="s">
        <v>296</v>
      </c>
      <c r="C28" s="2"/>
      <c r="D28" s="8" t="s">
        <v>297</v>
      </c>
      <c r="E28" s="3" t="s">
        <v>165</v>
      </c>
      <c r="F28" s="2" t="str">
        <f t="shared" si="1"/>
        <v>Redmine-19840</v>
      </c>
      <c r="G28" s="9" t="str">
        <f t="shared" si="2"/>
        <v>Redmine-19840</v>
      </c>
      <c r="H28" s="2"/>
      <c r="I28" s="3" t="s">
        <v>117</v>
      </c>
      <c r="J28" s="3" t="s">
        <v>172</v>
      </c>
      <c r="K28" s="2"/>
      <c r="L28" s="2"/>
      <c r="M28" s="2"/>
      <c r="N28" s="2"/>
      <c r="O28" s="2"/>
      <c r="P28" s="2"/>
      <c r="Q28" s="2"/>
      <c r="R28" s="2"/>
      <c r="S28" s="2"/>
      <c r="T28" s="2"/>
      <c r="U28" s="2"/>
      <c r="V28" s="2"/>
      <c r="W28" s="2"/>
      <c r="X28" s="2"/>
      <c r="Y28" s="2"/>
      <c r="Z28" s="2"/>
      <c r="AA28" s="2"/>
    </row>
    <row r="29">
      <c r="A29" s="5">
        <v>19885.0</v>
      </c>
      <c r="B29" s="3" t="s">
        <v>298</v>
      </c>
      <c r="C29" s="3" t="s">
        <v>299</v>
      </c>
      <c r="D29" s="8" t="s">
        <v>300</v>
      </c>
      <c r="E29" s="3" t="s">
        <v>165</v>
      </c>
      <c r="F29" s="2" t="str">
        <f t="shared" si="1"/>
        <v>Redmine-19885</v>
      </c>
      <c r="G29" s="9" t="str">
        <f t="shared" si="2"/>
        <v>Redmine-19885</v>
      </c>
      <c r="H29" s="8" t="s">
        <v>301</v>
      </c>
      <c r="I29" s="3" t="s">
        <v>38</v>
      </c>
      <c r="J29" s="3" t="s">
        <v>285</v>
      </c>
      <c r="K29" s="2"/>
      <c r="L29" s="2"/>
      <c r="M29" s="2"/>
      <c r="N29" s="2"/>
      <c r="O29" s="2"/>
      <c r="P29" s="2"/>
      <c r="Q29" s="2"/>
      <c r="R29" s="2"/>
      <c r="S29" s="2"/>
      <c r="T29" s="2"/>
      <c r="U29" s="2"/>
      <c r="V29" s="2"/>
      <c r="W29" s="2"/>
      <c r="X29" s="2"/>
      <c r="Y29" s="2"/>
      <c r="Z29" s="2"/>
      <c r="AA29" s="2"/>
    </row>
    <row r="30">
      <c r="A30" s="5">
        <v>24006.0</v>
      </c>
      <c r="B30" s="3" t="s">
        <v>302</v>
      </c>
      <c r="C30" s="3" t="s">
        <v>303</v>
      </c>
      <c r="D30" s="8" t="s">
        <v>304</v>
      </c>
      <c r="E30" s="3" t="s">
        <v>165</v>
      </c>
      <c r="F30" s="2" t="str">
        <f t="shared" si="1"/>
        <v>Redmine-24006</v>
      </c>
      <c r="G30" s="9" t="str">
        <f t="shared" si="2"/>
        <v>Redmine-24006</v>
      </c>
      <c r="H30" s="2"/>
      <c r="I30" s="2"/>
      <c r="J30" s="3" t="s">
        <v>305</v>
      </c>
      <c r="K30" s="2"/>
      <c r="L30" s="2"/>
      <c r="M30" s="2"/>
      <c r="N30" s="2"/>
      <c r="O30" s="2"/>
      <c r="P30" s="2"/>
      <c r="Q30" s="2"/>
      <c r="R30" s="2"/>
      <c r="S30" s="2"/>
      <c r="T30" s="2"/>
      <c r="U30" s="2"/>
      <c r="V30" s="2"/>
      <c r="W30" s="2"/>
      <c r="X30" s="2"/>
      <c r="Y30" s="2"/>
      <c r="Z30" s="2"/>
      <c r="AA30" s="2"/>
    </row>
    <row r="31">
      <c r="A31" s="5">
        <v>24283.0</v>
      </c>
      <c r="B31" s="3" t="s">
        <v>306</v>
      </c>
      <c r="C31" s="3" t="s">
        <v>307</v>
      </c>
      <c r="D31" s="8" t="s">
        <v>308</v>
      </c>
      <c r="E31" s="3" t="s">
        <v>165</v>
      </c>
      <c r="F31" s="2" t="str">
        <f t="shared" si="1"/>
        <v>Redmine-24283</v>
      </c>
      <c r="G31" s="9" t="str">
        <f t="shared" si="2"/>
        <v>Redmine-24283</v>
      </c>
      <c r="H31" s="3" t="s">
        <v>309</v>
      </c>
      <c r="I31" s="2"/>
      <c r="J31" s="3" t="s">
        <v>172</v>
      </c>
      <c r="K31" s="2"/>
      <c r="L31" s="2"/>
      <c r="M31" s="2"/>
      <c r="N31" s="2"/>
      <c r="O31" s="2"/>
      <c r="P31" s="2"/>
      <c r="Q31" s="2"/>
      <c r="R31" s="2"/>
      <c r="S31" s="2"/>
      <c r="T31" s="2"/>
      <c r="U31" s="2"/>
      <c r="V31" s="2"/>
      <c r="W31" s="2"/>
      <c r="X31" s="2"/>
      <c r="Y31" s="2"/>
      <c r="Z31" s="2"/>
      <c r="AA31" s="2"/>
    </row>
    <row r="32">
      <c r="A32" s="5"/>
      <c r="B32" s="3"/>
      <c r="C32" s="37"/>
      <c r="D32" s="3"/>
      <c r="E32" s="2"/>
      <c r="F32" s="2"/>
      <c r="G32" s="2"/>
      <c r="H32" s="2"/>
      <c r="I32" s="2"/>
      <c r="J32" s="2"/>
      <c r="K32" s="2"/>
      <c r="L32" s="2"/>
      <c r="M32" s="2"/>
      <c r="N32" s="2"/>
      <c r="O32" s="2"/>
      <c r="P32" s="2"/>
      <c r="Q32" s="2"/>
      <c r="R32" s="2"/>
      <c r="S32" s="2"/>
      <c r="T32" s="2"/>
      <c r="U32" s="2"/>
      <c r="V32" s="2"/>
      <c r="W32" s="2"/>
      <c r="X32" s="2"/>
      <c r="Y32" s="2"/>
      <c r="Z32" s="2"/>
      <c r="AA32" s="2"/>
    </row>
    <row r="33">
      <c r="A33" s="26"/>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26"/>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6"/>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6"/>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6"/>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6"/>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6"/>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6"/>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6"/>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6"/>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6"/>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6"/>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6"/>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6"/>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6"/>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6"/>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6"/>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6"/>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6"/>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6"/>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6"/>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6"/>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6"/>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6"/>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6"/>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6"/>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6"/>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6"/>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6"/>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6"/>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6"/>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6"/>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6"/>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6"/>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6"/>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6"/>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6"/>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6"/>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6"/>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6"/>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6"/>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6"/>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6"/>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6"/>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6"/>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6"/>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6"/>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6"/>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6"/>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6"/>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6"/>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6"/>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6"/>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6"/>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6"/>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6"/>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6"/>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6"/>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6"/>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6"/>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6"/>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6"/>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6"/>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6"/>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6"/>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6"/>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6"/>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6"/>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6"/>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6"/>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6"/>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6"/>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6"/>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6"/>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6"/>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6"/>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6"/>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6"/>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6"/>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6"/>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6"/>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6"/>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6"/>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6"/>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6"/>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6"/>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6"/>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6"/>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6"/>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6"/>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6"/>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6"/>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6"/>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6"/>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6"/>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6"/>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6"/>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6"/>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6"/>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6"/>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6"/>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6"/>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6"/>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6"/>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6"/>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6"/>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6"/>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6"/>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6"/>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6"/>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6"/>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6"/>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6"/>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6"/>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6"/>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6"/>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6"/>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6"/>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6"/>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6"/>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6"/>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6"/>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6"/>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6"/>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6"/>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6"/>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6"/>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6"/>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6"/>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6"/>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6"/>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6"/>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6"/>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6"/>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6"/>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6"/>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6"/>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6"/>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6"/>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6"/>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6"/>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6"/>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6"/>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6"/>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6"/>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6"/>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6"/>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6"/>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6"/>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6"/>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6"/>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6"/>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6"/>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6"/>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6"/>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6"/>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6"/>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6"/>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6"/>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6"/>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6"/>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6"/>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6"/>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6"/>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6"/>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6"/>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6"/>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6"/>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6"/>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6"/>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6"/>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6"/>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6"/>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6"/>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6"/>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6"/>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6"/>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6"/>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6"/>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6"/>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6"/>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6"/>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6"/>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6"/>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6"/>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6"/>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6"/>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6"/>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6"/>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6"/>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6"/>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6"/>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6"/>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6"/>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6"/>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6"/>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6"/>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6"/>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6"/>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6"/>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6"/>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6"/>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6"/>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6"/>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6"/>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6"/>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6"/>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6"/>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6"/>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6"/>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6"/>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6"/>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6"/>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6"/>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6"/>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6"/>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6"/>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6"/>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6"/>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6"/>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6"/>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6"/>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6"/>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6"/>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6"/>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6"/>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6"/>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6"/>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6"/>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6"/>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6"/>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6"/>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6"/>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6"/>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6"/>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6"/>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6"/>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6"/>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6"/>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6"/>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6"/>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6"/>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6"/>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6"/>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6"/>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6"/>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6"/>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6"/>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6"/>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6"/>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6"/>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6"/>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6"/>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6"/>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6"/>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6"/>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6"/>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6"/>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6"/>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6"/>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6"/>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6"/>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6"/>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6"/>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6"/>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6"/>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6"/>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6"/>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6"/>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6"/>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6"/>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6"/>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6"/>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6"/>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6"/>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6"/>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6"/>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6"/>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6"/>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6"/>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6"/>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6"/>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6"/>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6"/>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6"/>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6"/>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6"/>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6"/>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6"/>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6"/>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6"/>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6"/>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6"/>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6"/>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6"/>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6"/>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6"/>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6"/>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6"/>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6"/>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6"/>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6"/>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6"/>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6"/>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6"/>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6"/>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6"/>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6"/>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6"/>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6"/>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6"/>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6"/>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6"/>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6"/>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6"/>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6"/>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6"/>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6"/>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6"/>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6"/>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6"/>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6"/>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6"/>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6"/>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6"/>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6"/>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6"/>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6"/>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6"/>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6"/>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6"/>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6"/>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6"/>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6"/>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6"/>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6"/>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6"/>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6"/>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6"/>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6"/>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6"/>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6"/>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6"/>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6"/>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6"/>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6"/>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6"/>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6"/>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6"/>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6"/>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6"/>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6"/>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6"/>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6"/>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6"/>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6"/>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6"/>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6"/>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6"/>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6"/>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6"/>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6"/>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6"/>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6"/>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6"/>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6"/>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6"/>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6"/>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6"/>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6"/>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6"/>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6"/>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6"/>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6"/>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6"/>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6"/>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6"/>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6"/>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6"/>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6"/>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6"/>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6"/>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6"/>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6"/>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6"/>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6"/>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6"/>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6"/>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6"/>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6"/>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6"/>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6"/>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6"/>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6"/>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6"/>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6"/>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6"/>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6"/>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6"/>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6"/>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6"/>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6"/>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6"/>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6"/>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6"/>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6"/>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6"/>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6"/>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6"/>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6"/>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6"/>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6"/>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6"/>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6"/>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6"/>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6"/>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6"/>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6"/>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6"/>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6"/>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6"/>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6"/>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6"/>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6"/>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6"/>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6"/>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6"/>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6"/>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6"/>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6"/>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6"/>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6"/>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6"/>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6"/>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6"/>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6"/>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6"/>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6"/>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6"/>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6"/>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6"/>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6"/>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6"/>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6"/>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6"/>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6"/>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6"/>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6"/>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6"/>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6"/>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6"/>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6"/>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6"/>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6"/>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6"/>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6"/>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6"/>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6"/>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6"/>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6"/>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6"/>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6"/>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6"/>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6"/>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6"/>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6"/>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6"/>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6"/>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6"/>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6"/>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6"/>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6"/>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6"/>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6"/>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6"/>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6"/>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6"/>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6"/>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6"/>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6"/>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6"/>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6"/>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6"/>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6"/>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6"/>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6"/>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6"/>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6"/>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6"/>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6"/>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6"/>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6"/>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6"/>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6"/>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6"/>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6"/>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6"/>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6"/>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6"/>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6"/>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6"/>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6"/>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6"/>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6"/>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6"/>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6"/>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6"/>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6"/>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6"/>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6"/>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6"/>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6"/>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6"/>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6"/>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6"/>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6"/>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6"/>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6"/>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6"/>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6"/>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6"/>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6"/>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6"/>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6"/>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6"/>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6"/>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6"/>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6"/>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6"/>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6"/>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6"/>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6"/>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6"/>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6"/>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6"/>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6"/>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6"/>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6"/>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6"/>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6"/>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6"/>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6"/>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6"/>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6"/>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6"/>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6"/>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6"/>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6"/>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6"/>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6"/>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6"/>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6"/>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6"/>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6"/>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6"/>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6"/>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6"/>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6"/>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6"/>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6"/>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6"/>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6"/>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6"/>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6"/>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6"/>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6"/>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6"/>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6"/>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6"/>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6"/>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6"/>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6"/>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6"/>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6"/>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6"/>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6"/>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6"/>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6"/>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6"/>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6"/>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6"/>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6"/>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6"/>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6"/>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6"/>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6"/>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6"/>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6"/>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6"/>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6"/>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6"/>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6"/>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6"/>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6"/>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6"/>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6"/>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6"/>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6"/>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6"/>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6"/>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6"/>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6"/>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6"/>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6"/>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6"/>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6"/>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6"/>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6"/>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6"/>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6"/>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6"/>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6"/>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6"/>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6"/>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6"/>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6"/>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6"/>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6"/>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6"/>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6"/>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6"/>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6"/>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6"/>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6"/>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6"/>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6"/>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6"/>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6"/>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6"/>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6"/>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6"/>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6"/>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6"/>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6"/>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6"/>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6"/>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6"/>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6"/>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6"/>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6"/>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6"/>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6"/>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6"/>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6"/>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6"/>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6"/>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6"/>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6"/>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6"/>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6"/>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6"/>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6"/>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6"/>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6"/>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6"/>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6"/>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6"/>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6"/>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6"/>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6"/>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6"/>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6"/>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6"/>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6"/>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6"/>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6"/>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6"/>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6"/>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6"/>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6"/>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6"/>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6"/>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6"/>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6"/>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6"/>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6"/>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6"/>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6"/>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6"/>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6"/>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6"/>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6"/>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6"/>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6"/>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6"/>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6"/>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6"/>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6"/>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6"/>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6"/>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6"/>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6"/>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6"/>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6"/>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6"/>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6"/>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6"/>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6"/>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6"/>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6"/>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6"/>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6"/>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6"/>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6"/>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6"/>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6"/>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6"/>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6"/>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6"/>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6"/>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6"/>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6"/>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6"/>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6"/>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6"/>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6"/>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6"/>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6"/>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6"/>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6"/>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6"/>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6"/>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6"/>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6"/>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6"/>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6"/>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6"/>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6"/>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6"/>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6"/>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6"/>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6"/>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6"/>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6"/>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6"/>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6"/>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6"/>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6"/>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6"/>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6"/>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6"/>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6"/>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6"/>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6"/>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6"/>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6"/>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6"/>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6"/>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6"/>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6"/>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6"/>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6"/>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6"/>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6"/>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6"/>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6"/>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6"/>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6"/>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6"/>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6"/>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6"/>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6"/>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6"/>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6"/>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6"/>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6"/>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6"/>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6"/>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6"/>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6"/>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6"/>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6"/>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6"/>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6"/>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6"/>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6"/>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6"/>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6"/>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6"/>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6"/>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6"/>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6"/>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6"/>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6"/>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6"/>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6"/>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6"/>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6"/>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6"/>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6"/>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6"/>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6"/>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6"/>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6"/>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6"/>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6"/>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6"/>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6"/>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6"/>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6"/>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6"/>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6"/>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6"/>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6"/>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6"/>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6"/>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6"/>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6"/>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6"/>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6"/>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6"/>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6"/>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6"/>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6"/>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6"/>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6"/>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6"/>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6"/>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6"/>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6"/>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6"/>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6"/>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6"/>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6"/>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6"/>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6"/>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6"/>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6"/>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6"/>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6"/>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6"/>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6"/>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6"/>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6"/>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6"/>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6"/>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6"/>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6"/>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6"/>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6"/>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6"/>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6"/>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6"/>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6"/>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6"/>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6"/>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6"/>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6"/>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6"/>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6"/>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6"/>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6"/>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6"/>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6"/>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6"/>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6"/>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6"/>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6"/>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6"/>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6"/>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6"/>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6"/>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6"/>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6"/>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6"/>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6"/>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6"/>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6"/>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6"/>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6"/>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6"/>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6"/>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6"/>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6"/>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6"/>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6"/>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6"/>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6"/>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6"/>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6"/>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6"/>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6"/>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6"/>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6"/>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6"/>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6"/>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6"/>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6"/>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6"/>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6"/>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6"/>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6"/>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6"/>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6"/>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6"/>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6"/>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6"/>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sheetData>
  <hyperlinks>
    <hyperlink r:id="rId1" ref="D2"/>
    <hyperlink r:id="rId2" ref="H2"/>
    <hyperlink r:id="rId3" ref="D3"/>
    <hyperlink r:id="rId4" ref="D4"/>
    <hyperlink r:id="rId5" ref="H4"/>
    <hyperlink r:id="rId6" ref="D5"/>
    <hyperlink r:id="rId7" ref="D6"/>
    <hyperlink r:id="rId8" ref="D7"/>
    <hyperlink r:id="rId9" ref="H7"/>
    <hyperlink r:id="rId10" ref="D8"/>
    <hyperlink r:id="rId11" ref="H8"/>
    <hyperlink r:id="rId12" ref="D9"/>
    <hyperlink r:id="rId13" ref="H9"/>
    <hyperlink r:id="rId14" ref="D10"/>
    <hyperlink r:id="rId15" ref="D11"/>
    <hyperlink r:id="rId16" ref="D12"/>
    <hyperlink r:id="rId17" ref="D13"/>
    <hyperlink r:id="rId18" ref="H13"/>
    <hyperlink r:id="rId19" ref="D14"/>
    <hyperlink r:id="rId20" ref="H14"/>
    <hyperlink r:id="rId21" ref="D15"/>
    <hyperlink r:id="rId22" ref="H15"/>
    <hyperlink r:id="rId23" ref="D16"/>
    <hyperlink r:id="rId24" ref="H16"/>
    <hyperlink r:id="rId25" ref="D17"/>
    <hyperlink r:id="rId26" ref="D18"/>
    <hyperlink r:id="rId27" ref="D19"/>
    <hyperlink r:id="rId28" ref="H19"/>
    <hyperlink r:id="rId29" ref="D20"/>
    <hyperlink r:id="rId30" ref="D21"/>
    <hyperlink r:id="rId31" ref="D22"/>
    <hyperlink r:id="rId32" ref="D23"/>
    <hyperlink r:id="rId33" ref="D24"/>
    <hyperlink r:id="rId34" ref="H24"/>
    <hyperlink r:id="rId35" ref="D25"/>
    <hyperlink r:id="rId36" ref="H25"/>
    <hyperlink r:id="rId37" ref="D26"/>
    <hyperlink r:id="rId38" ref="H26"/>
    <hyperlink r:id="rId39" ref="D27"/>
    <hyperlink r:id="rId40" ref="D28"/>
    <hyperlink r:id="rId41" ref="D29"/>
    <hyperlink r:id="rId42" ref="H29"/>
    <hyperlink r:id="rId43" ref="D30"/>
    <hyperlink r:id="rId44" ref="D31"/>
  </hyperlinks>
  <drawing r:id="rId4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3">
        <v>147.0</v>
      </c>
      <c r="B2" s="3" t="s">
        <v>440</v>
      </c>
      <c r="C2" s="42" t="s">
        <v>441</v>
      </c>
      <c r="D2" s="11" t="s">
        <v>442</v>
      </c>
      <c r="E2" s="17" t="s">
        <v>165</v>
      </c>
      <c r="F2" s="2" t="str">
        <f>CONCATENATE("Fulcrum-",A2)</f>
        <v>Fulcrum-147</v>
      </c>
      <c r="G2" s="2" t="str">
        <f>HYPERLINK(#REF!,F2)</f>
        <v>Fulcrum-147</v>
      </c>
      <c r="H2" s="3" t="s">
        <v>241</v>
      </c>
    </row>
  </sheetData>
  <hyperlinks>
    <hyperlink r:id="rId1" ref="D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31.57"/>
    <col customWidth="1" min="3" max="3" width="32.0"/>
    <col customWidth="1" min="4" max="4" width="45.57"/>
  </cols>
  <sheetData>
    <row r="1">
      <c r="A1" s="3" t="s">
        <v>0</v>
      </c>
      <c r="B1" s="3" t="s">
        <v>1</v>
      </c>
      <c r="C1" s="3" t="s">
        <v>2</v>
      </c>
      <c r="D1" s="3" t="s">
        <v>3</v>
      </c>
      <c r="E1" s="3" t="s">
        <v>4</v>
      </c>
    </row>
    <row r="2">
      <c r="A2" s="13">
        <v>34.0</v>
      </c>
      <c r="B2" s="13" t="s">
        <v>443</v>
      </c>
      <c r="C2" s="13" t="s">
        <v>444</v>
      </c>
      <c r="D2" s="11" t="s">
        <v>445</v>
      </c>
      <c r="E2" s="13" t="s">
        <v>199</v>
      </c>
      <c r="F2" s="2" t="str">
        <f t="shared" ref="F2:F3" si="1">CONCATENATE("Ror-",A2)</f>
        <v>Ror-34</v>
      </c>
      <c r="G2" s="9" t="str">
        <f t="shared" ref="G2:G3" si="2">HYPERLINK(D2,F2)</f>
        <v>Ror-34</v>
      </c>
      <c r="H2" s="2">
        <f>counta(D2:D999)</f>
        <v>2</v>
      </c>
    </row>
    <row r="3">
      <c r="A3" s="13">
        <v>78.0</v>
      </c>
      <c r="B3" s="13" t="s">
        <v>446</v>
      </c>
      <c r="D3" s="11" t="s">
        <v>447</v>
      </c>
      <c r="E3" s="13" t="s">
        <v>179</v>
      </c>
      <c r="F3" s="2" t="str">
        <f t="shared" si="1"/>
        <v>Ror-78</v>
      </c>
      <c r="G3" s="9" t="str">
        <f t="shared" si="2"/>
        <v>Ror-78</v>
      </c>
    </row>
    <row r="11">
      <c r="D11" s="2" t="str">
        <f>HYPERLINK(A11,C11)</f>
        <v/>
      </c>
    </row>
  </sheetData>
  <hyperlinks>
    <hyperlink r:id="rId1" ref="D2"/>
    <hyperlink r:id="rId2" ref="D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43"/>
    <col customWidth="1" min="12" max="12" width="56.57"/>
    <col customWidth="1" min="13" max="13" width="13.43"/>
  </cols>
  <sheetData>
    <row r="1">
      <c r="A1" t="s">
        <v>448</v>
      </c>
      <c r="B1" s="1" t="s">
        <v>448</v>
      </c>
      <c r="C1" s="1" t="s">
        <v>449</v>
      </c>
      <c r="D1" s="1" t="s">
        <v>450</v>
      </c>
      <c r="E1" s="1" t="s">
        <v>451</v>
      </c>
      <c r="F1" s="1" t="s">
        <v>452</v>
      </c>
      <c r="G1" s="1" t="s">
        <v>453</v>
      </c>
      <c r="H1" s="1" t="s">
        <v>454</v>
      </c>
      <c r="I1" s="1" t="s">
        <v>455</v>
      </c>
      <c r="J1" s="1" t="s">
        <v>456</v>
      </c>
      <c r="K1" t="s">
        <v>457</v>
      </c>
      <c r="L1" t="s">
        <v>458</v>
      </c>
      <c r="M1" t="s">
        <v>459</v>
      </c>
      <c r="N1" t="s">
        <v>460</v>
      </c>
      <c r="O1" t="s">
        <v>461</v>
      </c>
    </row>
    <row r="2">
      <c r="A2" s="1" t="s">
        <v>462</v>
      </c>
      <c r="B2" s="1" t="s">
        <v>448</v>
      </c>
      <c r="C2" s="1">
        <v>3.0</v>
      </c>
      <c r="D2" s="1">
        <v>0.0</v>
      </c>
      <c r="E2" s="1">
        <v>3.0</v>
      </c>
      <c r="F2" s="1">
        <v>7.0</v>
      </c>
      <c r="G2" s="1">
        <v>8.0</v>
      </c>
      <c r="H2" s="1">
        <v>0.0</v>
      </c>
      <c r="I2" s="1">
        <v>1.0</v>
      </c>
      <c r="J2" s="1">
        <v>0.0</v>
      </c>
      <c r="K2">
        <v>0.0</v>
      </c>
      <c r="L2">
        <v>2.0</v>
      </c>
      <c r="M2">
        <v>0.0</v>
      </c>
      <c r="N2">
        <v>0.0</v>
      </c>
      <c r="O2">
        <f t="shared" ref="O2:O6" si="1">sum(A2:N2)</f>
        <v>24</v>
      </c>
    </row>
    <row r="3">
      <c r="A3" s="1" t="s">
        <v>463</v>
      </c>
      <c r="B3" s="13" t="s">
        <v>23</v>
      </c>
      <c r="C3" s="1">
        <v>0.0</v>
      </c>
      <c r="D3" s="1">
        <v>1.0</v>
      </c>
      <c r="E3" s="1">
        <v>8.0</v>
      </c>
      <c r="F3" s="1">
        <v>11.0</v>
      </c>
      <c r="G3" s="1">
        <v>14.0</v>
      </c>
      <c r="H3" s="1">
        <v>1.0</v>
      </c>
      <c r="I3" s="1">
        <v>0.0</v>
      </c>
      <c r="J3" s="1">
        <v>0.0</v>
      </c>
      <c r="K3">
        <v>4.0</v>
      </c>
      <c r="L3">
        <v>2.0</v>
      </c>
      <c r="M3">
        <v>0.0</v>
      </c>
      <c r="N3">
        <v>0.0</v>
      </c>
      <c r="O3">
        <f t="shared" si="1"/>
        <v>41</v>
      </c>
    </row>
    <row r="4">
      <c r="A4" s="1"/>
      <c r="B4" s="13" t="s">
        <v>255</v>
      </c>
      <c r="C4" s="1">
        <v>6.0</v>
      </c>
      <c r="D4" s="1">
        <v>0.0</v>
      </c>
      <c r="E4" s="1">
        <v>0.0</v>
      </c>
      <c r="F4" s="1">
        <v>4.0</v>
      </c>
      <c r="G4" s="1">
        <v>3.0</v>
      </c>
      <c r="H4" s="1">
        <v>1.0</v>
      </c>
      <c r="I4" s="1">
        <v>0.0</v>
      </c>
      <c r="J4" s="1">
        <v>1.0</v>
      </c>
      <c r="K4">
        <v>1.0</v>
      </c>
      <c r="L4" s="1">
        <v>1.0</v>
      </c>
      <c r="M4">
        <v>0.0</v>
      </c>
      <c r="N4">
        <v>0.0</v>
      </c>
      <c r="O4">
        <f t="shared" si="1"/>
        <v>17</v>
      </c>
    </row>
    <row r="5">
      <c r="A5" s="1" t="s">
        <v>464</v>
      </c>
      <c r="B5" s="1" t="s">
        <v>448</v>
      </c>
      <c r="C5" s="1">
        <v>3.0</v>
      </c>
      <c r="D5" s="1">
        <v>0.0</v>
      </c>
      <c r="E5" s="1">
        <v>4.0</v>
      </c>
      <c r="F5" s="1">
        <v>1.0</v>
      </c>
      <c r="G5" s="1">
        <v>3.0</v>
      </c>
      <c r="H5" s="1">
        <v>0.0</v>
      </c>
      <c r="I5" s="1">
        <v>0.0</v>
      </c>
      <c r="J5" s="1">
        <v>0.0</v>
      </c>
      <c r="K5">
        <v>1.0</v>
      </c>
      <c r="L5" s="1">
        <v>0.0</v>
      </c>
      <c r="M5">
        <v>0.0</v>
      </c>
      <c r="N5">
        <v>0.0</v>
      </c>
      <c r="O5">
        <f t="shared" si="1"/>
        <v>12</v>
      </c>
    </row>
    <row r="6">
      <c r="A6" s="1" t="s">
        <v>465</v>
      </c>
      <c r="B6" s="1" t="s">
        <v>448</v>
      </c>
      <c r="C6" s="1">
        <v>2.0</v>
      </c>
      <c r="D6" s="1">
        <v>0.0</v>
      </c>
      <c r="E6" s="1">
        <v>1.0</v>
      </c>
      <c r="F6" s="1">
        <v>7.0</v>
      </c>
      <c r="G6" s="1">
        <v>3.0</v>
      </c>
      <c r="H6" s="1">
        <v>0.0</v>
      </c>
      <c r="I6" s="1">
        <v>0.0</v>
      </c>
      <c r="J6" s="1">
        <v>0.0</v>
      </c>
      <c r="K6">
        <v>5.0</v>
      </c>
      <c r="L6">
        <v>0.0</v>
      </c>
      <c r="M6">
        <v>0.0</v>
      </c>
      <c r="N6">
        <v>2.0</v>
      </c>
      <c r="O6">
        <f t="shared" si="1"/>
        <v>20</v>
      </c>
    </row>
    <row r="7">
      <c r="A7" s="1" t="s">
        <v>461</v>
      </c>
      <c r="B7" s="1" t="s">
        <v>448</v>
      </c>
      <c r="C7" s="1">
        <f t="shared" ref="C7:O7" si="2">SUM(C2:C6)</f>
        <v>14</v>
      </c>
      <c r="D7" s="1">
        <f t="shared" si="2"/>
        <v>1</v>
      </c>
      <c r="E7" s="1">
        <f t="shared" si="2"/>
        <v>16</v>
      </c>
      <c r="F7" s="1">
        <f t="shared" si="2"/>
        <v>30</v>
      </c>
      <c r="G7" s="1">
        <f t="shared" si="2"/>
        <v>31</v>
      </c>
      <c r="H7" s="1">
        <f t="shared" si="2"/>
        <v>2</v>
      </c>
      <c r="I7" s="1">
        <f t="shared" si="2"/>
        <v>1</v>
      </c>
      <c r="J7" s="1">
        <f t="shared" si="2"/>
        <v>1</v>
      </c>
      <c r="K7">
        <f t="shared" si="2"/>
        <v>11</v>
      </c>
      <c r="L7">
        <f t="shared" si="2"/>
        <v>5</v>
      </c>
      <c r="M7">
        <f t="shared" si="2"/>
        <v>0</v>
      </c>
      <c r="N7">
        <f t="shared" si="2"/>
        <v>2</v>
      </c>
      <c r="O7">
        <f t="shared" si="2"/>
        <v>114</v>
      </c>
    </row>
    <row r="8">
      <c r="A8" s="1"/>
      <c r="B8" s="1"/>
      <c r="C8" s="1"/>
      <c r="D8" s="1"/>
      <c r="E8" s="1"/>
      <c r="F8" s="1"/>
      <c r="G8" s="1"/>
      <c r="H8" s="1"/>
      <c r="I8" s="1"/>
      <c r="J8" s="1"/>
    </row>
    <row r="9">
      <c r="A9" s="1"/>
      <c r="B9" s="1"/>
      <c r="C9" s="1"/>
      <c r="D9" s="1"/>
      <c r="E9" s="1"/>
      <c r="F9" s="1"/>
      <c r="G9" s="1"/>
      <c r="H9" s="1"/>
      <c r="I9" s="1"/>
      <c r="J9" s="1"/>
    </row>
    <row r="10">
      <c r="A10" s="1"/>
      <c r="B10" s="1"/>
      <c r="C10" s="1"/>
      <c r="D10" s="1"/>
      <c r="E10" s="1"/>
      <c r="F10" s="1"/>
      <c r="G10" s="1"/>
      <c r="H10" s="1"/>
      <c r="I10" s="1"/>
      <c r="J10" s="1"/>
    </row>
    <row r="11">
      <c r="A11" s="1"/>
      <c r="B11" s="1"/>
      <c r="C11" s="1"/>
      <c r="D11" s="1"/>
      <c r="E11" s="1"/>
      <c r="F11" s="1"/>
      <c r="G11" s="1"/>
      <c r="H11" s="1"/>
      <c r="I11" s="1"/>
      <c r="J11" s="1"/>
    </row>
    <row r="12">
      <c r="A12" s="1"/>
      <c r="B12" s="1"/>
      <c r="C12" s="1"/>
      <c r="D12" s="1"/>
      <c r="E12" s="1"/>
      <c r="F12" s="1"/>
      <c r="G12" s="1"/>
      <c r="H12" s="1"/>
      <c r="I12" s="1"/>
      <c r="J12" s="1"/>
    </row>
    <row r="13">
      <c r="A13" s="1"/>
      <c r="B13" s="1"/>
      <c r="C13" s="1"/>
      <c r="D13" s="1"/>
      <c r="E13" s="1"/>
      <c r="F13" s="1"/>
      <c r="G13" s="1"/>
      <c r="H13" s="1"/>
      <c r="I13" s="1"/>
      <c r="J13" s="1"/>
    </row>
    <row r="14">
      <c r="A14" s="1"/>
      <c r="B14" s="1"/>
      <c r="C14" s="1"/>
      <c r="D14" s="1"/>
      <c r="E14" s="1"/>
      <c r="F14" s="1"/>
      <c r="G14" s="1"/>
      <c r="H14" s="1"/>
      <c r="I14" s="1"/>
      <c r="J14" s="1"/>
    </row>
    <row r="15">
      <c r="A15" s="1"/>
      <c r="B15" s="1"/>
      <c r="C15" s="1"/>
      <c r="D15" s="1"/>
      <c r="E15" s="1"/>
      <c r="F15" s="1"/>
      <c r="G15" s="1"/>
      <c r="H15" s="1"/>
      <c r="I15" s="1"/>
    </row>
    <row r="16">
      <c r="A16" s="1"/>
      <c r="B16" s="1"/>
      <c r="C16" s="1"/>
      <c r="D16" s="1"/>
      <c r="E16" s="1"/>
      <c r="F16" s="1"/>
      <c r="G16" s="1"/>
      <c r="H16" s="1"/>
      <c r="I16" s="1"/>
      <c r="J16" s="1"/>
    </row>
    <row r="17">
      <c r="A17" s="1"/>
      <c r="B17" s="1"/>
      <c r="C17" s="1"/>
      <c r="D17" s="1"/>
      <c r="E17" s="1"/>
      <c r="F17" s="1"/>
      <c r="G17" s="1"/>
      <c r="H17" s="1"/>
      <c r="I17" s="1"/>
      <c r="J17" s="1"/>
    </row>
    <row r="18">
      <c r="A18" s="1"/>
      <c r="B18" s="1"/>
      <c r="C18" s="1"/>
      <c r="D18" s="1"/>
      <c r="E18" s="1"/>
      <c r="F18" s="1"/>
      <c r="G18" s="1"/>
      <c r="H18" s="1"/>
      <c r="I18" s="1"/>
      <c r="J18" s="1"/>
    </row>
    <row r="19">
      <c r="A19" s="1"/>
      <c r="B19" s="1"/>
      <c r="C19" s="1"/>
      <c r="D19" s="1"/>
      <c r="E19" s="1"/>
      <c r="F19" s="1"/>
      <c r="G19" s="1"/>
      <c r="H19" s="1"/>
    </row>
    <row r="20">
      <c r="A20" s="1"/>
      <c r="B20" s="1"/>
      <c r="C20" s="1"/>
      <c r="D20" s="1"/>
      <c r="E20" s="1"/>
      <c r="F20" s="1"/>
      <c r="G20" s="1"/>
      <c r="H20" s="1"/>
    </row>
    <row r="21">
      <c r="A21" s="1"/>
      <c r="B21" s="1"/>
      <c r="C21" s="1"/>
      <c r="D21" s="1"/>
      <c r="E21" s="1"/>
      <c r="F21" s="1"/>
      <c r="G21" s="1"/>
      <c r="H21" s="1"/>
      <c r="I21" s="1"/>
      <c r="J21" s="1"/>
    </row>
    <row r="22">
      <c r="A22" s="1"/>
      <c r="B22" s="1"/>
      <c r="C22" s="1"/>
      <c r="D22" s="1"/>
      <c r="E22" s="1"/>
      <c r="F22" s="1"/>
      <c r="G22" s="1"/>
      <c r="H22" s="1"/>
    </row>
    <row r="23">
      <c r="A23" s="1"/>
      <c r="B23" s="1"/>
      <c r="C23" s="1"/>
      <c r="D23" s="1"/>
      <c r="E23" s="1"/>
      <c r="F23" s="1"/>
      <c r="G23" s="1"/>
      <c r="H23" s="1"/>
    </row>
    <row r="24">
      <c r="A24" s="1"/>
    </row>
    <row r="25">
      <c r="A25" s="1"/>
      <c r="B25" s="1"/>
      <c r="C25" s="1"/>
      <c r="D25" s="1"/>
      <c r="E25" s="1"/>
      <c r="F25" s="1"/>
      <c r="G25" s="1"/>
      <c r="H25" s="1"/>
    </row>
    <row r="26">
      <c r="A26" s="1"/>
      <c r="B26" s="1"/>
      <c r="C26" s="1"/>
      <c r="D26" s="1"/>
      <c r="E26" s="1"/>
      <c r="F26" s="1"/>
      <c r="G26" s="1"/>
      <c r="H26" s="1"/>
      <c r="I26" s="1"/>
      <c r="J26" s="1"/>
    </row>
    <row r="27">
      <c r="A27" s="1"/>
      <c r="B27" s="1"/>
      <c r="C27" s="1"/>
      <c r="D27" s="1"/>
      <c r="E27" s="1"/>
      <c r="F27" s="1"/>
      <c r="G27" s="1"/>
      <c r="H27" s="1"/>
    </row>
    <row r="28">
      <c r="A28" s="1"/>
      <c r="B28" s="1"/>
      <c r="C28" s="1"/>
      <c r="D28" s="1"/>
      <c r="E28" s="1"/>
      <c r="F28" s="1"/>
      <c r="G28" s="1"/>
      <c r="H28" s="1"/>
    </row>
    <row r="29">
      <c r="A29" s="1"/>
      <c r="B29" s="1"/>
      <c r="C29" s="1"/>
      <c r="D29" s="1"/>
      <c r="E29" s="1"/>
      <c r="F29" s="1"/>
      <c r="G29" s="1"/>
      <c r="H29" s="1"/>
      <c r="I29" s="1"/>
      <c r="J29" s="1"/>
    </row>
    <row r="30">
      <c r="A30" s="1"/>
      <c r="B30" s="1"/>
      <c r="C30" s="1"/>
      <c r="D30" s="1"/>
      <c r="E30" s="1"/>
      <c r="F30" s="1"/>
      <c r="G30" s="1"/>
      <c r="H30" s="1"/>
      <c r="I30" s="1"/>
      <c r="J30" s="1"/>
    </row>
    <row r="31">
      <c r="A31" s="1"/>
      <c r="E31" s="1"/>
    </row>
    <row r="32">
      <c r="A32" s="1"/>
      <c r="B32" s="1"/>
    </row>
    <row r="36">
      <c r="B36" s="1"/>
      <c r="C36" s="1"/>
      <c r="D36" s="1"/>
      <c r="E36" s="1"/>
      <c r="F36" s="1"/>
      <c r="G36" s="1"/>
      <c r="H36" s="1"/>
      <c r="I36" s="1"/>
      <c r="J36" s="1"/>
      <c r="K36" s="1"/>
      <c r="L36" s="1"/>
      <c r="M36" s="1" t="s">
        <v>466</v>
      </c>
      <c r="N36" s="1" t="s">
        <v>467</v>
      </c>
      <c r="O36" s="1" t="s">
        <v>468</v>
      </c>
    </row>
    <row r="37">
      <c r="A37" s="1"/>
      <c r="B37" s="1"/>
      <c r="C37" s="1"/>
      <c r="D37" s="1"/>
      <c r="E37" s="1"/>
      <c r="F37" s="1"/>
      <c r="G37" s="1"/>
      <c r="H37" s="1"/>
      <c r="I37" s="1"/>
      <c r="J37" s="1"/>
      <c r="K37" s="1"/>
      <c r="L37" s="1"/>
      <c r="M37" s="1">
        <v>17.0</v>
      </c>
      <c r="N37" s="1">
        <v>76.0</v>
      </c>
      <c r="O37">
        <f>SUM(B37:N37)</f>
        <v>93</v>
      </c>
    </row>
    <row r="42">
      <c r="A42" s="1"/>
      <c r="B42" s="1"/>
      <c r="C42" s="1"/>
    </row>
    <row r="43">
      <c r="A43" s="1"/>
      <c r="B43" s="1"/>
    </row>
    <row r="44">
      <c r="A44" s="1"/>
      <c r="B44" s="1"/>
    </row>
    <row r="45">
      <c r="A45" s="1"/>
      <c r="B45" s="1"/>
    </row>
    <row r="46">
      <c r="A46" s="1"/>
      <c r="B46" s="1"/>
      <c r="C46" s="1"/>
    </row>
    <row r="47">
      <c r="A47" s="1"/>
      <c r="B47" s="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3" t="s">
        <v>469</v>
      </c>
      <c r="B1" s="13" t="s">
        <v>470</v>
      </c>
      <c r="C1" s="13" t="s">
        <v>471</v>
      </c>
      <c r="D1" s="13" t="s">
        <v>472</v>
      </c>
      <c r="E1" s="13" t="s">
        <v>473</v>
      </c>
      <c r="F1" s="13" t="s">
        <v>474</v>
      </c>
    </row>
    <row r="2">
      <c r="A2" s="3" t="s">
        <v>285</v>
      </c>
      <c r="B2" s="3" t="s">
        <v>172</v>
      </c>
      <c r="C2" s="13" t="s">
        <v>172</v>
      </c>
      <c r="D2" s="13" t="s">
        <v>172</v>
      </c>
      <c r="E2" s="13" t="s">
        <v>241</v>
      </c>
      <c r="F2" s="17" t="s">
        <v>241</v>
      </c>
    </row>
    <row r="3">
      <c r="A3" s="3" t="s">
        <v>172</v>
      </c>
      <c r="B3" s="3" t="s">
        <v>475</v>
      </c>
      <c r="C3" s="13" t="s">
        <v>241</v>
      </c>
      <c r="D3" s="13" t="s">
        <v>241</v>
      </c>
      <c r="E3" s="13" t="s">
        <v>241</v>
      </c>
    </row>
    <row r="4">
      <c r="A4" s="3" t="s">
        <v>294</v>
      </c>
      <c r="B4" s="3" t="s">
        <v>172</v>
      </c>
      <c r="C4" s="13" t="s">
        <v>172</v>
      </c>
      <c r="D4" s="13" t="s">
        <v>476</v>
      </c>
      <c r="E4" s="13"/>
    </row>
    <row r="5">
      <c r="A5" s="3" t="s">
        <v>172</v>
      </c>
      <c r="C5" s="13" t="s">
        <v>241</v>
      </c>
    </row>
    <row r="6">
      <c r="A6" s="3" t="s">
        <v>285</v>
      </c>
      <c r="C6" s="13" t="s">
        <v>172</v>
      </c>
    </row>
    <row r="7">
      <c r="A7" s="3" t="s">
        <v>305</v>
      </c>
      <c r="C7" s="33" t="s">
        <v>172</v>
      </c>
    </row>
    <row r="8">
      <c r="A8" s="3" t="s">
        <v>172</v>
      </c>
      <c r="C8" s="13" t="s">
        <v>241</v>
      </c>
    </row>
    <row r="9">
      <c r="C9" s="13" t="s">
        <v>241</v>
      </c>
    </row>
    <row r="12">
      <c r="A12">
        <f t="shared" ref="A12:F12" si="1">counta(A2:A11)</f>
        <v>7</v>
      </c>
      <c r="B12">
        <f t="shared" si="1"/>
        <v>3</v>
      </c>
      <c r="C12">
        <f t="shared" si="1"/>
        <v>8</v>
      </c>
      <c r="D12">
        <f t="shared" si="1"/>
        <v>3</v>
      </c>
      <c r="E12">
        <f t="shared" si="1"/>
        <v>2</v>
      </c>
      <c r="F12">
        <f t="shared" si="1"/>
        <v>1</v>
      </c>
      <c r="G12">
        <f>sum(A12:F12)</f>
        <v>24</v>
      </c>
    </row>
    <row r="13">
      <c r="A13" s="13" t="s">
        <v>477</v>
      </c>
      <c r="B13" s="13" t="s">
        <v>476</v>
      </c>
      <c r="C13" s="13" t="s">
        <v>478</v>
      </c>
      <c r="D13" s="13" t="s">
        <v>479</v>
      </c>
      <c r="E13" s="13" t="s">
        <v>480</v>
      </c>
    </row>
    <row r="14">
      <c r="A14">
        <f>countif(A2:F9,"*db constraint is missing*")</f>
        <v>12</v>
      </c>
      <c r="B14">
        <f>countif(A2:F9,"*db constraint is stricter*")</f>
        <v>1</v>
      </c>
      <c r="C14" s="13">
        <f>countif(A2:F9,"*app constraint is miss*")</f>
        <v>9</v>
      </c>
      <c r="D14">
        <f>countif(A2:F9,"*model*is stricter*")</f>
        <v>2</v>
      </c>
      <c r="G14">
        <f>sum(A14:F14)</f>
        <v>24</v>
      </c>
    </row>
    <row r="17">
      <c r="A17" s="3"/>
    </row>
    <row r="19">
      <c r="E19" s="13"/>
    </row>
    <row r="25">
      <c r="A25" s="3"/>
    </row>
    <row r="26">
      <c r="A26" s="3"/>
    </row>
    <row r="27">
      <c r="A27" s="3"/>
    </row>
    <row r="28">
      <c r="A28" s="3"/>
    </row>
    <row r="29">
      <c r="A29" s="3"/>
    </row>
    <row r="33">
      <c r="A33" s="33"/>
    </row>
    <row r="34">
      <c r="A34" s="3"/>
    </row>
    <row r="35">
      <c r="A35" s="3"/>
    </row>
    <row r="38">
      <c r="A38" s="3"/>
    </row>
    <row r="39">
      <c r="A39"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3" width="62.0"/>
    <col customWidth="1" min="4" max="4" width="31.57"/>
  </cols>
  <sheetData>
    <row r="1" ht="22.5" customHeight="1">
      <c r="A1" s="3" t="s">
        <v>0</v>
      </c>
      <c r="B1" s="4" t="s">
        <v>1</v>
      </c>
      <c r="C1" s="4" t="s">
        <v>2</v>
      </c>
      <c r="D1" s="3" t="s">
        <v>3</v>
      </c>
      <c r="E1" s="3" t="s">
        <v>4</v>
      </c>
      <c r="F1" s="2"/>
      <c r="G1" s="2"/>
      <c r="H1" s="2"/>
      <c r="I1" s="2"/>
      <c r="J1" s="2"/>
      <c r="K1" s="2"/>
      <c r="L1" s="2"/>
      <c r="M1" s="2"/>
      <c r="N1" s="2"/>
      <c r="O1" s="2"/>
      <c r="P1" s="2"/>
      <c r="Q1" s="2"/>
      <c r="R1" s="2"/>
      <c r="S1" s="2"/>
      <c r="T1" s="2"/>
      <c r="U1" s="2"/>
      <c r="V1" s="2"/>
      <c r="W1" s="2"/>
      <c r="X1" s="2"/>
      <c r="Y1" s="2"/>
      <c r="Z1" s="2"/>
      <c r="AA1" s="2"/>
    </row>
    <row r="2">
      <c r="A2" s="5">
        <v>45575.0</v>
      </c>
      <c r="B2" s="6" t="s">
        <v>10</v>
      </c>
      <c r="C2" s="6"/>
      <c r="D2" s="7" t="s">
        <v>11</v>
      </c>
      <c r="E2" s="3" t="s">
        <v>15</v>
      </c>
      <c r="F2" s="2" t="str">
        <f t="shared" ref="F2:F17" si="1">CONCATENATE("Gitlab-",A2)</f>
        <v>Gitlab-45575</v>
      </c>
      <c r="G2" s="9" t="str">
        <f t="shared" ref="G2:G17" si="2">HYPERLINK(D2,F2)</f>
        <v>Gitlab-45575</v>
      </c>
      <c r="H2" s="8" t="s">
        <v>19</v>
      </c>
      <c r="I2" s="2"/>
      <c r="J2" s="2"/>
      <c r="K2" s="2"/>
      <c r="L2" s="2"/>
      <c r="M2" s="2"/>
      <c r="N2" s="2"/>
      <c r="O2" s="2"/>
      <c r="P2" s="2"/>
      <c r="Q2" s="2"/>
      <c r="R2" s="2"/>
      <c r="S2" s="2"/>
      <c r="T2" s="2"/>
      <c r="U2" s="2"/>
      <c r="V2" s="2"/>
      <c r="W2" s="2"/>
      <c r="X2" s="2"/>
      <c r="Y2" s="2"/>
      <c r="Z2" s="2"/>
      <c r="AA2" s="2"/>
    </row>
    <row r="3">
      <c r="A3" s="5">
        <v>2960.0</v>
      </c>
      <c r="B3" s="10" t="s">
        <v>20</v>
      </c>
      <c r="C3" s="6" t="s">
        <v>21</v>
      </c>
      <c r="D3" s="11" t="s">
        <v>22</v>
      </c>
      <c r="E3" s="3" t="s">
        <v>23</v>
      </c>
      <c r="F3" s="2" t="str">
        <f t="shared" si="1"/>
        <v>Gitlab-2960</v>
      </c>
      <c r="G3" s="9" t="str">
        <f t="shared" si="2"/>
        <v>Gitlab-2960</v>
      </c>
      <c r="H3" s="11" t="s">
        <v>24</v>
      </c>
      <c r="I3" s="3" t="s">
        <v>25</v>
      </c>
      <c r="J3" s="2"/>
      <c r="K3" s="2"/>
      <c r="L3" s="2"/>
      <c r="M3" s="2"/>
      <c r="N3" s="2"/>
      <c r="O3" s="2"/>
      <c r="P3" s="2"/>
      <c r="Q3" s="2"/>
      <c r="R3" s="2"/>
      <c r="S3" s="2"/>
      <c r="T3" s="2"/>
      <c r="U3" s="2"/>
      <c r="V3" s="2"/>
      <c r="W3" s="2"/>
      <c r="X3" s="2"/>
      <c r="Y3" s="2"/>
      <c r="Z3" s="2"/>
      <c r="AA3" s="2"/>
    </row>
    <row r="4">
      <c r="A4" s="15">
        <v>3854.0</v>
      </c>
      <c r="B4" s="16" t="s">
        <v>27</v>
      </c>
      <c r="C4" s="17" t="s">
        <v>28</v>
      </c>
      <c r="D4" s="7" t="s">
        <v>29</v>
      </c>
      <c r="E4" s="3" t="s">
        <v>23</v>
      </c>
      <c r="F4" s="2" t="str">
        <f t="shared" si="1"/>
        <v>Gitlab-3854</v>
      </c>
      <c r="G4" s="9" t="str">
        <f t="shared" si="2"/>
        <v>Gitlab-3854</v>
      </c>
      <c r="H4" s="11" t="s">
        <v>33</v>
      </c>
      <c r="I4" s="3"/>
      <c r="J4" s="2"/>
      <c r="K4" s="2"/>
      <c r="L4" s="2"/>
      <c r="M4" s="2"/>
      <c r="N4" s="2"/>
      <c r="O4" s="2"/>
      <c r="P4" s="2"/>
      <c r="Q4" s="2"/>
      <c r="R4" s="2"/>
      <c r="S4" s="2"/>
      <c r="T4" s="2"/>
      <c r="U4" s="2"/>
      <c r="V4" s="2"/>
      <c r="W4" s="2"/>
      <c r="X4" s="2"/>
      <c r="Y4" s="2"/>
      <c r="Z4" s="2"/>
      <c r="AA4" s="2"/>
    </row>
    <row r="5">
      <c r="A5" s="5">
        <v>24493.0</v>
      </c>
      <c r="B5" s="18" t="s">
        <v>43</v>
      </c>
      <c r="C5" s="6" t="s">
        <v>44</v>
      </c>
      <c r="D5" s="11" t="s">
        <v>45</v>
      </c>
      <c r="E5" s="3" t="s">
        <v>23</v>
      </c>
      <c r="F5" s="2" t="str">
        <f t="shared" si="1"/>
        <v>Gitlab-24493</v>
      </c>
      <c r="G5" s="9" t="str">
        <f t="shared" si="2"/>
        <v>Gitlab-24493</v>
      </c>
      <c r="H5" s="8" t="s">
        <v>49</v>
      </c>
      <c r="I5" s="3" t="s">
        <v>55</v>
      </c>
      <c r="J5" s="2"/>
      <c r="K5" s="2"/>
      <c r="L5" s="2"/>
      <c r="M5" s="2"/>
      <c r="N5" s="2"/>
      <c r="O5" s="2"/>
      <c r="P5" s="2"/>
      <c r="Q5" s="2"/>
      <c r="R5" s="2"/>
      <c r="S5" s="2"/>
      <c r="T5" s="2"/>
      <c r="U5" s="2"/>
      <c r="V5" s="2"/>
      <c r="W5" s="2"/>
      <c r="X5" s="2"/>
      <c r="Y5" s="2"/>
      <c r="Z5" s="2"/>
      <c r="AA5" s="2"/>
    </row>
    <row r="6">
      <c r="A6" s="15">
        <v>35108.0</v>
      </c>
      <c r="B6" s="6" t="s">
        <v>56</v>
      </c>
      <c r="C6" s="6" t="s">
        <v>57</v>
      </c>
      <c r="D6" s="7" t="s">
        <v>58</v>
      </c>
      <c r="E6" s="3" t="s">
        <v>23</v>
      </c>
      <c r="F6" s="2" t="str">
        <f t="shared" si="1"/>
        <v>Gitlab-35108</v>
      </c>
      <c r="G6" s="9" t="str">
        <f t="shared" si="2"/>
        <v>Gitlab-35108</v>
      </c>
      <c r="H6" s="2"/>
      <c r="I6" s="2"/>
      <c r="J6" s="2"/>
      <c r="K6" s="2"/>
      <c r="L6" s="2"/>
      <c r="M6" s="2"/>
      <c r="N6" s="2"/>
      <c r="O6" s="2"/>
      <c r="P6" s="2"/>
      <c r="Q6" s="2"/>
      <c r="R6" s="2"/>
      <c r="S6" s="2"/>
      <c r="T6" s="2"/>
      <c r="U6" s="2"/>
      <c r="V6" s="2"/>
      <c r="W6" s="2"/>
      <c r="X6" s="2"/>
      <c r="Y6" s="2"/>
      <c r="Z6" s="2"/>
      <c r="AA6" s="2"/>
    </row>
    <row r="7">
      <c r="A7" s="5">
        <v>332.0</v>
      </c>
      <c r="B7" s="6" t="s">
        <v>65</v>
      </c>
      <c r="C7" s="6" t="s">
        <v>66</v>
      </c>
      <c r="D7" s="11" t="s">
        <v>67</v>
      </c>
      <c r="E7" s="3" t="s">
        <v>71</v>
      </c>
      <c r="F7" s="2" t="str">
        <f t="shared" si="1"/>
        <v>Gitlab-332</v>
      </c>
      <c r="G7" s="9" t="str">
        <f t="shared" si="2"/>
        <v>Gitlab-332</v>
      </c>
      <c r="H7" s="8" t="s">
        <v>72</v>
      </c>
      <c r="I7" s="2"/>
      <c r="J7" s="2"/>
      <c r="K7" s="2"/>
      <c r="L7" s="2"/>
      <c r="M7" s="2"/>
      <c r="N7" s="2"/>
      <c r="O7" s="2"/>
      <c r="P7" s="2"/>
      <c r="Q7" s="2"/>
      <c r="R7" s="2"/>
      <c r="S7" s="2"/>
      <c r="T7" s="2"/>
      <c r="U7" s="2"/>
      <c r="V7" s="2"/>
      <c r="W7" s="2"/>
      <c r="X7" s="2"/>
      <c r="Y7" s="2"/>
      <c r="Z7" s="2"/>
      <c r="AA7" s="2"/>
    </row>
    <row r="8">
      <c r="A8" s="5">
        <v>25579.0</v>
      </c>
      <c r="B8" s="6" t="s">
        <v>80</v>
      </c>
      <c r="C8" s="6" t="s">
        <v>81</v>
      </c>
      <c r="D8" s="11" t="s">
        <v>82</v>
      </c>
      <c r="E8" s="3" t="s">
        <v>85</v>
      </c>
      <c r="F8" s="2" t="str">
        <f t="shared" si="1"/>
        <v>Gitlab-25579</v>
      </c>
      <c r="G8" s="9" t="str">
        <f t="shared" si="2"/>
        <v>Gitlab-25579</v>
      </c>
      <c r="H8" s="3" t="s">
        <v>89</v>
      </c>
      <c r="I8" s="2"/>
      <c r="J8" s="2"/>
      <c r="K8" s="2"/>
      <c r="L8" s="2"/>
      <c r="M8" s="2"/>
      <c r="N8" s="2"/>
      <c r="O8" s="2"/>
      <c r="P8" s="2"/>
      <c r="Q8" s="2"/>
      <c r="R8" s="2"/>
      <c r="S8" s="2"/>
      <c r="T8" s="2"/>
      <c r="U8" s="2"/>
      <c r="V8" s="2"/>
      <c r="W8" s="2"/>
      <c r="X8" s="2"/>
      <c r="Y8" s="2"/>
      <c r="Z8" s="2"/>
      <c r="AA8" s="2"/>
    </row>
    <row r="9">
      <c r="A9" s="5">
        <v>35199.0</v>
      </c>
      <c r="B9" s="10" t="s">
        <v>90</v>
      </c>
      <c r="C9" s="6" t="s">
        <v>91</v>
      </c>
      <c r="D9" s="7" t="s">
        <v>92</v>
      </c>
      <c r="E9" s="3" t="s">
        <v>85</v>
      </c>
      <c r="F9" s="2" t="str">
        <f t="shared" si="1"/>
        <v>Gitlab-35199</v>
      </c>
      <c r="G9" s="9" t="str">
        <f t="shared" si="2"/>
        <v>Gitlab-35199</v>
      </c>
      <c r="H9" s="2"/>
      <c r="I9" s="2"/>
      <c r="J9" s="2"/>
      <c r="K9" s="2"/>
      <c r="L9" s="2"/>
      <c r="M9" s="2"/>
      <c r="N9" s="2"/>
      <c r="O9" s="2"/>
      <c r="P9" s="2"/>
      <c r="Q9" s="2"/>
      <c r="R9" s="2"/>
      <c r="S9" s="2"/>
      <c r="T9" s="2"/>
      <c r="U9" s="2"/>
      <c r="V9" s="2"/>
      <c r="W9" s="2"/>
      <c r="X9" s="2"/>
      <c r="Y9" s="2"/>
      <c r="Z9" s="2"/>
      <c r="AA9" s="2"/>
    </row>
    <row r="10">
      <c r="A10" s="5">
        <v>56787.0</v>
      </c>
      <c r="B10" s="18" t="s">
        <v>101</v>
      </c>
      <c r="C10" s="6" t="s">
        <v>102</v>
      </c>
      <c r="D10" s="11" t="s">
        <v>103</v>
      </c>
      <c r="E10" s="3" t="s">
        <v>85</v>
      </c>
      <c r="F10" s="2" t="str">
        <f t="shared" si="1"/>
        <v>Gitlab-56787</v>
      </c>
      <c r="G10" s="9" t="str">
        <f t="shared" si="2"/>
        <v>Gitlab-56787</v>
      </c>
      <c r="H10" s="2"/>
      <c r="I10" s="2"/>
      <c r="J10" s="2"/>
      <c r="K10" s="2"/>
      <c r="L10" s="2"/>
      <c r="M10" s="2"/>
      <c r="N10" s="2"/>
      <c r="O10" s="2"/>
      <c r="P10" s="2"/>
      <c r="Q10" s="2"/>
      <c r="R10" s="2"/>
      <c r="S10" s="2"/>
      <c r="T10" s="2"/>
      <c r="U10" s="2"/>
      <c r="V10" s="2"/>
      <c r="W10" s="2"/>
      <c r="X10" s="2"/>
      <c r="Y10" s="2"/>
      <c r="Z10" s="2"/>
      <c r="AA10" s="2"/>
    </row>
    <row r="11">
      <c r="A11" s="5">
        <v>21678.0</v>
      </c>
      <c r="B11" s="6" t="s">
        <v>108</v>
      </c>
      <c r="C11" s="6" t="s">
        <v>109</v>
      </c>
      <c r="D11" s="7" t="s">
        <v>110</v>
      </c>
      <c r="E11" s="3" t="s">
        <v>113</v>
      </c>
      <c r="F11" s="2" t="str">
        <f t="shared" si="1"/>
        <v>Gitlab-21678</v>
      </c>
      <c r="G11" s="9" t="str">
        <f t="shared" si="2"/>
        <v>Gitlab-21678</v>
      </c>
      <c r="H11" s="2"/>
      <c r="I11" s="2"/>
      <c r="J11" s="2"/>
      <c r="K11" s="2"/>
      <c r="L11" s="2"/>
      <c r="M11" s="2"/>
      <c r="N11" s="2"/>
      <c r="O11" s="2"/>
      <c r="P11" s="2"/>
      <c r="Q11" s="2"/>
      <c r="R11" s="2"/>
      <c r="S11" s="2"/>
      <c r="T11" s="2"/>
      <c r="U11" s="2"/>
      <c r="V11" s="2"/>
      <c r="W11" s="2"/>
      <c r="X11" s="2"/>
      <c r="Y11" s="2"/>
      <c r="Z11" s="2"/>
      <c r="AA11" s="2"/>
    </row>
    <row r="12">
      <c r="A12" s="5">
        <v>21678.0</v>
      </c>
      <c r="B12" s="6" t="s">
        <v>108</v>
      </c>
      <c r="C12" s="6"/>
      <c r="D12" s="7" t="s">
        <v>110</v>
      </c>
      <c r="E12" s="3" t="s">
        <v>113</v>
      </c>
      <c r="F12" s="2" t="str">
        <f t="shared" si="1"/>
        <v>Gitlab-21678</v>
      </c>
      <c r="G12" s="9" t="str">
        <f t="shared" si="2"/>
        <v>Gitlab-21678</v>
      </c>
      <c r="H12" s="8" t="s">
        <v>123</v>
      </c>
      <c r="I12" s="2"/>
      <c r="J12" s="2"/>
      <c r="K12" s="2"/>
      <c r="L12" s="2"/>
      <c r="M12" s="2"/>
      <c r="N12" s="2"/>
      <c r="O12" s="2"/>
      <c r="P12" s="2"/>
      <c r="Q12" s="2"/>
      <c r="R12" s="2"/>
      <c r="S12" s="2"/>
      <c r="T12" s="2"/>
      <c r="U12" s="2"/>
      <c r="V12" s="2"/>
      <c r="W12" s="2"/>
      <c r="X12" s="2"/>
      <c r="Y12" s="2"/>
      <c r="Z12" s="2"/>
      <c r="AA12" s="2"/>
    </row>
    <row r="13">
      <c r="A13" s="5">
        <v>36919.0</v>
      </c>
      <c r="B13" s="6" t="s">
        <v>128</v>
      </c>
      <c r="C13" s="6" t="s">
        <v>129</v>
      </c>
      <c r="D13" s="7" t="s">
        <v>130</v>
      </c>
      <c r="E13" s="3" t="s">
        <v>113</v>
      </c>
      <c r="F13" s="2" t="str">
        <f t="shared" si="1"/>
        <v>Gitlab-36919</v>
      </c>
      <c r="G13" s="9" t="str">
        <f t="shared" si="2"/>
        <v>Gitlab-36919</v>
      </c>
      <c r="H13" s="2"/>
      <c r="I13" s="2"/>
      <c r="J13" s="2"/>
      <c r="K13" s="2"/>
      <c r="L13" s="2"/>
      <c r="M13" s="2"/>
      <c r="N13" s="2"/>
      <c r="O13" s="2"/>
      <c r="P13" s="2"/>
      <c r="Q13" s="2"/>
      <c r="R13" s="2"/>
      <c r="S13" s="2"/>
      <c r="T13" s="2"/>
      <c r="U13" s="2"/>
      <c r="V13" s="2"/>
      <c r="W13" s="2"/>
      <c r="X13" s="2"/>
      <c r="Y13" s="2"/>
      <c r="Z13" s="2"/>
      <c r="AA13" s="2"/>
    </row>
    <row r="14">
      <c r="A14" s="5">
        <v>46862.0</v>
      </c>
      <c r="B14" s="23" t="s">
        <v>140</v>
      </c>
      <c r="C14" s="18"/>
      <c r="D14" s="7" t="s">
        <v>142</v>
      </c>
      <c r="E14" s="3" t="s">
        <v>113</v>
      </c>
      <c r="F14" s="2" t="str">
        <f t="shared" si="1"/>
        <v>Gitlab-46862</v>
      </c>
      <c r="G14" s="9" t="str">
        <f t="shared" si="2"/>
        <v>Gitlab-46862</v>
      </c>
      <c r="H14" s="2">
        <f>counta(D14:D1000)</f>
        <v>4</v>
      </c>
      <c r="I14" s="2"/>
      <c r="J14" s="2"/>
      <c r="K14" s="2"/>
      <c r="L14" s="2"/>
      <c r="M14" s="2"/>
      <c r="N14" s="2"/>
      <c r="O14" s="2"/>
      <c r="P14" s="2"/>
      <c r="Q14" s="2"/>
      <c r="R14" s="2"/>
      <c r="S14" s="2"/>
      <c r="T14" s="2"/>
      <c r="U14" s="2"/>
      <c r="V14" s="2"/>
      <c r="W14" s="2"/>
      <c r="X14" s="2"/>
      <c r="Y14" s="2"/>
      <c r="Z14" s="2"/>
      <c r="AA14" s="2"/>
    </row>
    <row r="15">
      <c r="A15" s="5">
        <v>40356.0</v>
      </c>
      <c r="B15" s="6" t="s">
        <v>151</v>
      </c>
      <c r="C15" s="6" t="s">
        <v>152</v>
      </c>
      <c r="D15" s="7" t="s">
        <v>155</v>
      </c>
      <c r="E15" s="3" t="s">
        <v>165</v>
      </c>
      <c r="F15" s="2" t="str">
        <f t="shared" si="1"/>
        <v>Gitlab-40356</v>
      </c>
      <c r="G15" s="9" t="str">
        <f t="shared" si="2"/>
        <v>Gitlab-40356</v>
      </c>
      <c r="H15" s="11" t="s">
        <v>167</v>
      </c>
      <c r="I15" s="3" t="s">
        <v>172</v>
      </c>
      <c r="J15" s="17" t="s">
        <v>173</v>
      </c>
      <c r="K15" s="2"/>
      <c r="L15" s="2"/>
      <c r="M15" s="2"/>
      <c r="N15" s="2"/>
      <c r="O15" s="2"/>
      <c r="P15" s="2"/>
      <c r="Q15" s="2"/>
      <c r="R15" s="2"/>
      <c r="S15" s="2"/>
      <c r="T15" s="2"/>
      <c r="U15" s="2"/>
      <c r="V15" s="2"/>
      <c r="W15" s="2"/>
      <c r="X15" s="2"/>
      <c r="Y15" s="2"/>
      <c r="Z15" s="2"/>
      <c r="AA15" s="2"/>
    </row>
    <row r="16">
      <c r="A16" s="5">
        <v>43802.0</v>
      </c>
      <c r="B16" s="6" t="s">
        <v>176</v>
      </c>
      <c r="C16" s="6" t="s">
        <v>177</v>
      </c>
      <c r="D16" s="11" t="s">
        <v>178</v>
      </c>
      <c r="E16" s="3" t="s">
        <v>165</v>
      </c>
      <c r="F16" s="2" t="str">
        <f t="shared" si="1"/>
        <v>Gitlab-43802</v>
      </c>
      <c r="G16" s="9" t="str">
        <f t="shared" si="2"/>
        <v>Gitlab-43802</v>
      </c>
      <c r="H16" s="8" t="s">
        <v>184</v>
      </c>
      <c r="I16" s="3" t="s">
        <v>185</v>
      </c>
      <c r="J16" s="2"/>
      <c r="K16" s="2"/>
      <c r="L16" s="2"/>
      <c r="M16" s="2"/>
      <c r="N16" s="2"/>
      <c r="O16" s="2"/>
      <c r="P16" s="2"/>
      <c r="Q16" s="2"/>
      <c r="R16" s="2"/>
      <c r="S16" s="2"/>
      <c r="T16" s="2"/>
      <c r="U16" s="2"/>
      <c r="V16" s="2"/>
      <c r="W16" s="2"/>
      <c r="X16" s="2"/>
      <c r="Y16" s="2"/>
      <c r="Z16" s="2"/>
      <c r="AA16" s="2"/>
    </row>
    <row r="17">
      <c r="A17" s="5">
        <v>57493.0</v>
      </c>
      <c r="B17" s="6" t="s">
        <v>188</v>
      </c>
      <c r="C17" s="6"/>
      <c r="D17" s="7" t="s">
        <v>189</v>
      </c>
      <c r="E17" s="3" t="s">
        <v>165</v>
      </c>
      <c r="F17" s="2" t="str">
        <f t="shared" si="1"/>
        <v>Gitlab-57493</v>
      </c>
      <c r="G17" s="9" t="str">
        <f t="shared" si="2"/>
        <v>Gitlab-57493</v>
      </c>
      <c r="H17" s="11" t="s">
        <v>194</v>
      </c>
      <c r="I17" s="3" t="s">
        <v>172</v>
      </c>
      <c r="J17" s="2"/>
      <c r="K17" s="2"/>
      <c r="L17" s="2"/>
      <c r="M17" s="2"/>
      <c r="N17" s="2"/>
      <c r="O17" s="2"/>
      <c r="P17" s="2"/>
      <c r="Q17" s="2"/>
      <c r="R17" s="2"/>
      <c r="S17" s="2"/>
      <c r="T17" s="2"/>
      <c r="U17" s="2"/>
      <c r="V17" s="2"/>
      <c r="W17" s="2"/>
      <c r="X17" s="2"/>
      <c r="Y17" s="2"/>
      <c r="Z17" s="2"/>
      <c r="AA17" s="2"/>
    </row>
    <row r="18">
      <c r="A18" s="5"/>
      <c r="B18" s="6"/>
      <c r="C18" s="6"/>
      <c r="D18" s="5"/>
      <c r="E18" s="2"/>
      <c r="F18" s="2"/>
      <c r="G18" s="2"/>
      <c r="H18" s="2"/>
      <c r="I18" s="2"/>
      <c r="J18" s="2"/>
      <c r="K18" s="2"/>
      <c r="L18" s="2"/>
      <c r="M18" s="2"/>
      <c r="N18" s="2"/>
      <c r="O18" s="2"/>
      <c r="P18" s="2"/>
      <c r="Q18" s="2"/>
      <c r="R18" s="2"/>
      <c r="S18" s="2"/>
      <c r="T18" s="2"/>
      <c r="U18" s="2"/>
      <c r="V18" s="2"/>
      <c r="W18" s="2"/>
      <c r="X18" s="2"/>
      <c r="Y18" s="2"/>
      <c r="Z18" s="2"/>
      <c r="AA18" s="2"/>
    </row>
    <row r="19">
      <c r="A19" s="5"/>
      <c r="B19" s="6"/>
      <c r="C19" s="6"/>
      <c r="D19" s="5"/>
      <c r="E19" s="2"/>
      <c r="F19" s="2"/>
      <c r="G19" s="2"/>
      <c r="H19" s="2"/>
      <c r="I19" s="2"/>
      <c r="J19" s="2"/>
      <c r="K19" s="2"/>
      <c r="L19" s="2"/>
      <c r="M19" s="2"/>
      <c r="N19" s="2"/>
      <c r="O19" s="2"/>
      <c r="P19" s="2"/>
      <c r="Q19" s="2"/>
      <c r="R19" s="2"/>
      <c r="S19" s="2"/>
      <c r="T19" s="2"/>
      <c r="U19" s="2"/>
      <c r="V19" s="2"/>
      <c r="W19" s="2"/>
      <c r="X19" s="2"/>
      <c r="Y19" s="2"/>
      <c r="Z19" s="2"/>
      <c r="AA19" s="2"/>
    </row>
    <row r="20">
      <c r="A20" s="5"/>
      <c r="B20" s="6"/>
      <c r="C20" s="6"/>
      <c r="D20" s="5"/>
      <c r="E20" s="2"/>
      <c r="F20" s="2"/>
      <c r="G20" s="2"/>
      <c r="H20" s="2"/>
      <c r="I20" s="2"/>
      <c r="J20" s="2"/>
      <c r="K20" s="2"/>
      <c r="L20" s="2"/>
      <c r="M20" s="2"/>
      <c r="N20" s="2"/>
      <c r="O20" s="2"/>
      <c r="P20" s="2"/>
      <c r="Q20" s="2"/>
      <c r="R20" s="2"/>
      <c r="S20" s="2"/>
      <c r="T20" s="2"/>
      <c r="U20" s="2"/>
      <c r="V20" s="2"/>
      <c r="W20" s="2"/>
      <c r="X20" s="2"/>
      <c r="Y20" s="2"/>
      <c r="Z20" s="2"/>
      <c r="AA20" s="2"/>
    </row>
    <row r="21">
      <c r="A21" s="5"/>
      <c r="B21" s="6"/>
      <c r="C21" s="6"/>
      <c r="D21" s="5"/>
      <c r="E21" s="2"/>
      <c r="F21" s="2"/>
      <c r="G21" s="2"/>
      <c r="H21" s="2"/>
      <c r="I21" s="2"/>
      <c r="J21" s="2"/>
      <c r="K21" s="2"/>
      <c r="L21" s="2"/>
      <c r="M21" s="2"/>
      <c r="N21" s="2"/>
      <c r="O21" s="2"/>
      <c r="P21" s="2"/>
      <c r="Q21" s="2"/>
      <c r="R21" s="2"/>
      <c r="S21" s="2"/>
      <c r="T21" s="2"/>
      <c r="U21" s="2"/>
      <c r="V21" s="2"/>
      <c r="W21" s="2"/>
      <c r="X21" s="2"/>
      <c r="Y21" s="2"/>
      <c r="Z21" s="2"/>
      <c r="AA21" s="2"/>
    </row>
    <row r="22">
      <c r="A22" s="5"/>
      <c r="B22" s="6"/>
      <c r="C22" s="6"/>
      <c r="D22" s="5"/>
      <c r="E22" s="2"/>
      <c r="F22" s="2"/>
      <c r="G22" s="2"/>
      <c r="H22" s="2"/>
      <c r="I22" s="2"/>
      <c r="J22" s="2"/>
      <c r="K22" s="2"/>
      <c r="L22" s="2"/>
      <c r="M22" s="2"/>
      <c r="N22" s="2"/>
      <c r="O22" s="2"/>
      <c r="P22" s="2"/>
      <c r="Q22" s="2"/>
      <c r="R22" s="2"/>
      <c r="S22" s="2"/>
      <c r="T22" s="2"/>
      <c r="U22" s="2"/>
      <c r="V22" s="2"/>
      <c r="W22" s="2"/>
      <c r="X22" s="2"/>
      <c r="Y22" s="2"/>
      <c r="Z22" s="2"/>
      <c r="AA22" s="2"/>
    </row>
    <row r="23">
      <c r="A23" s="5"/>
      <c r="B23" s="6"/>
      <c r="C23" s="6"/>
      <c r="D23" s="5"/>
      <c r="E23" s="2"/>
      <c r="F23" s="2"/>
      <c r="G23" s="2"/>
      <c r="H23" s="2"/>
      <c r="I23" s="2"/>
      <c r="J23" s="2"/>
      <c r="K23" s="2"/>
      <c r="L23" s="2"/>
      <c r="M23" s="2"/>
      <c r="N23" s="2"/>
      <c r="O23" s="2"/>
      <c r="P23" s="2"/>
      <c r="Q23" s="2"/>
      <c r="R23" s="2"/>
      <c r="S23" s="2"/>
      <c r="T23" s="2"/>
      <c r="U23" s="2"/>
      <c r="V23" s="2"/>
      <c r="W23" s="2"/>
      <c r="X23" s="2"/>
      <c r="Y23" s="2"/>
      <c r="Z23" s="2"/>
      <c r="AA23" s="2"/>
    </row>
    <row r="24">
      <c r="A24" s="5"/>
      <c r="B24" s="6"/>
      <c r="C24" s="6"/>
      <c r="D24" s="5"/>
      <c r="E24" s="3"/>
      <c r="F24" s="2"/>
      <c r="G24" s="2"/>
      <c r="H24" s="2"/>
      <c r="I24" s="2"/>
      <c r="J24" s="2"/>
      <c r="K24" s="2"/>
      <c r="L24" s="2"/>
      <c r="M24" s="2"/>
      <c r="N24" s="2"/>
      <c r="O24" s="2"/>
      <c r="P24" s="2"/>
      <c r="Q24" s="2"/>
      <c r="R24" s="2"/>
      <c r="S24" s="2"/>
      <c r="T24" s="2"/>
      <c r="U24" s="2"/>
      <c r="V24" s="2"/>
      <c r="W24" s="2"/>
      <c r="X24" s="2"/>
      <c r="Y24" s="2"/>
      <c r="Z24" s="2"/>
      <c r="AA24" s="2"/>
    </row>
    <row r="25">
      <c r="A25" s="5"/>
      <c r="B25" s="6"/>
      <c r="C25" s="6"/>
      <c r="D25" s="5"/>
      <c r="E25" s="2"/>
      <c r="F25" s="2"/>
      <c r="G25" s="2"/>
      <c r="H25" s="2"/>
      <c r="I25" s="2"/>
      <c r="J25" s="2"/>
      <c r="K25" s="2"/>
      <c r="L25" s="2"/>
      <c r="M25" s="2"/>
      <c r="N25" s="2"/>
      <c r="O25" s="2"/>
      <c r="P25" s="2"/>
      <c r="Q25" s="2"/>
      <c r="R25" s="2"/>
      <c r="S25" s="2"/>
      <c r="T25" s="2"/>
      <c r="U25" s="2"/>
      <c r="V25" s="2"/>
      <c r="W25" s="2"/>
      <c r="X25" s="2"/>
      <c r="Y25" s="2"/>
      <c r="Z25" s="2"/>
      <c r="AA25" s="2"/>
    </row>
    <row r="26">
      <c r="A26" s="5"/>
      <c r="B26" s="6"/>
      <c r="C26" s="6"/>
      <c r="D26" s="5"/>
      <c r="E26" s="2"/>
      <c r="F26" s="2"/>
      <c r="G26" s="2"/>
      <c r="H26" s="2"/>
      <c r="I26" s="2"/>
      <c r="J26" s="2"/>
      <c r="K26" s="2"/>
      <c r="L26" s="2"/>
      <c r="M26" s="2"/>
      <c r="N26" s="2"/>
      <c r="O26" s="2"/>
      <c r="P26" s="2"/>
      <c r="Q26" s="2"/>
      <c r="R26" s="2"/>
      <c r="S26" s="2"/>
      <c r="T26" s="2"/>
      <c r="U26" s="2"/>
      <c r="V26" s="2"/>
      <c r="W26" s="2"/>
      <c r="X26" s="2"/>
      <c r="Y26" s="2"/>
      <c r="Z26" s="2"/>
      <c r="AA26" s="2"/>
    </row>
    <row r="27">
      <c r="A27" s="5"/>
      <c r="B27" s="6"/>
      <c r="C27" s="6"/>
      <c r="D27" s="5"/>
      <c r="E27" s="2"/>
      <c r="F27" s="2"/>
      <c r="G27" s="2"/>
      <c r="H27" s="2"/>
      <c r="I27" s="2"/>
      <c r="J27" s="2"/>
      <c r="K27" s="2"/>
      <c r="L27" s="2"/>
      <c r="M27" s="2"/>
      <c r="N27" s="2"/>
      <c r="O27" s="2"/>
      <c r="P27" s="2"/>
      <c r="Q27" s="2"/>
      <c r="R27" s="2"/>
      <c r="S27" s="2"/>
      <c r="T27" s="2"/>
      <c r="U27" s="2"/>
      <c r="V27" s="2"/>
      <c r="W27" s="2"/>
      <c r="X27" s="2"/>
      <c r="Y27" s="2"/>
      <c r="Z27" s="2"/>
      <c r="AA27" s="2"/>
    </row>
    <row r="28">
      <c r="A28" s="5"/>
      <c r="B28" s="6"/>
      <c r="C28" s="6"/>
      <c r="D28" s="5"/>
      <c r="E28" s="3"/>
      <c r="F28" s="2"/>
      <c r="G28" s="2"/>
      <c r="H28" s="2"/>
      <c r="I28" s="2"/>
      <c r="J28" s="2"/>
      <c r="K28" s="2"/>
      <c r="L28" s="2"/>
      <c r="M28" s="2"/>
      <c r="N28" s="2"/>
      <c r="O28" s="2"/>
      <c r="P28" s="2"/>
      <c r="Q28" s="2"/>
      <c r="R28" s="2"/>
      <c r="S28" s="2"/>
      <c r="T28" s="2"/>
      <c r="U28" s="2"/>
      <c r="V28" s="2"/>
      <c r="W28" s="2"/>
      <c r="X28" s="2"/>
      <c r="Y28" s="2"/>
      <c r="Z28" s="2"/>
      <c r="AA28" s="2"/>
    </row>
    <row r="29">
      <c r="A29" s="5"/>
      <c r="B29" s="6"/>
      <c r="C29" s="6"/>
      <c r="D29" s="5"/>
      <c r="E29" s="2"/>
      <c r="F29" s="2"/>
      <c r="G29" s="2"/>
      <c r="H29" s="2"/>
      <c r="I29" s="2"/>
      <c r="J29" s="2"/>
      <c r="K29" s="2"/>
      <c r="L29" s="2"/>
      <c r="M29" s="2"/>
      <c r="N29" s="2"/>
      <c r="O29" s="2"/>
      <c r="P29" s="2"/>
      <c r="Q29" s="2"/>
      <c r="R29" s="2"/>
      <c r="S29" s="2"/>
      <c r="T29" s="2"/>
      <c r="U29" s="2"/>
      <c r="V29" s="2"/>
      <c r="W29" s="2"/>
      <c r="X29" s="2"/>
      <c r="Y29" s="2"/>
      <c r="Z29" s="2"/>
      <c r="AA29" s="2"/>
    </row>
    <row r="30">
      <c r="A30" s="5"/>
      <c r="B30" s="6"/>
      <c r="C30" s="6"/>
      <c r="D30" s="5"/>
      <c r="E30" s="2"/>
      <c r="F30" s="2"/>
      <c r="G30" s="2"/>
      <c r="H30" s="2"/>
      <c r="I30" s="2"/>
      <c r="J30" s="2"/>
      <c r="K30" s="2"/>
      <c r="L30" s="2"/>
      <c r="M30" s="2"/>
      <c r="N30" s="2"/>
      <c r="O30" s="2"/>
      <c r="P30" s="2"/>
      <c r="Q30" s="2"/>
      <c r="R30" s="2"/>
      <c r="S30" s="2"/>
      <c r="T30" s="2"/>
      <c r="U30" s="2"/>
      <c r="V30" s="2"/>
      <c r="W30" s="2"/>
      <c r="X30" s="2"/>
      <c r="Y30" s="2"/>
      <c r="Z30" s="2"/>
      <c r="AA30" s="2"/>
    </row>
    <row r="31">
      <c r="A31" s="5"/>
      <c r="B31" s="6"/>
      <c r="C31" s="6"/>
      <c r="D31" s="5"/>
      <c r="E31" s="2"/>
      <c r="F31" s="2"/>
      <c r="G31" s="2"/>
      <c r="H31" s="2"/>
      <c r="I31" s="2"/>
      <c r="J31" s="2"/>
      <c r="K31" s="2"/>
      <c r="L31" s="2"/>
      <c r="M31" s="2"/>
      <c r="N31" s="2"/>
      <c r="O31" s="2"/>
      <c r="P31" s="2"/>
      <c r="Q31" s="2"/>
      <c r="R31" s="2"/>
      <c r="S31" s="2"/>
      <c r="T31" s="2"/>
      <c r="U31" s="2"/>
      <c r="V31" s="2"/>
      <c r="W31" s="2"/>
      <c r="X31" s="2"/>
      <c r="Y31" s="2"/>
      <c r="Z31" s="2"/>
      <c r="AA31" s="2"/>
    </row>
    <row r="32">
      <c r="A32" s="5"/>
      <c r="B32" s="6"/>
      <c r="C32" s="6"/>
      <c r="D32" s="5"/>
      <c r="E32" s="2"/>
      <c r="F32" s="2"/>
      <c r="G32" s="2"/>
      <c r="H32" s="2"/>
      <c r="I32" s="2"/>
      <c r="J32" s="2"/>
      <c r="K32" s="2"/>
      <c r="L32" s="2"/>
      <c r="M32" s="2"/>
      <c r="N32" s="2"/>
      <c r="O32" s="2"/>
      <c r="P32" s="2"/>
      <c r="Q32" s="2"/>
      <c r="R32" s="2"/>
      <c r="S32" s="2"/>
      <c r="T32" s="2"/>
      <c r="U32" s="2"/>
      <c r="V32" s="2"/>
      <c r="W32" s="2"/>
      <c r="X32" s="2"/>
      <c r="Y32" s="2"/>
      <c r="Z32" s="2"/>
      <c r="AA32" s="2"/>
    </row>
    <row r="33">
      <c r="A33" s="5"/>
      <c r="B33" s="6"/>
      <c r="C33" s="6"/>
      <c r="D33" s="5"/>
      <c r="E33" s="2"/>
      <c r="F33" s="2"/>
      <c r="G33" s="2"/>
      <c r="H33" s="2"/>
      <c r="I33" s="2"/>
      <c r="J33" s="2"/>
      <c r="K33" s="2"/>
      <c r="L33" s="2"/>
      <c r="M33" s="2"/>
      <c r="N33" s="2"/>
      <c r="O33" s="2"/>
      <c r="P33" s="2"/>
      <c r="Q33" s="2"/>
      <c r="R33" s="2"/>
      <c r="S33" s="2"/>
      <c r="T33" s="2"/>
      <c r="U33" s="2"/>
      <c r="V33" s="2"/>
      <c r="W33" s="2"/>
      <c r="X33" s="2"/>
      <c r="Y33" s="2"/>
      <c r="Z33" s="2"/>
      <c r="AA33" s="2"/>
    </row>
    <row r="34">
      <c r="A34" s="5"/>
      <c r="B34" s="6"/>
      <c r="C34" s="6"/>
      <c r="D34" s="5"/>
      <c r="E34" s="2"/>
      <c r="F34" s="2"/>
      <c r="G34" s="2"/>
      <c r="H34" s="2"/>
      <c r="I34" s="2"/>
      <c r="J34" s="2"/>
      <c r="K34" s="2"/>
      <c r="L34" s="2"/>
      <c r="M34" s="2"/>
      <c r="N34" s="2"/>
      <c r="O34" s="2"/>
      <c r="P34" s="2"/>
      <c r="Q34" s="2"/>
      <c r="R34" s="2"/>
      <c r="S34" s="2"/>
      <c r="T34" s="2"/>
      <c r="U34" s="2"/>
      <c r="V34" s="2"/>
      <c r="W34" s="2"/>
      <c r="X34" s="2"/>
      <c r="Y34" s="2"/>
      <c r="Z34" s="2"/>
      <c r="AA34" s="2"/>
    </row>
    <row r="35">
      <c r="A35" s="5"/>
      <c r="B35" s="6"/>
      <c r="C35" s="6"/>
      <c r="D35" s="5"/>
      <c r="E35" s="2"/>
      <c r="F35" s="2"/>
      <c r="G35" s="2"/>
      <c r="H35" s="2"/>
      <c r="I35" s="2"/>
      <c r="J35" s="2"/>
      <c r="K35" s="2"/>
      <c r="L35" s="2"/>
      <c r="M35" s="2"/>
      <c r="N35" s="2"/>
      <c r="O35" s="2"/>
      <c r="P35" s="2"/>
      <c r="Q35" s="2"/>
      <c r="R35" s="2"/>
      <c r="S35" s="2"/>
      <c r="T35" s="2"/>
      <c r="U35" s="2"/>
      <c r="V35" s="2"/>
      <c r="W35" s="2"/>
      <c r="X35" s="2"/>
      <c r="Y35" s="2"/>
      <c r="Z35" s="2"/>
      <c r="AA35" s="2"/>
    </row>
    <row r="36">
      <c r="A36" s="5"/>
      <c r="B36" s="6"/>
      <c r="C36" s="6"/>
      <c r="D36" s="5"/>
      <c r="E36" s="2"/>
      <c r="F36" s="2"/>
      <c r="G36" s="2"/>
      <c r="H36" s="2"/>
      <c r="I36" s="2"/>
      <c r="J36" s="2"/>
      <c r="K36" s="2"/>
      <c r="L36" s="2"/>
      <c r="M36" s="2"/>
      <c r="N36" s="2"/>
      <c r="O36" s="2"/>
      <c r="P36" s="2"/>
      <c r="Q36" s="2"/>
      <c r="R36" s="2"/>
      <c r="S36" s="2"/>
      <c r="T36" s="2"/>
      <c r="U36" s="2"/>
      <c r="V36" s="2"/>
      <c r="W36" s="2"/>
      <c r="X36" s="2"/>
      <c r="Y36" s="2"/>
      <c r="Z36" s="2"/>
      <c r="AA36" s="2"/>
    </row>
    <row r="37">
      <c r="A37" s="5"/>
      <c r="B37" s="6"/>
      <c r="C37" s="6"/>
      <c r="D37" s="5"/>
      <c r="E37" s="2"/>
      <c r="F37" s="2"/>
      <c r="G37" s="2"/>
      <c r="H37" s="2"/>
      <c r="I37" s="2"/>
      <c r="J37" s="2"/>
      <c r="K37" s="2"/>
      <c r="L37" s="2"/>
      <c r="M37" s="2"/>
      <c r="N37" s="2"/>
      <c r="O37" s="2"/>
      <c r="P37" s="2"/>
      <c r="Q37" s="2"/>
      <c r="R37" s="2"/>
      <c r="S37" s="2"/>
      <c r="T37" s="2"/>
      <c r="U37" s="2"/>
      <c r="V37" s="2"/>
      <c r="W37" s="2"/>
      <c r="X37" s="2"/>
      <c r="Y37" s="2"/>
      <c r="Z37" s="2"/>
      <c r="AA37" s="2"/>
    </row>
    <row r="38">
      <c r="A38" s="5"/>
      <c r="B38" s="6"/>
      <c r="C38" s="6"/>
      <c r="D38" s="5"/>
      <c r="E38" s="2"/>
      <c r="F38" s="2"/>
      <c r="G38" s="2"/>
      <c r="H38" s="2"/>
      <c r="I38" s="2"/>
      <c r="J38" s="2"/>
      <c r="K38" s="2"/>
      <c r="L38" s="2"/>
      <c r="M38" s="2"/>
      <c r="N38" s="2"/>
      <c r="O38" s="2"/>
      <c r="P38" s="2"/>
      <c r="Q38" s="2"/>
      <c r="R38" s="2"/>
      <c r="S38" s="2"/>
      <c r="T38" s="2"/>
      <c r="U38" s="2"/>
      <c r="V38" s="2"/>
      <c r="W38" s="2"/>
      <c r="X38" s="2"/>
      <c r="Y38" s="2"/>
      <c r="Z38" s="2"/>
      <c r="AA38" s="2"/>
    </row>
    <row r="39">
      <c r="A39" s="5"/>
      <c r="B39" s="6"/>
      <c r="C39" s="6"/>
      <c r="D39" s="5"/>
      <c r="E39" s="2"/>
      <c r="F39" s="2"/>
      <c r="G39" s="2"/>
      <c r="H39" s="2"/>
      <c r="I39" s="2"/>
      <c r="J39" s="2"/>
      <c r="K39" s="2"/>
      <c r="L39" s="2"/>
      <c r="M39" s="2"/>
      <c r="N39" s="2"/>
      <c r="O39" s="2"/>
      <c r="P39" s="2"/>
      <c r="Q39" s="2"/>
      <c r="R39" s="2"/>
      <c r="S39" s="2"/>
      <c r="T39" s="2"/>
      <c r="U39" s="2"/>
      <c r="V39" s="2"/>
      <c r="W39" s="2"/>
      <c r="X39" s="2"/>
      <c r="Y39" s="2"/>
      <c r="Z39" s="2"/>
      <c r="AA39" s="2"/>
    </row>
    <row r="40">
      <c r="A40" s="5"/>
      <c r="B40" s="6"/>
      <c r="C40" s="6"/>
      <c r="D40" s="5"/>
      <c r="E40" s="2"/>
      <c r="F40" s="2"/>
      <c r="G40" s="2"/>
      <c r="H40" s="2"/>
      <c r="I40" s="2"/>
      <c r="J40" s="2"/>
      <c r="K40" s="2"/>
      <c r="L40" s="2"/>
      <c r="M40" s="2"/>
      <c r="N40" s="2"/>
      <c r="O40" s="2"/>
      <c r="P40" s="2"/>
      <c r="Q40" s="2"/>
      <c r="R40" s="2"/>
      <c r="S40" s="2"/>
      <c r="T40" s="2"/>
      <c r="U40" s="2"/>
      <c r="V40" s="2"/>
      <c r="W40" s="2"/>
      <c r="X40" s="2"/>
      <c r="Y40" s="2"/>
      <c r="Z40" s="2"/>
      <c r="AA40" s="2"/>
    </row>
    <row r="41">
      <c r="A41" s="5"/>
      <c r="B41" s="6"/>
      <c r="C41" s="6"/>
      <c r="D41" s="5"/>
      <c r="E41" s="2"/>
      <c r="F41" s="2"/>
      <c r="G41" s="2"/>
      <c r="H41" s="2"/>
      <c r="I41" s="2"/>
      <c r="J41" s="2"/>
      <c r="K41" s="2"/>
      <c r="L41" s="2"/>
      <c r="M41" s="2"/>
      <c r="N41" s="2"/>
      <c r="O41" s="2"/>
      <c r="P41" s="2"/>
      <c r="Q41" s="2"/>
      <c r="R41" s="2"/>
      <c r="S41" s="2"/>
      <c r="T41" s="2"/>
      <c r="U41" s="2"/>
      <c r="V41" s="2"/>
      <c r="W41" s="2"/>
      <c r="X41" s="2"/>
      <c r="Y41" s="2"/>
      <c r="Z41" s="2"/>
      <c r="AA41" s="2"/>
    </row>
    <row r="42">
      <c r="A42" s="5"/>
      <c r="B42" s="6"/>
      <c r="C42" s="6"/>
      <c r="D42" s="5"/>
      <c r="E42" s="2"/>
      <c r="F42" s="2"/>
      <c r="G42" s="2"/>
      <c r="H42" s="2"/>
      <c r="I42" s="2"/>
      <c r="J42" s="2"/>
      <c r="K42" s="2"/>
      <c r="L42" s="2"/>
      <c r="M42" s="2"/>
      <c r="N42" s="2"/>
      <c r="O42" s="2"/>
      <c r="P42" s="2"/>
      <c r="Q42" s="2"/>
      <c r="R42" s="2"/>
      <c r="S42" s="2"/>
      <c r="T42" s="2"/>
      <c r="U42" s="2"/>
      <c r="V42" s="2"/>
      <c r="W42" s="2"/>
      <c r="X42" s="2"/>
      <c r="Y42" s="2"/>
      <c r="Z42" s="2"/>
      <c r="AA42" s="2"/>
    </row>
    <row r="43">
      <c r="A43" s="5"/>
      <c r="B43" s="6"/>
      <c r="C43" s="6"/>
      <c r="D43" s="5"/>
      <c r="E43" s="2"/>
      <c r="F43" s="2"/>
      <c r="G43" s="2"/>
      <c r="H43" s="2"/>
      <c r="I43" s="2"/>
      <c r="J43" s="2"/>
      <c r="K43" s="2"/>
      <c r="L43" s="2"/>
      <c r="M43" s="2"/>
      <c r="N43" s="2"/>
      <c r="O43" s="2"/>
      <c r="P43" s="2"/>
      <c r="Q43" s="2"/>
      <c r="R43" s="2"/>
      <c r="S43" s="2"/>
      <c r="T43" s="2"/>
      <c r="U43" s="2"/>
      <c r="V43" s="2"/>
      <c r="W43" s="2"/>
      <c r="X43" s="2"/>
      <c r="Y43" s="2"/>
      <c r="Z43" s="2"/>
      <c r="AA43" s="2"/>
    </row>
    <row r="44">
      <c r="A44" s="5"/>
      <c r="B44" s="6"/>
      <c r="C44" s="6"/>
      <c r="D44" s="5"/>
      <c r="E44" s="2"/>
      <c r="F44" s="2"/>
      <c r="G44" s="2"/>
      <c r="H44" s="2"/>
      <c r="I44" s="2"/>
      <c r="J44" s="2"/>
      <c r="K44" s="2"/>
      <c r="L44" s="2"/>
      <c r="M44" s="2"/>
      <c r="N44" s="2"/>
      <c r="O44" s="2"/>
      <c r="P44" s="2"/>
      <c r="Q44" s="2"/>
      <c r="R44" s="2"/>
      <c r="S44" s="2"/>
      <c r="T44" s="2"/>
      <c r="U44" s="2"/>
      <c r="V44" s="2"/>
      <c r="W44" s="2"/>
      <c r="X44" s="2"/>
      <c r="Y44" s="2"/>
      <c r="Z44" s="2"/>
      <c r="AA44" s="2"/>
    </row>
    <row r="45">
      <c r="A45" s="5"/>
      <c r="B45" s="6"/>
      <c r="C45" s="6"/>
      <c r="D45" s="5"/>
      <c r="E45" s="3"/>
      <c r="F45" s="2"/>
      <c r="G45" s="2"/>
      <c r="H45" s="2"/>
      <c r="I45" s="2"/>
      <c r="J45" s="2"/>
      <c r="K45" s="2"/>
      <c r="L45" s="2"/>
      <c r="M45" s="2"/>
      <c r="N45" s="2"/>
      <c r="O45" s="2"/>
      <c r="P45" s="2"/>
      <c r="Q45" s="2"/>
      <c r="R45" s="2"/>
      <c r="S45" s="2"/>
      <c r="T45" s="2"/>
      <c r="U45" s="2"/>
      <c r="V45" s="2"/>
      <c r="W45" s="2"/>
      <c r="X45" s="2"/>
      <c r="Y45" s="2"/>
      <c r="Z45" s="2"/>
      <c r="AA45" s="2"/>
    </row>
    <row r="46">
      <c r="A46" s="5"/>
      <c r="B46" s="6"/>
      <c r="C46" s="6"/>
      <c r="D46" s="5"/>
      <c r="E46" s="2"/>
      <c r="F46" s="2"/>
      <c r="G46" s="2"/>
      <c r="H46" s="2"/>
      <c r="I46" s="2"/>
      <c r="J46" s="2"/>
      <c r="K46" s="2"/>
      <c r="L46" s="2"/>
      <c r="M46" s="2"/>
      <c r="N46" s="2"/>
      <c r="O46" s="2"/>
      <c r="P46" s="2"/>
      <c r="Q46" s="2"/>
      <c r="R46" s="2"/>
      <c r="S46" s="2"/>
      <c r="T46" s="2"/>
      <c r="U46" s="2"/>
      <c r="V46" s="2"/>
      <c r="W46" s="2"/>
      <c r="X46" s="2"/>
      <c r="Y46" s="2"/>
      <c r="Z46" s="2"/>
      <c r="AA46" s="2"/>
    </row>
    <row r="47">
      <c r="A47" s="5"/>
      <c r="B47" s="6"/>
      <c r="C47" s="6"/>
      <c r="D47" s="5"/>
      <c r="E47" s="3"/>
      <c r="F47" s="2"/>
      <c r="G47" s="2"/>
      <c r="H47" s="2"/>
      <c r="I47" s="2"/>
      <c r="J47" s="2"/>
      <c r="K47" s="2"/>
      <c r="L47" s="2"/>
      <c r="M47" s="2"/>
      <c r="N47" s="2"/>
      <c r="O47" s="2"/>
      <c r="P47" s="2"/>
      <c r="Q47" s="2"/>
      <c r="R47" s="2"/>
      <c r="S47" s="2"/>
      <c r="T47" s="2"/>
      <c r="U47" s="2"/>
      <c r="V47" s="2"/>
      <c r="W47" s="2"/>
      <c r="X47" s="2"/>
      <c r="Y47" s="2"/>
      <c r="Z47" s="2"/>
      <c r="AA47" s="2"/>
    </row>
    <row r="48">
      <c r="A48" s="5"/>
      <c r="B48" s="6"/>
      <c r="C48" s="6"/>
      <c r="D48" s="5"/>
      <c r="E48" s="3"/>
      <c r="F48" s="2"/>
      <c r="G48" s="2"/>
      <c r="H48" s="2"/>
      <c r="I48" s="2"/>
      <c r="J48" s="2"/>
      <c r="K48" s="2"/>
      <c r="L48" s="2"/>
      <c r="M48" s="2"/>
      <c r="N48" s="2"/>
      <c r="O48" s="2"/>
      <c r="P48" s="2"/>
      <c r="Q48" s="2"/>
      <c r="R48" s="2"/>
      <c r="S48" s="2"/>
      <c r="T48" s="2"/>
      <c r="U48" s="2"/>
      <c r="V48" s="2"/>
      <c r="W48" s="2"/>
      <c r="X48" s="2"/>
      <c r="Y48" s="2"/>
      <c r="Z48" s="2"/>
      <c r="AA48" s="2"/>
    </row>
    <row r="49">
      <c r="A49" s="5"/>
      <c r="B49" s="6"/>
      <c r="C49" s="6"/>
      <c r="D49" s="5"/>
      <c r="E49" s="2"/>
      <c r="F49" s="2"/>
      <c r="G49" s="2"/>
      <c r="H49" s="2"/>
      <c r="I49" s="2"/>
      <c r="J49" s="2"/>
      <c r="K49" s="2"/>
      <c r="L49" s="2"/>
      <c r="M49" s="2"/>
      <c r="N49" s="2"/>
      <c r="O49" s="2"/>
      <c r="P49" s="2"/>
      <c r="Q49" s="2"/>
      <c r="R49" s="2"/>
      <c r="S49" s="2"/>
      <c r="T49" s="2"/>
      <c r="U49" s="2"/>
      <c r="V49" s="2"/>
      <c r="W49" s="2"/>
      <c r="X49" s="2"/>
      <c r="Y49" s="2"/>
      <c r="Z49" s="2"/>
      <c r="AA49" s="2"/>
    </row>
    <row r="50">
      <c r="A50" s="5"/>
      <c r="B50" s="6"/>
      <c r="C50" s="6"/>
      <c r="D50" s="5"/>
      <c r="E50" s="2"/>
      <c r="F50" s="2"/>
      <c r="G50" s="2"/>
      <c r="H50" s="2"/>
      <c r="I50" s="2"/>
      <c r="J50" s="2"/>
      <c r="K50" s="2"/>
      <c r="L50" s="2"/>
      <c r="M50" s="2"/>
      <c r="N50" s="2"/>
      <c r="O50" s="2"/>
      <c r="P50" s="2"/>
      <c r="Q50" s="2"/>
      <c r="R50" s="2"/>
      <c r="S50" s="2"/>
      <c r="T50" s="2"/>
      <c r="U50" s="2"/>
      <c r="V50" s="2"/>
      <c r="W50" s="2"/>
      <c r="X50" s="2"/>
      <c r="Y50" s="2"/>
      <c r="Z50" s="2"/>
      <c r="AA50" s="2"/>
    </row>
    <row r="51">
      <c r="A51" s="5"/>
      <c r="B51" s="6"/>
      <c r="C51" s="6"/>
      <c r="D51" s="5"/>
      <c r="E51" s="3"/>
      <c r="F51" s="2"/>
      <c r="G51" s="2"/>
      <c r="H51" s="2"/>
      <c r="I51" s="2"/>
      <c r="J51" s="2"/>
      <c r="K51" s="2"/>
      <c r="L51" s="2"/>
      <c r="M51" s="2"/>
      <c r="N51" s="2"/>
      <c r="O51" s="2"/>
      <c r="P51" s="2"/>
      <c r="Q51" s="2"/>
      <c r="R51" s="2"/>
      <c r="S51" s="2"/>
      <c r="T51" s="2"/>
      <c r="U51" s="2"/>
      <c r="V51" s="2"/>
      <c r="W51" s="2"/>
      <c r="X51" s="2"/>
      <c r="Y51" s="2"/>
      <c r="Z51" s="2"/>
      <c r="AA51" s="2"/>
    </row>
    <row r="52">
      <c r="A52" s="5"/>
      <c r="B52" s="6"/>
      <c r="C52" s="6"/>
      <c r="D52" s="5"/>
      <c r="E52" s="3"/>
      <c r="F52" s="2"/>
      <c r="G52" s="2"/>
      <c r="H52" s="2"/>
      <c r="I52" s="2"/>
      <c r="J52" s="2"/>
      <c r="K52" s="2"/>
      <c r="L52" s="2"/>
      <c r="M52" s="2"/>
      <c r="N52" s="2"/>
      <c r="O52" s="2"/>
      <c r="P52" s="2"/>
      <c r="Q52" s="2"/>
      <c r="R52" s="2"/>
      <c r="S52" s="2"/>
      <c r="T52" s="2"/>
      <c r="U52" s="2"/>
      <c r="V52" s="2"/>
      <c r="W52" s="2"/>
      <c r="X52" s="2"/>
      <c r="Y52" s="2"/>
      <c r="Z52" s="2"/>
      <c r="AA52" s="2"/>
    </row>
    <row r="53">
      <c r="A53" s="5"/>
      <c r="B53" s="6"/>
      <c r="C53" s="6"/>
      <c r="D53" s="5"/>
      <c r="E53" s="2"/>
      <c r="F53" s="2"/>
      <c r="G53" s="2"/>
      <c r="H53" s="2"/>
      <c r="I53" s="2"/>
      <c r="J53" s="2"/>
      <c r="K53" s="2"/>
      <c r="L53" s="2"/>
      <c r="M53" s="2"/>
      <c r="N53" s="2"/>
      <c r="O53" s="2"/>
      <c r="P53" s="2"/>
      <c r="Q53" s="2"/>
      <c r="R53" s="2"/>
      <c r="S53" s="2"/>
      <c r="T53" s="2"/>
      <c r="U53" s="2"/>
      <c r="V53" s="2"/>
      <c r="W53" s="2"/>
      <c r="X53" s="2"/>
      <c r="Y53" s="2"/>
      <c r="Z53" s="2"/>
      <c r="AA53" s="2"/>
    </row>
    <row r="54">
      <c r="A54" s="5"/>
      <c r="B54" s="6"/>
      <c r="C54" s="6"/>
      <c r="D54" s="5"/>
      <c r="E54" s="2"/>
      <c r="F54" s="2"/>
      <c r="G54" s="2"/>
      <c r="H54" s="2"/>
      <c r="I54" s="2"/>
      <c r="J54" s="2"/>
      <c r="K54" s="2"/>
      <c r="L54" s="2"/>
      <c r="M54" s="2"/>
      <c r="N54" s="2"/>
      <c r="O54" s="2"/>
      <c r="P54" s="2"/>
      <c r="Q54" s="2"/>
      <c r="R54" s="2"/>
      <c r="S54" s="2"/>
      <c r="T54" s="2"/>
      <c r="U54" s="2"/>
      <c r="V54" s="2"/>
      <c r="W54" s="2"/>
      <c r="X54" s="2"/>
      <c r="Y54" s="2"/>
      <c r="Z54" s="2"/>
      <c r="AA54" s="2"/>
    </row>
    <row r="55">
      <c r="A55" s="5"/>
      <c r="B55" s="4"/>
      <c r="C55" s="4"/>
      <c r="D55" s="3"/>
      <c r="E55" s="2"/>
      <c r="F55" s="2"/>
      <c r="G55" s="2"/>
      <c r="H55" s="2"/>
      <c r="I55" s="2"/>
      <c r="J55" s="2"/>
      <c r="K55" s="2"/>
      <c r="L55" s="2"/>
      <c r="M55" s="2"/>
      <c r="N55" s="2"/>
      <c r="O55" s="2"/>
      <c r="P55" s="2"/>
      <c r="Q55" s="2"/>
      <c r="R55" s="2"/>
      <c r="S55" s="2"/>
      <c r="T55" s="2"/>
      <c r="U55" s="2"/>
      <c r="V55" s="2"/>
      <c r="W55" s="2"/>
      <c r="X55" s="2"/>
      <c r="Y55" s="2"/>
      <c r="Z55" s="2"/>
      <c r="AA55" s="2"/>
    </row>
    <row r="56">
      <c r="A56" s="5"/>
      <c r="B56" s="24"/>
      <c r="C56" s="25"/>
      <c r="D56" s="3"/>
      <c r="E56" s="2"/>
      <c r="F56" s="2"/>
      <c r="G56" s="2"/>
      <c r="H56" s="2"/>
      <c r="I56" s="2"/>
      <c r="J56" s="2"/>
      <c r="K56" s="2"/>
      <c r="L56" s="2"/>
      <c r="M56" s="2"/>
      <c r="N56" s="2"/>
      <c r="O56" s="2"/>
      <c r="P56" s="2"/>
      <c r="Q56" s="2"/>
      <c r="R56" s="2"/>
      <c r="S56" s="2"/>
      <c r="T56" s="2"/>
      <c r="U56" s="2"/>
      <c r="V56" s="2"/>
      <c r="W56" s="2"/>
      <c r="X56" s="2"/>
      <c r="Y56" s="2"/>
      <c r="Z56" s="2"/>
      <c r="AA56" s="2"/>
    </row>
    <row r="57">
      <c r="A57" s="5"/>
      <c r="B57" s="4"/>
      <c r="C57" s="4"/>
      <c r="D57" s="3"/>
      <c r="E57" s="2"/>
      <c r="F57" s="2"/>
      <c r="G57" s="2"/>
      <c r="H57" s="2"/>
      <c r="I57" s="2"/>
      <c r="J57" s="2"/>
      <c r="K57" s="2"/>
      <c r="L57" s="2"/>
      <c r="M57" s="2"/>
      <c r="N57" s="2"/>
      <c r="O57" s="2"/>
      <c r="P57" s="2"/>
      <c r="Q57" s="2"/>
      <c r="R57" s="2"/>
      <c r="S57" s="2"/>
      <c r="T57" s="2"/>
      <c r="U57" s="2"/>
      <c r="V57" s="2"/>
      <c r="W57" s="2"/>
      <c r="X57" s="2"/>
      <c r="Y57" s="2"/>
      <c r="Z57" s="2"/>
      <c r="AA57" s="2"/>
    </row>
    <row r="58">
      <c r="A58" s="5"/>
      <c r="B58" s="4"/>
      <c r="C58" s="25"/>
      <c r="D58" s="3"/>
      <c r="E58" s="2"/>
      <c r="F58" s="2"/>
      <c r="G58" s="2"/>
      <c r="H58" s="2"/>
      <c r="I58" s="2"/>
      <c r="J58" s="2"/>
      <c r="K58" s="2"/>
      <c r="L58" s="2"/>
      <c r="M58" s="2"/>
      <c r="N58" s="2"/>
      <c r="O58" s="2"/>
      <c r="P58" s="2"/>
      <c r="Q58" s="2"/>
      <c r="R58" s="2"/>
      <c r="S58" s="2"/>
      <c r="T58" s="2"/>
      <c r="U58" s="2"/>
      <c r="V58" s="2"/>
      <c r="W58" s="2"/>
      <c r="X58" s="2"/>
      <c r="Y58" s="2"/>
      <c r="Z58" s="2"/>
      <c r="AA58" s="2"/>
    </row>
    <row r="59">
      <c r="A59" s="5"/>
      <c r="B59" s="4"/>
      <c r="C59" s="4"/>
      <c r="D59" s="3"/>
      <c r="E59" s="2"/>
      <c r="F59" s="2"/>
      <c r="G59" s="2"/>
      <c r="H59" s="2"/>
      <c r="I59" s="2"/>
      <c r="J59" s="2"/>
      <c r="K59" s="2"/>
      <c r="L59" s="2"/>
      <c r="M59" s="2"/>
      <c r="N59" s="2"/>
      <c r="O59" s="2"/>
      <c r="P59" s="2"/>
      <c r="Q59" s="2"/>
      <c r="R59" s="2"/>
      <c r="S59" s="2"/>
      <c r="T59" s="2"/>
      <c r="U59" s="2"/>
      <c r="V59" s="2"/>
      <c r="W59" s="2"/>
      <c r="X59" s="2"/>
      <c r="Y59" s="2"/>
      <c r="Z59" s="2"/>
      <c r="AA59" s="2"/>
    </row>
    <row r="60">
      <c r="A60" s="5"/>
      <c r="B60" s="4"/>
      <c r="C60" s="4"/>
      <c r="D60" s="3"/>
      <c r="E60" s="2"/>
      <c r="F60" s="2"/>
      <c r="G60" s="2"/>
      <c r="H60" s="2"/>
      <c r="I60" s="2"/>
      <c r="J60" s="2"/>
      <c r="K60" s="2"/>
      <c r="L60" s="2"/>
      <c r="M60" s="2"/>
      <c r="N60" s="2"/>
      <c r="O60" s="2"/>
      <c r="P60" s="2"/>
      <c r="Q60" s="2"/>
      <c r="R60" s="2"/>
      <c r="S60" s="2"/>
      <c r="T60" s="2"/>
      <c r="U60" s="2"/>
      <c r="V60" s="2"/>
      <c r="W60" s="2"/>
      <c r="X60" s="2"/>
      <c r="Y60" s="2"/>
      <c r="Z60" s="2"/>
      <c r="AA60" s="2"/>
    </row>
    <row r="61">
      <c r="A61" s="5"/>
      <c r="B61" s="4"/>
      <c r="C61" s="25"/>
      <c r="D61" s="3"/>
      <c r="E61" s="2"/>
      <c r="F61" s="2"/>
      <c r="G61" s="2"/>
      <c r="H61" s="2"/>
      <c r="I61" s="2"/>
      <c r="J61" s="2"/>
      <c r="K61" s="2"/>
      <c r="L61" s="2"/>
      <c r="M61" s="2"/>
      <c r="N61" s="2"/>
      <c r="O61" s="2"/>
      <c r="P61" s="2"/>
      <c r="Q61" s="2"/>
      <c r="R61" s="2"/>
      <c r="S61" s="2"/>
      <c r="T61" s="2"/>
      <c r="U61" s="2"/>
      <c r="V61" s="2"/>
      <c r="W61" s="2"/>
      <c r="X61" s="2"/>
      <c r="Y61" s="2"/>
      <c r="Z61" s="2"/>
      <c r="AA61" s="2"/>
    </row>
    <row r="62">
      <c r="A62" s="26"/>
      <c r="B62" s="25"/>
      <c r="C62" s="25"/>
      <c r="D62" s="2"/>
      <c r="E62" s="2"/>
      <c r="F62" s="2"/>
      <c r="G62" s="2"/>
      <c r="H62" s="2"/>
      <c r="I62" s="2"/>
      <c r="J62" s="2"/>
      <c r="K62" s="2"/>
      <c r="L62" s="2"/>
      <c r="M62" s="2"/>
      <c r="N62" s="2"/>
      <c r="O62" s="2"/>
      <c r="P62" s="2"/>
      <c r="Q62" s="2"/>
      <c r="R62" s="2"/>
      <c r="S62" s="2"/>
      <c r="T62" s="2"/>
      <c r="U62" s="2"/>
      <c r="V62" s="2"/>
      <c r="W62" s="2"/>
      <c r="X62" s="2"/>
      <c r="Y62" s="2"/>
      <c r="Z62" s="2"/>
      <c r="AA62" s="2"/>
    </row>
    <row r="63">
      <c r="A63" s="26"/>
      <c r="B63" s="25"/>
      <c r="C63" s="25"/>
      <c r="D63" s="2"/>
      <c r="E63" s="2"/>
      <c r="F63" s="2"/>
      <c r="G63" s="2"/>
      <c r="H63" s="2"/>
      <c r="I63" s="2"/>
      <c r="J63" s="2"/>
      <c r="K63" s="2"/>
      <c r="L63" s="2"/>
      <c r="M63" s="2"/>
      <c r="N63" s="2"/>
      <c r="O63" s="2"/>
      <c r="P63" s="2"/>
      <c r="Q63" s="2"/>
      <c r="R63" s="2"/>
      <c r="S63" s="2"/>
      <c r="T63" s="2"/>
      <c r="U63" s="2"/>
      <c r="V63" s="2"/>
      <c r="W63" s="2"/>
      <c r="X63" s="2"/>
      <c r="Y63" s="2"/>
      <c r="Z63" s="2"/>
      <c r="AA63" s="2"/>
    </row>
    <row r="64">
      <c r="A64" s="26"/>
      <c r="B64" s="25"/>
      <c r="C64" s="25"/>
      <c r="D64" s="2"/>
      <c r="E64" s="2"/>
      <c r="F64" s="2"/>
      <c r="G64" s="2"/>
      <c r="H64" s="2"/>
      <c r="I64" s="2"/>
      <c r="J64" s="2"/>
      <c r="K64" s="2"/>
      <c r="L64" s="2"/>
      <c r="M64" s="2"/>
      <c r="N64" s="2"/>
      <c r="O64" s="2"/>
      <c r="P64" s="2"/>
      <c r="Q64" s="2"/>
      <c r="R64" s="2"/>
      <c r="S64" s="2"/>
      <c r="T64" s="2"/>
      <c r="U64" s="2"/>
      <c r="V64" s="2"/>
      <c r="W64" s="2"/>
      <c r="X64" s="2"/>
      <c r="Y64" s="2"/>
      <c r="Z64" s="2"/>
      <c r="AA64" s="2"/>
    </row>
    <row r="65">
      <c r="A65" s="26"/>
      <c r="B65" s="25"/>
      <c r="C65" s="25"/>
      <c r="D65" s="2"/>
      <c r="E65" s="2"/>
      <c r="F65" s="2"/>
      <c r="G65" s="2"/>
      <c r="H65" s="2"/>
      <c r="I65" s="2"/>
      <c r="J65" s="2"/>
      <c r="K65" s="2"/>
      <c r="L65" s="2"/>
      <c r="M65" s="2"/>
      <c r="N65" s="2"/>
      <c r="O65" s="2"/>
      <c r="P65" s="2"/>
      <c r="Q65" s="2"/>
      <c r="R65" s="2"/>
      <c r="S65" s="2"/>
      <c r="T65" s="2"/>
      <c r="U65" s="2"/>
      <c r="V65" s="2"/>
      <c r="W65" s="2"/>
      <c r="X65" s="2"/>
      <c r="Y65" s="2"/>
      <c r="Z65" s="2"/>
      <c r="AA65" s="2"/>
    </row>
    <row r="66">
      <c r="A66" s="26"/>
      <c r="B66" s="25"/>
      <c r="C66" s="25"/>
      <c r="D66" s="2"/>
      <c r="E66" s="2"/>
      <c r="F66" s="2"/>
      <c r="G66" s="2"/>
      <c r="H66" s="2"/>
      <c r="I66" s="2"/>
      <c r="J66" s="2"/>
      <c r="K66" s="2"/>
      <c r="L66" s="2"/>
      <c r="M66" s="2"/>
      <c r="N66" s="2"/>
      <c r="O66" s="2"/>
      <c r="P66" s="2"/>
      <c r="Q66" s="2"/>
      <c r="R66" s="2"/>
      <c r="S66" s="2"/>
      <c r="T66" s="2"/>
      <c r="U66" s="2"/>
      <c r="V66" s="2"/>
      <c r="W66" s="2"/>
      <c r="X66" s="2"/>
      <c r="Y66" s="2"/>
      <c r="Z66" s="2"/>
      <c r="AA66" s="2"/>
    </row>
    <row r="67">
      <c r="A67" s="26"/>
      <c r="B67" s="25"/>
      <c r="C67" s="25"/>
      <c r="D67" s="2"/>
      <c r="E67" s="2"/>
      <c r="F67" s="2"/>
      <c r="G67" s="2"/>
      <c r="H67" s="2"/>
      <c r="I67" s="2"/>
      <c r="J67" s="2"/>
      <c r="K67" s="2"/>
      <c r="L67" s="2"/>
      <c r="M67" s="2"/>
      <c r="N67" s="2"/>
      <c r="O67" s="2"/>
      <c r="P67" s="2"/>
      <c r="Q67" s="2"/>
      <c r="R67" s="2"/>
      <c r="S67" s="2"/>
      <c r="T67" s="2"/>
      <c r="U67" s="2"/>
      <c r="V67" s="2"/>
      <c r="W67" s="2"/>
      <c r="X67" s="2"/>
      <c r="Y67" s="2"/>
      <c r="Z67" s="2"/>
      <c r="AA67" s="2"/>
    </row>
    <row r="68">
      <c r="A68" s="26"/>
      <c r="B68" s="25"/>
      <c r="C68" s="25"/>
      <c r="D68" s="2"/>
      <c r="E68" s="2"/>
      <c r="F68" s="2"/>
      <c r="G68" s="2"/>
      <c r="H68" s="2"/>
      <c r="I68" s="2"/>
      <c r="J68" s="2"/>
      <c r="K68" s="2"/>
      <c r="L68" s="2"/>
      <c r="M68" s="2"/>
      <c r="N68" s="2"/>
      <c r="O68" s="2"/>
      <c r="P68" s="2"/>
      <c r="Q68" s="2"/>
      <c r="R68" s="2"/>
      <c r="S68" s="2"/>
      <c r="T68" s="2"/>
      <c r="U68" s="2"/>
      <c r="V68" s="2"/>
      <c r="W68" s="2"/>
      <c r="X68" s="2"/>
      <c r="Y68" s="2"/>
      <c r="Z68" s="2"/>
      <c r="AA68" s="2"/>
    </row>
    <row r="69">
      <c r="A69" s="26"/>
      <c r="B69" s="25"/>
      <c r="C69" s="25"/>
      <c r="D69" s="2"/>
      <c r="E69" s="2"/>
      <c r="F69" s="2"/>
      <c r="G69" s="2"/>
      <c r="H69" s="2"/>
      <c r="I69" s="2"/>
      <c r="J69" s="2"/>
      <c r="K69" s="2"/>
      <c r="L69" s="2"/>
      <c r="M69" s="2"/>
      <c r="N69" s="2"/>
      <c r="O69" s="2"/>
      <c r="P69" s="2"/>
      <c r="Q69" s="2"/>
      <c r="R69" s="2"/>
      <c r="S69" s="2"/>
      <c r="T69" s="2"/>
      <c r="U69" s="2"/>
      <c r="V69" s="2"/>
      <c r="W69" s="2"/>
      <c r="X69" s="2"/>
      <c r="Y69" s="2"/>
      <c r="Z69" s="2"/>
      <c r="AA69" s="2"/>
    </row>
    <row r="70">
      <c r="A70" s="26"/>
      <c r="B70" s="25"/>
      <c r="C70" s="25"/>
      <c r="D70" s="2"/>
      <c r="E70" s="2"/>
      <c r="F70" s="2"/>
      <c r="G70" s="2"/>
      <c r="H70" s="2"/>
      <c r="I70" s="2"/>
      <c r="J70" s="2"/>
      <c r="K70" s="2"/>
      <c r="L70" s="2"/>
      <c r="M70" s="2"/>
      <c r="N70" s="2"/>
      <c r="O70" s="2"/>
      <c r="P70" s="2"/>
      <c r="Q70" s="2"/>
      <c r="R70" s="2"/>
      <c r="S70" s="2"/>
      <c r="T70" s="2"/>
      <c r="U70" s="2"/>
      <c r="V70" s="2"/>
      <c r="W70" s="2"/>
      <c r="X70" s="2"/>
      <c r="Y70" s="2"/>
      <c r="Z70" s="2"/>
      <c r="AA70" s="2"/>
    </row>
    <row r="71">
      <c r="A71" s="26"/>
      <c r="B71" s="25"/>
      <c r="C71" s="25"/>
      <c r="D71" s="2"/>
      <c r="E71" s="2"/>
      <c r="F71" s="2"/>
      <c r="G71" s="2"/>
      <c r="H71" s="2"/>
      <c r="I71" s="2"/>
      <c r="J71" s="2"/>
      <c r="K71" s="2"/>
      <c r="L71" s="2"/>
      <c r="M71" s="2"/>
      <c r="N71" s="2"/>
      <c r="O71" s="2"/>
      <c r="P71" s="2"/>
      <c r="Q71" s="2"/>
      <c r="R71" s="2"/>
      <c r="S71" s="2"/>
      <c r="T71" s="2"/>
      <c r="U71" s="2"/>
      <c r="V71" s="2"/>
      <c r="W71" s="2"/>
      <c r="X71" s="2"/>
      <c r="Y71" s="2"/>
      <c r="Z71" s="2"/>
      <c r="AA71" s="2"/>
    </row>
    <row r="72">
      <c r="A72" s="26"/>
      <c r="B72" s="25"/>
      <c r="C72" s="25"/>
      <c r="D72" s="2"/>
      <c r="E72" s="2"/>
      <c r="F72" s="2"/>
      <c r="G72" s="2"/>
      <c r="H72" s="2"/>
      <c r="I72" s="2"/>
      <c r="J72" s="2"/>
      <c r="K72" s="2"/>
      <c r="L72" s="2"/>
      <c r="M72" s="2"/>
      <c r="N72" s="2"/>
      <c r="O72" s="2"/>
      <c r="P72" s="2"/>
      <c r="Q72" s="2"/>
      <c r="R72" s="2"/>
      <c r="S72" s="2"/>
      <c r="T72" s="2"/>
      <c r="U72" s="2"/>
      <c r="V72" s="2"/>
      <c r="W72" s="2"/>
      <c r="X72" s="2"/>
      <c r="Y72" s="2"/>
      <c r="Z72" s="2"/>
      <c r="AA72" s="2"/>
    </row>
    <row r="73">
      <c r="A73" s="26"/>
      <c r="B73" s="25"/>
      <c r="C73" s="25"/>
      <c r="D73" s="2"/>
      <c r="E73" s="2"/>
      <c r="F73" s="2"/>
      <c r="G73" s="2"/>
      <c r="H73" s="2"/>
      <c r="I73" s="2"/>
      <c r="J73" s="2"/>
      <c r="K73" s="2"/>
      <c r="L73" s="2"/>
      <c r="M73" s="2"/>
      <c r="N73" s="2"/>
      <c r="O73" s="2"/>
      <c r="P73" s="2"/>
      <c r="Q73" s="2"/>
      <c r="R73" s="2"/>
      <c r="S73" s="2"/>
      <c r="T73" s="2"/>
      <c r="U73" s="2"/>
      <c r="V73" s="2"/>
      <c r="W73" s="2"/>
      <c r="X73" s="2"/>
      <c r="Y73" s="2"/>
      <c r="Z73" s="2"/>
      <c r="AA73" s="2"/>
    </row>
    <row r="74">
      <c r="A74" s="26"/>
      <c r="B74" s="25"/>
      <c r="C74" s="25"/>
      <c r="D74" s="2"/>
      <c r="E74" s="2"/>
      <c r="F74" s="2"/>
      <c r="G74" s="2"/>
      <c r="H74" s="2"/>
      <c r="I74" s="2"/>
      <c r="J74" s="2"/>
      <c r="K74" s="2"/>
      <c r="L74" s="2"/>
      <c r="M74" s="2"/>
      <c r="N74" s="2"/>
      <c r="O74" s="2"/>
      <c r="P74" s="2"/>
      <c r="Q74" s="2"/>
      <c r="R74" s="2"/>
      <c r="S74" s="2"/>
      <c r="T74" s="2"/>
      <c r="U74" s="2"/>
      <c r="V74" s="2"/>
      <c r="W74" s="2"/>
      <c r="X74" s="2"/>
      <c r="Y74" s="2"/>
      <c r="Z74" s="2"/>
      <c r="AA74" s="2"/>
    </row>
    <row r="75">
      <c r="A75" s="26"/>
      <c r="B75" s="25"/>
      <c r="C75" s="25"/>
      <c r="D75" s="2"/>
      <c r="E75" s="2"/>
      <c r="F75" s="2"/>
      <c r="G75" s="2"/>
      <c r="H75" s="2"/>
      <c r="I75" s="2"/>
      <c r="J75" s="2"/>
      <c r="K75" s="2"/>
      <c r="L75" s="2"/>
      <c r="M75" s="2"/>
      <c r="N75" s="2"/>
      <c r="O75" s="2"/>
      <c r="P75" s="2"/>
      <c r="Q75" s="2"/>
      <c r="R75" s="2"/>
      <c r="S75" s="2"/>
      <c r="T75" s="2"/>
      <c r="U75" s="2"/>
      <c r="V75" s="2"/>
      <c r="W75" s="2"/>
      <c r="X75" s="2"/>
      <c r="Y75" s="2"/>
      <c r="Z75" s="2"/>
      <c r="AA75" s="2"/>
    </row>
    <row r="76">
      <c r="A76" s="26"/>
      <c r="B76" s="25"/>
      <c r="C76" s="25"/>
      <c r="D76" s="2"/>
      <c r="E76" s="2"/>
      <c r="F76" s="2"/>
      <c r="G76" s="2"/>
      <c r="H76" s="2"/>
      <c r="I76" s="2"/>
      <c r="J76" s="2"/>
      <c r="K76" s="2"/>
      <c r="L76" s="2"/>
      <c r="M76" s="2"/>
      <c r="N76" s="2"/>
      <c r="O76" s="2"/>
      <c r="P76" s="2"/>
      <c r="Q76" s="2"/>
      <c r="R76" s="2"/>
      <c r="S76" s="2"/>
      <c r="T76" s="2"/>
      <c r="U76" s="2"/>
      <c r="V76" s="2"/>
      <c r="W76" s="2"/>
      <c r="X76" s="2"/>
      <c r="Y76" s="2"/>
      <c r="Z76" s="2"/>
      <c r="AA76" s="2"/>
    </row>
    <row r="77">
      <c r="A77" s="26"/>
      <c r="B77" s="25"/>
      <c r="C77" s="25"/>
      <c r="D77" s="2"/>
      <c r="E77" s="2"/>
      <c r="F77" s="2"/>
      <c r="G77" s="2"/>
      <c r="H77" s="2"/>
      <c r="I77" s="2"/>
      <c r="J77" s="2"/>
      <c r="K77" s="2"/>
      <c r="L77" s="2"/>
      <c r="M77" s="2"/>
      <c r="N77" s="2"/>
      <c r="O77" s="2"/>
      <c r="P77" s="2"/>
      <c r="Q77" s="2"/>
      <c r="R77" s="2"/>
      <c r="S77" s="2"/>
      <c r="T77" s="2"/>
      <c r="U77" s="2"/>
      <c r="V77" s="2"/>
      <c r="W77" s="2"/>
      <c r="X77" s="2"/>
      <c r="Y77" s="2"/>
      <c r="Z77" s="2"/>
      <c r="AA77" s="2"/>
    </row>
    <row r="78">
      <c r="A78" s="26"/>
      <c r="B78" s="25"/>
      <c r="C78" s="25"/>
      <c r="D78" s="2"/>
      <c r="E78" s="2"/>
      <c r="F78" s="2"/>
      <c r="G78" s="2"/>
      <c r="H78" s="2"/>
      <c r="I78" s="2"/>
      <c r="J78" s="2"/>
      <c r="K78" s="2"/>
      <c r="L78" s="2"/>
      <c r="M78" s="2"/>
      <c r="N78" s="2"/>
      <c r="O78" s="2"/>
      <c r="P78" s="2"/>
      <c r="Q78" s="2"/>
      <c r="R78" s="2"/>
      <c r="S78" s="2"/>
      <c r="T78" s="2"/>
      <c r="U78" s="2"/>
      <c r="V78" s="2"/>
      <c r="W78" s="2"/>
      <c r="X78" s="2"/>
      <c r="Y78" s="2"/>
      <c r="Z78" s="2"/>
      <c r="AA78" s="2"/>
    </row>
    <row r="79">
      <c r="A79" s="26"/>
      <c r="B79" s="25"/>
      <c r="C79" s="25"/>
      <c r="D79" s="2"/>
      <c r="E79" s="2"/>
      <c r="F79" s="2"/>
      <c r="G79" s="2"/>
      <c r="H79" s="2"/>
      <c r="I79" s="2"/>
      <c r="J79" s="2"/>
      <c r="K79" s="2"/>
      <c r="L79" s="2"/>
      <c r="M79" s="2"/>
      <c r="N79" s="2"/>
      <c r="O79" s="2"/>
      <c r="P79" s="2"/>
      <c r="Q79" s="2"/>
      <c r="R79" s="2"/>
      <c r="S79" s="2"/>
      <c r="T79" s="2"/>
      <c r="U79" s="2"/>
      <c r="V79" s="2"/>
      <c r="W79" s="2"/>
      <c r="X79" s="2"/>
      <c r="Y79" s="2"/>
      <c r="Z79" s="2"/>
      <c r="AA79" s="2"/>
    </row>
    <row r="80">
      <c r="A80" s="26"/>
      <c r="B80" s="25"/>
      <c r="C80" s="25"/>
      <c r="D80" s="2"/>
      <c r="E80" s="2"/>
      <c r="F80" s="2"/>
      <c r="G80" s="2"/>
      <c r="H80" s="2"/>
      <c r="I80" s="2"/>
      <c r="J80" s="2"/>
      <c r="K80" s="2"/>
      <c r="L80" s="2"/>
      <c r="M80" s="2"/>
      <c r="N80" s="2"/>
      <c r="O80" s="2"/>
      <c r="P80" s="2"/>
      <c r="Q80" s="2"/>
      <c r="R80" s="2"/>
      <c r="S80" s="2"/>
      <c r="T80" s="2"/>
      <c r="U80" s="2"/>
      <c r="V80" s="2"/>
      <c r="W80" s="2"/>
      <c r="X80" s="2"/>
      <c r="Y80" s="2"/>
      <c r="Z80" s="2"/>
      <c r="AA80" s="2"/>
    </row>
    <row r="81">
      <c r="A81" s="26"/>
      <c r="B81" s="25"/>
      <c r="C81" s="25"/>
      <c r="D81" s="2"/>
      <c r="E81" s="2"/>
      <c r="F81" s="2"/>
      <c r="G81" s="2"/>
      <c r="H81" s="2"/>
      <c r="I81" s="2"/>
      <c r="J81" s="2"/>
      <c r="K81" s="2"/>
      <c r="L81" s="2"/>
      <c r="M81" s="2"/>
      <c r="N81" s="2"/>
      <c r="O81" s="2"/>
      <c r="P81" s="2"/>
      <c r="Q81" s="2"/>
      <c r="R81" s="2"/>
      <c r="S81" s="2"/>
      <c r="T81" s="2"/>
      <c r="U81" s="2"/>
      <c r="V81" s="2"/>
      <c r="W81" s="2"/>
      <c r="X81" s="2"/>
      <c r="Y81" s="2"/>
      <c r="Z81" s="2"/>
      <c r="AA81" s="2"/>
    </row>
    <row r="82">
      <c r="A82" s="26"/>
      <c r="B82" s="25"/>
      <c r="C82" s="25"/>
      <c r="D82" s="2"/>
      <c r="E82" s="2"/>
      <c r="F82" s="2"/>
      <c r="G82" s="2"/>
      <c r="H82" s="2"/>
      <c r="I82" s="2"/>
      <c r="J82" s="2"/>
      <c r="K82" s="2"/>
      <c r="L82" s="2"/>
      <c r="M82" s="2"/>
      <c r="N82" s="2"/>
      <c r="O82" s="2"/>
      <c r="P82" s="2"/>
      <c r="Q82" s="2"/>
      <c r="R82" s="2"/>
      <c r="S82" s="2"/>
      <c r="T82" s="2"/>
      <c r="U82" s="2"/>
      <c r="V82" s="2"/>
      <c r="W82" s="2"/>
      <c r="X82" s="2"/>
      <c r="Y82" s="2"/>
      <c r="Z82" s="2"/>
      <c r="AA82" s="2"/>
    </row>
    <row r="83">
      <c r="A83" s="26"/>
      <c r="B83" s="25"/>
      <c r="C83" s="25"/>
      <c r="D83" s="2"/>
      <c r="E83" s="2"/>
      <c r="F83" s="2"/>
      <c r="G83" s="2"/>
      <c r="H83" s="2"/>
      <c r="I83" s="2"/>
      <c r="J83" s="2"/>
      <c r="K83" s="2"/>
      <c r="L83" s="2"/>
      <c r="M83" s="2"/>
      <c r="N83" s="2"/>
      <c r="O83" s="2"/>
      <c r="P83" s="2"/>
      <c r="Q83" s="2"/>
      <c r="R83" s="2"/>
      <c r="S83" s="2"/>
      <c r="T83" s="2"/>
      <c r="U83" s="2"/>
      <c r="V83" s="2"/>
      <c r="W83" s="2"/>
      <c r="X83" s="2"/>
      <c r="Y83" s="2"/>
      <c r="Z83" s="2"/>
      <c r="AA83" s="2"/>
    </row>
    <row r="84">
      <c r="A84" s="26"/>
      <c r="B84" s="25"/>
      <c r="C84" s="25"/>
      <c r="D84" s="2"/>
      <c r="E84" s="2"/>
      <c r="F84" s="2"/>
      <c r="G84" s="2"/>
      <c r="H84" s="2"/>
      <c r="I84" s="2"/>
      <c r="J84" s="2"/>
      <c r="K84" s="2"/>
      <c r="L84" s="2"/>
      <c r="M84" s="2"/>
      <c r="N84" s="2"/>
      <c r="O84" s="2"/>
      <c r="P84" s="2"/>
      <c r="Q84" s="2"/>
      <c r="R84" s="2"/>
      <c r="S84" s="2"/>
      <c r="T84" s="2"/>
      <c r="U84" s="2"/>
      <c r="V84" s="2"/>
      <c r="W84" s="2"/>
      <c r="X84" s="2"/>
      <c r="Y84" s="2"/>
      <c r="Z84" s="2"/>
      <c r="AA84" s="2"/>
    </row>
    <row r="85">
      <c r="A85" s="26"/>
      <c r="B85" s="25"/>
      <c r="C85" s="25"/>
      <c r="D85" s="2"/>
      <c r="E85" s="2"/>
      <c r="F85" s="2"/>
      <c r="G85" s="2"/>
      <c r="H85" s="2"/>
      <c r="I85" s="2"/>
      <c r="J85" s="2"/>
      <c r="K85" s="2"/>
      <c r="L85" s="2"/>
      <c r="M85" s="2"/>
      <c r="N85" s="2"/>
      <c r="O85" s="2"/>
      <c r="P85" s="2"/>
      <c r="Q85" s="2"/>
      <c r="R85" s="2"/>
      <c r="S85" s="2"/>
      <c r="T85" s="2"/>
      <c r="U85" s="2"/>
      <c r="V85" s="2"/>
      <c r="W85" s="2"/>
      <c r="X85" s="2"/>
      <c r="Y85" s="2"/>
      <c r="Z85" s="2"/>
      <c r="AA85" s="2"/>
    </row>
    <row r="86">
      <c r="A86" s="26"/>
      <c r="B86" s="25"/>
      <c r="C86" s="25"/>
      <c r="D86" s="2"/>
      <c r="E86" s="2"/>
      <c r="F86" s="2"/>
      <c r="G86" s="2"/>
      <c r="H86" s="2"/>
      <c r="I86" s="2"/>
      <c r="J86" s="2"/>
      <c r="K86" s="2"/>
      <c r="L86" s="2"/>
      <c r="M86" s="2"/>
      <c r="N86" s="2"/>
      <c r="O86" s="2"/>
      <c r="P86" s="2"/>
      <c r="Q86" s="2"/>
      <c r="R86" s="2"/>
      <c r="S86" s="2"/>
      <c r="T86" s="2"/>
      <c r="U86" s="2"/>
      <c r="V86" s="2"/>
      <c r="W86" s="2"/>
      <c r="X86" s="2"/>
      <c r="Y86" s="2"/>
      <c r="Z86" s="2"/>
      <c r="AA86" s="2"/>
    </row>
    <row r="87">
      <c r="A87" s="26"/>
      <c r="B87" s="25"/>
      <c r="C87" s="25"/>
      <c r="D87" s="2"/>
      <c r="E87" s="2"/>
      <c r="F87" s="2"/>
      <c r="G87" s="2"/>
      <c r="H87" s="2"/>
      <c r="I87" s="2"/>
      <c r="J87" s="2"/>
      <c r="K87" s="2"/>
      <c r="L87" s="2"/>
      <c r="M87" s="2"/>
      <c r="N87" s="2"/>
      <c r="O87" s="2"/>
      <c r="P87" s="2"/>
      <c r="Q87" s="2"/>
      <c r="R87" s="2"/>
      <c r="S87" s="2"/>
      <c r="T87" s="2"/>
      <c r="U87" s="2"/>
      <c r="V87" s="2"/>
      <c r="W87" s="2"/>
      <c r="X87" s="2"/>
      <c r="Y87" s="2"/>
      <c r="Z87" s="2"/>
      <c r="AA87" s="2"/>
    </row>
    <row r="88">
      <c r="A88" s="26"/>
      <c r="B88" s="25"/>
      <c r="C88" s="25"/>
      <c r="D88" s="2"/>
      <c r="E88" s="2"/>
      <c r="F88" s="2"/>
      <c r="G88" s="2"/>
      <c r="H88" s="2"/>
      <c r="I88" s="2"/>
      <c r="J88" s="2"/>
      <c r="K88" s="2"/>
      <c r="L88" s="2"/>
      <c r="M88" s="2"/>
      <c r="N88" s="2"/>
      <c r="O88" s="2"/>
      <c r="P88" s="2"/>
      <c r="Q88" s="2"/>
      <c r="R88" s="2"/>
      <c r="S88" s="2"/>
      <c r="T88" s="2"/>
      <c r="U88" s="2"/>
      <c r="V88" s="2"/>
      <c r="W88" s="2"/>
      <c r="X88" s="2"/>
      <c r="Y88" s="2"/>
      <c r="Z88" s="2"/>
      <c r="AA88" s="2"/>
    </row>
    <row r="89">
      <c r="A89" s="26"/>
      <c r="B89" s="25"/>
      <c r="C89" s="25"/>
      <c r="D89" s="2"/>
      <c r="E89" s="2"/>
      <c r="F89" s="2"/>
      <c r="G89" s="2"/>
      <c r="H89" s="2"/>
      <c r="I89" s="2"/>
      <c r="J89" s="2"/>
      <c r="K89" s="2"/>
      <c r="L89" s="2"/>
      <c r="M89" s="2"/>
      <c r="N89" s="2"/>
      <c r="O89" s="2"/>
      <c r="P89" s="2"/>
      <c r="Q89" s="2"/>
      <c r="R89" s="2"/>
      <c r="S89" s="2"/>
      <c r="T89" s="2"/>
      <c r="U89" s="2"/>
      <c r="V89" s="2"/>
      <c r="W89" s="2"/>
      <c r="X89" s="2"/>
      <c r="Y89" s="2"/>
      <c r="Z89" s="2"/>
      <c r="AA89" s="2"/>
    </row>
    <row r="90">
      <c r="A90" s="26"/>
      <c r="B90" s="25"/>
      <c r="C90" s="25"/>
      <c r="D90" s="2"/>
      <c r="E90" s="2"/>
      <c r="F90" s="2"/>
      <c r="G90" s="2"/>
      <c r="H90" s="2"/>
      <c r="I90" s="2"/>
      <c r="J90" s="2"/>
      <c r="K90" s="2"/>
      <c r="L90" s="2"/>
      <c r="M90" s="2"/>
      <c r="N90" s="2"/>
      <c r="O90" s="2"/>
      <c r="P90" s="2"/>
      <c r="Q90" s="2"/>
      <c r="R90" s="2"/>
      <c r="S90" s="2"/>
      <c r="T90" s="2"/>
      <c r="U90" s="2"/>
      <c r="V90" s="2"/>
      <c r="W90" s="2"/>
      <c r="X90" s="2"/>
      <c r="Y90" s="2"/>
      <c r="Z90" s="2"/>
      <c r="AA90" s="2"/>
    </row>
    <row r="91">
      <c r="A91" s="26"/>
      <c r="B91" s="25"/>
      <c r="C91" s="25"/>
      <c r="D91" s="2"/>
      <c r="E91" s="2"/>
      <c r="F91" s="2"/>
      <c r="G91" s="2"/>
      <c r="H91" s="2"/>
      <c r="I91" s="2"/>
      <c r="J91" s="2"/>
      <c r="K91" s="2"/>
      <c r="L91" s="2"/>
      <c r="M91" s="2"/>
      <c r="N91" s="2"/>
      <c r="O91" s="2"/>
      <c r="P91" s="2"/>
      <c r="Q91" s="2"/>
      <c r="R91" s="2"/>
      <c r="S91" s="2"/>
      <c r="T91" s="2"/>
      <c r="U91" s="2"/>
      <c r="V91" s="2"/>
      <c r="W91" s="2"/>
      <c r="X91" s="2"/>
      <c r="Y91" s="2"/>
      <c r="Z91" s="2"/>
      <c r="AA91" s="2"/>
    </row>
    <row r="92">
      <c r="A92" s="26"/>
      <c r="B92" s="25"/>
      <c r="C92" s="25"/>
      <c r="D92" s="2"/>
      <c r="E92" s="2"/>
      <c r="F92" s="2"/>
      <c r="G92" s="2"/>
      <c r="H92" s="2"/>
      <c r="I92" s="2"/>
      <c r="J92" s="2"/>
      <c r="K92" s="2"/>
      <c r="L92" s="2"/>
      <c r="M92" s="2"/>
      <c r="N92" s="2"/>
      <c r="O92" s="2"/>
      <c r="P92" s="2"/>
      <c r="Q92" s="2"/>
      <c r="R92" s="2"/>
      <c r="S92" s="2"/>
      <c r="T92" s="2"/>
      <c r="U92" s="2"/>
      <c r="V92" s="2"/>
      <c r="W92" s="2"/>
      <c r="X92" s="2"/>
      <c r="Y92" s="2"/>
      <c r="Z92" s="2"/>
      <c r="AA92" s="2"/>
    </row>
    <row r="93">
      <c r="A93" s="26"/>
      <c r="B93" s="25"/>
      <c r="C93" s="25"/>
      <c r="D93" s="2"/>
      <c r="E93" s="2"/>
      <c r="F93" s="2"/>
      <c r="G93" s="2"/>
      <c r="H93" s="2"/>
      <c r="I93" s="2"/>
      <c r="J93" s="2"/>
      <c r="K93" s="2"/>
      <c r="L93" s="2"/>
      <c r="M93" s="2"/>
      <c r="N93" s="2"/>
      <c r="O93" s="2"/>
      <c r="P93" s="2"/>
      <c r="Q93" s="2"/>
      <c r="R93" s="2"/>
      <c r="S93" s="2"/>
      <c r="T93" s="2"/>
      <c r="U93" s="2"/>
      <c r="V93" s="2"/>
      <c r="W93" s="2"/>
      <c r="X93" s="2"/>
      <c r="Y93" s="2"/>
      <c r="Z93" s="2"/>
      <c r="AA93" s="2"/>
    </row>
    <row r="94">
      <c r="A94" s="26"/>
      <c r="B94" s="25"/>
      <c r="C94" s="25"/>
      <c r="D94" s="2"/>
      <c r="E94" s="2"/>
      <c r="F94" s="2"/>
      <c r="G94" s="2"/>
      <c r="H94" s="2"/>
      <c r="I94" s="2"/>
      <c r="J94" s="2"/>
      <c r="K94" s="2"/>
      <c r="L94" s="2"/>
      <c r="M94" s="2"/>
      <c r="N94" s="2"/>
      <c r="O94" s="2"/>
      <c r="P94" s="2"/>
      <c r="Q94" s="2"/>
      <c r="R94" s="2"/>
      <c r="S94" s="2"/>
      <c r="T94" s="2"/>
      <c r="U94" s="2"/>
      <c r="V94" s="2"/>
      <c r="W94" s="2"/>
      <c r="X94" s="2"/>
      <c r="Y94" s="2"/>
      <c r="Z94" s="2"/>
      <c r="AA94" s="2"/>
    </row>
    <row r="95">
      <c r="A95" s="26"/>
      <c r="B95" s="25"/>
      <c r="C95" s="25"/>
      <c r="D95" s="2"/>
      <c r="E95" s="2"/>
      <c r="F95" s="2"/>
      <c r="G95" s="2"/>
      <c r="H95" s="2"/>
      <c r="I95" s="2"/>
      <c r="J95" s="2"/>
      <c r="K95" s="2"/>
      <c r="L95" s="2"/>
      <c r="M95" s="2"/>
      <c r="N95" s="2"/>
      <c r="O95" s="2"/>
      <c r="P95" s="2"/>
      <c r="Q95" s="2"/>
      <c r="R95" s="2"/>
      <c r="S95" s="2"/>
      <c r="T95" s="2"/>
      <c r="U95" s="2"/>
      <c r="V95" s="2"/>
      <c r="W95" s="2"/>
      <c r="X95" s="2"/>
      <c r="Y95" s="2"/>
      <c r="Z95" s="2"/>
      <c r="AA95" s="2"/>
    </row>
    <row r="96">
      <c r="A96" s="26"/>
      <c r="B96" s="25"/>
      <c r="C96" s="25"/>
      <c r="D96" s="2"/>
      <c r="E96" s="2"/>
      <c r="F96" s="2"/>
      <c r="G96" s="2"/>
      <c r="H96" s="2"/>
      <c r="I96" s="2"/>
      <c r="J96" s="2"/>
      <c r="K96" s="2"/>
      <c r="L96" s="2"/>
      <c r="M96" s="2"/>
      <c r="N96" s="2"/>
      <c r="O96" s="2"/>
      <c r="P96" s="2"/>
      <c r="Q96" s="2"/>
      <c r="R96" s="2"/>
      <c r="S96" s="2"/>
      <c r="T96" s="2"/>
      <c r="U96" s="2"/>
      <c r="V96" s="2"/>
      <c r="W96" s="2"/>
      <c r="X96" s="2"/>
      <c r="Y96" s="2"/>
      <c r="Z96" s="2"/>
      <c r="AA96" s="2"/>
    </row>
    <row r="97">
      <c r="A97" s="26"/>
      <c r="B97" s="25"/>
      <c r="C97" s="25"/>
      <c r="D97" s="2"/>
      <c r="E97" s="2"/>
      <c r="F97" s="2"/>
      <c r="G97" s="2"/>
      <c r="H97" s="2"/>
      <c r="I97" s="2"/>
      <c r="J97" s="2"/>
      <c r="K97" s="2"/>
      <c r="L97" s="2"/>
      <c r="M97" s="2"/>
      <c r="N97" s="2"/>
      <c r="O97" s="2"/>
      <c r="P97" s="2"/>
      <c r="Q97" s="2"/>
      <c r="R97" s="2"/>
      <c r="S97" s="2"/>
      <c r="T97" s="2"/>
      <c r="U97" s="2"/>
      <c r="V97" s="2"/>
      <c r="W97" s="2"/>
      <c r="X97" s="2"/>
      <c r="Y97" s="2"/>
      <c r="Z97" s="2"/>
      <c r="AA97" s="2"/>
    </row>
    <row r="98">
      <c r="A98" s="26"/>
      <c r="B98" s="25"/>
      <c r="C98" s="25"/>
      <c r="D98" s="2"/>
      <c r="E98" s="2"/>
      <c r="F98" s="2"/>
      <c r="G98" s="2"/>
      <c r="H98" s="2"/>
      <c r="I98" s="2"/>
      <c r="J98" s="2"/>
      <c r="K98" s="2"/>
      <c r="L98" s="2"/>
      <c r="M98" s="2"/>
      <c r="N98" s="2"/>
      <c r="O98" s="2"/>
      <c r="P98" s="2"/>
      <c r="Q98" s="2"/>
      <c r="R98" s="2"/>
      <c r="S98" s="2"/>
      <c r="T98" s="2"/>
      <c r="U98" s="2"/>
      <c r="V98" s="2"/>
      <c r="W98" s="2"/>
      <c r="X98" s="2"/>
      <c r="Y98" s="2"/>
      <c r="Z98" s="2"/>
      <c r="AA98" s="2"/>
    </row>
    <row r="99">
      <c r="A99" s="26"/>
      <c r="B99" s="25"/>
      <c r="C99" s="25"/>
      <c r="D99" s="2"/>
      <c r="E99" s="2"/>
      <c r="F99" s="2"/>
      <c r="G99" s="2"/>
      <c r="H99" s="2"/>
      <c r="I99" s="2"/>
      <c r="J99" s="2"/>
      <c r="K99" s="2"/>
      <c r="L99" s="2"/>
      <c r="M99" s="2"/>
      <c r="N99" s="2"/>
      <c r="O99" s="2"/>
      <c r="P99" s="2"/>
      <c r="Q99" s="2"/>
      <c r="R99" s="2"/>
      <c r="S99" s="2"/>
      <c r="T99" s="2"/>
      <c r="U99" s="2"/>
      <c r="V99" s="2"/>
      <c r="W99" s="2"/>
      <c r="X99" s="2"/>
      <c r="Y99" s="2"/>
      <c r="Z99" s="2"/>
      <c r="AA99" s="2"/>
    </row>
    <row r="100">
      <c r="A100" s="26"/>
      <c r="B100" s="25"/>
      <c r="C100" s="25"/>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6"/>
      <c r="B101" s="25"/>
      <c r="C101" s="25"/>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6"/>
      <c r="B102" s="25"/>
      <c r="C102" s="25"/>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6"/>
      <c r="B103" s="25"/>
      <c r="C103" s="25"/>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6"/>
      <c r="B104" s="25"/>
      <c r="C104" s="25"/>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6"/>
      <c r="B105" s="25"/>
      <c r="C105" s="25"/>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6"/>
      <c r="B106" s="25"/>
      <c r="C106" s="25"/>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6"/>
      <c r="B107" s="25"/>
      <c r="C107" s="25"/>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6"/>
      <c r="B108" s="25"/>
      <c r="C108" s="25"/>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6"/>
      <c r="B109" s="25"/>
      <c r="C109" s="25"/>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6"/>
      <c r="B110" s="25"/>
      <c r="C110" s="25"/>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6"/>
      <c r="B111" s="25"/>
      <c r="C111" s="25"/>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6"/>
      <c r="B112" s="25"/>
      <c r="C112" s="25"/>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6"/>
      <c r="B113" s="25"/>
      <c r="C113" s="25"/>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6"/>
      <c r="B114" s="25"/>
      <c r="C114" s="25"/>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6"/>
      <c r="B115" s="25"/>
      <c r="C115" s="25"/>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6"/>
      <c r="B116" s="25"/>
      <c r="C116" s="25"/>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6"/>
      <c r="B117" s="25"/>
      <c r="C117" s="25"/>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6"/>
      <c r="B118" s="25"/>
      <c r="C118" s="25"/>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6"/>
      <c r="B119" s="25"/>
      <c r="C119" s="25"/>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6"/>
      <c r="B120" s="25"/>
      <c r="C120" s="25"/>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6"/>
      <c r="B121" s="25"/>
      <c r="C121" s="25"/>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6"/>
      <c r="B122" s="25"/>
      <c r="C122" s="25"/>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6"/>
      <c r="B123" s="25"/>
      <c r="C123" s="25"/>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6"/>
      <c r="B124" s="25"/>
      <c r="C124" s="25"/>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6"/>
      <c r="B125" s="25"/>
      <c r="C125" s="25"/>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6"/>
      <c r="B126" s="25"/>
      <c r="C126" s="25"/>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6"/>
      <c r="B127" s="25"/>
      <c r="C127" s="25"/>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6"/>
      <c r="B128" s="25"/>
      <c r="C128" s="25"/>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6"/>
      <c r="B129" s="25"/>
      <c r="C129" s="25"/>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6"/>
      <c r="B130" s="25"/>
      <c r="C130" s="25"/>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6"/>
      <c r="B131" s="25"/>
      <c r="C131" s="25"/>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6"/>
      <c r="B132" s="25"/>
      <c r="C132" s="25"/>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6"/>
      <c r="B133" s="25"/>
      <c r="C133" s="25"/>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6"/>
      <c r="B134" s="25"/>
      <c r="C134" s="25"/>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6"/>
      <c r="B135" s="25"/>
      <c r="C135" s="25"/>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6"/>
      <c r="B136" s="25"/>
      <c r="C136" s="25"/>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6"/>
      <c r="B137" s="25"/>
      <c r="C137" s="25"/>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6"/>
      <c r="B138" s="25"/>
      <c r="C138" s="25"/>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6"/>
      <c r="B139" s="25"/>
      <c r="C139" s="25"/>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6"/>
      <c r="B140" s="25"/>
      <c r="C140" s="25"/>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6"/>
      <c r="B141" s="25"/>
      <c r="C141" s="25"/>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6"/>
      <c r="B142" s="25"/>
      <c r="C142" s="25"/>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6"/>
      <c r="B143" s="25"/>
      <c r="C143" s="25"/>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6"/>
      <c r="B144" s="25"/>
      <c r="C144" s="25"/>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6"/>
      <c r="B145" s="25"/>
      <c r="C145" s="25"/>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6"/>
      <c r="B146" s="25"/>
      <c r="C146" s="25"/>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6"/>
      <c r="B147" s="25"/>
      <c r="C147" s="25"/>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6"/>
      <c r="B148" s="25"/>
      <c r="C148" s="25"/>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6"/>
      <c r="B149" s="25"/>
      <c r="C149" s="25"/>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6"/>
      <c r="B150" s="25"/>
      <c r="C150" s="25"/>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6"/>
      <c r="B151" s="25"/>
      <c r="C151" s="25"/>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6"/>
      <c r="B152" s="25"/>
      <c r="C152" s="25"/>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6"/>
      <c r="B153" s="25"/>
      <c r="C153" s="25"/>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6"/>
      <c r="B154" s="25"/>
      <c r="C154" s="25"/>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6"/>
      <c r="B155" s="25"/>
      <c r="C155" s="25"/>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6"/>
      <c r="B156" s="25"/>
      <c r="C156" s="25"/>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6"/>
      <c r="B157" s="25"/>
      <c r="C157" s="25"/>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6"/>
      <c r="B158" s="25"/>
      <c r="C158" s="25"/>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6"/>
      <c r="B159" s="25"/>
      <c r="C159" s="25"/>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6"/>
      <c r="B160" s="25"/>
      <c r="C160" s="25"/>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6"/>
      <c r="B161" s="25"/>
      <c r="C161" s="25"/>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6"/>
      <c r="B162" s="25"/>
      <c r="C162" s="25"/>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6"/>
      <c r="B163" s="25"/>
      <c r="C163" s="25"/>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6"/>
      <c r="B164" s="25"/>
      <c r="C164" s="25"/>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6"/>
      <c r="B165" s="25"/>
      <c r="C165" s="25"/>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6"/>
      <c r="B166" s="25"/>
      <c r="C166" s="25"/>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6"/>
      <c r="B167" s="25"/>
      <c r="C167" s="25"/>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6"/>
      <c r="B168" s="25"/>
      <c r="C168" s="25"/>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6"/>
      <c r="B169" s="25"/>
      <c r="C169" s="25"/>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6"/>
      <c r="B170" s="25"/>
      <c r="C170" s="25"/>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6"/>
      <c r="B171" s="25"/>
      <c r="C171" s="25"/>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6"/>
      <c r="B172" s="25"/>
      <c r="C172" s="25"/>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6"/>
      <c r="B173" s="25"/>
      <c r="C173" s="25"/>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6"/>
      <c r="B174" s="25"/>
      <c r="C174" s="25"/>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6"/>
      <c r="B175" s="25"/>
      <c r="C175" s="25"/>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6"/>
      <c r="B176" s="25"/>
      <c r="C176" s="25"/>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6"/>
      <c r="B177" s="25"/>
      <c r="C177" s="25"/>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6"/>
      <c r="B178" s="25"/>
      <c r="C178" s="25"/>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6"/>
      <c r="B179" s="25"/>
      <c r="C179" s="25"/>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6"/>
      <c r="B180" s="25"/>
      <c r="C180" s="25"/>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6"/>
      <c r="B181" s="25"/>
      <c r="C181" s="25"/>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6"/>
      <c r="B182" s="25"/>
      <c r="C182" s="25"/>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6"/>
      <c r="B183" s="25"/>
      <c r="C183" s="25"/>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6"/>
      <c r="B184" s="25"/>
      <c r="C184" s="25"/>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6"/>
      <c r="B185" s="25"/>
      <c r="C185" s="25"/>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6"/>
      <c r="B186" s="25"/>
      <c r="C186" s="25"/>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6"/>
      <c r="B187" s="25"/>
      <c r="C187" s="25"/>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6"/>
      <c r="B188" s="25"/>
      <c r="C188" s="25"/>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6"/>
      <c r="B189" s="25"/>
      <c r="C189" s="25"/>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6"/>
      <c r="B190" s="25"/>
      <c r="C190" s="25"/>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6"/>
      <c r="B191" s="25"/>
      <c r="C191" s="25"/>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6"/>
      <c r="B192" s="25"/>
      <c r="C192" s="25"/>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6"/>
      <c r="B193" s="25"/>
      <c r="C193" s="25"/>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6"/>
      <c r="B194" s="25"/>
      <c r="C194" s="25"/>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6"/>
      <c r="B195" s="25"/>
      <c r="C195" s="25"/>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6"/>
      <c r="B196" s="25"/>
      <c r="C196" s="25"/>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6"/>
      <c r="B197" s="25"/>
      <c r="C197" s="25"/>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6"/>
      <c r="B198" s="25"/>
      <c r="C198" s="25"/>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6"/>
      <c r="B199" s="25"/>
      <c r="C199" s="25"/>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6"/>
      <c r="B200" s="25"/>
      <c r="C200" s="25"/>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6"/>
      <c r="B201" s="25"/>
      <c r="C201" s="25"/>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6"/>
      <c r="B202" s="25"/>
      <c r="C202" s="25"/>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6"/>
      <c r="B203" s="25"/>
      <c r="C203" s="25"/>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6"/>
      <c r="B204" s="25"/>
      <c r="C204" s="25"/>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6"/>
      <c r="B205" s="25"/>
      <c r="C205" s="25"/>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6"/>
      <c r="B206" s="25"/>
      <c r="C206" s="25"/>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6"/>
      <c r="B207" s="25"/>
      <c r="C207" s="25"/>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6"/>
      <c r="B208" s="25"/>
      <c r="C208" s="25"/>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6"/>
      <c r="B209" s="25"/>
      <c r="C209" s="25"/>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6"/>
      <c r="B210" s="25"/>
      <c r="C210" s="25"/>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6"/>
      <c r="B211" s="25"/>
      <c r="C211" s="25"/>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6"/>
      <c r="B212" s="25"/>
      <c r="C212" s="25"/>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6"/>
      <c r="B213" s="25"/>
      <c r="C213" s="25"/>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6"/>
      <c r="B214" s="25"/>
      <c r="C214" s="25"/>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6"/>
      <c r="B215" s="25"/>
      <c r="C215" s="25"/>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6"/>
      <c r="B216" s="25"/>
      <c r="C216" s="25"/>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6"/>
      <c r="B217" s="25"/>
      <c r="C217" s="25"/>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6"/>
      <c r="B218" s="25"/>
      <c r="C218" s="25"/>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6"/>
      <c r="B219" s="25"/>
      <c r="C219" s="25"/>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6"/>
      <c r="B220" s="25"/>
      <c r="C220" s="25"/>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6"/>
      <c r="B221" s="25"/>
      <c r="C221" s="25"/>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6"/>
      <c r="B222" s="25"/>
      <c r="C222" s="25"/>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6"/>
      <c r="B223" s="25"/>
      <c r="C223" s="25"/>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6"/>
      <c r="B224" s="25"/>
      <c r="C224" s="25"/>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6"/>
      <c r="B225" s="25"/>
      <c r="C225" s="25"/>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6"/>
      <c r="B226" s="25"/>
      <c r="C226" s="25"/>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6"/>
      <c r="B227" s="25"/>
      <c r="C227" s="25"/>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6"/>
      <c r="B228" s="25"/>
      <c r="C228" s="25"/>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6"/>
      <c r="B229" s="25"/>
      <c r="C229" s="25"/>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6"/>
      <c r="B230" s="25"/>
      <c r="C230" s="25"/>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6"/>
      <c r="B231" s="25"/>
      <c r="C231" s="25"/>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6"/>
      <c r="B232" s="25"/>
      <c r="C232" s="25"/>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6"/>
      <c r="B233" s="25"/>
      <c r="C233" s="25"/>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6"/>
      <c r="B234" s="25"/>
      <c r="C234" s="25"/>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6"/>
      <c r="B235" s="25"/>
      <c r="C235" s="25"/>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6"/>
      <c r="B236" s="25"/>
      <c r="C236" s="25"/>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6"/>
      <c r="B237" s="25"/>
      <c r="C237" s="25"/>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6"/>
      <c r="B238" s="25"/>
      <c r="C238" s="25"/>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6"/>
      <c r="B239" s="25"/>
      <c r="C239" s="25"/>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6"/>
      <c r="B240" s="25"/>
      <c r="C240" s="25"/>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6"/>
      <c r="B241" s="25"/>
      <c r="C241" s="25"/>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6"/>
      <c r="B242" s="25"/>
      <c r="C242" s="25"/>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6"/>
      <c r="B243" s="25"/>
      <c r="C243" s="25"/>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6"/>
      <c r="B244" s="25"/>
      <c r="C244" s="25"/>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6"/>
      <c r="B245" s="25"/>
      <c r="C245" s="25"/>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6"/>
      <c r="B246" s="25"/>
      <c r="C246" s="25"/>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6"/>
      <c r="B247" s="25"/>
      <c r="C247" s="25"/>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6"/>
      <c r="B248" s="25"/>
      <c r="C248" s="25"/>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6"/>
      <c r="B249" s="25"/>
      <c r="C249" s="25"/>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6"/>
      <c r="B250" s="25"/>
      <c r="C250" s="25"/>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6"/>
      <c r="B251" s="25"/>
      <c r="C251" s="25"/>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6"/>
      <c r="B252" s="25"/>
      <c r="C252" s="25"/>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6"/>
      <c r="B253" s="25"/>
      <c r="C253" s="25"/>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6"/>
      <c r="B254" s="25"/>
      <c r="C254" s="25"/>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6"/>
      <c r="B255" s="25"/>
      <c r="C255" s="25"/>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6"/>
      <c r="B256" s="25"/>
      <c r="C256" s="25"/>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6"/>
      <c r="B257" s="25"/>
      <c r="C257" s="25"/>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6"/>
      <c r="B258" s="25"/>
      <c r="C258" s="25"/>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6"/>
      <c r="B259" s="25"/>
      <c r="C259" s="25"/>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6"/>
      <c r="B260" s="25"/>
      <c r="C260" s="25"/>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6"/>
      <c r="B261" s="25"/>
      <c r="C261" s="25"/>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6"/>
      <c r="B262" s="25"/>
      <c r="C262" s="25"/>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6"/>
      <c r="B263" s="25"/>
      <c r="C263" s="25"/>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6"/>
      <c r="B264" s="25"/>
      <c r="C264" s="25"/>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6"/>
      <c r="B265" s="25"/>
      <c r="C265" s="25"/>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6"/>
      <c r="B266" s="25"/>
      <c r="C266" s="25"/>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6"/>
      <c r="B267" s="25"/>
      <c r="C267" s="25"/>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6"/>
      <c r="B268" s="25"/>
      <c r="C268" s="25"/>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6"/>
      <c r="B269" s="25"/>
      <c r="C269" s="25"/>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6"/>
      <c r="B270" s="25"/>
      <c r="C270" s="25"/>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6"/>
      <c r="B271" s="25"/>
      <c r="C271" s="25"/>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6"/>
      <c r="B272" s="25"/>
      <c r="C272" s="25"/>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6"/>
      <c r="B273" s="25"/>
      <c r="C273" s="25"/>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6"/>
      <c r="B274" s="25"/>
      <c r="C274" s="25"/>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6"/>
      <c r="B275" s="25"/>
      <c r="C275" s="25"/>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6"/>
      <c r="B276" s="25"/>
      <c r="C276" s="25"/>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6"/>
      <c r="B277" s="25"/>
      <c r="C277" s="25"/>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6"/>
      <c r="B278" s="25"/>
      <c r="C278" s="25"/>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6"/>
      <c r="B279" s="25"/>
      <c r="C279" s="25"/>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6"/>
      <c r="B280" s="25"/>
      <c r="C280" s="25"/>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6"/>
      <c r="B281" s="25"/>
      <c r="C281" s="25"/>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6"/>
      <c r="B282" s="25"/>
      <c r="C282" s="25"/>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6"/>
      <c r="B283" s="25"/>
      <c r="C283" s="25"/>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6"/>
      <c r="B284" s="25"/>
      <c r="C284" s="25"/>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6"/>
      <c r="B285" s="25"/>
      <c r="C285" s="25"/>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6"/>
      <c r="B286" s="25"/>
      <c r="C286" s="25"/>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6"/>
      <c r="B287" s="25"/>
      <c r="C287" s="25"/>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6"/>
      <c r="B288" s="25"/>
      <c r="C288" s="25"/>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6"/>
      <c r="B289" s="25"/>
      <c r="C289" s="25"/>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6"/>
      <c r="B290" s="25"/>
      <c r="C290" s="25"/>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6"/>
      <c r="B291" s="25"/>
      <c r="C291" s="25"/>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6"/>
      <c r="B292" s="25"/>
      <c r="C292" s="25"/>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6"/>
      <c r="B293" s="25"/>
      <c r="C293" s="25"/>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6"/>
      <c r="B294" s="25"/>
      <c r="C294" s="25"/>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6"/>
      <c r="B295" s="25"/>
      <c r="C295" s="25"/>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6"/>
      <c r="B296" s="25"/>
      <c r="C296" s="25"/>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6"/>
      <c r="B297" s="25"/>
      <c r="C297" s="25"/>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6"/>
      <c r="B298" s="25"/>
      <c r="C298" s="25"/>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6"/>
      <c r="B299" s="25"/>
      <c r="C299" s="25"/>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6"/>
      <c r="B300" s="25"/>
      <c r="C300" s="25"/>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6"/>
      <c r="B301" s="25"/>
      <c r="C301" s="25"/>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6"/>
      <c r="B302" s="25"/>
      <c r="C302" s="25"/>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6"/>
      <c r="B303" s="25"/>
      <c r="C303" s="25"/>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6"/>
      <c r="B304" s="25"/>
      <c r="C304" s="25"/>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6"/>
      <c r="B305" s="25"/>
      <c r="C305" s="25"/>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6"/>
      <c r="B306" s="25"/>
      <c r="C306" s="25"/>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6"/>
      <c r="B307" s="25"/>
      <c r="C307" s="25"/>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6"/>
      <c r="B308" s="25"/>
      <c r="C308" s="25"/>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6"/>
      <c r="B309" s="25"/>
      <c r="C309" s="25"/>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6"/>
      <c r="B310" s="25"/>
      <c r="C310" s="25"/>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6"/>
      <c r="B311" s="25"/>
      <c r="C311" s="25"/>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6"/>
      <c r="B312" s="25"/>
      <c r="C312" s="25"/>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6"/>
      <c r="B313" s="25"/>
      <c r="C313" s="25"/>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6"/>
      <c r="B314" s="25"/>
      <c r="C314" s="25"/>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6"/>
      <c r="B315" s="25"/>
      <c r="C315" s="25"/>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6"/>
      <c r="B316" s="25"/>
      <c r="C316" s="25"/>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6"/>
      <c r="B317" s="25"/>
      <c r="C317" s="25"/>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6"/>
      <c r="B318" s="25"/>
      <c r="C318" s="25"/>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6"/>
      <c r="B319" s="25"/>
      <c r="C319" s="25"/>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6"/>
      <c r="B320" s="25"/>
      <c r="C320" s="25"/>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6"/>
      <c r="B321" s="25"/>
      <c r="C321" s="25"/>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6"/>
      <c r="B322" s="25"/>
      <c r="C322" s="25"/>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6"/>
      <c r="B323" s="25"/>
      <c r="C323" s="25"/>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6"/>
      <c r="B324" s="25"/>
      <c r="C324" s="25"/>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6"/>
      <c r="B325" s="25"/>
      <c r="C325" s="25"/>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6"/>
      <c r="B326" s="25"/>
      <c r="C326" s="25"/>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6"/>
      <c r="B327" s="25"/>
      <c r="C327" s="25"/>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6"/>
      <c r="B328" s="25"/>
      <c r="C328" s="25"/>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6"/>
      <c r="B329" s="25"/>
      <c r="C329" s="25"/>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6"/>
      <c r="B330" s="25"/>
      <c r="C330" s="25"/>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6"/>
      <c r="B331" s="25"/>
      <c r="C331" s="25"/>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6"/>
      <c r="B332" s="25"/>
      <c r="C332" s="25"/>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6"/>
      <c r="B333" s="25"/>
      <c r="C333" s="25"/>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6"/>
      <c r="B334" s="25"/>
      <c r="C334" s="25"/>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6"/>
      <c r="B335" s="25"/>
      <c r="C335" s="25"/>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6"/>
      <c r="B336" s="25"/>
      <c r="C336" s="25"/>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6"/>
      <c r="B337" s="25"/>
      <c r="C337" s="25"/>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6"/>
      <c r="B338" s="25"/>
      <c r="C338" s="25"/>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6"/>
      <c r="B339" s="25"/>
      <c r="C339" s="25"/>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6"/>
      <c r="B340" s="25"/>
      <c r="C340" s="25"/>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6"/>
      <c r="B341" s="25"/>
      <c r="C341" s="25"/>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6"/>
      <c r="B342" s="25"/>
      <c r="C342" s="25"/>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6"/>
      <c r="B343" s="25"/>
      <c r="C343" s="25"/>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6"/>
      <c r="B344" s="25"/>
      <c r="C344" s="25"/>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6"/>
      <c r="B345" s="25"/>
      <c r="C345" s="25"/>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6"/>
      <c r="B346" s="25"/>
      <c r="C346" s="25"/>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6"/>
      <c r="B347" s="25"/>
      <c r="C347" s="25"/>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6"/>
      <c r="B348" s="25"/>
      <c r="C348" s="25"/>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6"/>
      <c r="B349" s="25"/>
      <c r="C349" s="25"/>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6"/>
      <c r="B350" s="25"/>
      <c r="C350" s="25"/>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6"/>
      <c r="B351" s="25"/>
      <c r="C351" s="25"/>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6"/>
      <c r="B352" s="25"/>
      <c r="C352" s="25"/>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6"/>
      <c r="B353" s="25"/>
      <c r="C353" s="25"/>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6"/>
      <c r="B354" s="25"/>
      <c r="C354" s="25"/>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6"/>
      <c r="B355" s="25"/>
      <c r="C355" s="25"/>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6"/>
      <c r="B356" s="25"/>
      <c r="C356" s="25"/>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6"/>
      <c r="B357" s="25"/>
      <c r="C357" s="25"/>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6"/>
      <c r="B358" s="25"/>
      <c r="C358" s="25"/>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6"/>
      <c r="B359" s="25"/>
      <c r="C359" s="25"/>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6"/>
      <c r="B360" s="25"/>
      <c r="C360" s="25"/>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6"/>
      <c r="B361" s="25"/>
      <c r="C361" s="25"/>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6"/>
      <c r="B362" s="25"/>
      <c r="C362" s="25"/>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6"/>
      <c r="B363" s="25"/>
      <c r="C363" s="25"/>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6"/>
      <c r="B364" s="25"/>
      <c r="C364" s="25"/>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6"/>
      <c r="B365" s="25"/>
      <c r="C365" s="25"/>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6"/>
      <c r="B366" s="25"/>
      <c r="C366" s="25"/>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6"/>
      <c r="B367" s="25"/>
      <c r="C367" s="25"/>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6"/>
      <c r="B368" s="25"/>
      <c r="C368" s="25"/>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6"/>
      <c r="B369" s="25"/>
      <c r="C369" s="25"/>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6"/>
      <c r="B370" s="25"/>
      <c r="C370" s="25"/>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6"/>
      <c r="B371" s="25"/>
      <c r="C371" s="25"/>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6"/>
      <c r="B372" s="25"/>
      <c r="C372" s="25"/>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6"/>
      <c r="B373" s="25"/>
      <c r="C373" s="25"/>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6"/>
      <c r="B374" s="25"/>
      <c r="C374" s="25"/>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6"/>
      <c r="B375" s="25"/>
      <c r="C375" s="25"/>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6"/>
      <c r="B376" s="25"/>
      <c r="C376" s="25"/>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6"/>
      <c r="B377" s="25"/>
      <c r="C377" s="25"/>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6"/>
      <c r="B378" s="25"/>
      <c r="C378" s="25"/>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6"/>
      <c r="B379" s="25"/>
      <c r="C379" s="25"/>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6"/>
      <c r="B380" s="25"/>
      <c r="C380" s="25"/>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6"/>
      <c r="B381" s="25"/>
      <c r="C381" s="25"/>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6"/>
      <c r="B382" s="25"/>
      <c r="C382" s="25"/>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6"/>
      <c r="B383" s="25"/>
      <c r="C383" s="25"/>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6"/>
      <c r="B384" s="25"/>
      <c r="C384" s="25"/>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6"/>
      <c r="B385" s="25"/>
      <c r="C385" s="25"/>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6"/>
      <c r="B386" s="25"/>
      <c r="C386" s="25"/>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6"/>
      <c r="B387" s="25"/>
      <c r="C387" s="25"/>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6"/>
      <c r="B388" s="25"/>
      <c r="C388" s="25"/>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6"/>
      <c r="B389" s="25"/>
      <c r="C389" s="25"/>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6"/>
      <c r="B390" s="25"/>
      <c r="C390" s="25"/>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6"/>
      <c r="B391" s="25"/>
      <c r="C391" s="25"/>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6"/>
      <c r="B392" s="25"/>
      <c r="C392" s="25"/>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6"/>
      <c r="B393" s="25"/>
      <c r="C393" s="25"/>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6"/>
      <c r="B394" s="25"/>
      <c r="C394" s="25"/>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6"/>
      <c r="B395" s="25"/>
      <c r="C395" s="25"/>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6"/>
      <c r="B396" s="25"/>
      <c r="C396" s="25"/>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6"/>
      <c r="B397" s="25"/>
      <c r="C397" s="25"/>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6"/>
      <c r="B398" s="25"/>
      <c r="C398" s="25"/>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6"/>
      <c r="B399" s="25"/>
      <c r="C399" s="25"/>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6"/>
      <c r="B400" s="25"/>
      <c r="C400" s="25"/>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6"/>
      <c r="B401" s="25"/>
      <c r="C401" s="25"/>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6"/>
      <c r="B402" s="25"/>
      <c r="C402" s="25"/>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6"/>
      <c r="B403" s="25"/>
      <c r="C403" s="25"/>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6"/>
      <c r="B404" s="25"/>
      <c r="C404" s="25"/>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6"/>
      <c r="B405" s="25"/>
      <c r="C405" s="25"/>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6"/>
      <c r="B406" s="25"/>
      <c r="C406" s="25"/>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6"/>
      <c r="B407" s="25"/>
      <c r="C407" s="25"/>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6"/>
      <c r="B408" s="25"/>
      <c r="C408" s="25"/>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6"/>
      <c r="B409" s="25"/>
      <c r="C409" s="25"/>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6"/>
      <c r="B410" s="25"/>
      <c r="C410" s="25"/>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6"/>
      <c r="B411" s="25"/>
      <c r="C411" s="25"/>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6"/>
      <c r="B412" s="25"/>
      <c r="C412" s="25"/>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6"/>
      <c r="B413" s="25"/>
      <c r="C413" s="25"/>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6"/>
      <c r="B414" s="25"/>
      <c r="C414" s="25"/>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6"/>
      <c r="B415" s="25"/>
      <c r="C415" s="25"/>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6"/>
      <c r="B416" s="25"/>
      <c r="C416" s="25"/>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6"/>
      <c r="B417" s="25"/>
      <c r="C417" s="25"/>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6"/>
      <c r="B418" s="25"/>
      <c r="C418" s="25"/>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6"/>
      <c r="B419" s="25"/>
      <c r="C419" s="25"/>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6"/>
      <c r="B420" s="25"/>
      <c r="C420" s="25"/>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6"/>
      <c r="B421" s="25"/>
      <c r="C421" s="25"/>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6"/>
      <c r="B422" s="25"/>
      <c r="C422" s="25"/>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6"/>
      <c r="B423" s="25"/>
      <c r="C423" s="25"/>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6"/>
      <c r="B424" s="25"/>
      <c r="C424" s="25"/>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6"/>
      <c r="B425" s="25"/>
      <c r="C425" s="25"/>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6"/>
      <c r="B426" s="25"/>
      <c r="C426" s="25"/>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6"/>
      <c r="B427" s="25"/>
      <c r="C427" s="25"/>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6"/>
      <c r="B428" s="25"/>
      <c r="C428" s="25"/>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6"/>
      <c r="B429" s="25"/>
      <c r="C429" s="25"/>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6"/>
      <c r="B430" s="25"/>
      <c r="C430" s="25"/>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6"/>
      <c r="B431" s="25"/>
      <c r="C431" s="25"/>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6"/>
      <c r="B432" s="25"/>
      <c r="C432" s="25"/>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6"/>
      <c r="B433" s="25"/>
      <c r="C433" s="25"/>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6"/>
      <c r="B434" s="25"/>
      <c r="C434" s="25"/>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6"/>
      <c r="B435" s="25"/>
      <c r="C435" s="25"/>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6"/>
      <c r="B436" s="25"/>
      <c r="C436" s="25"/>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6"/>
      <c r="B437" s="25"/>
      <c r="C437" s="25"/>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6"/>
      <c r="B438" s="25"/>
      <c r="C438" s="25"/>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6"/>
      <c r="B439" s="25"/>
      <c r="C439" s="25"/>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6"/>
      <c r="B440" s="25"/>
      <c r="C440" s="25"/>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6"/>
      <c r="B441" s="25"/>
      <c r="C441" s="25"/>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6"/>
      <c r="B442" s="25"/>
      <c r="C442" s="25"/>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6"/>
      <c r="B443" s="25"/>
      <c r="C443" s="25"/>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6"/>
      <c r="B444" s="25"/>
      <c r="C444" s="25"/>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6"/>
      <c r="B445" s="25"/>
      <c r="C445" s="25"/>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6"/>
      <c r="B446" s="25"/>
      <c r="C446" s="25"/>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6"/>
      <c r="B447" s="25"/>
      <c r="C447" s="25"/>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6"/>
      <c r="B448" s="25"/>
      <c r="C448" s="25"/>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6"/>
      <c r="B449" s="25"/>
      <c r="C449" s="25"/>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6"/>
      <c r="B450" s="25"/>
      <c r="C450" s="25"/>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6"/>
      <c r="B451" s="25"/>
      <c r="C451" s="25"/>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6"/>
      <c r="B452" s="25"/>
      <c r="C452" s="25"/>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6"/>
      <c r="B453" s="25"/>
      <c r="C453" s="25"/>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6"/>
      <c r="B454" s="25"/>
      <c r="C454" s="25"/>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6"/>
      <c r="B455" s="25"/>
      <c r="C455" s="25"/>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6"/>
      <c r="B456" s="25"/>
      <c r="C456" s="25"/>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6"/>
      <c r="B457" s="25"/>
      <c r="C457" s="25"/>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6"/>
      <c r="B458" s="25"/>
      <c r="C458" s="25"/>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6"/>
      <c r="B459" s="25"/>
      <c r="C459" s="25"/>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6"/>
      <c r="B460" s="25"/>
      <c r="C460" s="25"/>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6"/>
      <c r="B461" s="25"/>
      <c r="C461" s="25"/>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6"/>
      <c r="B462" s="25"/>
      <c r="C462" s="25"/>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6"/>
      <c r="B463" s="25"/>
      <c r="C463" s="25"/>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6"/>
      <c r="B464" s="25"/>
      <c r="C464" s="25"/>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6"/>
      <c r="B465" s="25"/>
      <c r="C465" s="25"/>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6"/>
      <c r="B466" s="25"/>
      <c r="C466" s="25"/>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6"/>
      <c r="B467" s="25"/>
      <c r="C467" s="25"/>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6"/>
      <c r="B468" s="25"/>
      <c r="C468" s="25"/>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6"/>
      <c r="B469" s="25"/>
      <c r="C469" s="25"/>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6"/>
      <c r="B470" s="25"/>
      <c r="C470" s="25"/>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6"/>
      <c r="B471" s="25"/>
      <c r="C471" s="25"/>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6"/>
      <c r="B472" s="25"/>
      <c r="C472" s="25"/>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6"/>
      <c r="B473" s="25"/>
      <c r="C473" s="25"/>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6"/>
      <c r="B474" s="25"/>
      <c r="C474" s="25"/>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6"/>
      <c r="B475" s="25"/>
      <c r="C475" s="25"/>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6"/>
      <c r="B476" s="25"/>
      <c r="C476" s="25"/>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6"/>
      <c r="B477" s="25"/>
      <c r="C477" s="25"/>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6"/>
      <c r="B478" s="25"/>
      <c r="C478" s="25"/>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6"/>
      <c r="B479" s="25"/>
      <c r="C479" s="25"/>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6"/>
      <c r="B480" s="25"/>
      <c r="C480" s="25"/>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6"/>
      <c r="B481" s="25"/>
      <c r="C481" s="25"/>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6"/>
      <c r="B482" s="25"/>
      <c r="C482" s="25"/>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6"/>
      <c r="B483" s="25"/>
      <c r="C483" s="25"/>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6"/>
      <c r="B484" s="25"/>
      <c r="C484" s="25"/>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6"/>
      <c r="B485" s="25"/>
      <c r="C485" s="25"/>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6"/>
      <c r="B486" s="25"/>
      <c r="C486" s="25"/>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6"/>
      <c r="B487" s="25"/>
      <c r="C487" s="25"/>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6"/>
      <c r="B488" s="25"/>
      <c r="C488" s="25"/>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6"/>
      <c r="B489" s="25"/>
      <c r="C489" s="25"/>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6"/>
      <c r="B490" s="25"/>
      <c r="C490" s="25"/>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6"/>
      <c r="B491" s="25"/>
      <c r="C491" s="25"/>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6"/>
      <c r="B492" s="25"/>
      <c r="C492" s="25"/>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6"/>
      <c r="B493" s="25"/>
      <c r="C493" s="25"/>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6"/>
      <c r="B494" s="25"/>
      <c r="C494" s="25"/>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6"/>
      <c r="B495" s="25"/>
      <c r="C495" s="25"/>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6"/>
      <c r="B496" s="25"/>
      <c r="C496" s="25"/>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6"/>
      <c r="B497" s="25"/>
      <c r="C497" s="25"/>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6"/>
      <c r="B498" s="25"/>
      <c r="C498" s="25"/>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6"/>
      <c r="B499" s="25"/>
      <c r="C499" s="25"/>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6"/>
      <c r="B500" s="25"/>
      <c r="C500" s="25"/>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6"/>
      <c r="B501" s="25"/>
      <c r="C501" s="25"/>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6"/>
      <c r="B502" s="25"/>
      <c r="C502" s="25"/>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6"/>
      <c r="B503" s="25"/>
      <c r="C503" s="25"/>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6"/>
      <c r="B504" s="25"/>
      <c r="C504" s="25"/>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6"/>
      <c r="B505" s="25"/>
      <c r="C505" s="25"/>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6"/>
      <c r="B506" s="25"/>
      <c r="C506" s="25"/>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6"/>
      <c r="B507" s="25"/>
      <c r="C507" s="25"/>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6"/>
      <c r="B508" s="25"/>
      <c r="C508" s="25"/>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6"/>
      <c r="B509" s="25"/>
      <c r="C509" s="25"/>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6"/>
      <c r="B510" s="25"/>
      <c r="C510" s="25"/>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6"/>
      <c r="B511" s="25"/>
      <c r="C511" s="25"/>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6"/>
      <c r="B512" s="25"/>
      <c r="C512" s="25"/>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6"/>
      <c r="B513" s="25"/>
      <c r="C513" s="25"/>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6"/>
      <c r="B514" s="25"/>
      <c r="C514" s="25"/>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6"/>
      <c r="B515" s="25"/>
      <c r="C515" s="25"/>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6"/>
      <c r="B516" s="25"/>
      <c r="C516" s="25"/>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6"/>
      <c r="B517" s="25"/>
      <c r="C517" s="25"/>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6"/>
      <c r="B518" s="25"/>
      <c r="C518" s="25"/>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6"/>
      <c r="B519" s="25"/>
      <c r="C519" s="25"/>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6"/>
      <c r="B520" s="25"/>
      <c r="C520" s="25"/>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6"/>
      <c r="B521" s="25"/>
      <c r="C521" s="25"/>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6"/>
      <c r="B522" s="25"/>
      <c r="C522" s="25"/>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6"/>
      <c r="B523" s="25"/>
      <c r="C523" s="25"/>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6"/>
      <c r="B524" s="25"/>
      <c r="C524" s="25"/>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6"/>
      <c r="B525" s="25"/>
      <c r="C525" s="25"/>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6"/>
      <c r="B526" s="25"/>
      <c r="C526" s="25"/>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6"/>
      <c r="B527" s="25"/>
      <c r="C527" s="25"/>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6"/>
      <c r="B528" s="25"/>
      <c r="C528" s="25"/>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6"/>
      <c r="B529" s="25"/>
      <c r="C529" s="25"/>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6"/>
      <c r="B530" s="25"/>
      <c r="C530" s="25"/>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6"/>
      <c r="B531" s="25"/>
      <c r="C531" s="25"/>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6"/>
      <c r="B532" s="25"/>
      <c r="C532" s="25"/>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6"/>
      <c r="B533" s="25"/>
      <c r="C533" s="25"/>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6"/>
      <c r="B534" s="25"/>
      <c r="C534" s="25"/>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6"/>
      <c r="B535" s="25"/>
      <c r="C535" s="25"/>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6"/>
      <c r="B536" s="25"/>
      <c r="C536" s="25"/>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6"/>
      <c r="B537" s="25"/>
      <c r="C537" s="25"/>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6"/>
      <c r="B538" s="25"/>
      <c r="C538" s="25"/>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6"/>
      <c r="B539" s="25"/>
      <c r="C539" s="25"/>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6"/>
      <c r="B540" s="25"/>
      <c r="C540" s="25"/>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6"/>
      <c r="B541" s="25"/>
      <c r="C541" s="25"/>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6"/>
      <c r="B542" s="25"/>
      <c r="C542" s="25"/>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6"/>
      <c r="B543" s="25"/>
      <c r="C543" s="25"/>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6"/>
      <c r="B544" s="25"/>
      <c r="C544" s="25"/>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6"/>
      <c r="B545" s="25"/>
      <c r="C545" s="25"/>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6"/>
      <c r="B546" s="25"/>
      <c r="C546" s="25"/>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6"/>
      <c r="B547" s="25"/>
      <c r="C547" s="25"/>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6"/>
      <c r="B548" s="25"/>
      <c r="C548" s="25"/>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6"/>
      <c r="B549" s="25"/>
      <c r="C549" s="25"/>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6"/>
      <c r="B550" s="25"/>
      <c r="C550" s="25"/>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6"/>
      <c r="B551" s="25"/>
      <c r="C551" s="25"/>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6"/>
      <c r="B552" s="25"/>
      <c r="C552" s="25"/>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6"/>
      <c r="B553" s="25"/>
      <c r="C553" s="25"/>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6"/>
      <c r="B554" s="25"/>
      <c r="C554" s="25"/>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6"/>
      <c r="B555" s="25"/>
      <c r="C555" s="25"/>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6"/>
      <c r="B556" s="25"/>
      <c r="C556" s="25"/>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6"/>
      <c r="B557" s="25"/>
      <c r="C557" s="25"/>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6"/>
      <c r="B558" s="25"/>
      <c r="C558" s="25"/>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6"/>
      <c r="B559" s="25"/>
      <c r="C559" s="25"/>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6"/>
      <c r="B560" s="25"/>
      <c r="C560" s="25"/>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6"/>
      <c r="B561" s="25"/>
      <c r="C561" s="25"/>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6"/>
      <c r="B562" s="25"/>
      <c r="C562" s="25"/>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6"/>
      <c r="B563" s="25"/>
      <c r="C563" s="25"/>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6"/>
      <c r="B564" s="25"/>
      <c r="C564" s="25"/>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6"/>
      <c r="B565" s="25"/>
      <c r="C565" s="25"/>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6"/>
      <c r="B566" s="25"/>
      <c r="C566" s="25"/>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6"/>
      <c r="B567" s="25"/>
      <c r="C567" s="25"/>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6"/>
      <c r="B568" s="25"/>
      <c r="C568" s="25"/>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6"/>
      <c r="B569" s="25"/>
      <c r="C569" s="25"/>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6"/>
      <c r="B570" s="25"/>
      <c r="C570" s="25"/>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6"/>
      <c r="B571" s="25"/>
      <c r="C571" s="25"/>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6"/>
      <c r="B572" s="25"/>
      <c r="C572" s="25"/>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6"/>
      <c r="B573" s="25"/>
      <c r="C573" s="25"/>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6"/>
      <c r="B574" s="25"/>
      <c r="C574" s="25"/>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6"/>
      <c r="B575" s="25"/>
      <c r="C575" s="25"/>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6"/>
      <c r="B576" s="25"/>
      <c r="C576" s="25"/>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6"/>
      <c r="B577" s="25"/>
      <c r="C577" s="25"/>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6"/>
      <c r="B578" s="25"/>
      <c r="C578" s="25"/>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6"/>
      <c r="B579" s="25"/>
      <c r="C579" s="25"/>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6"/>
      <c r="B580" s="25"/>
      <c r="C580" s="25"/>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6"/>
      <c r="B581" s="25"/>
      <c r="C581" s="25"/>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6"/>
      <c r="B582" s="25"/>
      <c r="C582" s="25"/>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6"/>
      <c r="B583" s="25"/>
      <c r="C583" s="25"/>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6"/>
      <c r="B584" s="25"/>
      <c r="C584" s="25"/>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6"/>
      <c r="B585" s="25"/>
      <c r="C585" s="25"/>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6"/>
      <c r="B586" s="25"/>
      <c r="C586" s="25"/>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6"/>
      <c r="B587" s="25"/>
      <c r="C587" s="25"/>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6"/>
      <c r="B588" s="25"/>
      <c r="C588" s="25"/>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6"/>
      <c r="B589" s="25"/>
      <c r="C589" s="25"/>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6"/>
      <c r="B590" s="25"/>
      <c r="C590" s="25"/>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6"/>
      <c r="B591" s="25"/>
      <c r="C591" s="25"/>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6"/>
      <c r="B592" s="25"/>
      <c r="C592" s="25"/>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6"/>
      <c r="B593" s="25"/>
      <c r="C593" s="25"/>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6"/>
      <c r="B594" s="25"/>
      <c r="C594" s="25"/>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6"/>
      <c r="B595" s="25"/>
      <c r="C595" s="25"/>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6"/>
      <c r="B596" s="25"/>
      <c r="C596" s="25"/>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6"/>
      <c r="B597" s="25"/>
      <c r="C597" s="25"/>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6"/>
      <c r="B598" s="25"/>
      <c r="C598" s="25"/>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6"/>
      <c r="B599" s="25"/>
      <c r="C599" s="25"/>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6"/>
      <c r="B600" s="25"/>
      <c r="C600" s="25"/>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6"/>
      <c r="B601" s="25"/>
      <c r="C601" s="25"/>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6"/>
      <c r="B602" s="25"/>
      <c r="C602" s="25"/>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6"/>
      <c r="B603" s="25"/>
      <c r="C603" s="25"/>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6"/>
      <c r="B604" s="25"/>
      <c r="C604" s="25"/>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6"/>
      <c r="B605" s="25"/>
      <c r="C605" s="25"/>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6"/>
      <c r="B606" s="25"/>
      <c r="C606" s="25"/>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6"/>
      <c r="B607" s="25"/>
      <c r="C607" s="25"/>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6"/>
      <c r="B608" s="25"/>
      <c r="C608" s="25"/>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6"/>
      <c r="B609" s="25"/>
      <c r="C609" s="25"/>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6"/>
      <c r="B610" s="25"/>
      <c r="C610" s="25"/>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6"/>
      <c r="B611" s="25"/>
      <c r="C611" s="25"/>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6"/>
      <c r="B612" s="25"/>
      <c r="C612" s="25"/>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6"/>
      <c r="B613" s="25"/>
      <c r="C613" s="25"/>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6"/>
      <c r="B614" s="25"/>
      <c r="C614" s="25"/>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6"/>
      <c r="B615" s="25"/>
      <c r="C615" s="25"/>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6"/>
      <c r="B616" s="25"/>
      <c r="C616" s="25"/>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6"/>
      <c r="B617" s="25"/>
      <c r="C617" s="25"/>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6"/>
      <c r="B618" s="25"/>
      <c r="C618" s="25"/>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6"/>
      <c r="B619" s="25"/>
      <c r="C619" s="25"/>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6"/>
      <c r="B620" s="25"/>
      <c r="C620" s="25"/>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6"/>
      <c r="B621" s="25"/>
      <c r="C621" s="25"/>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6"/>
      <c r="B622" s="25"/>
      <c r="C622" s="25"/>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6"/>
      <c r="B623" s="25"/>
      <c r="C623" s="25"/>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6"/>
      <c r="B624" s="25"/>
      <c r="C624" s="25"/>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6"/>
      <c r="B625" s="25"/>
      <c r="C625" s="25"/>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6"/>
      <c r="B626" s="25"/>
      <c r="C626" s="25"/>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6"/>
      <c r="B627" s="25"/>
      <c r="C627" s="25"/>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6"/>
      <c r="B628" s="25"/>
      <c r="C628" s="25"/>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6"/>
      <c r="B629" s="25"/>
      <c r="C629" s="25"/>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6"/>
      <c r="B630" s="25"/>
      <c r="C630" s="25"/>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6"/>
      <c r="B631" s="25"/>
      <c r="C631" s="25"/>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6"/>
      <c r="B632" s="25"/>
      <c r="C632" s="25"/>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6"/>
      <c r="B633" s="25"/>
      <c r="C633" s="25"/>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6"/>
      <c r="B634" s="25"/>
      <c r="C634" s="25"/>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6"/>
      <c r="B635" s="25"/>
      <c r="C635" s="25"/>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6"/>
      <c r="B636" s="25"/>
      <c r="C636" s="25"/>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6"/>
      <c r="B637" s="25"/>
      <c r="C637" s="25"/>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6"/>
      <c r="B638" s="25"/>
      <c r="C638" s="25"/>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6"/>
      <c r="B639" s="25"/>
      <c r="C639" s="25"/>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6"/>
      <c r="B640" s="25"/>
      <c r="C640" s="25"/>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6"/>
      <c r="B641" s="25"/>
      <c r="C641" s="25"/>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6"/>
      <c r="B642" s="25"/>
      <c r="C642" s="25"/>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6"/>
      <c r="B643" s="25"/>
      <c r="C643" s="25"/>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6"/>
      <c r="B644" s="25"/>
      <c r="C644" s="25"/>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6"/>
      <c r="B645" s="25"/>
      <c r="C645" s="25"/>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6"/>
      <c r="B646" s="25"/>
      <c r="C646" s="25"/>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6"/>
      <c r="B647" s="25"/>
      <c r="C647" s="25"/>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6"/>
      <c r="B648" s="25"/>
      <c r="C648" s="25"/>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6"/>
      <c r="B649" s="25"/>
      <c r="C649" s="25"/>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6"/>
      <c r="B650" s="25"/>
      <c r="C650" s="25"/>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6"/>
      <c r="B651" s="25"/>
      <c r="C651" s="25"/>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6"/>
      <c r="B652" s="25"/>
      <c r="C652" s="25"/>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6"/>
      <c r="B653" s="25"/>
      <c r="C653" s="25"/>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6"/>
      <c r="B654" s="25"/>
      <c r="C654" s="25"/>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6"/>
      <c r="B655" s="25"/>
      <c r="C655" s="25"/>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6"/>
      <c r="B656" s="25"/>
      <c r="C656" s="25"/>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6"/>
      <c r="B657" s="25"/>
      <c r="C657" s="25"/>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6"/>
      <c r="B658" s="25"/>
      <c r="C658" s="25"/>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6"/>
      <c r="B659" s="25"/>
      <c r="C659" s="25"/>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6"/>
      <c r="B660" s="25"/>
      <c r="C660" s="25"/>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6"/>
      <c r="B661" s="25"/>
      <c r="C661" s="25"/>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6"/>
      <c r="B662" s="25"/>
      <c r="C662" s="25"/>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6"/>
      <c r="B663" s="25"/>
      <c r="C663" s="25"/>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6"/>
      <c r="B664" s="25"/>
      <c r="C664" s="25"/>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6"/>
      <c r="B665" s="25"/>
      <c r="C665" s="25"/>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6"/>
      <c r="B666" s="25"/>
      <c r="C666" s="25"/>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6"/>
      <c r="B667" s="25"/>
      <c r="C667" s="25"/>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6"/>
      <c r="B668" s="25"/>
      <c r="C668" s="25"/>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6"/>
      <c r="B669" s="25"/>
      <c r="C669" s="25"/>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6"/>
      <c r="B670" s="25"/>
      <c r="C670" s="25"/>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6"/>
      <c r="B671" s="25"/>
      <c r="C671" s="25"/>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6"/>
      <c r="B672" s="25"/>
      <c r="C672" s="25"/>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6"/>
      <c r="B673" s="25"/>
      <c r="C673" s="25"/>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6"/>
      <c r="B674" s="25"/>
      <c r="C674" s="25"/>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6"/>
      <c r="B675" s="25"/>
      <c r="C675" s="25"/>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6"/>
      <c r="B676" s="25"/>
      <c r="C676" s="25"/>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6"/>
      <c r="B677" s="25"/>
      <c r="C677" s="25"/>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6"/>
      <c r="B678" s="25"/>
      <c r="C678" s="25"/>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6"/>
      <c r="B679" s="25"/>
      <c r="C679" s="25"/>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6"/>
      <c r="B680" s="25"/>
      <c r="C680" s="25"/>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6"/>
      <c r="B681" s="25"/>
      <c r="C681" s="25"/>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6"/>
      <c r="B682" s="25"/>
      <c r="C682" s="25"/>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6"/>
      <c r="B683" s="25"/>
      <c r="C683" s="25"/>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6"/>
      <c r="B684" s="25"/>
      <c r="C684" s="25"/>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6"/>
      <c r="B685" s="25"/>
      <c r="C685" s="25"/>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6"/>
      <c r="B686" s="25"/>
      <c r="C686" s="25"/>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6"/>
      <c r="B687" s="25"/>
      <c r="C687" s="25"/>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6"/>
      <c r="B688" s="25"/>
      <c r="C688" s="25"/>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6"/>
      <c r="B689" s="25"/>
      <c r="C689" s="25"/>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6"/>
      <c r="B690" s="25"/>
      <c r="C690" s="25"/>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6"/>
      <c r="B691" s="25"/>
      <c r="C691" s="25"/>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6"/>
      <c r="B692" s="25"/>
      <c r="C692" s="25"/>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6"/>
      <c r="B693" s="25"/>
      <c r="C693" s="25"/>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6"/>
      <c r="B694" s="25"/>
      <c r="C694" s="25"/>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6"/>
      <c r="B695" s="25"/>
      <c r="C695" s="25"/>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6"/>
      <c r="B696" s="25"/>
      <c r="C696" s="25"/>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6"/>
      <c r="B697" s="25"/>
      <c r="C697" s="25"/>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6"/>
      <c r="B698" s="25"/>
      <c r="C698" s="25"/>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6"/>
      <c r="B699" s="25"/>
      <c r="C699" s="25"/>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6"/>
      <c r="B700" s="25"/>
      <c r="C700" s="25"/>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6"/>
      <c r="B701" s="25"/>
      <c r="C701" s="25"/>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6"/>
      <c r="B702" s="25"/>
      <c r="C702" s="25"/>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6"/>
      <c r="B703" s="25"/>
      <c r="C703" s="25"/>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6"/>
      <c r="B704" s="25"/>
      <c r="C704" s="25"/>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6"/>
      <c r="B705" s="25"/>
      <c r="C705" s="25"/>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6"/>
      <c r="B706" s="25"/>
      <c r="C706" s="25"/>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6"/>
      <c r="B707" s="25"/>
      <c r="C707" s="25"/>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6"/>
      <c r="B708" s="25"/>
      <c r="C708" s="25"/>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6"/>
      <c r="B709" s="25"/>
      <c r="C709" s="25"/>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6"/>
      <c r="B710" s="25"/>
      <c r="C710" s="25"/>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6"/>
      <c r="B711" s="25"/>
      <c r="C711" s="25"/>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6"/>
      <c r="B712" s="25"/>
      <c r="C712" s="25"/>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6"/>
      <c r="B713" s="25"/>
      <c r="C713" s="25"/>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6"/>
      <c r="B714" s="25"/>
      <c r="C714" s="25"/>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6"/>
      <c r="B715" s="25"/>
      <c r="C715" s="25"/>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6"/>
      <c r="B716" s="25"/>
      <c r="C716" s="25"/>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6"/>
      <c r="B717" s="25"/>
      <c r="C717" s="25"/>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6"/>
      <c r="B718" s="25"/>
      <c r="C718" s="25"/>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6"/>
      <c r="B719" s="25"/>
      <c r="C719" s="25"/>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6"/>
      <c r="B720" s="25"/>
      <c r="C720" s="25"/>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6"/>
      <c r="B721" s="25"/>
      <c r="C721" s="25"/>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6"/>
      <c r="B722" s="25"/>
      <c r="C722" s="25"/>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6"/>
      <c r="B723" s="25"/>
      <c r="C723" s="25"/>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6"/>
      <c r="B724" s="25"/>
      <c r="C724" s="25"/>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6"/>
      <c r="B725" s="25"/>
      <c r="C725" s="25"/>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6"/>
      <c r="B726" s="25"/>
      <c r="C726" s="25"/>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6"/>
      <c r="B727" s="25"/>
      <c r="C727" s="25"/>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6"/>
      <c r="B728" s="25"/>
      <c r="C728" s="25"/>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6"/>
      <c r="B729" s="25"/>
      <c r="C729" s="25"/>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6"/>
      <c r="B730" s="25"/>
      <c r="C730" s="25"/>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6"/>
      <c r="B731" s="25"/>
      <c r="C731" s="25"/>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6"/>
      <c r="B732" s="25"/>
      <c r="C732" s="25"/>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6"/>
      <c r="B733" s="25"/>
      <c r="C733" s="25"/>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6"/>
      <c r="B734" s="25"/>
      <c r="C734" s="25"/>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6"/>
      <c r="B735" s="25"/>
      <c r="C735" s="25"/>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6"/>
      <c r="B736" s="25"/>
      <c r="C736" s="25"/>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6"/>
      <c r="B737" s="25"/>
      <c r="C737" s="25"/>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6"/>
      <c r="B738" s="25"/>
      <c r="C738" s="25"/>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6"/>
      <c r="B739" s="25"/>
      <c r="C739" s="25"/>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6"/>
      <c r="B740" s="25"/>
      <c r="C740" s="25"/>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6"/>
      <c r="B741" s="25"/>
      <c r="C741" s="25"/>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6"/>
      <c r="B742" s="25"/>
      <c r="C742" s="25"/>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6"/>
      <c r="B743" s="25"/>
      <c r="C743" s="25"/>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6"/>
      <c r="B744" s="25"/>
      <c r="C744" s="25"/>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6"/>
      <c r="B745" s="25"/>
      <c r="C745" s="25"/>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6"/>
      <c r="B746" s="25"/>
      <c r="C746" s="25"/>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6"/>
      <c r="B747" s="25"/>
      <c r="C747" s="25"/>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6"/>
      <c r="B748" s="25"/>
      <c r="C748" s="25"/>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6"/>
      <c r="B749" s="25"/>
      <c r="C749" s="25"/>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6"/>
      <c r="B750" s="25"/>
      <c r="C750" s="25"/>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6"/>
      <c r="B751" s="25"/>
      <c r="C751" s="25"/>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6"/>
      <c r="B752" s="25"/>
      <c r="C752" s="25"/>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6"/>
      <c r="B753" s="25"/>
      <c r="C753" s="25"/>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6"/>
      <c r="B754" s="25"/>
      <c r="C754" s="25"/>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6"/>
      <c r="B755" s="25"/>
      <c r="C755" s="25"/>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6"/>
      <c r="B756" s="25"/>
      <c r="C756" s="25"/>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6"/>
      <c r="B757" s="25"/>
      <c r="C757" s="25"/>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6"/>
      <c r="B758" s="25"/>
      <c r="C758" s="25"/>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6"/>
      <c r="B759" s="25"/>
      <c r="C759" s="25"/>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6"/>
      <c r="B760" s="25"/>
      <c r="C760" s="25"/>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6"/>
      <c r="B761" s="25"/>
      <c r="C761" s="25"/>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6"/>
      <c r="B762" s="25"/>
      <c r="C762" s="25"/>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6"/>
      <c r="B763" s="25"/>
      <c r="C763" s="25"/>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6"/>
      <c r="B764" s="25"/>
      <c r="C764" s="25"/>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6"/>
      <c r="B765" s="25"/>
      <c r="C765" s="25"/>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6"/>
      <c r="B766" s="25"/>
      <c r="C766" s="25"/>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6"/>
      <c r="B767" s="25"/>
      <c r="C767" s="25"/>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6"/>
      <c r="B768" s="25"/>
      <c r="C768" s="25"/>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6"/>
      <c r="B769" s="25"/>
      <c r="C769" s="25"/>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6"/>
      <c r="B770" s="25"/>
      <c r="C770" s="25"/>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6"/>
      <c r="B771" s="25"/>
      <c r="C771" s="25"/>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6"/>
      <c r="B772" s="25"/>
      <c r="C772" s="25"/>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6"/>
      <c r="B773" s="25"/>
      <c r="C773" s="25"/>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6"/>
      <c r="B774" s="25"/>
      <c r="C774" s="25"/>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6"/>
      <c r="B775" s="25"/>
      <c r="C775" s="25"/>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6"/>
      <c r="B776" s="25"/>
      <c r="C776" s="25"/>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6"/>
      <c r="B777" s="25"/>
      <c r="C777" s="25"/>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6"/>
      <c r="B778" s="25"/>
      <c r="C778" s="25"/>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6"/>
      <c r="B779" s="25"/>
      <c r="C779" s="25"/>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6"/>
      <c r="B780" s="25"/>
      <c r="C780" s="25"/>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6"/>
      <c r="B781" s="25"/>
      <c r="C781" s="25"/>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6"/>
      <c r="B782" s="25"/>
      <c r="C782" s="25"/>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6"/>
      <c r="B783" s="25"/>
      <c r="C783" s="25"/>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6"/>
      <c r="B784" s="25"/>
      <c r="C784" s="25"/>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6"/>
      <c r="B785" s="25"/>
      <c r="C785" s="25"/>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6"/>
      <c r="B786" s="25"/>
      <c r="C786" s="25"/>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6"/>
      <c r="B787" s="25"/>
      <c r="C787" s="25"/>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6"/>
      <c r="B788" s="25"/>
      <c r="C788" s="25"/>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6"/>
      <c r="B789" s="25"/>
      <c r="C789" s="25"/>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6"/>
      <c r="B790" s="25"/>
      <c r="C790" s="25"/>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6"/>
      <c r="B791" s="25"/>
      <c r="C791" s="25"/>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6"/>
      <c r="B792" s="25"/>
      <c r="C792" s="25"/>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6"/>
      <c r="B793" s="25"/>
      <c r="C793" s="25"/>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6"/>
      <c r="B794" s="25"/>
      <c r="C794" s="25"/>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6"/>
      <c r="B795" s="25"/>
      <c r="C795" s="25"/>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6"/>
      <c r="B796" s="25"/>
      <c r="C796" s="25"/>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6"/>
      <c r="B797" s="25"/>
      <c r="C797" s="25"/>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6"/>
      <c r="B798" s="25"/>
      <c r="C798" s="25"/>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6"/>
      <c r="B799" s="25"/>
      <c r="C799" s="25"/>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6"/>
      <c r="B800" s="25"/>
      <c r="C800" s="25"/>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6"/>
      <c r="B801" s="25"/>
      <c r="C801" s="25"/>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6"/>
      <c r="B802" s="25"/>
      <c r="C802" s="25"/>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6"/>
      <c r="B803" s="25"/>
      <c r="C803" s="25"/>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6"/>
      <c r="B804" s="25"/>
      <c r="C804" s="25"/>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6"/>
      <c r="B805" s="25"/>
      <c r="C805" s="25"/>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6"/>
      <c r="B806" s="25"/>
      <c r="C806" s="25"/>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6"/>
      <c r="B807" s="25"/>
      <c r="C807" s="25"/>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6"/>
      <c r="B808" s="25"/>
      <c r="C808" s="25"/>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6"/>
      <c r="B809" s="25"/>
      <c r="C809" s="25"/>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6"/>
      <c r="B810" s="25"/>
      <c r="C810" s="25"/>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6"/>
      <c r="B811" s="25"/>
      <c r="C811" s="25"/>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6"/>
      <c r="B812" s="25"/>
      <c r="C812" s="25"/>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6"/>
      <c r="B813" s="25"/>
      <c r="C813" s="25"/>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6"/>
      <c r="B814" s="25"/>
      <c r="C814" s="25"/>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6"/>
      <c r="B815" s="25"/>
      <c r="C815" s="25"/>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6"/>
      <c r="B816" s="25"/>
      <c r="C816" s="25"/>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6"/>
      <c r="B817" s="25"/>
      <c r="C817" s="25"/>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6"/>
      <c r="B818" s="25"/>
      <c r="C818" s="25"/>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6"/>
      <c r="B819" s="25"/>
      <c r="C819" s="25"/>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6"/>
      <c r="B820" s="25"/>
      <c r="C820" s="25"/>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6"/>
      <c r="B821" s="25"/>
      <c r="C821" s="25"/>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6"/>
      <c r="B822" s="25"/>
      <c r="C822" s="25"/>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6"/>
      <c r="B823" s="25"/>
      <c r="C823" s="25"/>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6"/>
      <c r="B824" s="25"/>
      <c r="C824" s="25"/>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6"/>
      <c r="B825" s="25"/>
      <c r="C825" s="25"/>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6"/>
      <c r="B826" s="25"/>
      <c r="C826" s="25"/>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6"/>
      <c r="B827" s="25"/>
      <c r="C827" s="25"/>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6"/>
      <c r="B828" s="25"/>
      <c r="C828" s="25"/>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6"/>
      <c r="B829" s="25"/>
      <c r="C829" s="25"/>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6"/>
      <c r="B830" s="25"/>
      <c r="C830" s="25"/>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6"/>
      <c r="B831" s="25"/>
      <c r="C831" s="25"/>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6"/>
      <c r="B832" s="25"/>
      <c r="C832" s="25"/>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6"/>
      <c r="B833" s="25"/>
      <c r="C833" s="25"/>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6"/>
      <c r="B834" s="25"/>
      <c r="C834" s="25"/>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6"/>
      <c r="B835" s="25"/>
      <c r="C835" s="25"/>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6"/>
      <c r="B836" s="25"/>
      <c r="C836" s="25"/>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6"/>
      <c r="B837" s="25"/>
      <c r="C837" s="25"/>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6"/>
      <c r="B838" s="25"/>
      <c r="C838" s="25"/>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6"/>
      <c r="B839" s="25"/>
      <c r="C839" s="25"/>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6"/>
      <c r="B840" s="25"/>
      <c r="C840" s="25"/>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6"/>
      <c r="B841" s="25"/>
      <c r="C841" s="25"/>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6"/>
      <c r="B842" s="25"/>
      <c r="C842" s="25"/>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6"/>
      <c r="B843" s="25"/>
      <c r="C843" s="25"/>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6"/>
      <c r="B844" s="25"/>
      <c r="C844" s="25"/>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6"/>
      <c r="B845" s="25"/>
      <c r="C845" s="25"/>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6"/>
      <c r="B846" s="25"/>
      <c r="C846" s="25"/>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6"/>
      <c r="B847" s="25"/>
      <c r="C847" s="25"/>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6"/>
      <c r="B848" s="25"/>
      <c r="C848" s="25"/>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6"/>
      <c r="B849" s="25"/>
      <c r="C849" s="25"/>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6"/>
      <c r="B850" s="25"/>
      <c r="C850" s="25"/>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6"/>
      <c r="B851" s="25"/>
      <c r="C851" s="25"/>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6"/>
      <c r="B852" s="25"/>
      <c r="C852" s="25"/>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6"/>
      <c r="B853" s="25"/>
      <c r="C853" s="25"/>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6"/>
      <c r="B854" s="25"/>
      <c r="C854" s="25"/>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6"/>
      <c r="B855" s="25"/>
      <c r="C855" s="25"/>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6"/>
      <c r="B856" s="25"/>
      <c r="C856" s="25"/>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6"/>
      <c r="B857" s="25"/>
      <c r="C857" s="25"/>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6"/>
      <c r="B858" s="25"/>
      <c r="C858" s="25"/>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6"/>
      <c r="B859" s="25"/>
      <c r="C859" s="25"/>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6"/>
      <c r="B860" s="25"/>
      <c r="C860" s="25"/>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6"/>
      <c r="B861" s="25"/>
      <c r="C861" s="25"/>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6"/>
      <c r="B862" s="25"/>
      <c r="C862" s="25"/>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6"/>
      <c r="B863" s="25"/>
      <c r="C863" s="25"/>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6"/>
      <c r="B864" s="25"/>
      <c r="C864" s="25"/>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6"/>
      <c r="B865" s="25"/>
      <c r="C865" s="25"/>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6"/>
      <c r="B866" s="25"/>
      <c r="C866" s="25"/>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6"/>
      <c r="B867" s="25"/>
      <c r="C867" s="25"/>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6"/>
      <c r="B868" s="25"/>
      <c r="C868" s="25"/>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6"/>
      <c r="B869" s="25"/>
      <c r="C869" s="25"/>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6"/>
      <c r="B870" s="25"/>
      <c r="C870" s="25"/>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6"/>
      <c r="B871" s="25"/>
      <c r="C871" s="25"/>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6"/>
      <c r="B872" s="25"/>
      <c r="C872" s="25"/>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6"/>
      <c r="B873" s="25"/>
      <c r="C873" s="25"/>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6"/>
      <c r="B874" s="25"/>
      <c r="C874" s="25"/>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6"/>
      <c r="B875" s="25"/>
      <c r="C875" s="25"/>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6"/>
      <c r="B876" s="25"/>
      <c r="C876" s="25"/>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6"/>
      <c r="B877" s="25"/>
      <c r="C877" s="25"/>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6"/>
      <c r="B878" s="25"/>
      <c r="C878" s="25"/>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6"/>
      <c r="B879" s="25"/>
      <c r="C879" s="25"/>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6"/>
      <c r="B880" s="25"/>
      <c r="C880" s="25"/>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6"/>
      <c r="B881" s="25"/>
      <c r="C881" s="25"/>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6"/>
      <c r="B882" s="25"/>
      <c r="C882" s="25"/>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6"/>
      <c r="B883" s="25"/>
      <c r="C883" s="25"/>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6"/>
      <c r="B884" s="25"/>
      <c r="C884" s="25"/>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6"/>
      <c r="B885" s="25"/>
      <c r="C885" s="25"/>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6"/>
      <c r="B886" s="25"/>
      <c r="C886" s="25"/>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6"/>
      <c r="B887" s="25"/>
      <c r="C887" s="25"/>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6"/>
      <c r="B888" s="25"/>
      <c r="C888" s="25"/>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6"/>
      <c r="B889" s="25"/>
      <c r="C889" s="25"/>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6"/>
      <c r="B890" s="25"/>
      <c r="C890" s="25"/>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6"/>
      <c r="B891" s="25"/>
      <c r="C891" s="25"/>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6"/>
      <c r="B892" s="25"/>
      <c r="C892" s="25"/>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6"/>
      <c r="B893" s="25"/>
      <c r="C893" s="25"/>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6"/>
      <c r="B894" s="25"/>
      <c r="C894" s="25"/>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6"/>
      <c r="B895" s="25"/>
      <c r="C895" s="25"/>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6"/>
      <c r="B896" s="25"/>
      <c r="C896" s="25"/>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6"/>
      <c r="B897" s="25"/>
      <c r="C897" s="25"/>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6"/>
      <c r="B898" s="25"/>
      <c r="C898" s="25"/>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6"/>
      <c r="B899" s="25"/>
      <c r="C899" s="25"/>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6"/>
      <c r="B900" s="25"/>
      <c r="C900" s="25"/>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6"/>
      <c r="B901" s="25"/>
      <c r="C901" s="25"/>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6"/>
      <c r="B902" s="25"/>
      <c r="C902" s="25"/>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6"/>
      <c r="B903" s="25"/>
      <c r="C903" s="25"/>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6"/>
      <c r="B904" s="25"/>
      <c r="C904" s="25"/>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6"/>
      <c r="B905" s="25"/>
      <c r="C905" s="25"/>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6"/>
      <c r="B906" s="25"/>
      <c r="C906" s="25"/>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6"/>
      <c r="B907" s="25"/>
      <c r="C907" s="25"/>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6"/>
      <c r="B908" s="25"/>
      <c r="C908" s="25"/>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6"/>
      <c r="B909" s="25"/>
      <c r="C909" s="25"/>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6"/>
      <c r="B910" s="25"/>
      <c r="C910" s="25"/>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6"/>
      <c r="B911" s="25"/>
      <c r="C911" s="25"/>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6"/>
      <c r="B912" s="25"/>
      <c r="C912" s="25"/>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6"/>
      <c r="B913" s="25"/>
      <c r="C913" s="25"/>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6"/>
      <c r="B914" s="25"/>
      <c r="C914" s="25"/>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6"/>
      <c r="B915" s="25"/>
      <c r="C915" s="25"/>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6"/>
      <c r="B916" s="25"/>
      <c r="C916" s="25"/>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6"/>
      <c r="B917" s="25"/>
      <c r="C917" s="25"/>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6"/>
      <c r="B918" s="25"/>
      <c r="C918" s="25"/>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6"/>
      <c r="B919" s="25"/>
      <c r="C919" s="25"/>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6"/>
      <c r="B920" s="25"/>
      <c r="C920" s="25"/>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6"/>
      <c r="B921" s="25"/>
      <c r="C921" s="25"/>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6"/>
      <c r="B922" s="25"/>
      <c r="C922" s="25"/>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6"/>
      <c r="B923" s="25"/>
      <c r="C923" s="25"/>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6"/>
      <c r="B924" s="25"/>
      <c r="C924" s="25"/>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6"/>
      <c r="B925" s="25"/>
      <c r="C925" s="25"/>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6"/>
      <c r="B926" s="25"/>
      <c r="C926" s="25"/>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6"/>
      <c r="B927" s="25"/>
      <c r="C927" s="25"/>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6"/>
      <c r="B928" s="25"/>
      <c r="C928" s="25"/>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6"/>
      <c r="B929" s="25"/>
      <c r="C929" s="25"/>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6"/>
      <c r="B930" s="25"/>
      <c r="C930" s="25"/>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6"/>
      <c r="B931" s="25"/>
      <c r="C931" s="25"/>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6"/>
      <c r="B932" s="25"/>
      <c r="C932" s="25"/>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6"/>
      <c r="B933" s="25"/>
      <c r="C933" s="25"/>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6"/>
      <c r="B934" s="25"/>
      <c r="C934" s="25"/>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6"/>
      <c r="B935" s="25"/>
      <c r="C935" s="25"/>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6"/>
      <c r="B936" s="25"/>
      <c r="C936" s="25"/>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6"/>
      <c r="B937" s="25"/>
      <c r="C937" s="25"/>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6"/>
      <c r="B938" s="25"/>
      <c r="C938" s="25"/>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6"/>
      <c r="B939" s="25"/>
      <c r="C939" s="25"/>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6"/>
      <c r="B940" s="25"/>
      <c r="C940" s="25"/>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6"/>
      <c r="B941" s="25"/>
      <c r="C941" s="25"/>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6"/>
      <c r="B942" s="25"/>
      <c r="C942" s="25"/>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6"/>
      <c r="B943" s="25"/>
      <c r="C943" s="25"/>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6"/>
      <c r="B944" s="25"/>
      <c r="C944" s="25"/>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6"/>
      <c r="B945" s="25"/>
      <c r="C945" s="25"/>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6"/>
      <c r="B946" s="25"/>
      <c r="C946" s="25"/>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6"/>
      <c r="B947" s="25"/>
      <c r="C947" s="25"/>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6"/>
      <c r="B948" s="25"/>
      <c r="C948" s="25"/>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6"/>
      <c r="B949" s="25"/>
      <c r="C949" s="25"/>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6"/>
      <c r="B950" s="25"/>
      <c r="C950" s="25"/>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6"/>
      <c r="B951" s="25"/>
      <c r="C951" s="25"/>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6"/>
      <c r="B952" s="25"/>
      <c r="C952" s="25"/>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6"/>
      <c r="B953" s="25"/>
      <c r="C953" s="25"/>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6"/>
      <c r="B954" s="25"/>
      <c r="C954" s="25"/>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6"/>
      <c r="B955" s="25"/>
      <c r="C955" s="25"/>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6"/>
      <c r="B956" s="25"/>
      <c r="C956" s="25"/>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6"/>
      <c r="B957" s="25"/>
      <c r="C957" s="25"/>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6"/>
      <c r="B958" s="25"/>
      <c r="C958" s="25"/>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6"/>
      <c r="B959" s="25"/>
      <c r="C959" s="25"/>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6"/>
      <c r="B960" s="25"/>
      <c r="C960" s="25"/>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6"/>
      <c r="B961" s="25"/>
      <c r="C961" s="25"/>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6"/>
      <c r="B962" s="25"/>
      <c r="C962" s="25"/>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6"/>
      <c r="B963" s="25"/>
      <c r="C963" s="25"/>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6"/>
      <c r="B964" s="25"/>
      <c r="C964" s="25"/>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6"/>
      <c r="B965" s="25"/>
      <c r="C965" s="25"/>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6"/>
      <c r="B966" s="25"/>
      <c r="C966" s="25"/>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6"/>
      <c r="B967" s="25"/>
      <c r="C967" s="25"/>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6"/>
      <c r="B968" s="25"/>
      <c r="C968" s="25"/>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6"/>
      <c r="B969" s="25"/>
      <c r="C969" s="25"/>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6"/>
      <c r="B970" s="25"/>
      <c r="C970" s="25"/>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6"/>
      <c r="B971" s="25"/>
      <c r="C971" s="25"/>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6"/>
      <c r="B972" s="25"/>
      <c r="C972" s="25"/>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6"/>
      <c r="B973" s="25"/>
      <c r="C973" s="25"/>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6"/>
      <c r="B974" s="25"/>
      <c r="C974" s="25"/>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6"/>
      <c r="B975" s="25"/>
      <c r="C975" s="25"/>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6"/>
      <c r="B976" s="25"/>
      <c r="C976" s="25"/>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6"/>
      <c r="B977" s="25"/>
      <c r="C977" s="25"/>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6"/>
      <c r="B978" s="25"/>
      <c r="C978" s="25"/>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6"/>
      <c r="B979" s="25"/>
      <c r="C979" s="25"/>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6"/>
      <c r="B980" s="25"/>
      <c r="C980" s="25"/>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6"/>
      <c r="B981" s="25"/>
      <c r="C981" s="25"/>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6"/>
      <c r="B982" s="25"/>
      <c r="C982" s="25"/>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6"/>
      <c r="B983" s="25"/>
      <c r="C983" s="25"/>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6"/>
      <c r="B984" s="25"/>
      <c r="C984" s="25"/>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6"/>
      <c r="B985" s="25"/>
      <c r="C985" s="25"/>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6"/>
      <c r="B986" s="25"/>
      <c r="C986" s="25"/>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6"/>
      <c r="B987" s="25"/>
      <c r="C987" s="25"/>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6"/>
      <c r="B988" s="25"/>
      <c r="C988" s="25"/>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6"/>
      <c r="B989" s="25"/>
      <c r="C989" s="25"/>
      <c r="D989" s="2"/>
      <c r="E989" s="2"/>
      <c r="F989" s="2"/>
      <c r="G989" s="2"/>
      <c r="H989" s="2"/>
      <c r="I989" s="2"/>
      <c r="J989" s="2"/>
      <c r="K989" s="2"/>
      <c r="L989" s="2"/>
      <c r="M989" s="2"/>
      <c r="N989" s="2"/>
      <c r="O989" s="2"/>
      <c r="P989" s="2"/>
      <c r="Q989" s="2"/>
      <c r="R989" s="2"/>
      <c r="S989" s="2"/>
      <c r="T989" s="2"/>
      <c r="U989" s="2"/>
      <c r="V989" s="2"/>
      <c r="W989" s="2"/>
      <c r="X989" s="2"/>
      <c r="Y989" s="2"/>
      <c r="Z989" s="2"/>
      <c r="AA989" s="2"/>
    </row>
  </sheetData>
  <hyperlinks>
    <hyperlink r:id="rId1" ref="D2"/>
    <hyperlink r:id="rId2" ref="H2"/>
    <hyperlink r:id="rId3" ref="D3"/>
    <hyperlink r:id="rId4" ref="H3"/>
    <hyperlink r:id="rId5" ref="D4"/>
    <hyperlink r:id="rId6" ref="H4"/>
    <hyperlink r:id="rId7" ref="D5"/>
    <hyperlink r:id="rId8" ref="H5"/>
    <hyperlink r:id="rId9" ref="D6"/>
    <hyperlink r:id="rId10" ref="D7"/>
    <hyperlink r:id="rId11" ref="H7"/>
    <hyperlink r:id="rId12" ref="D8"/>
    <hyperlink r:id="rId13" ref="D9"/>
    <hyperlink r:id="rId14" ref="D10"/>
    <hyperlink r:id="rId15" ref="D11"/>
    <hyperlink r:id="rId16" ref="D12"/>
    <hyperlink r:id="rId17" ref="H12"/>
    <hyperlink r:id="rId18" ref="D13"/>
    <hyperlink r:id="rId19" ref="D14"/>
    <hyperlink r:id="rId20" ref="D15"/>
    <hyperlink r:id="rId21" ref="H15"/>
    <hyperlink r:id="rId22" ref="D16"/>
    <hyperlink r:id="rId23" ref="H16"/>
    <hyperlink r:id="rId24" ref="D17"/>
    <hyperlink r:id="rId25" ref="H17"/>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6.14"/>
    <col customWidth="1" min="3" max="3" width="41.57"/>
    <col customWidth="1" min="4" max="4" width="33.0"/>
    <col customWidth="1" min="5" max="5" width="18.14"/>
  </cols>
  <sheetData>
    <row r="1" ht="22.5" customHeight="1">
      <c r="A1" s="1" t="s">
        <v>0</v>
      </c>
      <c r="B1" s="1" t="s">
        <v>1</v>
      </c>
      <c r="C1" s="1" t="s">
        <v>2</v>
      </c>
      <c r="D1" s="1" t="s">
        <v>3</v>
      </c>
      <c r="E1" s="1" t="s">
        <v>4</v>
      </c>
      <c r="H1" s="1" t="s">
        <v>5</v>
      </c>
      <c r="I1" s="1" t="s">
        <v>6</v>
      </c>
      <c r="J1" s="1" t="s">
        <v>7</v>
      </c>
      <c r="K1" s="2"/>
      <c r="L1" s="2"/>
      <c r="M1" s="2"/>
      <c r="N1" s="2"/>
      <c r="O1" s="2"/>
      <c r="P1" s="2"/>
      <c r="Q1" s="2"/>
      <c r="R1" s="2"/>
      <c r="S1" s="2"/>
      <c r="T1" s="2"/>
      <c r="U1" s="2"/>
      <c r="V1" s="2"/>
      <c r="W1" s="2"/>
      <c r="X1" s="2"/>
      <c r="Y1" s="2"/>
      <c r="Z1" s="2"/>
      <c r="AA1" s="2"/>
    </row>
    <row r="2">
      <c r="A2" s="1">
        <v>1821.0</v>
      </c>
      <c r="B2" s="1" t="s">
        <v>16</v>
      </c>
      <c r="C2" s="1" t="s">
        <v>17</v>
      </c>
      <c r="D2" s="12" t="s">
        <v>18</v>
      </c>
      <c r="E2" s="13" t="s">
        <v>15</v>
      </c>
      <c r="F2" t="str">
        <f t="shared" ref="F2:F32" si="1">CONCATENATE("Spree-",A2)</f>
        <v>Spree-1821</v>
      </c>
      <c r="G2" s="14" t="str">
        <f t="shared" ref="G2:G32" si="2">HYPERLINK(D2,F2)</f>
        <v>Spree-1821</v>
      </c>
      <c r="I2" s="12" t="s">
        <v>26</v>
      </c>
      <c r="J2" s="1" t="s">
        <v>30</v>
      </c>
      <c r="K2" s="2"/>
      <c r="L2" s="2"/>
      <c r="M2" s="2"/>
      <c r="N2" s="2"/>
      <c r="O2" s="2"/>
      <c r="P2" s="2"/>
      <c r="Q2" s="2"/>
      <c r="R2" s="2"/>
      <c r="S2" s="2"/>
      <c r="T2" s="2"/>
      <c r="U2" s="2"/>
      <c r="V2" s="2"/>
      <c r="W2" s="2"/>
      <c r="X2" s="2"/>
      <c r="Y2" s="2"/>
      <c r="Z2" s="2"/>
      <c r="AA2" s="2"/>
    </row>
    <row r="3">
      <c r="A3" s="1">
        <v>8384.0</v>
      </c>
      <c r="B3" s="1" t="s">
        <v>31</v>
      </c>
      <c r="D3" s="12" t="s">
        <v>32</v>
      </c>
      <c r="E3" s="13" t="s">
        <v>15</v>
      </c>
      <c r="F3" t="str">
        <f t="shared" si="1"/>
        <v>Spree-8384</v>
      </c>
      <c r="G3" s="14" t="str">
        <f t="shared" si="2"/>
        <v>Spree-8384</v>
      </c>
      <c r="K3" s="2"/>
      <c r="L3" s="2"/>
      <c r="M3" s="2"/>
      <c r="N3" s="2"/>
      <c r="O3" s="2"/>
      <c r="P3" s="2"/>
      <c r="Q3" s="2"/>
      <c r="R3" s="2"/>
      <c r="S3" s="2"/>
      <c r="T3" s="2"/>
      <c r="U3" s="2"/>
      <c r="V3" s="2"/>
      <c r="W3" s="2"/>
      <c r="X3" s="2"/>
      <c r="Y3" s="2"/>
      <c r="Z3" s="2"/>
      <c r="AA3" s="2"/>
    </row>
    <row r="4">
      <c r="A4" s="1">
        <v>3010.0</v>
      </c>
      <c r="B4" s="1" t="s">
        <v>34</v>
      </c>
      <c r="C4" s="1" t="s">
        <v>35</v>
      </c>
      <c r="D4" s="12" t="s">
        <v>36</v>
      </c>
      <c r="E4" s="13" t="s">
        <v>37</v>
      </c>
      <c r="F4" t="str">
        <f t="shared" si="1"/>
        <v>Spree-3010</v>
      </c>
      <c r="G4" s="14" t="str">
        <f t="shared" si="2"/>
        <v>Spree-3010</v>
      </c>
      <c r="H4" s="1" t="s">
        <v>38</v>
      </c>
      <c r="J4" s="1" t="s">
        <v>39</v>
      </c>
      <c r="K4" s="2"/>
      <c r="L4" s="2"/>
      <c r="M4" s="2"/>
      <c r="N4" s="2"/>
      <c r="O4" s="2"/>
      <c r="P4" s="2"/>
      <c r="Q4" s="2"/>
      <c r="R4" s="2"/>
      <c r="S4" s="2"/>
      <c r="T4" s="2"/>
      <c r="U4" s="2"/>
      <c r="V4" s="2"/>
      <c r="W4" s="2"/>
      <c r="X4" s="2"/>
      <c r="Y4" s="2"/>
      <c r="Z4" s="2"/>
      <c r="AA4" s="2"/>
    </row>
    <row r="5">
      <c r="A5" s="1">
        <v>706.0</v>
      </c>
      <c r="B5" s="1" t="s">
        <v>40</v>
      </c>
      <c r="C5" s="1" t="s">
        <v>41</v>
      </c>
      <c r="D5" s="12" t="s">
        <v>42</v>
      </c>
      <c r="E5" s="13" t="s">
        <v>47</v>
      </c>
      <c r="F5" t="str">
        <f t="shared" si="1"/>
        <v>Spree-706</v>
      </c>
      <c r="G5" s="14" t="str">
        <f t="shared" si="2"/>
        <v>Spree-706</v>
      </c>
      <c r="H5" s="1" t="s">
        <v>38</v>
      </c>
      <c r="I5" s="12" t="s">
        <v>48</v>
      </c>
      <c r="J5" s="1" t="s">
        <v>54</v>
      </c>
      <c r="K5" s="19"/>
      <c r="L5" s="19"/>
      <c r="M5" s="19"/>
      <c r="N5" s="19"/>
      <c r="O5" s="19"/>
      <c r="P5" s="19"/>
      <c r="Q5" s="19"/>
      <c r="R5" s="19"/>
      <c r="S5" s="19"/>
      <c r="T5" s="19"/>
      <c r="U5" s="19"/>
      <c r="V5" s="19"/>
      <c r="W5" s="19"/>
      <c r="X5" s="19"/>
      <c r="Y5" s="19"/>
      <c r="Z5" s="19"/>
      <c r="AA5" s="19"/>
    </row>
    <row r="6">
      <c r="A6" s="1">
        <v>1169.0</v>
      </c>
      <c r="B6" s="1" t="s">
        <v>60</v>
      </c>
      <c r="C6" s="1" t="s">
        <v>61</v>
      </c>
      <c r="D6" s="12" t="s">
        <v>62</v>
      </c>
      <c r="E6" s="13" t="s">
        <v>23</v>
      </c>
      <c r="F6" t="str">
        <f t="shared" si="1"/>
        <v>Spree-1169</v>
      </c>
      <c r="G6" s="14" t="str">
        <f t="shared" si="2"/>
        <v>Spree-1169</v>
      </c>
      <c r="K6" s="2"/>
      <c r="L6" s="2"/>
      <c r="M6" s="2"/>
      <c r="N6" s="2"/>
      <c r="O6" s="2"/>
      <c r="P6" s="2"/>
      <c r="Q6" s="2"/>
      <c r="R6" s="2"/>
      <c r="S6" s="2"/>
      <c r="T6" s="2"/>
      <c r="U6" s="2"/>
      <c r="V6" s="2"/>
      <c r="W6" s="2"/>
      <c r="X6" s="2"/>
      <c r="Y6" s="2"/>
      <c r="Z6" s="2"/>
      <c r="AA6" s="2"/>
    </row>
    <row r="7">
      <c r="A7" s="1">
        <v>2322.0</v>
      </c>
      <c r="B7" s="1" t="s">
        <v>69</v>
      </c>
      <c r="D7" s="12" t="s">
        <v>70</v>
      </c>
      <c r="E7" s="13" t="s">
        <v>23</v>
      </c>
      <c r="F7" t="str">
        <f t="shared" si="1"/>
        <v>Spree-2322</v>
      </c>
      <c r="G7" s="14" t="str">
        <f t="shared" si="2"/>
        <v>Spree-2322</v>
      </c>
      <c r="K7" s="2"/>
      <c r="L7" s="2"/>
      <c r="M7" s="2"/>
      <c r="N7" s="2"/>
      <c r="O7" s="2"/>
      <c r="P7" s="2"/>
      <c r="Q7" s="2"/>
      <c r="R7" s="2"/>
      <c r="S7" s="2"/>
      <c r="T7" s="2"/>
      <c r="U7" s="2"/>
      <c r="V7" s="2"/>
      <c r="W7" s="2"/>
      <c r="X7" s="2"/>
      <c r="Y7" s="2"/>
      <c r="Z7" s="2"/>
      <c r="AA7" s="2"/>
    </row>
    <row r="8">
      <c r="A8" s="1">
        <v>5306.0</v>
      </c>
      <c r="B8" s="1" t="s">
        <v>77</v>
      </c>
      <c r="C8" s="1" t="s">
        <v>78</v>
      </c>
      <c r="D8" s="12" t="s">
        <v>79</v>
      </c>
      <c r="E8" s="13" t="s">
        <v>23</v>
      </c>
      <c r="F8" t="str">
        <f t="shared" si="1"/>
        <v>Spree-5306</v>
      </c>
      <c r="G8" s="14" t="str">
        <f t="shared" si="2"/>
        <v>Spree-5306</v>
      </c>
      <c r="H8" s="1" t="s">
        <v>38</v>
      </c>
      <c r="I8" s="12" t="s">
        <v>83</v>
      </c>
      <c r="J8" s="1" t="s">
        <v>93</v>
      </c>
      <c r="K8" s="2"/>
      <c r="L8" s="2"/>
      <c r="M8" s="2"/>
      <c r="N8" s="2"/>
      <c r="O8" s="2"/>
      <c r="P8" s="2"/>
      <c r="Q8" s="2"/>
      <c r="R8" s="2"/>
      <c r="S8" s="2"/>
      <c r="T8" s="2"/>
      <c r="U8" s="2"/>
      <c r="V8" s="2"/>
      <c r="W8" s="2"/>
      <c r="X8" s="2"/>
      <c r="Y8" s="2"/>
      <c r="Z8" s="2"/>
      <c r="AA8" s="2"/>
    </row>
    <row r="9">
      <c r="A9" s="1">
        <v>6673.0</v>
      </c>
      <c r="B9" s="1" t="s">
        <v>94</v>
      </c>
      <c r="C9" s="1" t="s">
        <v>95</v>
      </c>
      <c r="D9" s="12" t="s">
        <v>96</v>
      </c>
      <c r="E9" s="13" t="s">
        <v>23</v>
      </c>
      <c r="F9" t="str">
        <f t="shared" si="1"/>
        <v>Spree-6673</v>
      </c>
      <c r="G9" s="14" t="str">
        <f t="shared" si="2"/>
        <v>Spree-6673</v>
      </c>
      <c r="H9" s="1" t="s">
        <v>104</v>
      </c>
      <c r="K9" s="2"/>
      <c r="L9" s="2"/>
      <c r="M9" s="2"/>
      <c r="N9" s="2"/>
      <c r="O9" s="2"/>
      <c r="P9" s="2"/>
      <c r="Q9" s="2"/>
      <c r="R9" s="2"/>
      <c r="S9" s="2"/>
      <c r="T9" s="2"/>
      <c r="U9" s="2"/>
      <c r="V9" s="2"/>
      <c r="W9" s="2"/>
      <c r="X9" s="2"/>
      <c r="Y9" s="2"/>
      <c r="Z9" s="2"/>
      <c r="AA9" s="2"/>
    </row>
    <row r="10">
      <c r="A10" s="1">
        <v>6789.0</v>
      </c>
      <c r="B10" t="s">
        <v>105</v>
      </c>
      <c r="C10" s="1" t="s">
        <v>106</v>
      </c>
      <c r="D10" s="12" t="s">
        <v>107</v>
      </c>
      <c r="E10" s="13" t="s">
        <v>23</v>
      </c>
      <c r="F10" t="str">
        <f t="shared" si="1"/>
        <v>Spree-6789</v>
      </c>
      <c r="G10" s="14" t="str">
        <f t="shared" si="2"/>
        <v>Spree-6789</v>
      </c>
      <c r="I10" s="1" t="s">
        <v>112</v>
      </c>
      <c r="K10" s="21"/>
      <c r="L10" s="21"/>
      <c r="M10" s="21"/>
      <c r="N10" s="21"/>
      <c r="O10" s="21"/>
      <c r="P10" s="21"/>
      <c r="Q10" s="21"/>
      <c r="R10" s="21"/>
      <c r="S10" s="21"/>
      <c r="T10" s="21"/>
      <c r="U10" s="21"/>
      <c r="V10" s="21"/>
      <c r="W10" s="21"/>
      <c r="X10" s="21"/>
      <c r="Y10" s="21"/>
      <c r="Z10" s="21"/>
      <c r="AA10" s="21"/>
    </row>
    <row r="11">
      <c r="A11" s="1">
        <v>7987.0</v>
      </c>
      <c r="B11" s="1" t="s">
        <v>114</v>
      </c>
      <c r="C11" s="1" t="s">
        <v>115</v>
      </c>
      <c r="D11" s="12" t="s">
        <v>116</v>
      </c>
      <c r="E11" s="13" t="s">
        <v>23</v>
      </c>
      <c r="F11" t="str">
        <f t="shared" si="1"/>
        <v>Spree-7987</v>
      </c>
      <c r="G11" s="14" t="str">
        <f t="shared" si="2"/>
        <v>Spree-7987</v>
      </c>
      <c r="H11" s="1" t="s">
        <v>38</v>
      </c>
      <c r="I11" s="1" t="s">
        <v>121</v>
      </c>
      <c r="J11" s="1" t="s">
        <v>122</v>
      </c>
      <c r="K11" s="22"/>
      <c r="L11" s="22"/>
      <c r="M11" s="22"/>
      <c r="N11" s="22"/>
      <c r="O11" s="22"/>
      <c r="P11" s="22"/>
      <c r="Q11" s="22"/>
      <c r="R11" s="22"/>
      <c r="S11" s="22"/>
      <c r="T11" s="22"/>
      <c r="U11" s="22"/>
      <c r="V11" s="22"/>
      <c r="W11" s="22"/>
      <c r="X11" s="22"/>
      <c r="Y11" s="22"/>
      <c r="Z11" s="22"/>
      <c r="AA11" s="22"/>
    </row>
    <row r="12">
      <c r="A12" s="1">
        <v>3454.0</v>
      </c>
      <c r="B12" s="1" t="s">
        <v>124</v>
      </c>
      <c r="C12" s="1" t="s">
        <v>125</v>
      </c>
      <c r="D12" s="12" t="s">
        <v>127</v>
      </c>
      <c r="E12" s="13" t="s">
        <v>131</v>
      </c>
      <c r="F12" t="str">
        <f t="shared" si="1"/>
        <v>Spree-3454</v>
      </c>
      <c r="G12" s="14" t="str">
        <f t="shared" si="2"/>
        <v>Spree-3454</v>
      </c>
      <c r="H12" s="1" t="s">
        <v>38</v>
      </c>
      <c r="I12" s="1" t="s">
        <v>132</v>
      </c>
      <c r="K12" s="2"/>
      <c r="L12" s="2"/>
      <c r="M12" s="2"/>
      <c r="N12" s="2"/>
      <c r="O12" s="2"/>
      <c r="P12" s="2"/>
      <c r="Q12" s="2"/>
      <c r="R12" s="2"/>
      <c r="S12" s="2"/>
      <c r="T12" s="2"/>
      <c r="U12" s="2"/>
      <c r="V12" s="2"/>
      <c r="W12" s="2"/>
      <c r="X12" s="2"/>
      <c r="Y12" s="2"/>
      <c r="Z12" s="2"/>
      <c r="AA12" s="2"/>
    </row>
    <row r="13">
      <c r="A13" s="1">
        <v>2695.0</v>
      </c>
      <c r="B13" s="1" t="s">
        <v>133</v>
      </c>
      <c r="C13" s="1" t="s">
        <v>135</v>
      </c>
      <c r="D13" s="12" t="s">
        <v>137</v>
      </c>
      <c r="E13" s="13" t="s">
        <v>85</v>
      </c>
      <c r="F13" t="str">
        <f t="shared" si="1"/>
        <v>Spree-2695</v>
      </c>
      <c r="G13" s="14" t="str">
        <f t="shared" si="2"/>
        <v>Spree-2695</v>
      </c>
      <c r="H13" s="1" t="s">
        <v>38</v>
      </c>
      <c r="I13" s="12" t="s">
        <v>139</v>
      </c>
      <c r="J13" s="1" t="s">
        <v>143</v>
      </c>
      <c r="K13" s="2"/>
      <c r="L13" s="2"/>
      <c r="M13" s="2"/>
      <c r="N13" s="2"/>
      <c r="O13" s="2"/>
      <c r="P13" s="2"/>
      <c r="Q13" s="2"/>
      <c r="R13" s="2"/>
      <c r="S13" s="2"/>
      <c r="T13" s="2"/>
      <c r="U13" s="2"/>
      <c r="V13" s="2"/>
      <c r="W13" s="2"/>
      <c r="X13" s="2"/>
      <c r="Y13" s="2"/>
      <c r="Z13" s="2"/>
      <c r="AA13" s="2"/>
    </row>
    <row r="14">
      <c r="A14" s="1">
        <v>5102.0</v>
      </c>
      <c r="B14" s="1" t="s">
        <v>144</v>
      </c>
      <c r="C14" s="1" t="s">
        <v>145</v>
      </c>
      <c r="D14" s="12" t="s">
        <v>146</v>
      </c>
      <c r="E14" s="13" t="s">
        <v>85</v>
      </c>
      <c r="F14" t="str">
        <f t="shared" si="1"/>
        <v>Spree-5102</v>
      </c>
      <c r="G14" s="14" t="str">
        <f t="shared" si="2"/>
        <v>Spree-5102</v>
      </c>
      <c r="H14" s="1" t="s">
        <v>38</v>
      </c>
      <c r="I14" s="12" t="s">
        <v>150</v>
      </c>
      <c r="K14" s="2"/>
      <c r="L14" s="2"/>
      <c r="M14" s="2"/>
      <c r="N14" s="2"/>
      <c r="O14" s="2"/>
      <c r="P14" s="2"/>
      <c r="Q14" s="2"/>
      <c r="R14" s="2"/>
      <c r="S14" s="2"/>
      <c r="T14" s="2"/>
      <c r="U14" s="2"/>
      <c r="V14" s="2"/>
      <c r="W14" s="2"/>
      <c r="X14" s="2"/>
      <c r="Y14" s="2"/>
      <c r="Z14" s="2"/>
      <c r="AA14" s="2"/>
    </row>
    <row r="15">
      <c r="A15" s="1">
        <v>8922.0</v>
      </c>
      <c r="B15" s="1" t="s">
        <v>157</v>
      </c>
      <c r="C15" s="1" t="s">
        <v>158</v>
      </c>
      <c r="D15" s="12" t="s">
        <v>159</v>
      </c>
      <c r="E15" s="13" t="s">
        <v>85</v>
      </c>
      <c r="F15" t="str">
        <f t="shared" si="1"/>
        <v>Spree-8922</v>
      </c>
      <c r="G15" s="14" t="str">
        <f t="shared" si="2"/>
        <v>Spree-8922</v>
      </c>
      <c r="H15" s="1" t="s">
        <v>162</v>
      </c>
      <c r="K15" s="2"/>
      <c r="L15" s="2"/>
      <c r="M15" s="2"/>
      <c r="N15" s="2"/>
      <c r="O15" s="2"/>
      <c r="P15" s="2"/>
      <c r="Q15" s="2"/>
      <c r="R15" s="2"/>
      <c r="S15" s="2"/>
      <c r="T15" s="2"/>
      <c r="U15" s="2"/>
      <c r="V15" s="2"/>
      <c r="W15" s="2"/>
      <c r="X15" s="2"/>
      <c r="Y15" s="2"/>
      <c r="Z15" s="2"/>
      <c r="AA15" s="2"/>
    </row>
    <row r="16">
      <c r="A16" s="1">
        <v>8923.0</v>
      </c>
      <c r="B16" s="1" t="s">
        <v>164</v>
      </c>
      <c r="D16" s="12" t="s">
        <v>166</v>
      </c>
      <c r="E16" s="13" t="s">
        <v>85</v>
      </c>
      <c r="F16" t="str">
        <f t="shared" si="1"/>
        <v>Spree-8923</v>
      </c>
      <c r="G16" s="14" t="str">
        <f t="shared" si="2"/>
        <v>Spree-8923</v>
      </c>
      <c r="K16" s="2"/>
      <c r="L16" s="2"/>
      <c r="M16" s="2"/>
      <c r="N16" s="2"/>
      <c r="O16" s="2"/>
      <c r="P16" s="2"/>
      <c r="Q16" s="2"/>
      <c r="R16" s="2"/>
      <c r="S16" s="2"/>
      <c r="T16" s="2"/>
      <c r="U16" s="2"/>
      <c r="V16" s="2"/>
      <c r="W16" s="2"/>
      <c r="X16" s="2"/>
      <c r="Y16" s="2"/>
      <c r="Z16" s="2"/>
      <c r="AA16" s="2"/>
    </row>
    <row r="17">
      <c r="A17" s="1">
        <v>7875.0</v>
      </c>
      <c r="B17" t="s">
        <v>171</v>
      </c>
      <c r="C17" s="1" t="s">
        <v>174</v>
      </c>
      <c r="D17" s="12" t="s">
        <v>175</v>
      </c>
      <c r="E17" s="13" t="s">
        <v>179</v>
      </c>
      <c r="F17" t="str">
        <f t="shared" si="1"/>
        <v>Spree-7875</v>
      </c>
      <c r="G17" s="14" t="str">
        <f t="shared" si="2"/>
        <v>Spree-7875</v>
      </c>
      <c r="K17" s="2"/>
      <c r="L17" s="2"/>
      <c r="M17" s="2"/>
      <c r="N17" s="2"/>
      <c r="O17" s="2"/>
      <c r="P17" s="2"/>
      <c r="Q17" s="2"/>
      <c r="R17" s="2"/>
      <c r="S17" s="2"/>
      <c r="T17" s="2"/>
      <c r="U17" s="2"/>
      <c r="V17" s="2"/>
      <c r="W17" s="2"/>
      <c r="X17" s="2"/>
      <c r="Y17" s="2"/>
      <c r="Z17" s="2"/>
      <c r="AA17" s="2"/>
    </row>
    <row r="18">
      <c r="A18" s="1">
        <v>7389.0</v>
      </c>
      <c r="B18" t="s">
        <v>181</v>
      </c>
      <c r="C18" s="1" t="s">
        <v>182</v>
      </c>
      <c r="D18" s="12" t="s">
        <v>183</v>
      </c>
      <c r="E18" s="13" t="s">
        <v>187</v>
      </c>
      <c r="F18" t="str">
        <f t="shared" si="1"/>
        <v>Spree-7389</v>
      </c>
      <c r="G18" s="14" t="str">
        <f t="shared" si="2"/>
        <v>Spree-7389</v>
      </c>
      <c r="K18" s="2"/>
      <c r="L18" s="2"/>
      <c r="M18" s="2"/>
      <c r="N18" s="2"/>
      <c r="O18" s="2"/>
      <c r="P18" s="2"/>
      <c r="Q18" s="2"/>
      <c r="R18" s="2"/>
      <c r="S18" s="2"/>
      <c r="T18" s="2"/>
      <c r="U18" s="2"/>
      <c r="V18" s="2"/>
      <c r="W18" s="2"/>
      <c r="X18" s="2"/>
      <c r="Y18" s="2"/>
      <c r="Z18" s="2"/>
      <c r="AA18" s="2"/>
    </row>
    <row r="19">
      <c r="A19" s="1">
        <v>5630.0</v>
      </c>
      <c r="B19" s="1" t="s">
        <v>191</v>
      </c>
      <c r="C19" s="1" t="s">
        <v>192</v>
      </c>
      <c r="D19" s="12" t="s">
        <v>193</v>
      </c>
      <c r="E19" s="13" t="s">
        <v>195</v>
      </c>
      <c r="F19" t="str">
        <f t="shared" si="1"/>
        <v>Spree-5630</v>
      </c>
      <c r="G19" s="14" t="str">
        <f t="shared" si="2"/>
        <v>Spree-5630</v>
      </c>
      <c r="K19" s="2"/>
      <c r="L19" s="2"/>
      <c r="M19" s="2"/>
      <c r="N19" s="2"/>
      <c r="O19" s="2"/>
      <c r="P19" s="2"/>
      <c r="Q19" s="2"/>
      <c r="R19" s="2"/>
      <c r="S19" s="2"/>
      <c r="T19" s="2"/>
      <c r="U19" s="2"/>
      <c r="V19" s="2"/>
      <c r="W19" s="2"/>
      <c r="X19" s="2"/>
      <c r="Y19" s="2"/>
      <c r="Z19" s="2"/>
      <c r="AA19" s="2"/>
    </row>
    <row r="20">
      <c r="A20" s="1">
        <v>730.0</v>
      </c>
      <c r="B20" s="1" t="s">
        <v>197</v>
      </c>
      <c r="D20" s="12" t="s">
        <v>198</v>
      </c>
      <c r="E20" s="13" t="s">
        <v>199</v>
      </c>
      <c r="F20" t="str">
        <f t="shared" si="1"/>
        <v>Spree-730</v>
      </c>
      <c r="G20" s="14" t="str">
        <f t="shared" si="2"/>
        <v>Spree-730</v>
      </c>
      <c r="K20" s="2"/>
      <c r="L20" s="2"/>
      <c r="M20" s="2"/>
      <c r="N20" s="2"/>
      <c r="O20" s="2"/>
      <c r="P20" s="2"/>
      <c r="Q20" s="2"/>
      <c r="R20" s="2"/>
      <c r="S20" s="2"/>
      <c r="T20" s="2"/>
      <c r="U20" s="2"/>
      <c r="V20" s="2"/>
      <c r="W20" s="2"/>
      <c r="X20" s="2"/>
      <c r="Y20" s="2"/>
      <c r="Z20" s="2"/>
      <c r="AA20" s="2"/>
    </row>
    <row r="21">
      <c r="A21" s="1">
        <v>819.0</v>
      </c>
      <c r="B21" s="1" t="s">
        <v>200</v>
      </c>
      <c r="D21" s="12" t="s">
        <v>201</v>
      </c>
      <c r="E21" s="13" t="s">
        <v>199</v>
      </c>
      <c r="F21" t="str">
        <f t="shared" si="1"/>
        <v>Spree-819</v>
      </c>
      <c r="G21" s="14" t="str">
        <f t="shared" si="2"/>
        <v>Spree-819</v>
      </c>
      <c r="K21" s="2"/>
      <c r="L21" s="2"/>
      <c r="M21" s="2"/>
      <c r="N21" s="2"/>
      <c r="O21" s="2"/>
      <c r="P21" s="2"/>
      <c r="Q21" s="2"/>
      <c r="R21" s="2"/>
      <c r="S21" s="2"/>
      <c r="T21" s="2"/>
      <c r="U21" s="2"/>
      <c r="V21" s="2"/>
      <c r="W21" s="2"/>
      <c r="X21" s="2"/>
      <c r="Y21" s="2"/>
      <c r="Z21" s="2"/>
      <c r="AA21" s="2"/>
    </row>
    <row r="22">
      <c r="A22" s="1">
        <v>6525.0</v>
      </c>
      <c r="B22" s="1" t="s">
        <v>206</v>
      </c>
      <c r="C22" s="1" t="s">
        <v>208</v>
      </c>
      <c r="D22" s="12" t="s">
        <v>209</v>
      </c>
      <c r="E22" s="13" t="s">
        <v>113</v>
      </c>
      <c r="F22" t="str">
        <f t="shared" si="1"/>
        <v>Spree-6525</v>
      </c>
      <c r="G22" s="14" t="str">
        <f t="shared" si="2"/>
        <v>Spree-6525</v>
      </c>
      <c r="J22">
        <f t="shared" ref="J22:J23" si="3">counta(F22:F1013)</f>
        <v>11</v>
      </c>
      <c r="K22" s="2"/>
      <c r="L22" s="2"/>
      <c r="M22" s="2"/>
      <c r="N22" s="2"/>
      <c r="O22" s="2"/>
      <c r="P22" s="2"/>
      <c r="Q22" s="2"/>
      <c r="R22" s="2"/>
      <c r="S22" s="2"/>
      <c r="T22" s="2"/>
      <c r="U22" s="2"/>
      <c r="V22" s="2"/>
      <c r="W22" s="2"/>
      <c r="X22" s="2"/>
      <c r="Y22" s="2"/>
      <c r="Z22" s="2"/>
      <c r="AA22" s="2"/>
    </row>
    <row r="23">
      <c r="A23" s="13">
        <v>6527.0</v>
      </c>
      <c r="B23" s="1" t="s">
        <v>206</v>
      </c>
      <c r="C23" s="1" t="s">
        <v>208</v>
      </c>
      <c r="D23" s="11" t="s">
        <v>216</v>
      </c>
      <c r="E23" s="13" t="s">
        <v>113</v>
      </c>
      <c r="F23" t="str">
        <f t="shared" si="1"/>
        <v>Spree-6527</v>
      </c>
      <c r="G23" s="14" t="str">
        <f t="shared" si="2"/>
        <v>Spree-6527</v>
      </c>
      <c r="J23">
        <f t="shared" si="3"/>
        <v>10</v>
      </c>
      <c r="K23" s="2"/>
      <c r="L23" s="2"/>
      <c r="M23" s="2"/>
      <c r="N23" s="2"/>
      <c r="O23" s="2"/>
      <c r="P23" s="2"/>
      <c r="Q23" s="2"/>
      <c r="R23" s="2"/>
      <c r="S23" s="2"/>
      <c r="T23" s="2"/>
      <c r="U23" s="2"/>
      <c r="V23" s="2"/>
      <c r="W23" s="2"/>
      <c r="X23" s="2"/>
      <c r="Y23" s="2"/>
      <c r="Z23" s="2"/>
      <c r="AA23" s="2"/>
    </row>
    <row r="24">
      <c r="A24" s="1">
        <v>7857.0</v>
      </c>
      <c r="B24" s="1" t="s">
        <v>222</v>
      </c>
      <c r="C24" s="1" t="s">
        <v>223</v>
      </c>
      <c r="D24" s="11" t="s">
        <v>224</v>
      </c>
      <c r="E24" s="13" t="s">
        <v>113</v>
      </c>
      <c r="F24" t="str">
        <f t="shared" si="1"/>
        <v>Spree-7857</v>
      </c>
      <c r="G24" s="14" t="str">
        <f t="shared" si="2"/>
        <v>Spree-7857</v>
      </c>
      <c r="K24" s="2"/>
      <c r="L24" s="2"/>
      <c r="M24" s="2"/>
      <c r="N24" s="2"/>
      <c r="O24" s="2"/>
      <c r="P24" s="2"/>
      <c r="Q24" s="2"/>
      <c r="R24" s="2"/>
      <c r="S24" s="2"/>
      <c r="T24" s="2"/>
      <c r="U24" s="2"/>
      <c r="V24" s="2"/>
      <c r="W24" s="2"/>
      <c r="X24" s="2"/>
      <c r="Y24" s="2"/>
      <c r="Z24" s="2"/>
      <c r="AA24" s="2"/>
    </row>
    <row r="25">
      <c r="A25" s="13">
        <v>3781.0</v>
      </c>
      <c r="B25" s="27" t="s">
        <v>228</v>
      </c>
      <c r="C25" s="13" t="s">
        <v>229</v>
      </c>
      <c r="D25" s="11" t="s">
        <v>230</v>
      </c>
      <c r="E25" s="13" t="s">
        <v>165</v>
      </c>
      <c r="F25" t="str">
        <f t="shared" si="1"/>
        <v>Spree-3781</v>
      </c>
      <c r="G25" s="14" t="str">
        <f t="shared" si="2"/>
        <v>Spree-3781</v>
      </c>
      <c r="H25" s="13" t="s">
        <v>232</v>
      </c>
      <c r="I25" s="12" t="s">
        <v>233</v>
      </c>
      <c r="K25" s="2"/>
      <c r="L25" s="2"/>
      <c r="M25" s="2"/>
      <c r="N25" s="2"/>
      <c r="O25" s="2"/>
      <c r="P25" s="2"/>
      <c r="Q25" s="2"/>
      <c r="R25" s="2"/>
      <c r="S25" s="2"/>
      <c r="T25" s="2"/>
      <c r="U25" s="2"/>
      <c r="V25" s="2"/>
      <c r="W25" s="2"/>
      <c r="X25" s="2"/>
      <c r="Y25" s="2"/>
      <c r="Z25" s="2"/>
      <c r="AA25" s="2"/>
    </row>
    <row r="26">
      <c r="A26" s="1">
        <v>3829.0</v>
      </c>
      <c r="B26" s="1" t="s">
        <v>237</v>
      </c>
      <c r="C26" s="1" t="s">
        <v>238</v>
      </c>
      <c r="D26" s="12" t="s">
        <v>239</v>
      </c>
      <c r="E26" s="13" t="s">
        <v>165</v>
      </c>
      <c r="F26" t="str">
        <f t="shared" si="1"/>
        <v>Spree-3829</v>
      </c>
      <c r="G26" s="14" t="str">
        <f t="shared" si="2"/>
        <v>Spree-3829</v>
      </c>
      <c r="H26" s="13" t="s">
        <v>241</v>
      </c>
      <c r="K26" s="2"/>
      <c r="L26" s="2"/>
      <c r="M26" s="2"/>
      <c r="N26" s="2"/>
      <c r="O26" s="2"/>
      <c r="P26" s="2"/>
      <c r="Q26" s="2"/>
      <c r="R26" s="2"/>
      <c r="S26" s="2"/>
      <c r="T26" s="2"/>
      <c r="U26" s="2"/>
      <c r="V26" s="2"/>
      <c r="W26" s="2"/>
      <c r="X26" s="2"/>
      <c r="Y26" s="2"/>
      <c r="Z26" s="2"/>
      <c r="AA26" s="2"/>
    </row>
    <row r="27">
      <c r="A27" s="1">
        <v>4944.0</v>
      </c>
      <c r="B27" s="1" t="s">
        <v>243</v>
      </c>
      <c r="D27" s="12" t="s">
        <v>244</v>
      </c>
      <c r="E27" s="13" t="s">
        <v>165</v>
      </c>
      <c r="F27" t="str">
        <f t="shared" si="1"/>
        <v>Spree-4944</v>
      </c>
      <c r="G27" s="14" t="str">
        <f t="shared" si="2"/>
        <v>Spree-4944</v>
      </c>
      <c r="H27" s="13" t="s">
        <v>172</v>
      </c>
      <c r="K27" s="2"/>
      <c r="L27" s="2"/>
      <c r="M27" s="2"/>
      <c r="N27" s="2"/>
      <c r="O27" s="2"/>
      <c r="P27" s="2"/>
      <c r="Q27" s="2"/>
      <c r="R27" s="2"/>
      <c r="S27" s="2"/>
      <c r="T27" s="2"/>
      <c r="U27" s="2"/>
      <c r="V27" s="2"/>
      <c r="W27" s="2"/>
      <c r="X27" s="2"/>
      <c r="Y27" s="2"/>
      <c r="Z27" s="2"/>
      <c r="AA27" s="2"/>
    </row>
    <row r="28">
      <c r="A28" s="13">
        <v>5355.0</v>
      </c>
      <c r="B28" s="29" t="s">
        <v>245</v>
      </c>
      <c r="C28" s="13" t="s">
        <v>246</v>
      </c>
      <c r="D28" s="11" t="s">
        <v>248</v>
      </c>
      <c r="E28" s="13" t="s">
        <v>165</v>
      </c>
      <c r="F28" t="str">
        <f t="shared" si="1"/>
        <v>Spree-5355</v>
      </c>
      <c r="G28" s="14" t="str">
        <f t="shared" si="2"/>
        <v>Spree-5355</v>
      </c>
      <c r="H28" s="13" t="s">
        <v>241</v>
      </c>
      <c r="K28" s="2"/>
      <c r="L28" s="2"/>
      <c r="M28" s="2"/>
      <c r="N28" s="2"/>
      <c r="O28" s="2"/>
      <c r="P28" s="2"/>
      <c r="Q28" s="2"/>
      <c r="R28" s="2"/>
      <c r="S28" s="2"/>
      <c r="T28" s="2"/>
      <c r="U28" s="2"/>
      <c r="V28" s="2"/>
      <c r="W28" s="2"/>
      <c r="X28" s="2"/>
      <c r="Y28" s="2"/>
      <c r="Z28" s="2"/>
      <c r="AA28" s="2"/>
    </row>
    <row r="29">
      <c r="A29" s="1">
        <v>5514.0</v>
      </c>
      <c r="B29" s="1" t="s">
        <v>252</v>
      </c>
      <c r="C29" s="1" t="s">
        <v>253</v>
      </c>
      <c r="D29" s="12" t="s">
        <v>254</v>
      </c>
      <c r="E29" s="13" t="s">
        <v>165</v>
      </c>
      <c r="F29" t="str">
        <f t="shared" si="1"/>
        <v>Spree-5514</v>
      </c>
      <c r="G29" s="14" t="str">
        <f t="shared" si="2"/>
        <v>Spree-5514</v>
      </c>
      <c r="H29" s="13" t="s">
        <v>172</v>
      </c>
      <c r="K29" s="2"/>
      <c r="L29" s="2"/>
      <c r="M29" s="2"/>
      <c r="N29" s="2"/>
      <c r="O29" s="2"/>
      <c r="P29" s="2"/>
      <c r="Q29" s="2"/>
      <c r="R29" s="2"/>
      <c r="S29" s="2"/>
      <c r="T29" s="2"/>
      <c r="U29" s="2"/>
      <c r="V29" s="2"/>
      <c r="W29" s="2"/>
      <c r="X29" s="2"/>
      <c r="Y29" s="2"/>
      <c r="Z29" s="2"/>
      <c r="AA29" s="2"/>
    </row>
    <row r="30">
      <c r="A30" s="30">
        <v>7980.0</v>
      </c>
      <c r="B30" s="31" t="s">
        <v>259</v>
      </c>
      <c r="C30" s="19" t="s">
        <v>260</v>
      </c>
      <c r="D30" s="32" t="s">
        <v>261</v>
      </c>
      <c r="E30" s="33" t="s">
        <v>165</v>
      </c>
      <c r="F30" s="19" t="str">
        <f t="shared" si="1"/>
        <v>Spree-7980</v>
      </c>
      <c r="G30" s="34" t="str">
        <f t="shared" si="2"/>
        <v>Spree-7980</v>
      </c>
      <c r="H30" s="33" t="s">
        <v>172</v>
      </c>
      <c r="I30" s="19"/>
      <c r="J30" s="19"/>
      <c r="K30" s="2"/>
      <c r="L30" s="2"/>
      <c r="M30" s="2"/>
      <c r="N30" s="2"/>
      <c r="O30" s="2"/>
      <c r="P30" s="2"/>
      <c r="Q30" s="2"/>
      <c r="R30" s="2"/>
      <c r="S30" s="2"/>
      <c r="T30" s="2"/>
      <c r="U30" s="2"/>
      <c r="V30" s="2"/>
      <c r="W30" s="2"/>
      <c r="X30" s="2"/>
      <c r="Y30" s="2"/>
      <c r="Z30" s="2"/>
      <c r="AA30" s="2"/>
    </row>
    <row r="31">
      <c r="A31" s="13">
        <v>8823.0</v>
      </c>
      <c r="B31" s="29" t="s">
        <v>262</v>
      </c>
      <c r="C31" s="35" t="s">
        <v>263</v>
      </c>
      <c r="D31" s="11" t="s">
        <v>266</v>
      </c>
      <c r="E31" s="13" t="s">
        <v>165</v>
      </c>
      <c r="F31" t="str">
        <f t="shared" si="1"/>
        <v>Spree-8823</v>
      </c>
      <c r="G31" s="14" t="str">
        <f t="shared" si="2"/>
        <v>Spree-8823</v>
      </c>
      <c r="H31" s="13" t="s">
        <v>241</v>
      </c>
      <c r="K31" s="2"/>
      <c r="L31" s="2"/>
      <c r="M31" s="2"/>
      <c r="N31" s="2"/>
      <c r="O31" s="2"/>
      <c r="P31" s="2"/>
      <c r="Q31" s="2"/>
      <c r="R31" s="2"/>
      <c r="S31" s="2"/>
      <c r="T31" s="2"/>
      <c r="U31" s="2"/>
      <c r="V31" s="2"/>
      <c r="W31" s="2"/>
      <c r="X31" s="2"/>
      <c r="Y31" s="2"/>
      <c r="Z31" s="2"/>
      <c r="AA31" s="2"/>
    </row>
    <row r="32">
      <c r="A32" s="1">
        <v>8622.0</v>
      </c>
      <c r="B32" s="1" t="s">
        <v>269</v>
      </c>
      <c r="C32" s="1" t="s">
        <v>270</v>
      </c>
      <c r="D32" s="12" t="s">
        <v>271</v>
      </c>
      <c r="E32" s="13" t="s">
        <v>274</v>
      </c>
      <c r="F32" t="str">
        <f t="shared" si="1"/>
        <v>Spree-8622</v>
      </c>
      <c r="G32" s="14" t="str">
        <f t="shared" si="2"/>
        <v>Spree-8622</v>
      </c>
      <c r="H32" s="13" t="s">
        <v>275</v>
      </c>
      <c r="K32" s="2"/>
      <c r="L32" s="2"/>
      <c r="M32" s="2"/>
      <c r="N32" s="2"/>
      <c r="O32" s="2"/>
      <c r="P32" s="2"/>
      <c r="Q32" s="2"/>
      <c r="R32" s="2"/>
      <c r="S32" s="2"/>
      <c r="T32" s="2"/>
      <c r="U32" s="2"/>
      <c r="V32" s="2"/>
      <c r="W32" s="2"/>
      <c r="X32" s="2"/>
      <c r="Y32" s="2"/>
      <c r="Z32" s="2"/>
      <c r="AA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sheetData>
  <hyperlinks>
    <hyperlink r:id="rId1" ref="D2"/>
    <hyperlink r:id="rId2" ref="I2"/>
    <hyperlink r:id="rId3" ref="D3"/>
    <hyperlink r:id="rId4" ref="D4"/>
    <hyperlink r:id="rId5" ref="D5"/>
    <hyperlink r:id="rId6" ref="I5"/>
    <hyperlink r:id="rId7" ref="D6"/>
    <hyperlink r:id="rId8" ref="D7"/>
    <hyperlink r:id="rId9" ref="D8"/>
    <hyperlink r:id="rId10" ref="I8"/>
    <hyperlink r:id="rId11" ref="D9"/>
    <hyperlink r:id="rId12" ref="D10"/>
    <hyperlink r:id="rId13" ref="D11"/>
    <hyperlink r:id="rId14" ref="D12"/>
    <hyperlink r:id="rId15" ref="D13"/>
    <hyperlink r:id="rId16" ref="I13"/>
    <hyperlink r:id="rId17" ref="D14"/>
    <hyperlink r:id="rId18" ref="I14"/>
    <hyperlink r:id="rId19" ref="D15"/>
    <hyperlink r:id="rId20" ref="D16"/>
    <hyperlink r:id="rId21" ref="D17"/>
    <hyperlink r:id="rId22" ref="D18"/>
    <hyperlink r:id="rId23" ref="D19"/>
    <hyperlink r:id="rId24" ref="D20"/>
    <hyperlink r:id="rId25" ref="D21"/>
    <hyperlink r:id="rId26" ref="D22"/>
    <hyperlink r:id="rId27" ref="D23"/>
    <hyperlink r:id="rId28" ref="D24"/>
    <hyperlink r:id="rId29" ref="D25"/>
    <hyperlink r:id="rId30" ref="I25"/>
    <hyperlink r:id="rId31" ref="D26"/>
    <hyperlink r:id="rId32" ref="D27"/>
    <hyperlink r:id="rId33" ref="D28"/>
    <hyperlink r:id="rId34" ref="D29"/>
    <hyperlink r:id="rId35" ref="D31"/>
    <hyperlink r:id="rId36" ref="D32"/>
  </hyperlinks>
  <drawing r:id="rId3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57"/>
    <col customWidth="1" min="2" max="2" width="34.86"/>
    <col customWidth="1" min="3" max="3" width="27.43"/>
    <col customWidth="1" min="4" max="4" width="23.0"/>
    <col customWidth="1" min="5" max="5" width="11.71"/>
  </cols>
  <sheetData>
    <row r="1" ht="22.5" customHeight="1">
      <c r="A1" s="1" t="s">
        <v>0</v>
      </c>
      <c r="B1" s="1" t="s">
        <v>1</v>
      </c>
      <c r="C1" s="1" t="s">
        <v>2</v>
      </c>
      <c r="D1" s="1" t="s">
        <v>3</v>
      </c>
      <c r="E1" s="1" t="s">
        <v>4</v>
      </c>
      <c r="J1" s="1" t="s">
        <v>310</v>
      </c>
    </row>
    <row r="2">
      <c r="A2" s="1">
        <v>6422.0</v>
      </c>
      <c r="B2" s="1" t="s">
        <v>311</v>
      </c>
      <c r="C2" s="1"/>
      <c r="D2" s="12" t="s">
        <v>312</v>
      </c>
      <c r="E2" s="13" t="s">
        <v>15</v>
      </c>
      <c r="F2" t="str">
        <f t="shared" ref="F2:F15" si="1">CONCATENATE("Discourse-",A2)</f>
        <v>Discourse-6422</v>
      </c>
      <c r="G2" s="14" t="str">
        <f t="shared" ref="G2:G15" si="2">HYPERLINK(D2,F2)</f>
        <v>Discourse-6422</v>
      </c>
      <c r="J2" s="1" t="s">
        <v>313</v>
      </c>
    </row>
    <row r="3">
      <c r="A3" s="1">
        <v>58586.0</v>
      </c>
      <c r="B3" s="1" t="s">
        <v>314</v>
      </c>
      <c r="D3" s="12" t="s">
        <v>315</v>
      </c>
      <c r="E3" s="13" t="s">
        <v>15</v>
      </c>
      <c r="F3" t="str">
        <f t="shared" si="1"/>
        <v>Discourse-58586</v>
      </c>
      <c r="G3" s="14" t="str">
        <f t="shared" si="2"/>
        <v>Discourse-58586</v>
      </c>
    </row>
    <row r="4">
      <c r="A4" s="1">
        <v>102032.0</v>
      </c>
      <c r="B4" s="1" t="s">
        <v>316</v>
      </c>
      <c r="C4" s="1" t="s">
        <v>317</v>
      </c>
      <c r="D4" s="12" t="s">
        <v>318</v>
      </c>
      <c r="E4" s="13" t="s">
        <v>199</v>
      </c>
      <c r="F4" t="str">
        <f t="shared" si="1"/>
        <v>Discourse-102032</v>
      </c>
      <c r="G4" s="14" t="str">
        <f t="shared" si="2"/>
        <v>Discourse-102032</v>
      </c>
    </row>
    <row r="5">
      <c r="A5" s="1">
        <v>54521.0</v>
      </c>
      <c r="B5" s="1" t="s">
        <v>319</v>
      </c>
      <c r="C5" s="1" t="s">
        <v>320</v>
      </c>
      <c r="D5" s="12" t="s">
        <v>321</v>
      </c>
      <c r="E5" s="13" t="s">
        <v>322</v>
      </c>
      <c r="F5" t="str">
        <f t="shared" si="1"/>
        <v>Discourse-54521</v>
      </c>
      <c r="G5" s="14" t="str">
        <f t="shared" si="2"/>
        <v>Discourse-54521</v>
      </c>
    </row>
    <row r="6">
      <c r="A6" s="1">
        <v>75453.0</v>
      </c>
      <c r="B6" s="1" t="s">
        <v>323</v>
      </c>
      <c r="C6" s="1" t="s">
        <v>324</v>
      </c>
      <c r="D6" s="12" t="s">
        <v>325</v>
      </c>
      <c r="E6" s="13" t="s">
        <v>322</v>
      </c>
      <c r="F6" t="str">
        <f t="shared" si="1"/>
        <v>Discourse-75453</v>
      </c>
      <c r="G6" s="14" t="str">
        <f t="shared" si="2"/>
        <v>Discourse-75453</v>
      </c>
    </row>
    <row r="7">
      <c r="A7" s="1">
        <v>79684.0</v>
      </c>
      <c r="B7" s="1" t="s">
        <v>326</v>
      </c>
      <c r="C7" s="1" t="s">
        <v>327</v>
      </c>
      <c r="D7" s="12" t="s">
        <v>328</v>
      </c>
      <c r="E7" s="13" t="s">
        <v>322</v>
      </c>
      <c r="F7" t="str">
        <f t="shared" si="1"/>
        <v>Discourse-79684</v>
      </c>
      <c r="G7" s="14" t="str">
        <f t="shared" si="2"/>
        <v>Discourse-79684</v>
      </c>
    </row>
    <row r="8">
      <c r="A8" s="1">
        <v>80624.0</v>
      </c>
      <c r="B8" s="1" t="s">
        <v>329</v>
      </c>
      <c r="C8" s="1" t="s">
        <v>330</v>
      </c>
      <c r="D8" s="12" t="s">
        <v>331</v>
      </c>
      <c r="E8" s="13" t="s">
        <v>322</v>
      </c>
      <c r="F8" t="str">
        <f t="shared" si="1"/>
        <v>Discourse-80624</v>
      </c>
      <c r="G8" s="14" t="str">
        <f t="shared" si="2"/>
        <v>Discourse-80624</v>
      </c>
    </row>
    <row r="9">
      <c r="A9" s="1">
        <v>85687.0</v>
      </c>
      <c r="B9" s="1" t="s">
        <v>332</v>
      </c>
      <c r="C9" s="1" t="s">
        <v>333</v>
      </c>
      <c r="D9" s="12" t="s">
        <v>334</v>
      </c>
      <c r="E9" s="13" t="s">
        <v>322</v>
      </c>
      <c r="F9" t="str">
        <f t="shared" si="1"/>
        <v>Discourse-85687</v>
      </c>
      <c r="G9" s="14" t="str">
        <f t="shared" si="2"/>
        <v>Discourse-85687</v>
      </c>
      <c r="I9">
        <f>counta(E9:E1005)</f>
        <v>7</v>
      </c>
    </row>
    <row r="10">
      <c r="A10" s="1">
        <v>35329.0</v>
      </c>
      <c r="B10" s="1" t="s">
        <v>335</v>
      </c>
      <c r="C10" s="1" t="s">
        <v>336</v>
      </c>
      <c r="D10" s="12" t="s">
        <v>337</v>
      </c>
      <c r="E10" s="13" t="s">
        <v>113</v>
      </c>
      <c r="F10" t="str">
        <f t="shared" si="1"/>
        <v>Discourse-35329</v>
      </c>
      <c r="G10" s="14" t="str">
        <f t="shared" si="2"/>
        <v>Discourse-35329</v>
      </c>
    </row>
    <row r="11">
      <c r="A11" s="38">
        <v>67645.0</v>
      </c>
      <c r="B11" s="19"/>
      <c r="C11" s="19"/>
      <c r="D11" s="34" t="s">
        <v>338</v>
      </c>
      <c r="E11" s="39" t="s">
        <v>113</v>
      </c>
      <c r="F11" s="19" t="str">
        <f t="shared" si="1"/>
        <v>Discourse-67645</v>
      </c>
      <c r="G11" s="40" t="str">
        <f t="shared" si="2"/>
        <v>Discourse-67645</v>
      </c>
      <c r="H11" s="40" t="s">
        <v>339</v>
      </c>
      <c r="I11" s="19"/>
      <c r="J11" s="19"/>
    </row>
    <row r="12">
      <c r="A12" s="1">
        <v>89148.0</v>
      </c>
      <c r="B12" s="1" t="s">
        <v>340</v>
      </c>
      <c r="C12" s="1" t="s">
        <v>341</v>
      </c>
      <c r="D12" s="12" t="s">
        <v>342</v>
      </c>
      <c r="E12" s="13" t="s">
        <v>113</v>
      </c>
      <c r="F12" t="str">
        <f t="shared" si="1"/>
        <v>Discourse-89148</v>
      </c>
      <c r="G12" s="14" t="str">
        <f t="shared" si="2"/>
        <v>Discourse-89148</v>
      </c>
    </row>
    <row r="13">
      <c r="A13" s="13">
        <v>207.0</v>
      </c>
      <c r="B13" s="13" t="s">
        <v>343</v>
      </c>
      <c r="C13" s="13" t="s">
        <v>344</v>
      </c>
      <c r="D13" s="11" t="s">
        <v>345</v>
      </c>
      <c r="E13" s="13" t="s">
        <v>346</v>
      </c>
      <c r="F13" t="str">
        <f t="shared" si="1"/>
        <v>Discourse-207</v>
      </c>
      <c r="G13" s="14" t="str">
        <f t="shared" si="2"/>
        <v>Discourse-207</v>
      </c>
      <c r="I13" s="13" t="s">
        <v>172</v>
      </c>
    </row>
    <row r="14">
      <c r="A14" s="1">
        <v>30278.0</v>
      </c>
      <c r="B14" s="1" t="s">
        <v>347</v>
      </c>
      <c r="D14" s="12" t="s">
        <v>348</v>
      </c>
      <c r="E14" s="13" t="s">
        <v>346</v>
      </c>
      <c r="F14" t="str">
        <f t="shared" si="1"/>
        <v>Discourse-30278</v>
      </c>
      <c r="G14" s="14" t="str">
        <f t="shared" si="2"/>
        <v>Discourse-30278</v>
      </c>
      <c r="H14" s="12" t="s">
        <v>349</v>
      </c>
      <c r="I14" s="13" t="s">
        <v>241</v>
      </c>
    </row>
    <row r="15">
      <c r="A15" s="1">
        <v>35480.0</v>
      </c>
      <c r="B15" s="1" t="s">
        <v>350</v>
      </c>
      <c r="C15" s="1" t="s">
        <v>351</v>
      </c>
      <c r="D15" s="12" t="s">
        <v>352</v>
      </c>
      <c r="E15" s="13" t="s">
        <v>353</v>
      </c>
      <c r="F15" t="str">
        <f t="shared" si="1"/>
        <v>Discourse-35480</v>
      </c>
      <c r="G15" s="14" t="str">
        <f t="shared" si="2"/>
        <v>Discourse-35480</v>
      </c>
      <c r="H15" s="13" t="s">
        <v>354</v>
      </c>
      <c r="I15" s="13" t="s">
        <v>355</v>
      </c>
      <c r="K15" s="19"/>
      <c r="L15" s="19"/>
      <c r="M15" s="19"/>
      <c r="N15" s="19"/>
      <c r="O15" s="19"/>
      <c r="P15" s="19"/>
      <c r="Q15" s="19"/>
      <c r="R15" s="19"/>
      <c r="S15" s="19"/>
      <c r="T15" s="19"/>
      <c r="U15" s="19"/>
      <c r="V15" s="19"/>
      <c r="W15" s="19"/>
      <c r="X15" s="19"/>
      <c r="Y15" s="19"/>
      <c r="Z15" s="19"/>
      <c r="AA15" s="19"/>
    </row>
  </sheetData>
  <hyperlinks>
    <hyperlink r:id="rId1" ref="D2"/>
    <hyperlink r:id="rId2" ref="D3"/>
    <hyperlink r:id="rId3" ref="D4"/>
    <hyperlink r:id="rId4" ref="D5"/>
    <hyperlink r:id="rId5" ref="D6"/>
    <hyperlink r:id="rId6" ref="D7"/>
    <hyperlink r:id="rId7" ref="D8"/>
    <hyperlink r:id="rId8" ref="D9"/>
    <hyperlink r:id="rId9" ref="D10"/>
    <hyperlink r:id="rId10" ref="D12"/>
    <hyperlink r:id="rId11" ref="D13"/>
    <hyperlink r:id="rId12" ref="D14"/>
    <hyperlink r:id="rId13" ref="H14"/>
    <hyperlink r:id="rId14" ref="D15"/>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86"/>
    <col customWidth="1" min="3" max="3" width="29.71"/>
    <col customWidth="1" min="4" max="4" width="25.57"/>
    <col customWidth="1" min="5" max="5" width="25.29"/>
  </cols>
  <sheetData>
    <row r="1">
      <c r="A1" s="1" t="s">
        <v>0</v>
      </c>
      <c r="B1" s="1" t="s">
        <v>1</v>
      </c>
      <c r="C1" s="1" t="s">
        <v>2</v>
      </c>
      <c r="D1" s="1" t="s">
        <v>3</v>
      </c>
      <c r="E1" s="1" t="s">
        <v>4</v>
      </c>
      <c r="H1" s="1" t="s">
        <v>5</v>
      </c>
    </row>
    <row r="2">
      <c r="A2" s="1">
        <v>477.0</v>
      </c>
      <c r="B2" s="1" t="s">
        <v>356</v>
      </c>
      <c r="C2" s="1" t="s">
        <v>357</v>
      </c>
      <c r="D2" s="12" t="s">
        <v>358</v>
      </c>
      <c r="E2" s="13" t="s">
        <v>179</v>
      </c>
      <c r="F2" t="str">
        <f t="shared" ref="F2:F6" si="1">CONCATENATE("Onebody-",A2)</f>
        <v>Onebody-477</v>
      </c>
      <c r="G2" s="14" t="str">
        <f>HYPERLINK(D2,F2)</f>
        <v>Onebody-477</v>
      </c>
      <c r="J2">
        <f>counta(F2:F999)</f>
        <v>5</v>
      </c>
    </row>
    <row r="3">
      <c r="A3" s="1">
        <v>664.0</v>
      </c>
      <c r="B3" s="1" t="s">
        <v>359</v>
      </c>
      <c r="C3" s="1" t="s">
        <v>360</v>
      </c>
      <c r="D3" s="12" t="s">
        <v>361</v>
      </c>
      <c r="E3" s="13" t="s">
        <v>179</v>
      </c>
      <c r="F3" t="str">
        <f t="shared" si="1"/>
        <v>Onebody-664</v>
      </c>
      <c r="H3" s="1" t="s">
        <v>73</v>
      </c>
    </row>
    <row r="4">
      <c r="A4" s="1">
        <v>110.0</v>
      </c>
      <c r="B4" s="1" t="s">
        <v>362</v>
      </c>
      <c r="D4" s="12" t="s">
        <v>363</v>
      </c>
      <c r="E4" s="13" t="s">
        <v>199</v>
      </c>
      <c r="F4" t="str">
        <f t="shared" si="1"/>
        <v>Onebody-110</v>
      </c>
      <c r="G4" t="str">
        <f t="shared" ref="G4:G5" si="2">HYPERLINK(#REF!,F4)</f>
        <v>Onebody-110</v>
      </c>
    </row>
    <row r="5">
      <c r="A5" s="1">
        <v>97.0</v>
      </c>
      <c r="B5" s="1" t="s">
        <v>364</v>
      </c>
      <c r="C5" s="1" t="s">
        <v>365</v>
      </c>
      <c r="D5" s="12" t="s">
        <v>366</v>
      </c>
      <c r="E5" s="13" t="s">
        <v>165</v>
      </c>
      <c r="F5" t="str">
        <f t="shared" si="1"/>
        <v>Onebody-97</v>
      </c>
      <c r="G5" t="str">
        <f t="shared" si="2"/>
        <v>Onebody-97</v>
      </c>
      <c r="H5" s="1" t="s">
        <v>367</v>
      </c>
      <c r="I5" s="13" t="s">
        <v>241</v>
      </c>
    </row>
    <row r="6">
      <c r="A6" s="1">
        <v>632.0</v>
      </c>
      <c r="B6" s="1" t="s">
        <v>368</v>
      </c>
      <c r="C6" s="1"/>
      <c r="D6" s="12" t="s">
        <v>369</v>
      </c>
      <c r="E6" s="13" t="s">
        <v>165</v>
      </c>
      <c r="F6" t="str">
        <f t="shared" si="1"/>
        <v>Onebody-632</v>
      </c>
      <c r="G6" s="14" t="str">
        <f>HYPERLINK(D6,F6)</f>
        <v>Onebody-632</v>
      </c>
      <c r="H6" s="1" t="s">
        <v>367</v>
      </c>
      <c r="I6" s="13" t="s">
        <v>241</v>
      </c>
    </row>
  </sheetData>
  <hyperlinks>
    <hyperlink r:id="rId1" ref="D2"/>
    <hyperlink r:id="rId2" ref="D3"/>
    <hyperlink r:id="rId3" ref="D4"/>
    <hyperlink r:id="rId4" ref="D5"/>
    <hyperlink r:id="rId5" ref="D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31.86"/>
    <col customWidth="1" min="3" max="3" width="23.43"/>
    <col customWidth="1" min="4" max="4" width="23.0"/>
    <col customWidth="1" min="5" max="5" width="22.0"/>
    <col customWidth="1" min="10" max="10" width="25.86"/>
  </cols>
  <sheetData>
    <row r="1">
      <c r="A1" s="3" t="s">
        <v>0</v>
      </c>
      <c r="B1" s="3" t="s">
        <v>1</v>
      </c>
      <c r="C1" s="3" t="s">
        <v>2</v>
      </c>
      <c r="D1" s="3" t="s">
        <v>3</v>
      </c>
      <c r="E1" s="3" t="s">
        <v>4</v>
      </c>
      <c r="F1" s="2"/>
      <c r="G1" s="2"/>
      <c r="H1" s="3" t="s">
        <v>5</v>
      </c>
      <c r="I1" s="3" t="s">
        <v>6</v>
      </c>
      <c r="J1" s="3" t="s">
        <v>370</v>
      </c>
      <c r="K1" s="3" t="s">
        <v>371</v>
      </c>
      <c r="L1" s="3" t="s">
        <v>372</v>
      </c>
      <c r="M1" s="2"/>
      <c r="N1" s="2"/>
      <c r="O1" s="2"/>
      <c r="P1" s="2"/>
      <c r="Q1" s="2"/>
      <c r="R1" s="2"/>
      <c r="S1" s="2"/>
      <c r="T1" s="2"/>
      <c r="U1" s="2"/>
      <c r="V1" s="2"/>
      <c r="W1" s="2"/>
      <c r="X1" s="2"/>
      <c r="Y1" s="2"/>
    </row>
    <row r="2">
      <c r="A2" s="3">
        <v>2481.0</v>
      </c>
      <c r="B2" s="3" t="s">
        <v>373</v>
      </c>
      <c r="C2" s="2"/>
      <c r="D2" s="8" t="s">
        <v>374</v>
      </c>
      <c r="E2" s="3" t="s">
        <v>15</v>
      </c>
      <c r="F2" s="2" t="str">
        <f t="shared" ref="F2:F12" si="1">CONCATENATE("Diaspora-",A2)</f>
        <v>Diaspora-2481</v>
      </c>
      <c r="G2" s="9" t="str">
        <f t="shared" ref="G2:G12" si="2">HYPERLINK(D2,F2)</f>
        <v>Diaspora-2481</v>
      </c>
      <c r="H2" s="2"/>
      <c r="I2" s="2"/>
      <c r="J2" s="2"/>
      <c r="K2" s="2"/>
      <c r="L2" s="2"/>
      <c r="M2" s="2"/>
      <c r="N2" s="2"/>
      <c r="O2" s="2"/>
      <c r="P2" s="2"/>
      <c r="Q2" s="2"/>
      <c r="R2" s="2"/>
      <c r="S2" s="2"/>
      <c r="T2" s="2"/>
      <c r="U2" s="2"/>
      <c r="V2" s="2"/>
      <c r="W2" s="2"/>
      <c r="X2" s="2"/>
      <c r="Y2" s="2"/>
    </row>
    <row r="3">
      <c r="A3" s="3">
        <v>3451.0</v>
      </c>
      <c r="B3" s="3" t="s">
        <v>375</v>
      </c>
      <c r="C3" s="3" t="s">
        <v>376</v>
      </c>
      <c r="D3" s="8" t="s">
        <v>377</v>
      </c>
      <c r="E3" s="3" t="s">
        <v>15</v>
      </c>
      <c r="F3" s="2" t="str">
        <f t="shared" si="1"/>
        <v>Diaspora-3451</v>
      </c>
      <c r="G3" s="9" t="str">
        <f t="shared" si="2"/>
        <v>Diaspora-3451</v>
      </c>
      <c r="H3" s="2"/>
      <c r="I3" s="2"/>
      <c r="J3" s="2"/>
      <c r="K3" s="2"/>
      <c r="L3" s="3" t="s">
        <v>378</v>
      </c>
      <c r="M3" s="2"/>
      <c r="N3" s="2"/>
      <c r="O3" s="2"/>
      <c r="P3" s="2"/>
      <c r="Q3" s="2"/>
      <c r="R3" s="2"/>
      <c r="S3" s="2"/>
      <c r="T3" s="2"/>
      <c r="U3" s="2"/>
      <c r="V3" s="2"/>
      <c r="W3" s="2"/>
      <c r="X3" s="2"/>
      <c r="Y3" s="2"/>
    </row>
    <row r="4">
      <c r="A4" s="13">
        <v>5090.0</v>
      </c>
      <c r="B4" s="3" t="s">
        <v>381</v>
      </c>
      <c r="C4" s="2"/>
      <c r="D4" s="11" t="s">
        <v>382</v>
      </c>
      <c r="E4" s="3" t="s">
        <v>15</v>
      </c>
      <c r="F4" s="2" t="str">
        <f t="shared" si="1"/>
        <v>Diaspora-5090</v>
      </c>
      <c r="G4" s="9" t="str">
        <f t="shared" si="2"/>
        <v>Diaspora-5090</v>
      </c>
      <c r="H4" s="3" t="s">
        <v>384</v>
      </c>
      <c r="I4" s="11" t="s">
        <v>385</v>
      </c>
      <c r="J4" s="3" t="s">
        <v>386</v>
      </c>
      <c r="K4" s="2"/>
      <c r="L4" s="2"/>
      <c r="M4" s="2"/>
      <c r="N4" s="2"/>
      <c r="O4" s="2"/>
      <c r="P4" s="2"/>
      <c r="Q4" s="2"/>
      <c r="R4" s="2"/>
      <c r="S4" s="2"/>
      <c r="T4" s="2"/>
      <c r="U4" s="2"/>
      <c r="V4" s="2"/>
      <c r="W4" s="2"/>
      <c r="X4" s="2"/>
      <c r="Y4" s="2"/>
    </row>
    <row r="5">
      <c r="A5" s="3">
        <v>7965.0</v>
      </c>
      <c r="B5" s="3" t="s">
        <v>387</v>
      </c>
      <c r="C5" s="43" t="s">
        <v>388</v>
      </c>
      <c r="D5" s="8" t="s">
        <v>389</v>
      </c>
      <c r="E5" s="3" t="s">
        <v>15</v>
      </c>
      <c r="F5" s="2" t="str">
        <f t="shared" si="1"/>
        <v>Diaspora-7965</v>
      </c>
      <c r="G5" s="9" t="str">
        <f t="shared" si="2"/>
        <v>Diaspora-7965</v>
      </c>
      <c r="H5" s="3" t="s">
        <v>390</v>
      </c>
      <c r="I5" s="3" t="s">
        <v>391</v>
      </c>
      <c r="J5" s="3" t="s">
        <v>392</v>
      </c>
      <c r="K5" s="2"/>
      <c r="L5" s="2"/>
      <c r="M5" s="2"/>
      <c r="N5" s="2"/>
      <c r="O5" s="2"/>
      <c r="P5" s="2"/>
      <c r="Q5" s="2"/>
      <c r="R5" s="2"/>
      <c r="S5" s="2"/>
      <c r="T5" s="2"/>
      <c r="U5" s="2"/>
      <c r="V5" s="2"/>
      <c r="W5" s="2"/>
      <c r="X5" s="2"/>
      <c r="Y5" s="2"/>
    </row>
    <row r="6">
      <c r="A6" s="45">
        <v>3048.0</v>
      </c>
      <c r="B6" s="3" t="s">
        <v>393</v>
      </c>
      <c r="C6" s="2"/>
      <c r="D6" s="8" t="s">
        <v>394</v>
      </c>
      <c r="E6" s="3" t="s">
        <v>395</v>
      </c>
      <c r="F6" s="2" t="str">
        <f t="shared" si="1"/>
        <v>Diaspora-3048</v>
      </c>
      <c r="G6" s="9" t="str">
        <f t="shared" si="2"/>
        <v>Diaspora-3048</v>
      </c>
      <c r="H6" s="3" t="s">
        <v>396</v>
      </c>
      <c r="I6" s="8" t="s">
        <v>397</v>
      </c>
      <c r="J6" s="2"/>
      <c r="K6" s="2"/>
      <c r="L6" s="3" t="s">
        <v>398</v>
      </c>
      <c r="M6" s="2"/>
      <c r="N6" s="2"/>
      <c r="O6" s="2"/>
      <c r="P6" s="2"/>
      <c r="Q6" s="2"/>
      <c r="R6" s="2"/>
      <c r="S6" s="2"/>
      <c r="T6" s="2"/>
      <c r="U6" s="2"/>
      <c r="V6" s="2"/>
      <c r="W6" s="2"/>
      <c r="X6" s="2"/>
      <c r="Y6" s="2"/>
    </row>
    <row r="7">
      <c r="A7" s="3">
        <v>807.0</v>
      </c>
      <c r="B7" s="3" t="s">
        <v>399</v>
      </c>
      <c r="C7" s="3" t="s">
        <v>400</v>
      </c>
      <c r="D7" s="8" t="s">
        <v>401</v>
      </c>
      <c r="E7" s="3" t="s">
        <v>23</v>
      </c>
      <c r="F7" s="2" t="str">
        <f t="shared" si="1"/>
        <v>Diaspora-807</v>
      </c>
      <c r="G7" s="9" t="str">
        <f t="shared" si="2"/>
        <v>Diaspora-807</v>
      </c>
      <c r="H7" s="3" t="s">
        <v>396</v>
      </c>
      <c r="I7" s="8" t="s">
        <v>402</v>
      </c>
      <c r="J7" s="2"/>
      <c r="K7" s="2"/>
      <c r="L7" s="2"/>
      <c r="M7" s="2"/>
      <c r="N7" s="2"/>
      <c r="O7" s="2"/>
      <c r="P7" s="2"/>
      <c r="Q7" s="2"/>
      <c r="R7" s="2"/>
      <c r="S7" s="2"/>
      <c r="T7" s="2"/>
      <c r="U7" s="2"/>
      <c r="V7" s="2"/>
      <c r="W7" s="2"/>
      <c r="X7" s="2"/>
      <c r="Y7" s="2"/>
    </row>
    <row r="8">
      <c r="A8" s="3">
        <v>2004.0</v>
      </c>
      <c r="B8" s="3" t="s">
        <v>403</v>
      </c>
      <c r="C8" s="3" t="s">
        <v>404</v>
      </c>
      <c r="D8" s="8" t="s">
        <v>405</v>
      </c>
      <c r="E8" s="3" t="s">
        <v>23</v>
      </c>
      <c r="F8" s="2" t="str">
        <f t="shared" si="1"/>
        <v>Diaspora-2004</v>
      </c>
      <c r="G8" s="9" t="str">
        <f t="shared" si="2"/>
        <v>Diaspora-2004</v>
      </c>
      <c r="H8" s="2"/>
      <c r="I8" s="8" t="s">
        <v>406</v>
      </c>
      <c r="J8" s="3" t="s">
        <v>407</v>
      </c>
      <c r="K8" s="2"/>
      <c r="L8" s="2"/>
      <c r="M8" s="2"/>
      <c r="N8" s="2"/>
      <c r="O8" s="2"/>
      <c r="P8" s="2"/>
      <c r="Q8" s="2"/>
      <c r="R8" s="2"/>
      <c r="S8" s="2"/>
      <c r="T8" s="2"/>
      <c r="U8" s="2"/>
      <c r="V8" s="2"/>
      <c r="W8" s="2"/>
      <c r="X8" s="2"/>
      <c r="Y8" s="2"/>
    </row>
    <row r="9">
      <c r="A9" s="3">
        <v>7363.0</v>
      </c>
      <c r="B9" s="3" t="s">
        <v>408</v>
      </c>
      <c r="C9" s="3" t="s">
        <v>409</v>
      </c>
      <c r="D9" s="11" t="s">
        <v>410</v>
      </c>
      <c r="E9" s="3" t="s">
        <v>23</v>
      </c>
      <c r="F9" s="2" t="str">
        <f t="shared" si="1"/>
        <v>Diaspora-7363</v>
      </c>
      <c r="G9" s="9" t="str">
        <f t="shared" si="2"/>
        <v>Diaspora-7363</v>
      </c>
      <c r="H9" s="3" t="s">
        <v>38</v>
      </c>
      <c r="I9" s="11" t="s">
        <v>412</v>
      </c>
      <c r="J9" s="3" t="s">
        <v>415</v>
      </c>
      <c r="K9" s="2"/>
      <c r="L9" s="2"/>
      <c r="M9" s="2"/>
      <c r="N9" s="2"/>
      <c r="O9" s="2"/>
      <c r="P9" s="2"/>
      <c r="Q9" s="2"/>
      <c r="R9" s="2"/>
      <c r="S9" s="2"/>
      <c r="T9" s="2"/>
      <c r="U9" s="2"/>
      <c r="V9" s="2"/>
      <c r="W9" s="2"/>
      <c r="X9" s="2"/>
      <c r="Y9" s="2"/>
    </row>
    <row r="10">
      <c r="A10" s="3">
        <v>3271.0</v>
      </c>
      <c r="B10" s="3" t="s">
        <v>417</v>
      </c>
      <c r="C10" s="3" t="s">
        <v>418</v>
      </c>
      <c r="D10" s="8" t="s">
        <v>419</v>
      </c>
      <c r="E10" s="3" t="s">
        <v>85</v>
      </c>
      <c r="F10" s="2" t="str">
        <f t="shared" si="1"/>
        <v>Diaspora-3271</v>
      </c>
      <c r="G10" s="9" t="str">
        <f t="shared" si="2"/>
        <v>Diaspora-3271</v>
      </c>
      <c r="H10" s="3" t="s">
        <v>38</v>
      </c>
      <c r="I10" s="8" t="s">
        <v>420</v>
      </c>
      <c r="J10" s="2"/>
      <c r="K10" s="2"/>
      <c r="L10" s="2"/>
      <c r="M10" s="2"/>
      <c r="N10" s="2"/>
      <c r="O10" s="2"/>
      <c r="P10" s="2"/>
      <c r="Q10" s="2"/>
      <c r="R10" s="2"/>
      <c r="S10" s="2"/>
      <c r="T10" s="2"/>
      <c r="U10" s="2"/>
      <c r="V10" s="2"/>
      <c r="W10" s="2"/>
      <c r="X10" s="2"/>
      <c r="Y10" s="2"/>
    </row>
    <row r="11">
      <c r="A11" s="3">
        <v>3772.0</v>
      </c>
      <c r="B11" s="3" t="s">
        <v>422</v>
      </c>
      <c r="C11" s="3" t="s">
        <v>423</v>
      </c>
      <c r="D11" s="8" t="s">
        <v>424</v>
      </c>
      <c r="E11" s="3" t="s">
        <v>199</v>
      </c>
      <c r="F11" s="2" t="str">
        <f t="shared" si="1"/>
        <v>Diaspora-3772</v>
      </c>
      <c r="G11" s="9" t="str">
        <f t="shared" si="2"/>
        <v>Diaspora-3772</v>
      </c>
      <c r="H11" s="3" t="s">
        <v>38</v>
      </c>
      <c r="I11" s="2"/>
      <c r="K11" s="3" t="s">
        <v>425</v>
      </c>
      <c r="L11" s="2"/>
      <c r="M11" s="2"/>
      <c r="N11" s="2"/>
      <c r="O11" s="2"/>
      <c r="P11" s="2"/>
      <c r="Q11" s="2"/>
      <c r="R11" s="2"/>
      <c r="S11" s="2"/>
      <c r="T11" s="2"/>
      <c r="U11" s="2"/>
      <c r="V11" s="2"/>
      <c r="W11" s="2"/>
      <c r="X11" s="2"/>
      <c r="Y11" s="2"/>
    </row>
    <row r="12">
      <c r="A12" s="3">
        <v>4123.0</v>
      </c>
      <c r="B12" s="3" t="s">
        <v>426</v>
      </c>
      <c r="C12" s="3" t="s">
        <v>427</v>
      </c>
      <c r="D12" s="8" t="s">
        <v>428</v>
      </c>
      <c r="E12" s="3" t="s">
        <v>113</v>
      </c>
      <c r="F12" s="2" t="str">
        <f t="shared" si="1"/>
        <v>Diaspora-4123</v>
      </c>
      <c r="G12" s="9" t="str">
        <f t="shared" si="2"/>
        <v>Diaspora-4123</v>
      </c>
      <c r="H12" s="3" t="s">
        <v>429</v>
      </c>
      <c r="I12" s="8" t="s">
        <v>430</v>
      </c>
      <c r="J12" s="3" t="s">
        <v>431</v>
      </c>
      <c r="K12" s="2"/>
      <c r="L12" s="2"/>
      <c r="M12" s="2"/>
      <c r="N12" s="2"/>
      <c r="O12" s="2"/>
      <c r="P12" s="2"/>
      <c r="Q12" s="2"/>
      <c r="R12" s="2"/>
      <c r="S12" s="2"/>
      <c r="T12" s="2"/>
      <c r="U12" s="2"/>
      <c r="V12" s="2"/>
      <c r="W12" s="2"/>
      <c r="X12" s="2"/>
      <c r="Y12" s="2"/>
    </row>
    <row r="13">
      <c r="A13" s="2"/>
      <c r="B13" s="2"/>
      <c r="C13" s="2"/>
      <c r="D13" s="2"/>
      <c r="E13" s="2"/>
      <c r="F13" s="2"/>
      <c r="G13" s="2"/>
      <c r="H13" s="2"/>
      <c r="I13" s="2"/>
      <c r="J13" s="2"/>
      <c r="K13" s="2"/>
      <c r="L13" s="2"/>
      <c r="M13" s="2"/>
      <c r="N13" s="2"/>
      <c r="O13" s="2"/>
      <c r="P13" s="2"/>
      <c r="Q13" s="2"/>
      <c r="R13" s="2"/>
      <c r="S13" s="2"/>
      <c r="T13" s="2"/>
      <c r="U13" s="2"/>
      <c r="V13" s="2"/>
      <c r="W13" s="2"/>
      <c r="X13" s="2"/>
      <c r="Y13" s="2"/>
    </row>
    <row r="14">
      <c r="A14" s="2"/>
      <c r="B14" s="2"/>
      <c r="C14" s="2"/>
      <c r="D14" s="2"/>
      <c r="E14" s="2"/>
      <c r="F14" s="2"/>
      <c r="G14" s="2"/>
      <c r="H14" s="2"/>
      <c r="I14" s="2"/>
      <c r="J14" s="2"/>
      <c r="K14" s="2"/>
      <c r="L14" s="2"/>
      <c r="M14" s="2"/>
      <c r="N14" s="2"/>
      <c r="O14" s="2"/>
      <c r="P14" s="2"/>
      <c r="Q14" s="2"/>
      <c r="R14" s="2"/>
      <c r="S14" s="2"/>
      <c r="T14" s="2"/>
      <c r="U14" s="2"/>
      <c r="V14" s="2"/>
      <c r="W14" s="2"/>
      <c r="X14" s="2"/>
      <c r="Y14" s="2"/>
    </row>
    <row r="15">
      <c r="A15" s="2"/>
      <c r="B15" s="2"/>
      <c r="C15" s="2"/>
      <c r="D15" s="2"/>
      <c r="E15" s="2"/>
      <c r="F15" s="2"/>
      <c r="G15" s="2"/>
      <c r="H15" s="2"/>
      <c r="I15" s="2"/>
      <c r="J15" s="2"/>
      <c r="K15" s="2"/>
      <c r="L15" s="2"/>
      <c r="M15" s="2"/>
      <c r="N15" s="2"/>
      <c r="O15" s="2"/>
      <c r="P15" s="2"/>
      <c r="Q15" s="2"/>
      <c r="R15" s="2"/>
      <c r="S15" s="2"/>
      <c r="T15" s="2"/>
      <c r="U15" s="2"/>
      <c r="V15" s="2"/>
      <c r="W15" s="2"/>
      <c r="X15" s="2"/>
      <c r="Y15" s="2"/>
    </row>
    <row r="16">
      <c r="A16" s="2"/>
      <c r="B16" s="2"/>
      <c r="C16" s="2"/>
      <c r="D16" s="2"/>
      <c r="E16" s="2"/>
      <c r="F16" s="2"/>
      <c r="G16" s="2"/>
      <c r="H16" s="2"/>
      <c r="I16" s="2"/>
      <c r="J16" s="2"/>
      <c r="K16" s="2"/>
      <c r="L16" s="2"/>
      <c r="M16" s="2"/>
      <c r="N16" s="2"/>
      <c r="O16" s="2"/>
      <c r="P16" s="2"/>
      <c r="Q16" s="2"/>
      <c r="R16" s="2"/>
      <c r="S16" s="2"/>
      <c r="T16" s="2"/>
      <c r="U16" s="2"/>
      <c r="V16" s="2"/>
      <c r="W16" s="2"/>
      <c r="X16" s="2"/>
      <c r="Y16" s="2"/>
    </row>
    <row r="17">
      <c r="A17" s="2"/>
      <c r="B17" s="2"/>
      <c r="C17" s="2"/>
      <c r="D17" s="2"/>
      <c r="E17" s="2"/>
      <c r="F17" s="2"/>
      <c r="G17" s="2"/>
      <c r="H17" s="2"/>
      <c r="I17" s="2"/>
      <c r="J17" s="2"/>
      <c r="K17" s="2"/>
      <c r="L17" s="2"/>
      <c r="M17" s="2"/>
      <c r="N17" s="2"/>
      <c r="O17" s="2"/>
      <c r="P17" s="2"/>
      <c r="Q17" s="2"/>
      <c r="R17" s="2"/>
      <c r="S17" s="2"/>
      <c r="T17" s="2"/>
      <c r="U17" s="2"/>
      <c r="V17" s="2"/>
      <c r="W17" s="2"/>
      <c r="X17" s="2"/>
      <c r="Y17" s="2"/>
    </row>
    <row r="18">
      <c r="A18" s="2"/>
      <c r="B18" s="2"/>
      <c r="C18" s="2"/>
      <c r="D18" s="2"/>
      <c r="E18" s="2"/>
      <c r="F18" s="2"/>
      <c r="G18" s="2"/>
      <c r="H18" s="2"/>
      <c r="I18" s="2"/>
      <c r="J18" s="2"/>
      <c r="K18" s="2"/>
      <c r="L18" s="2"/>
      <c r="M18" s="2"/>
      <c r="N18" s="2"/>
      <c r="O18" s="2"/>
      <c r="P18" s="2"/>
      <c r="Q18" s="2"/>
      <c r="R18" s="2"/>
      <c r="S18" s="2"/>
      <c r="T18" s="2"/>
      <c r="U18" s="2"/>
      <c r="V18" s="2"/>
      <c r="W18" s="2"/>
      <c r="X18" s="2"/>
      <c r="Y18" s="2"/>
    </row>
    <row r="19">
      <c r="A19" s="2"/>
      <c r="B19" s="2"/>
      <c r="C19" s="2"/>
      <c r="D19" s="2"/>
      <c r="E19" s="2"/>
      <c r="F19" s="2"/>
      <c r="G19" s="2"/>
      <c r="H19" s="2"/>
      <c r="I19" s="2"/>
      <c r="J19" s="2"/>
      <c r="K19" s="2"/>
      <c r="L19" s="2"/>
      <c r="M19" s="2"/>
      <c r="N19" s="2"/>
      <c r="O19" s="2"/>
      <c r="P19" s="2"/>
      <c r="Q19" s="2"/>
      <c r="R19" s="2"/>
      <c r="S19" s="2"/>
      <c r="T19" s="2"/>
      <c r="U19" s="2"/>
      <c r="V19" s="2"/>
      <c r="W19" s="2"/>
      <c r="X19" s="2"/>
      <c r="Y19" s="2"/>
    </row>
    <row r="20">
      <c r="A20" s="2"/>
      <c r="B20" s="2"/>
      <c r="C20" s="2"/>
      <c r="D20" s="2"/>
      <c r="E20" s="2"/>
      <c r="F20" s="2"/>
      <c r="G20" s="2"/>
      <c r="H20" s="2"/>
      <c r="I20" s="2"/>
      <c r="J20" s="2"/>
      <c r="K20" s="2"/>
      <c r="L20" s="2"/>
      <c r="M20" s="2"/>
      <c r="N20" s="2"/>
      <c r="O20" s="2"/>
      <c r="P20" s="2"/>
      <c r="Q20" s="2"/>
      <c r="R20" s="2"/>
      <c r="S20" s="2"/>
      <c r="T20" s="2"/>
      <c r="U20" s="2"/>
      <c r="V20" s="2"/>
      <c r="W20" s="2"/>
      <c r="X20" s="2"/>
      <c r="Y20" s="2"/>
    </row>
    <row r="21">
      <c r="A21" s="2"/>
      <c r="B21" s="2"/>
      <c r="C21" s="2"/>
      <c r="D21" s="2"/>
      <c r="E21" s="2"/>
      <c r="F21" s="2"/>
      <c r="G21" s="2"/>
      <c r="H21" s="2"/>
      <c r="I21" s="2"/>
      <c r="J21" s="2"/>
      <c r="K21" s="2"/>
      <c r="L21" s="2"/>
      <c r="M21" s="2"/>
      <c r="N21" s="2"/>
      <c r="O21" s="2"/>
      <c r="P21" s="2"/>
      <c r="Q21" s="2"/>
      <c r="R21" s="2"/>
      <c r="S21" s="2"/>
      <c r="T21" s="2"/>
      <c r="U21" s="2"/>
      <c r="V21" s="2"/>
      <c r="W21" s="2"/>
      <c r="X21" s="2"/>
      <c r="Y21" s="2"/>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2"/>
      <c r="B24" s="2"/>
      <c r="C24" s="2"/>
      <c r="D24" s="2"/>
      <c r="E24" s="2"/>
      <c r="F24" s="2"/>
      <c r="G24" s="2"/>
      <c r="H24" s="2"/>
      <c r="I24" s="2"/>
      <c r="J24" s="2"/>
      <c r="K24" s="2"/>
      <c r="L24" s="2"/>
      <c r="M24" s="2"/>
      <c r="N24" s="2"/>
      <c r="O24" s="2"/>
      <c r="P24" s="2"/>
      <c r="Q24" s="2"/>
      <c r="R24" s="2"/>
      <c r="S24" s="2"/>
      <c r="T24" s="2"/>
      <c r="U24" s="2"/>
      <c r="V24" s="2"/>
      <c r="W24" s="2"/>
      <c r="X24" s="2"/>
      <c r="Y24" s="2"/>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2"/>
      <c r="B26" s="2"/>
      <c r="C26" s="2"/>
      <c r="D26" s="2"/>
      <c r="E26" s="2"/>
      <c r="F26" s="2"/>
      <c r="G26" s="2"/>
      <c r="H26" s="2"/>
      <c r="I26" s="2"/>
      <c r="J26" s="2"/>
      <c r="K26" s="2"/>
      <c r="L26" s="2"/>
      <c r="M26" s="2"/>
      <c r="N26" s="2"/>
      <c r="O26" s="2"/>
      <c r="P26" s="2"/>
      <c r="Q26" s="2"/>
      <c r="R26" s="2"/>
      <c r="S26" s="2"/>
      <c r="T26" s="2"/>
      <c r="U26" s="2"/>
      <c r="V26" s="2"/>
      <c r="W26" s="2"/>
      <c r="X26" s="2"/>
      <c r="Y26" s="2"/>
    </row>
    <row r="27">
      <c r="A27" s="2"/>
      <c r="B27" s="2"/>
      <c r="C27" s="2"/>
      <c r="D27" s="2"/>
      <c r="E27" s="2"/>
      <c r="F27" s="2"/>
      <c r="G27" s="2"/>
      <c r="H27" s="2"/>
      <c r="I27" s="2"/>
      <c r="J27" s="2"/>
      <c r="K27" s="2"/>
      <c r="L27" s="2"/>
      <c r="M27" s="2"/>
      <c r="N27" s="2"/>
      <c r="O27" s="2"/>
      <c r="P27" s="2"/>
      <c r="Q27" s="2"/>
      <c r="R27" s="2"/>
      <c r="S27" s="2"/>
      <c r="T27" s="2"/>
      <c r="U27" s="2"/>
      <c r="V27" s="2"/>
      <c r="W27" s="2"/>
      <c r="X27" s="2"/>
      <c r="Y27" s="2"/>
    </row>
    <row r="28">
      <c r="A28" s="2"/>
      <c r="B28" s="2"/>
      <c r="C28" s="2"/>
      <c r="D28" s="2"/>
      <c r="E28" s="2"/>
      <c r="F28" s="2"/>
      <c r="G28" s="2"/>
      <c r="H28" s="2"/>
      <c r="I28" s="2"/>
      <c r="J28" s="2"/>
      <c r="K28" s="2"/>
      <c r="L28" s="2"/>
      <c r="M28" s="2"/>
      <c r="N28" s="2"/>
      <c r="O28" s="2"/>
      <c r="P28" s="2"/>
      <c r="Q28" s="2"/>
      <c r="R28" s="2"/>
      <c r="S28" s="2"/>
      <c r="T28" s="2"/>
      <c r="U28" s="2"/>
      <c r="V28" s="2"/>
      <c r="W28" s="2"/>
      <c r="X28" s="2"/>
      <c r="Y28" s="2"/>
    </row>
    <row r="29">
      <c r="A29" s="2"/>
      <c r="B29" s="2"/>
      <c r="C29" s="2"/>
      <c r="D29" s="2"/>
      <c r="E29" s="2"/>
      <c r="F29" s="2"/>
      <c r="G29" s="2"/>
      <c r="H29" s="2"/>
      <c r="I29" s="2"/>
      <c r="J29" s="2"/>
      <c r="K29" s="2"/>
      <c r="L29" s="2"/>
      <c r="M29" s="2"/>
      <c r="N29" s="2"/>
      <c r="O29" s="2"/>
      <c r="P29" s="2"/>
      <c r="Q29" s="2"/>
      <c r="R29" s="2"/>
      <c r="S29" s="2"/>
      <c r="T29" s="2"/>
      <c r="U29" s="2"/>
      <c r="V29" s="2"/>
      <c r="W29" s="2"/>
      <c r="X29" s="2"/>
      <c r="Y29" s="2"/>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2"/>
      <c r="B32" s="2"/>
      <c r="C32" s="2"/>
      <c r="D32" s="2"/>
      <c r="E32" s="2"/>
      <c r="F32" s="2"/>
      <c r="G32" s="2"/>
      <c r="H32" s="2"/>
      <c r="I32" s="2"/>
      <c r="J32" s="2"/>
      <c r="K32" s="2"/>
      <c r="L32" s="2"/>
      <c r="M32" s="2"/>
      <c r="N32" s="2"/>
      <c r="O32" s="2"/>
      <c r="P32" s="2"/>
      <c r="Q32" s="2"/>
      <c r="R32" s="2"/>
      <c r="S32" s="2"/>
      <c r="T32" s="2"/>
      <c r="U32" s="2"/>
      <c r="V32" s="2"/>
      <c r="W32" s="2"/>
      <c r="X32" s="2"/>
      <c r="Y32" s="2"/>
    </row>
    <row r="33">
      <c r="A33" s="2"/>
      <c r="B33" s="2"/>
      <c r="C33" s="2"/>
      <c r="D33" s="2"/>
      <c r="E33" s="2"/>
      <c r="F33" s="2"/>
      <c r="G33" s="2"/>
      <c r="H33" s="2"/>
      <c r="I33" s="2"/>
      <c r="J33" s="2"/>
      <c r="K33" s="2"/>
      <c r="L33" s="2"/>
      <c r="M33" s="2"/>
      <c r="N33" s="2"/>
      <c r="O33" s="2"/>
      <c r="P33" s="2"/>
      <c r="Q33" s="2"/>
      <c r="R33" s="2"/>
      <c r="S33" s="2"/>
      <c r="T33" s="2"/>
      <c r="U33" s="2"/>
      <c r="V33" s="2"/>
      <c r="W33" s="2"/>
      <c r="X33" s="2"/>
      <c r="Y33" s="2"/>
    </row>
    <row r="34">
      <c r="A34" s="2"/>
      <c r="B34" s="2"/>
      <c r="C34" s="2"/>
      <c r="D34" s="2"/>
      <c r="E34" s="2"/>
      <c r="F34" s="2"/>
      <c r="G34" s="2"/>
      <c r="H34" s="2"/>
      <c r="I34" s="2"/>
      <c r="J34" s="2"/>
      <c r="K34" s="2"/>
      <c r="L34" s="2"/>
      <c r="M34" s="2"/>
      <c r="N34" s="2"/>
      <c r="O34" s="2"/>
      <c r="P34" s="2"/>
      <c r="Q34" s="2"/>
      <c r="R34" s="2"/>
      <c r="S34" s="2"/>
      <c r="T34" s="2"/>
      <c r="U34" s="2"/>
      <c r="V34" s="2"/>
      <c r="W34" s="2"/>
      <c r="X34" s="2"/>
      <c r="Y34" s="2"/>
    </row>
    <row r="35">
      <c r="A35" s="2"/>
      <c r="B35" s="2"/>
      <c r="C35" s="2"/>
      <c r="D35" s="2"/>
      <c r="E35" s="2"/>
      <c r="F35" s="2"/>
      <c r="G35" s="2"/>
      <c r="H35" s="2"/>
      <c r="I35" s="2"/>
      <c r="J35" s="2"/>
      <c r="K35" s="2"/>
      <c r="L35" s="2"/>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2"/>
      <c r="I38" s="2"/>
      <c r="J38" s="2"/>
      <c r="K38" s="2"/>
      <c r="L38" s="2"/>
      <c r="M38" s="2"/>
      <c r="N38" s="2"/>
      <c r="O38" s="2"/>
      <c r="P38" s="2"/>
      <c r="Q38" s="2"/>
      <c r="R38" s="2"/>
      <c r="S38" s="2"/>
      <c r="T38" s="2"/>
      <c r="U38" s="2"/>
      <c r="V38" s="2"/>
      <c r="W38" s="2"/>
      <c r="X38" s="2"/>
      <c r="Y38" s="2"/>
    </row>
    <row r="39">
      <c r="A39" s="2"/>
      <c r="B39" s="2"/>
      <c r="C39" s="2"/>
      <c r="D39" s="2"/>
      <c r="E39" s="2"/>
      <c r="F39" s="2"/>
      <c r="G39" s="2"/>
      <c r="H39" s="2"/>
      <c r="I39" s="2"/>
      <c r="J39" s="2"/>
      <c r="K39" s="2"/>
      <c r="L39" s="2"/>
      <c r="M39" s="2"/>
      <c r="N39" s="2"/>
      <c r="O39" s="2"/>
      <c r="P39" s="2"/>
      <c r="Q39" s="2"/>
      <c r="R39" s="2"/>
      <c r="S39" s="2"/>
      <c r="T39" s="2"/>
      <c r="U39" s="2"/>
      <c r="V39" s="2"/>
      <c r="W39" s="2"/>
      <c r="X39" s="2"/>
      <c r="Y39" s="2"/>
    </row>
    <row r="40">
      <c r="A40" s="2"/>
      <c r="B40" s="2"/>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2"/>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2"/>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2"/>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sheetData>
  <hyperlinks>
    <hyperlink r:id="rId1" ref="D2"/>
    <hyperlink r:id="rId2" ref="D3"/>
    <hyperlink r:id="rId3" ref="D4"/>
    <hyperlink r:id="rId4" ref="I4"/>
    <hyperlink r:id="rId5" ref="D5"/>
    <hyperlink r:id="rId6" ref="D6"/>
    <hyperlink r:id="rId7" ref="I6"/>
    <hyperlink r:id="rId8" ref="D7"/>
    <hyperlink r:id="rId9" ref="I7"/>
    <hyperlink r:id="rId10" ref="D8"/>
    <hyperlink r:id="rId11" ref="I8"/>
    <hyperlink r:id="rId12" ref="D9"/>
    <hyperlink r:id="rId13" ref="I9"/>
    <hyperlink r:id="rId14" ref="D10"/>
    <hyperlink r:id="rId15" ref="I10"/>
    <hyperlink r:id="rId16" ref="D11"/>
    <hyperlink r:id="rId17" ref="D12"/>
    <hyperlink r:id="rId18" ref="I12"/>
  </hyperlinks>
  <drawing r:id="rId1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0</v>
      </c>
      <c r="B1" s="3" t="s">
        <v>1</v>
      </c>
      <c r="C1" s="3" t="s">
        <v>2</v>
      </c>
      <c r="D1" s="3" t="s">
        <v>3</v>
      </c>
      <c r="E1" s="3" t="s">
        <v>4</v>
      </c>
      <c r="F1" s="2"/>
      <c r="G1" s="2"/>
    </row>
    <row r="2">
      <c r="A2" s="41">
        <v>1921.0</v>
      </c>
      <c r="B2" s="3" t="s">
        <v>379</v>
      </c>
      <c r="C2" s="42" t="s">
        <v>380</v>
      </c>
      <c r="D2" s="8" t="s">
        <v>383</v>
      </c>
      <c r="E2" s="3" t="s">
        <v>199</v>
      </c>
      <c r="F2" s="2" t="str">
        <f>CONCATENATE("Tracks-",A2)</f>
        <v>Tracks-1921</v>
      </c>
      <c r="G2" s="9" t="str">
        <f>HYPERLINK(D2,F2)</f>
        <v>Tracks-1921</v>
      </c>
    </row>
    <row r="3">
      <c r="E3" s="44"/>
      <c r="F3" s="2"/>
      <c r="G3" s="2"/>
    </row>
  </sheetData>
  <hyperlinks>
    <hyperlink r:id="rId1" ref="D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43"/>
    <col customWidth="1" min="3" max="3" width="30.14"/>
    <col customWidth="1" min="4" max="4" width="38.14"/>
  </cols>
  <sheetData>
    <row r="1">
      <c r="A1" s="3" t="s">
        <v>0</v>
      </c>
      <c r="B1" s="3" t="s">
        <v>1</v>
      </c>
      <c r="C1" s="3" t="s">
        <v>2</v>
      </c>
      <c r="D1" s="3" t="s">
        <v>3</v>
      </c>
      <c r="E1" s="3" t="s">
        <v>4</v>
      </c>
      <c r="F1" s="2"/>
      <c r="G1" s="2"/>
    </row>
    <row r="2">
      <c r="A2" s="3">
        <v>14.0</v>
      </c>
      <c r="B2" s="3" t="s">
        <v>411</v>
      </c>
      <c r="C2" s="43" t="s">
        <v>413</v>
      </c>
      <c r="D2" s="8" t="s">
        <v>414</v>
      </c>
      <c r="E2" s="3" t="s">
        <v>416</v>
      </c>
      <c r="F2" s="2" t="str">
        <f>CONCATENATE("Lobsters-",A2)</f>
        <v>Lobsters-14</v>
      </c>
      <c r="G2" s="9" t="str">
        <f>HYPERLINK(D2,F2)</f>
        <v>Lobsters-14</v>
      </c>
      <c r="H2" s="3" t="s">
        <v>15</v>
      </c>
      <c r="I2" s="2">
        <f>counta(E2:E999)</f>
        <v>1</v>
      </c>
      <c r="J2" s="13" t="s">
        <v>421</v>
      </c>
    </row>
  </sheetData>
  <hyperlinks>
    <hyperlink r:id="rId1" ref="D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0</v>
      </c>
      <c r="B1" s="3" t="s">
        <v>1</v>
      </c>
      <c r="C1" s="3" t="s">
        <v>2</v>
      </c>
      <c r="D1" s="3" t="s">
        <v>3</v>
      </c>
      <c r="E1" s="3" t="s">
        <v>4</v>
      </c>
      <c r="F1" s="2"/>
      <c r="G1" s="2"/>
      <c r="H1" s="3" t="s">
        <v>6</v>
      </c>
      <c r="I1" s="2"/>
      <c r="J1" s="2"/>
      <c r="K1" s="2"/>
      <c r="L1" s="2"/>
      <c r="M1" s="2"/>
      <c r="N1" s="2"/>
      <c r="O1" s="2"/>
      <c r="P1" s="2"/>
      <c r="Q1" s="2"/>
      <c r="R1" s="2"/>
      <c r="S1" s="2"/>
      <c r="T1" s="2"/>
      <c r="U1" s="2"/>
      <c r="V1" s="2"/>
      <c r="W1" s="2"/>
      <c r="X1" s="2"/>
      <c r="Y1" s="2"/>
    </row>
    <row r="2">
      <c r="A2" s="45">
        <v>1790.0</v>
      </c>
      <c r="B2" s="3" t="s">
        <v>432</v>
      </c>
      <c r="C2" s="3" t="s">
        <v>433</v>
      </c>
      <c r="D2" s="8" t="s">
        <v>434</v>
      </c>
      <c r="E2" s="3" t="s">
        <v>15</v>
      </c>
      <c r="F2" s="2" t="str">
        <f t="shared" ref="F2:F3" si="1">CONCATENATE("OSM-",A2)</f>
        <v>OSM-1790</v>
      </c>
      <c r="G2" s="9" t="str">
        <f t="shared" ref="G2:G3" si="2">HYPERLINK(D2,F2)</f>
        <v>OSM-1790</v>
      </c>
      <c r="H2" s="8" t="s">
        <v>435</v>
      </c>
      <c r="I2" s="2"/>
      <c r="J2" s="2"/>
      <c r="K2" s="2"/>
      <c r="L2" s="2"/>
      <c r="M2" s="2"/>
      <c r="N2" s="2"/>
      <c r="O2" s="2"/>
      <c r="P2" s="2"/>
      <c r="Q2" s="2"/>
      <c r="R2" s="2"/>
      <c r="S2" s="2"/>
      <c r="T2" s="2"/>
      <c r="U2" s="2"/>
      <c r="V2" s="2"/>
      <c r="W2" s="2"/>
      <c r="X2" s="2"/>
      <c r="Y2" s="2"/>
    </row>
    <row r="3">
      <c r="A3" s="3">
        <v>157.0</v>
      </c>
      <c r="B3" s="20" t="s">
        <v>436</v>
      </c>
      <c r="C3" s="3" t="s">
        <v>437</v>
      </c>
      <c r="D3" s="11" t="s">
        <v>438</v>
      </c>
      <c r="E3" s="3" t="s">
        <v>15</v>
      </c>
      <c r="F3" s="2" t="str">
        <f t="shared" si="1"/>
        <v>OSM-157</v>
      </c>
      <c r="G3" s="9" t="str">
        <f t="shared" si="2"/>
        <v>OSM-157</v>
      </c>
      <c r="H3" s="8" t="s">
        <v>439</v>
      </c>
      <c r="I3" s="2"/>
      <c r="J3" s="2"/>
      <c r="K3" s="2"/>
      <c r="L3" s="2"/>
      <c r="M3" s="2"/>
      <c r="N3" s="2"/>
      <c r="O3" s="2"/>
      <c r="P3" s="2"/>
      <c r="Q3" s="2"/>
      <c r="R3" s="2"/>
      <c r="S3" s="2"/>
      <c r="T3" s="2"/>
      <c r="U3" s="2"/>
      <c r="V3" s="2"/>
      <c r="W3" s="2"/>
      <c r="X3" s="2"/>
      <c r="Y3" s="2"/>
    </row>
    <row r="4">
      <c r="A4" s="2"/>
      <c r="B4" s="2"/>
      <c r="C4" s="2"/>
      <c r="D4" s="2"/>
      <c r="E4" s="2"/>
      <c r="F4" s="2"/>
      <c r="G4" s="2"/>
      <c r="H4" s="2"/>
      <c r="I4" s="2"/>
      <c r="J4" s="2"/>
      <c r="K4" s="2"/>
      <c r="L4" s="2"/>
      <c r="M4" s="2"/>
      <c r="N4" s="2"/>
      <c r="O4" s="2"/>
      <c r="P4" s="2"/>
      <c r="Q4" s="2"/>
      <c r="R4" s="2"/>
      <c r="S4" s="2"/>
      <c r="T4" s="2"/>
      <c r="U4" s="2"/>
      <c r="V4" s="2"/>
      <c r="W4" s="2"/>
      <c r="X4" s="2"/>
      <c r="Y4" s="2"/>
    </row>
    <row r="5">
      <c r="A5" s="2"/>
      <c r="B5" s="2"/>
      <c r="C5" s="2"/>
      <c r="D5" s="2"/>
      <c r="E5" s="2"/>
      <c r="F5" s="2"/>
      <c r="G5" s="2"/>
      <c r="H5" s="2"/>
      <c r="I5" s="2"/>
      <c r="J5" s="2"/>
      <c r="K5" s="2"/>
      <c r="L5" s="2"/>
      <c r="M5" s="2"/>
      <c r="N5" s="2"/>
      <c r="O5" s="2"/>
      <c r="P5" s="2"/>
      <c r="Q5" s="2"/>
      <c r="R5" s="2"/>
      <c r="S5" s="2"/>
      <c r="T5" s="2"/>
      <c r="U5" s="2"/>
      <c r="V5" s="2"/>
      <c r="W5" s="2"/>
      <c r="X5" s="2"/>
      <c r="Y5" s="2"/>
    </row>
    <row r="6">
      <c r="A6" s="2"/>
      <c r="B6" s="2"/>
      <c r="C6" s="2"/>
      <c r="D6" s="2"/>
      <c r="E6" s="2"/>
      <c r="F6" s="2"/>
      <c r="G6" s="2"/>
      <c r="H6" s="2"/>
      <c r="I6" s="2"/>
      <c r="J6" s="2"/>
      <c r="K6" s="2"/>
      <c r="L6" s="2"/>
      <c r="M6" s="2"/>
      <c r="N6" s="2"/>
      <c r="O6" s="2"/>
      <c r="P6" s="2"/>
      <c r="Q6" s="2"/>
      <c r="R6" s="2"/>
      <c r="S6" s="2"/>
      <c r="T6" s="2"/>
      <c r="U6" s="2"/>
      <c r="V6" s="2"/>
      <c r="W6" s="2"/>
      <c r="X6" s="2"/>
      <c r="Y6" s="2"/>
    </row>
    <row r="7">
      <c r="A7" s="2"/>
      <c r="B7" s="2"/>
      <c r="C7" s="2"/>
      <c r="D7" s="2"/>
      <c r="E7" s="2"/>
      <c r="F7" s="2"/>
      <c r="G7" s="2"/>
      <c r="H7" s="2"/>
      <c r="I7" s="2"/>
      <c r="J7" s="2"/>
      <c r="K7" s="2"/>
      <c r="L7" s="2"/>
      <c r="M7" s="2"/>
      <c r="N7" s="2"/>
      <c r="O7" s="2"/>
      <c r="P7" s="2"/>
      <c r="Q7" s="2"/>
      <c r="R7" s="2"/>
      <c r="S7" s="2"/>
      <c r="T7" s="2"/>
      <c r="U7" s="2"/>
      <c r="V7" s="2"/>
      <c r="W7" s="2"/>
      <c r="X7" s="2"/>
      <c r="Y7" s="2"/>
    </row>
    <row r="8">
      <c r="A8" s="2"/>
      <c r="B8" s="2"/>
      <c r="C8" s="2"/>
      <c r="D8" s="2"/>
      <c r="E8" s="2"/>
      <c r="F8" s="2"/>
      <c r="G8" s="2"/>
      <c r="H8" s="2"/>
      <c r="I8" s="2"/>
      <c r="J8" s="2"/>
      <c r="K8" s="2"/>
      <c r="L8" s="2"/>
      <c r="M8" s="2"/>
      <c r="N8" s="2"/>
      <c r="O8" s="2"/>
      <c r="P8" s="2"/>
      <c r="Q8" s="2"/>
      <c r="R8" s="2"/>
      <c r="S8" s="2"/>
      <c r="T8" s="2"/>
      <c r="U8" s="2"/>
      <c r="V8" s="2"/>
      <c r="W8" s="2"/>
      <c r="X8" s="2"/>
      <c r="Y8" s="2"/>
    </row>
    <row r="9">
      <c r="A9" s="2"/>
      <c r="B9" s="2"/>
      <c r="C9" s="2"/>
      <c r="D9" s="2"/>
      <c r="E9" s="2"/>
      <c r="F9" s="2"/>
      <c r="G9" s="2"/>
      <c r="H9" s="2"/>
      <c r="I9" s="2"/>
      <c r="J9" s="2"/>
      <c r="K9" s="2"/>
      <c r="L9" s="2"/>
      <c r="M9" s="2"/>
      <c r="N9" s="2"/>
      <c r="O9" s="2"/>
      <c r="P9" s="2"/>
      <c r="Q9" s="2"/>
      <c r="R9" s="2"/>
      <c r="S9" s="2"/>
      <c r="T9" s="2"/>
      <c r="U9" s="2"/>
      <c r="V9" s="2"/>
      <c r="W9" s="2"/>
      <c r="X9" s="2"/>
      <c r="Y9" s="2"/>
    </row>
    <row r="10">
      <c r="A10" s="2"/>
      <c r="B10" s="2"/>
      <c r="C10" s="2"/>
      <c r="D10" s="2"/>
      <c r="E10" s="2"/>
      <c r="F10" s="2"/>
      <c r="G10" s="2"/>
      <c r="H10" s="2"/>
      <c r="I10" s="2"/>
      <c r="J10" s="2"/>
      <c r="K10" s="2"/>
      <c r="L10" s="2"/>
      <c r="M10" s="2"/>
      <c r="N10" s="2"/>
      <c r="O10" s="2"/>
      <c r="P10" s="2"/>
      <c r="Q10" s="2"/>
      <c r="R10" s="2"/>
      <c r="S10" s="2"/>
      <c r="T10" s="2"/>
      <c r="U10" s="2"/>
      <c r="V10" s="2"/>
      <c r="W10" s="2"/>
      <c r="X10" s="2"/>
      <c r="Y10" s="2"/>
    </row>
    <row r="11">
      <c r="A11" s="2"/>
      <c r="B11" s="2"/>
      <c r="C11" s="2"/>
      <c r="D11" s="2"/>
      <c r="E11" s="2"/>
      <c r="F11" s="2"/>
      <c r="G11" s="2"/>
      <c r="H11" s="2"/>
      <c r="I11" s="2"/>
      <c r="J11" s="2"/>
      <c r="K11" s="2"/>
      <c r="L11" s="2"/>
      <c r="M11" s="2"/>
      <c r="N11" s="2"/>
      <c r="O11" s="2"/>
      <c r="P11" s="2"/>
      <c r="Q11" s="2"/>
      <c r="R11" s="2"/>
      <c r="S11" s="2"/>
      <c r="T11" s="2"/>
      <c r="U11" s="2"/>
      <c r="V11" s="2"/>
      <c r="W11" s="2"/>
      <c r="X11" s="2"/>
      <c r="Y11" s="2"/>
    </row>
    <row r="12">
      <c r="A12" s="2"/>
      <c r="B12" s="2"/>
      <c r="C12" s="2"/>
      <c r="D12" s="2"/>
      <c r="E12" s="2"/>
      <c r="F12" s="2"/>
      <c r="G12" s="2"/>
      <c r="H12" s="2"/>
      <c r="I12" s="2"/>
      <c r="J12" s="2"/>
      <c r="K12" s="2"/>
      <c r="L12" s="2"/>
      <c r="M12" s="2"/>
      <c r="N12" s="2"/>
      <c r="O12" s="2"/>
      <c r="P12" s="2"/>
      <c r="Q12" s="2"/>
      <c r="R12" s="2"/>
      <c r="S12" s="2"/>
      <c r="T12" s="2"/>
      <c r="U12" s="2"/>
      <c r="V12" s="2"/>
      <c r="W12" s="2"/>
      <c r="X12" s="2"/>
      <c r="Y12" s="2"/>
    </row>
    <row r="13">
      <c r="A13" s="2"/>
      <c r="B13" s="2"/>
      <c r="C13" s="2"/>
      <c r="D13" s="2"/>
      <c r="E13" s="2"/>
      <c r="F13" s="2"/>
      <c r="G13" s="2"/>
      <c r="H13" s="2"/>
      <c r="I13" s="2"/>
      <c r="J13" s="2"/>
      <c r="K13" s="2"/>
      <c r="L13" s="2"/>
      <c r="M13" s="2"/>
      <c r="N13" s="2"/>
      <c r="O13" s="2"/>
      <c r="P13" s="2"/>
      <c r="Q13" s="2"/>
      <c r="R13" s="2"/>
      <c r="S13" s="2"/>
      <c r="T13" s="2"/>
      <c r="U13" s="2"/>
      <c r="V13" s="2"/>
      <c r="W13" s="2"/>
      <c r="X13" s="2"/>
      <c r="Y13" s="2"/>
    </row>
    <row r="14">
      <c r="A14" s="2"/>
      <c r="B14" s="2"/>
      <c r="C14" s="2"/>
      <c r="D14" s="2"/>
      <c r="E14" s="2"/>
      <c r="F14" s="2"/>
      <c r="G14" s="2"/>
      <c r="H14" s="2"/>
      <c r="I14" s="2"/>
      <c r="J14" s="2"/>
      <c r="K14" s="2"/>
      <c r="L14" s="2"/>
      <c r="M14" s="2"/>
      <c r="N14" s="2"/>
      <c r="O14" s="2"/>
      <c r="P14" s="2"/>
      <c r="Q14" s="2"/>
      <c r="R14" s="2"/>
      <c r="S14" s="2"/>
      <c r="T14" s="2"/>
      <c r="U14" s="2"/>
      <c r="V14" s="2"/>
      <c r="W14" s="2"/>
      <c r="X14" s="2"/>
      <c r="Y14" s="2"/>
    </row>
    <row r="15">
      <c r="A15" s="2"/>
      <c r="B15" s="2"/>
      <c r="C15" s="2"/>
      <c r="D15" s="2"/>
      <c r="E15" s="2"/>
      <c r="F15" s="2"/>
      <c r="G15" s="2"/>
      <c r="H15" s="2"/>
      <c r="I15" s="2"/>
      <c r="J15" s="2"/>
      <c r="K15" s="2"/>
      <c r="L15" s="2"/>
      <c r="M15" s="2"/>
      <c r="N15" s="2"/>
      <c r="O15" s="2"/>
      <c r="P15" s="2"/>
      <c r="Q15" s="2"/>
      <c r="R15" s="2"/>
      <c r="S15" s="2"/>
      <c r="T15" s="2"/>
      <c r="U15" s="2"/>
      <c r="V15" s="2"/>
      <c r="W15" s="2"/>
      <c r="X15" s="2"/>
      <c r="Y15" s="2"/>
    </row>
    <row r="16">
      <c r="A16" s="2"/>
      <c r="B16" s="2"/>
      <c r="C16" s="2"/>
      <c r="D16" s="2"/>
      <c r="E16" s="2"/>
      <c r="F16" s="2"/>
      <c r="G16" s="2"/>
      <c r="H16" s="2"/>
      <c r="I16" s="2"/>
      <c r="J16" s="2"/>
      <c r="K16" s="2"/>
      <c r="L16" s="2"/>
      <c r="M16" s="2"/>
      <c r="N16" s="2"/>
      <c r="O16" s="2"/>
      <c r="P16" s="2"/>
      <c r="Q16" s="2"/>
      <c r="R16" s="2"/>
      <c r="S16" s="2"/>
      <c r="T16" s="2"/>
      <c r="U16" s="2"/>
      <c r="V16" s="2"/>
      <c r="W16" s="2"/>
      <c r="X16" s="2"/>
      <c r="Y16" s="2"/>
    </row>
    <row r="17">
      <c r="A17" s="2"/>
      <c r="B17" s="2"/>
      <c r="C17" s="2"/>
      <c r="D17" s="2"/>
      <c r="E17" s="2"/>
      <c r="F17" s="2"/>
      <c r="G17" s="2"/>
      <c r="H17" s="2"/>
      <c r="I17" s="2"/>
      <c r="J17" s="2"/>
      <c r="K17" s="2"/>
      <c r="L17" s="2"/>
      <c r="M17" s="2"/>
      <c r="N17" s="2"/>
      <c r="O17" s="2"/>
      <c r="P17" s="2"/>
      <c r="Q17" s="2"/>
      <c r="R17" s="2"/>
      <c r="S17" s="2"/>
      <c r="T17" s="2"/>
      <c r="U17" s="2"/>
      <c r="V17" s="2"/>
      <c r="W17" s="2"/>
      <c r="X17" s="2"/>
      <c r="Y17" s="2"/>
    </row>
    <row r="18">
      <c r="A18" s="2"/>
      <c r="B18" s="2"/>
      <c r="C18" s="2"/>
      <c r="D18" s="2"/>
      <c r="E18" s="2"/>
      <c r="F18" s="2"/>
      <c r="G18" s="2"/>
      <c r="H18" s="2"/>
      <c r="I18" s="2"/>
      <c r="J18" s="2"/>
      <c r="K18" s="2"/>
      <c r="L18" s="2"/>
      <c r="M18" s="2"/>
      <c r="N18" s="2"/>
      <c r="O18" s="2"/>
      <c r="P18" s="2"/>
      <c r="Q18" s="2"/>
      <c r="R18" s="2"/>
      <c r="S18" s="2"/>
      <c r="T18" s="2"/>
      <c r="U18" s="2"/>
      <c r="V18" s="2"/>
      <c r="W18" s="2"/>
      <c r="X18" s="2"/>
      <c r="Y18" s="2"/>
    </row>
    <row r="19">
      <c r="A19" s="2"/>
      <c r="B19" s="2"/>
      <c r="C19" s="2"/>
      <c r="D19" s="2"/>
      <c r="E19" s="2"/>
      <c r="F19" s="2"/>
      <c r="G19" s="2"/>
      <c r="H19" s="2"/>
      <c r="I19" s="2"/>
      <c r="J19" s="2"/>
      <c r="K19" s="2"/>
      <c r="L19" s="2"/>
      <c r="M19" s="2"/>
      <c r="N19" s="2"/>
      <c r="O19" s="2"/>
      <c r="P19" s="2"/>
      <c r="Q19" s="2"/>
      <c r="R19" s="2"/>
      <c r="S19" s="2"/>
      <c r="T19" s="2"/>
      <c r="U19" s="2"/>
      <c r="V19" s="2"/>
      <c r="W19" s="2"/>
      <c r="X19" s="2"/>
      <c r="Y19" s="2"/>
    </row>
    <row r="20">
      <c r="A20" s="2"/>
      <c r="B20" s="2"/>
      <c r="C20" s="2"/>
      <c r="D20" s="2"/>
      <c r="E20" s="2"/>
      <c r="F20" s="2"/>
      <c r="G20" s="2"/>
      <c r="H20" s="2"/>
      <c r="I20" s="2"/>
      <c r="J20" s="2"/>
      <c r="K20" s="2"/>
      <c r="L20" s="2"/>
      <c r="M20" s="2"/>
      <c r="N20" s="2"/>
      <c r="O20" s="2"/>
      <c r="P20" s="2"/>
      <c r="Q20" s="2"/>
      <c r="R20" s="2"/>
      <c r="S20" s="2"/>
      <c r="T20" s="2"/>
      <c r="U20" s="2"/>
      <c r="V20" s="2"/>
      <c r="W20" s="2"/>
      <c r="X20" s="2"/>
      <c r="Y20" s="2"/>
    </row>
    <row r="21">
      <c r="A21" s="2"/>
      <c r="B21" s="2"/>
      <c r="C21" s="2"/>
      <c r="D21" s="2"/>
      <c r="E21" s="2"/>
      <c r="F21" s="2"/>
      <c r="G21" s="2"/>
      <c r="H21" s="2"/>
      <c r="I21" s="2"/>
      <c r="J21" s="2"/>
      <c r="K21" s="2"/>
      <c r="L21" s="2"/>
      <c r="M21" s="2"/>
      <c r="N21" s="2"/>
      <c r="O21" s="2"/>
      <c r="P21" s="2"/>
      <c r="Q21" s="2"/>
      <c r="R21" s="2"/>
      <c r="S21" s="2"/>
      <c r="T21" s="2"/>
      <c r="U21" s="2"/>
      <c r="V21" s="2"/>
      <c r="W21" s="2"/>
      <c r="X21" s="2"/>
      <c r="Y21" s="2"/>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2"/>
      <c r="B24" s="2"/>
      <c r="C24" s="2"/>
      <c r="D24" s="2"/>
      <c r="E24" s="2"/>
      <c r="F24" s="2"/>
      <c r="G24" s="2"/>
      <c r="H24" s="2"/>
      <c r="I24" s="2"/>
      <c r="J24" s="2"/>
      <c r="K24" s="2"/>
      <c r="L24" s="2"/>
      <c r="M24" s="2"/>
      <c r="N24" s="2"/>
      <c r="O24" s="2"/>
      <c r="P24" s="2"/>
      <c r="Q24" s="2"/>
      <c r="R24" s="2"/>
      <c r="S24" s="2"/>
      <c r="T24" s="2"/>
      <c r="U24" s="2"/>
      <c r="V24" s="2"/>
      <c r="W24" s="2"/>
      <c r="X24" s="2"/>
      <c r="Y24" s="2"/>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2"/>
      <c r="B26" s="2"/>
      <c r="C26" s="2"/>
      <c r="D26" s="2"/>
      <c r="E26" s="2"/>
      <c r="F26" s="2"/>
      <c r="G26" s="2"/>
      <c r="H26" s="2"/>
      <c r="I26" s="2"/>
      <c r="J26" s="2"/>
      <c r="K26" s="2"/>
      <c r="L26" s="2"/>
      <c r="M26" s="2"/>
      <c r="N26" s="2"/>
      <c r="O26" s="2"/>
      <c r="P26" s="2"/>
      <c r="Q26" s="2"/>
      <c r="R26" s="2"/>
      <c r="S26" s="2"/>
      <c r="T26" s="2"/>
      <c r="U26" s="2"/>
      <c r="V26" s="2"/>
      <c r="W26" s="2"/>
      <c r="X26" s="2"/>
      <c r="Y26" s="2"/>
    </row>
    <row r="27">
      <c r="A27" s="2"/>
      <c r="B27" s="2"/>
      <c r="C27" s="2"/>
      <c r="D27" s="2"/>
      <c r="E27" s="2"/>
      <c r="F27" s="2"/>
      <c r="G27" s="2"/>
      <c r="H27" s="2"/>
      <c r="I27" s="2"/>
      <c r="J27" s="2"/>
      <c r="K27" s="2"/>
      <c r="L27" s="2"/>
      <c r="M27" s="2"/>
      <c r="N27" s="2"/>
      <c r="O27" s="2"/>
      <c r="P27" s="2"/>
      <c r="Q27" s="2"/>
      <c r="R27" s="2"/>
      <c r="S27" s="2"/>
      <c r="T27" s="2"/>
      <c r="U27" s="2"/>
      <c r="V27" s="2"/>
      <c r="W27" s="2"/>
      <c r="X27" s="2"/>
      <c r="Y27" s="2"/>
    </row>
    <row r="28">
      <c r="A28" s="2"/>
      <c r="B28" s="2"/>
      <c r="C28" s="2"/>
      <c r="D28" s="2"/>
      <c r="E28" s="2"/>
      <c r="F28" s="2"/>
      <c r="G28" s="2"/>
      <c r="H28" s="2"/>
      <c r="I28" s="2"/>
      <c r="J28" s="2"/>
      <c r="K28" s="2"/>
      <c r="L28" s="2"/>
      <c r="M28" s="2"/>
      <c r="N28" s="2"/>
      <c r="O28" s="2"/>
      <c r="P28" s="2"/>
      <c r="Q28" s="2"/>
      <c r="R28" s="2"/>
      <c r="S28" s="2"/>
      <c r="T28" s="2"/>
      <c r="U28" s="2"/>
      <c r="V28" s="2"/>
      <c r="W28" s="2"/>
      <c r="X28" s="2"/>
      <c r="Y28" s="2"/>
    </row>
    <row r="29">
      <c r="A29" s="2"/>
      <c r="B29" s="2"/>
      <c r="C29" s="2"/>
      <c r="D29" s="2"/>
      <c r="E29" s="2"/>
      <c r="F29" s="2"/>
      <c r="G29" s="2"/>
      <c r="H29" s="2"/>
      <c r="I29" s="2"/>
      <c r="J29" s="2"/>
      <c r="K29" s="2"/>
      <c r="L29" s="2"/>
      <c r="M29" s="2"/>
      <c r="N29" s="2"/>
      <c r="O29" s="2"/>
      <c r="P29" s="2"/>
      <c r="Q29" s="2"/>
      <c r="R29" s="2"/>
      <c r="S29" s="2"/>
      <c r="T29" s="2"/>
      <c r="U29" s="2"/>
      <c r="V29" s="2"/>
      <c r="W29" s="2"/>
      <c r="X29" s="2"/>
      <c r="Y29" s="2"/>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2"/>
      <c r="B32" s="2"/>
      <c r="C32" s="2"/>
      <c r="D32" s="2"/>
      <c r="E32" s="2"/>
      <c r="F32" s="2"/>
      <c r="G32" s="2"/>
      <c r="H32" s="2"/>
      <c r="I32" s="2"/>
      <c r="J32" s="2"/>
      <c r="K32" s="2"/>
      <c r="L32" s="2"/>
      <c r="M32" s="2"/>
      <c r="N32" s="2"/>
      <c r="O32" s="2"/>
      <c r="P32" s="2"/>
      <c r="Q32" s="2"/>
      <c r="R32" s="2"/>
      <c r="S32" s="2"/>
      <c r="T32" s="2"/>
      <c r="U32" s="2"/>
      <c r="V32" s="2"/>
      <c r="W32" s="2"/>
      <c r="X32" s="2"/>
      <c r="Y32" s="2"/>
    </row>
    <row r="33">
      <c r="A33" s="2"/>
      <c r="B33" s="2"/>
      <c r="C33" s="2"/>
      <c r="D33" s="2"/>
      <c r="E33" s="2"/>
      <c r="F33" s="2"/>
      <c r="G33" s="2"/>
      <c r="H33" s="2"/>
      <c r="I33" s="2"/>
      <c r="J33" s="2"/>
      <c r="K33" s="2"/>
      <c r="L33" s="2"/>
      <c r="M33" s="2"/>
      <c r="N33" s="2"/>
      <c r="O33" s="2"/>
      <c r="P33" s="2"/>
      <c r="Q33" s="2"/>
      <c r="R33" s="2"/>
      <c r="S33" s="2"/>
      <c r="T33" s="2"/>
      <c r="U33" s="2"/>
      <c r="V33" s="2"/>
      <c r="W33" s="2"/>
      <c r="X33" s="2"/>
      <c r="Y33" s="2"/>
    </row>
    <row r="34">
      <c r="A34" s="2"/>
      <c r="B34" s="2"/>
      <c r="C34" s="2"/>
      <c r="D34" s="2"/>
      <c r="E34" s="2"/>
      <c r="F34" s="2"/>
      <c r="G34" s="2"/>
      <c r="H34" s="2"/>
      <c r="I34" s="2"/>
      <c r="J34" s="2"/>
      <c r="K34" s="2"/>
      <c r="L34" s="2"/>
      <c r="M34" s="2"/>
      <c r="N34" s="2"/>
      <c r="O34" s="2"/>
      <c r="P34" s="2"/>
      <c r="Q34" s="2"/>
      <c r="R34" s="2"/>
      <c r="S34" s="2"/>
      <c r="T34" s="2"/>
      <c r="U34" s="2"/>
      <c r="V34" s="2"/>
      <c r="W34" s="2"/>
      <c r="X34" s="2"/>
      <c r="Y34" s="2"/>
    </row>
    <row r="35">
      <c r="A35" s="2"/>
      <c r="B35" s="2"/>
      <c r="C35" s="2"/>
      <c r="D35" s="2"/>
      <c r="E35" s="2"/>
      <c r="F35" s="2"/>
      <c r="G35" s="2"/>
      <c r="H35" s="2"/>
      <c r="I35" s="2"/>
      <c r="J35" s="2"/>
      <c r="K35" s="2"/>
      <c r="L35" s="2"/>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2"/>
      <c r="I38" s="2"/>
      <c r="J38" s="2"/>
      <c r="K38" s="2"/>
      <c r="L38" s="2"/>
      <c r="M38" s="2"/>
      <c r="N38" s="2"/>
      <c r="O38" s="2"/>
      <c r="P38" s="2"/>
      <c r="Q38" s="2"/>
      <c r="R38" s="2"/>
      <c r="S38" s="2"/>
      <c r="T38" s="2"/>
      <c r="U38" s="2"/>
      <c r="V38" s="2"/>
      <c r="W38" s="2"/>
      <c r="X38" s="2"/>
      <c r="Y38" s="2"/>
    </row>
    <row r="39">
      <c r="A39" s="2"/>
      <c r="B39" s="2"/>
      <c r="C39" s="2"/>
      <c r="D39" s="2"/>
      <c r="E39" s="2"/>
      <c r="F39" s="2"/>
      <c r="G39" s="2"/>
      <c r="H39" s="2"/>
      <c r="I39" s="2"/>
      <c r="J39" s="2"/>
      <c r="K39" s="2"/>
      <c r="L39" s="2"/>
      <c r="M39" s="2"/>
      <c r="N39" s="2"/>
      <c r="O39" s="2"/>
      <c r="P39" s="2"/>
      <c r="Q39" s="2"/>
      <c r="R39" s="2"/>
      <c r="S39" s="2"/>
      <c r="T39" s="2"/>
      <c r="U39" s="2"/>
      <c r="V39" s="2"/>
      <c r="W39" s="2"/>
      <c r="X39" s="2"/>
      <c r="Y39" s="2"/>
    </row>
    <row r="40">
      <c r="A40" s="2"/>
      <c r="B40" s="2"/>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2"/>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2"/>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2"/>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sheetData>
  <hyperlinks>
    <hyperlink r:id="rId1" ref="D2"/>
    <hyperlink r:id="rId2" ref="H2"/>
    <hyperlink r:id="rId3" ref="D3"/>
    <hyperlink r:id="rId4" ref="H3"/>
  </hyperlinks>
  <drawing r:id="rId5"/>
</worksheet>
</file>