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195" windowHeight="6090"/>
  </bookViews>
  <sheets>
    <sheet name="bbae014c88f54955ba8e914a8382867" sheetId="1" r:id="rId1"/>
  </sheets>
  <definedNames>
    <definedName name="_xlnm._FilterDatabase" localSheetId="0" hidden="1">bbae014c88f54955ba8e914a8382867!$A$7:$J$7</definedName>
  </definedNames>
  <calcPr calcId="145621"/>
</workbook>
</file>

<file path=xl/calcChain.xml><?xml version="1.0" encoding="utf-8"?>
<calcChain xmlns="http://schemas.openxmlformats.org/spreadsheetml/2006/main">
  <c r="I30" i="1" l="1"/>
  <c r="J30" i="1"/>
  <c r="K30" i="1" s="1"/>
  <c r="I31" i="1"/>
  <c r="J31" i="1"/>
  <c r="I32" i="1"/>
  <c r="J32" i="1"/>
  <c r="K32" i="1" s="1"/>
  <c r="I33" i="1"/>
  <c r="J33" i="1"/>
  <c r="I34" i="1"/>
  <c r="J34" i="1"/>
  <c r="I35" i="1"/>
  <c r="J35" i="1"/>
  <c r="I36" i="1"/>
  <c r="J36" i="1"/>
  <c r="K36" i="1" s="1"/>
  <c r="I37" i="1"/>
  <c r="J37" i="1"/>
  <c r="I38" i="1"/>
  <c r="J38" i="1"/>
  <c r="I39" i="1"/>
  <c r="J39" i="1"/>
  <c r="I40" i="1"/>
  <c r="J40" i="1"/>
  <c r="K40" i="1" s="1"/>
  <c r="I41" i="1"/>
  <c r="J41" i="1"/>
  <c r="I42" i="1"/>
  <c r="J42" i="1"/>
  <c r="I43" i="1"/>
  <c r="J43" i="1"/>
  <c r="I44" i="1"/>
  <c r="J44" i="1"/>
  <c r="K44" i="1" s="1"/>
  <c r="I45" i="1"/>
  <c r="J45" i="1"/>
  <c r="I46" i="1"/>
  <c r="J46" i="1"/>
  <c r="I47" i="1"/>
  <c r="J47" i="1"/>
  <c r="I48" i="1"/>
  <c r="J48" i="1"/>
  <c r="K48" i="1" s="1"/>
  <c r="I49" i="1"/>
  <c r="J49" i="1"/>
  <c r="I50" i="1"/>
  <c r="J50" i="1"/>
  <c r="I51" i="1"/>
  <c r="J51" i="1"/>
  <c r="I52" i="1"/>
  <c r="J52" i="1"/>
  <c r="K52" i="1" s="1"/>
  <c r="I53" i="1"/>
  <c r="J53" i="1"/>
  <c r="I54" i="1"/>
  <c r="J54" i="1"/>
  <c r="I55" i="1"/>
  <c r="J55" i="1"/>
  <c r="I56" i="1"/>
  <c r="J56" i="1"/>
  <c r="K56" i="1" s="1"/>
  <c r="I57" i="1"/>
  <c r="J57" i="1"/>
  <c r="I58" i="1"/>
  <c r="J58" i="1"/>
  <c r="I59" i="1"/>
  <c r="J59" i="1"/>
  <c r="I60" i="1"/>
  <c r="J60" i="1"/>
  <c r="K60" i="1" s="1"/>
  <c r="I61" i="1"/>
  <c r="J61" i="1"/>
  <c r="I62" i="1"/>
  <c r="J62" i="1"/>
  <c r="I63" i="1"/>
  <c r="J63" i="1"/>
  <c r="I64" i="1"/>
  <c r="J64" i="1"/>
  <c r="K64" i="1" s="1"/>
  <c r="I65" i="1"/>
  <c r="J65" i="1"/>
  <c r="I66" i="1"/>
  <c r="J66" i="1"/>
  <c r="I67" i="1"/>
  <c r="J67" i="1"/>
  <c r="I68" i="1"/>
  <c r="J68" i="1"/>
  <c r="K68" i="1" s="1"/>
  <c r="I69" i="1"/>
  <c r="J69" i="1"/>
  <c r="I70" i="1"/>
  <c r="J70" i="1"/>
  <c r="I71" i="1"/>
  <c r="J71" i="1"/>
  <c r="I72" i="1"/>
  <c r="J72" i="1"/>
  <c r="K72" i="1" s="1"/>
  <c r="I73" i="1"/>
  <c r="J73" i="1"/>
  <c r="I74" i="1"/>
  <c r="J74" i="1"/>
  <c r="I75" i="1"/>
  <c r="J75" i="1"/>
  <c r="I76" i="1"/>
  <c r="J76" i="1"/>
  <c r="K76" i="1" s="1"/>
  <c r="I77" i="1"/>
  <c r="J77" i="1"/>
  <c r="I78" i="1"/>
  <c r="J78" i="1"/>
  <c r="I79" i="1"/>
  <c r="J79" i="1"/>
  <c r="I80" i="1"/>
  <c r="J80" i="1"/>
  <c r="K80" i="1" s="1"/>
  <c r="I81" i="1"/>
  <c r="J81" i="1"/>
  <c r="I82" i="1"/>
  <c r="J82" i="1"/>
  <c r="I83" i="1"/>
  <c r="J83" i="1"/>
  <c r="I84" i="1"/>
  <c r="J84" i="1"/>
  <c r="K84" i="1" s="1"/>
  <c r="I85" i="1"/>
  <c r="J85" i="1"/>
  <c r="I86" i="1"/>
  <c r="J86" i="1"/>
  <c r="I87" i="1"/>
  <c r="J87" i="1"/>
  <c r="I88" i="1"/>
  <c r="J88" i="1"/>
  <c r="K88" i="1" s="1"/>
  <c r="I89" i="1"/>
  <c r="J89" i="1"/>
  <c r="I90" i="1"/>
  <c r="J90" i="1"/>
  <c r="I91" i="1"/>
  <c r="J91" i="1"/>
  <c r="I92" i="1"/>
  <c r="J92" i="1"/>
  <c r="K92" i="1" s="1"/>
  <c r="I93" i="1"/>
  <c r="J93" i="1"/>
  <c r="I94" i="1"/>
  <c r="J94" i="1"/>
  <c r="I95" i="1"/>
  <c r="J95" i="1"/>
  <c r="I96" i="1"/>
  <c r="J96" i="1"/>
  <c r="K96" i="1" s="1"/>
  <c r="I97" i="1"/>
  <c r="J97" i="1"/>
  <c r="I98" i="1"/>
  <c r="J98" i="1"/>
  <c r="I99" i="1"/>
  <c r="J99" i="1"/>
  <c r="I100" i="1"/>
  <c r="J100" i="1"/>
  <c r="K100" i="1" s="1"/>
  <c r="I101" i="1"/>
  <c r="J101" i="1"/>
  <c r="I102" i="1"/>
  <c r="J102" i="1"/>
  <c r="I103" i="1"/>
  <c r="J103" i="1"/>
  <c r="I104" i="1"/>
  <c r="J104" i="1"/>
  <c r="K104" i="1" s="1"/>
  <c r="I105" i="1"/>
  <c r="J105" i="1"/>
  <c r="I106" i="1"/>
  <c r="J106" i="1"/>
  <c r="I107" i="1"/>
  <c r="J107" i="1"/>
  <c r="I108" i="1"/>
  <c r="J108" i="1"/>
  <c r="K108" i="1" s="1"/>
  <c r="I109" i="1"/>
  <c r="J109" i="1"/>
  <c r="I110" i="1"/>
  <c r="J110" i="1"/>
  <c r="I111" i="1"/>
  <c r="J111" i="1"/>
  <c r="I112" i="1"/>
  <c r="J112" i="1"/>
  <c r="K112" i="1" s="1"/>
  <c r="I113" i="1"/>
  <c r="J113" i="1"/>
  <c r="I114" i="1"/>
  <c r="J114" i="1"/>
  <c r="I115" i="1"/>
  <c r="J115" i="1"/>
  <c r="I116" i="1"/>
  <c r="J116" i="1"/>
  <c r="K116" i="1" s="1"/>
  <c r="I117" i="1"/>
  <c r="J117" i="1"/>
  <c r="I118" i="1"/>
  <c r="J118" i="1"/>
  <c r="I119" i="1"/>
  <c r="J119" i="1"/>
  <c r="I120" i="1"/>
  <c r="J120" i="1"/>
  <c r="K120" i="1" s="1"/>
  <c r="I121" i="1"/>
  <c r="J121" i="1"/>
  <c r="I122" i="1"/>
  <c r="J122" i="1"/>
  <c r="I123" i="1"/>
  <c r="J123" i="1"/>
  <c r="I124" i="1"/>
  <c r="J124" i="1"/>
  <c r="K124" i="1" s="1"/>
  <c r="H9" i="1"/>
  <c r="J9" i="1" s="1"/>
  <c r="I9" i="1"/>
  <c r="H8" i="1"/>
  <c r="I8" i="1"/>
  <c r="H12" i="1"/>
  <c r="I12" i="1"/>
  <c r="H22" i="1"/>
  <c r="I22" i="1"/>
  <c r="H10" i="1"/>
  <c r="I10" i="1"/>
  <c r="J10" i="1" s="1"/>
  <c r="H13" i="1"/>
  <c r="I13" i="1"/>
  <c r="H14" i="1"/>
  <c r="I14" i="1"/>
  <c r="H15" i="1"/>
  <c r="I15" i="1"/>
  <c r="H24" i="1"/>
  <c r="I24" i="1"/>
  <c r="J24" i="1" s="1"/>
  <c r="H16" i="1"/>
  <c r="I16" i="1"/>
  <c r="H11" i="1"/>
  <c r="I11" i="1"/>
  <c r="H17" i="1"/>
  <c r="I17" i="1"/>
  <c r="H25" i="1"/>
  <c r="I25" i="1"/>
  <c r="J25" i="1" s="1"/>
  <c r="H18" i="1"/>
  <c r="I18" i="1"/>
  <c r="H19" i="1"/>
  <c r="I19" i="1"/>
  <c r="H23" i="1"/>
  <c r="I23" i="1"/>
  <c r="H20" i="1"/>
  <c r="I20" i="1"/>
  <c r="J20" i="1" s="1"/>
  <c r="H26" i="1"/>
  <c r="I26" i="1"/>
  <c r="I21" i="1"/>
  <c r="H21" i="1"/>
  <c r="I3" i="1"/>
  <c r="I4" i="1"/>
  <c r="I5" i="1"/>
  <c r="I2" i="1"/>
  <c r="H3" i="1"/>
  <c r="H4" i="1"/>
  <c r="H5" i="1"/>
  <c r="H2" i="1"/>
  <c r="J3" i="1" l="1"/>
  <c r="J2" i="1"/>
  <c r="K122" i="1"/>
  <c r="K118" i="1"/>
  <c r="K114" i="1"/>
  <c r="K110" i="1"/>
  <c r="K106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J5" i="1"/>
  <c r="K123" i="1"/>
  <c r="K121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31" i="1"/>
  <c r="J4" i="1"/>
  <c r="J19" i="1"/>
  <c r="J11" i="1"/>
  <c r="J14" i="1"/>
  <c r="J12" i="1"/>
  <c r="J26" i="1"/>
  <c r="J23" i="1"/>
  <c r="J18" i="1"/>
  <c r="J17" i="1"/>
  <c r="J16" i="1"/>
  <c r="J15" i="1"/>
  <c r="J13" i="1"/>
  <c r="J22" i="1"/>
</calcChain>
</file>

<file path=xl/sharedStrings.xml><?xml version="1.0" encoding="utf-8"?>
<sst xmlns="http://schemas.openxmlformats.org/spreadsheetml/2006/main" count="479" uniqueCount="114">
  <si>
    <t>Time Description</t>
  </si>
  <si>
    <t>Geography</t>
  </si>
  <si>
    <t>Subcategory</t>
  </si>
  <si>
    <t>Dollars</t>
  </si>
  <si>
    <t>Dols, +/- Chg, Yago</t>
  </si>
  <si>
    <t>TDP</t>
  </si>
  <si>
    <t>TDP, +/- Chg, Yago</t>
  </si>
  <si>
    <t>13Quads End 2018-Dec-30</t>
  </si>
  <si>
    <t>SPROUTS FARMERS MARKET - TOTAL US W/O PL (CORP)</t>
  </si>
  <si>
    <t>RF COCONUT &amp; PLANT WATER</t>
  </si>
  <si>
    <t>RF JUICE ORANGE</t>
  </si>
  <si>
    <t>RF JUICE &amp; JUICE DRINKS &amp; OTHER FUNCTIONAL BEV</t>
  </si>
  <si>
    <t>RF KOMBUCHA &amp; FERMENTED BEVERAGES</t>
  </si>
  <si>
    <t>$ Share</t>
  </si>
  <si>
    <t>Space Share</t>
  </si>
  <si>
    <t>PRODUCT TYPE</t>
  </si>
  <si>
    <t>RF JUICE - ORANGE - FROM CONCENTRATE</t>
  </si>
  <si>
    <t>RF COCONUT WATER BLEND - COFFEE</t>
  </si>
  <si>
    <t>RF COCONUT WATER BLEND - JUICE</t>
  </si>
  <si>
    <t>RF NECTAR</t>
  </si>
  <si>
    <t>UNKNOWN</t>
  </si>
  <si>
    <t>RF PLANT WATER - OTHER</t>
  </si>
  <si>
    <t>RF FRUIT DRINK</t>
  </si>
  <si>
    <t>RF JUICE - VEGETABLE</t>
  </si>
  <si>
    <t>RF CIDER VINEGAR DRINK</t>
  </si>
  <si>
    <t>RF LEMONADE / LIMEADE</t>
  </si>
  <si>
    <t>RF COCONUT WATER</t>
  </si>
  <si>
    <t>RF PROTEIN JUICE &amp; BEV</t>
  </si>
  <si>
    <t>RF CULTURED / FERMENTED BEV - OTHER</t>
  </si>
  <si>
    <t>RF JUICE - FRUIT &amp; VEG BLEND</t>
  </si>
  <si>
    <t>RF JUICE (NON-ORANGE)</t>
  </si>
  <si>
    <t>RF JUICE - ORANGE - NOT FROM CONCENTRATE</t>
  </si>
  <si>
    <t>RF FUNCTIONAL JUICE &amp; BEV</t>
  </si>
  <si>
    <t>KOMBUCHA</t>
  </si>
  <si>
    <t>Brand</t>
  </si>
  <si>
    <t>BOM DIA</t>
  </si>
  <si>
    <t>MULBERRY LOVE</t>
  </si>
  <si>
    <t>POM WONDERFUL</t>
  </si>
  <si>
    <t>PURE BRAZILIAN</t>
  </si>
  <si>
    <t>EVOLUTION</t>
  </si>
  <si>
    <t>ZICO</t>
  </si>
  <si>
    <t>C2O</t>
  </si>
  <si>
    <t>WTRMLN WTR</t>
  </si>
  <si>
    <t>HARMLESS HARVEST</t>
  </si>
  <si>
    <t>NAKED PRESSED</t>
  </si>
  <si>
    <t>BOLTHOUSE FARMS 1915</t>
  </si>
  <si>
    <t>CALIFIA FARMS</t>
  </si>
  <si>
    <t>FORAGER PROJECT</t>
  </si>
  <si>
    <t>HARVEST SOUL</t>
  </si>
  <si>
    <t>HONEYDROP</t>
  </si>
  <si>
    <t>NEWMANS OWN</t>
  </si>
  <si>
    <t>TROPICANA</t>
  </si>
  <si>
    <t>CUTIES</t>
  </si>
  <si>
    <t>MINUTE MAID</t>
  </si>
  <si>
    <t>JUICEOLOGY</t>
  </si>
  <si>
    <t>SAMBAZON</t>
  </si>
  <si>
    <t>LOVE BEETS</t>
  </si>
  <si>
    <t>NOMVA</t>
  </si>
  <si>
    <t>COUNTRY CIDER MILL</t>
  </si>
  <si>
    <t>VIBRANT ORGANICS</t>
  </si>
  <si>
    <t>INDIAN RIVER SELECT</t>
  </si>
  <si>
    <t>TEAONIC</t>
  </si>
  <si>
    <t>TEMPLE TURMERIC</t>
  </si>
  <si>
    <t>JUICE SERVED HERE</t>
  </si>
  <si>
    <t>SUN TROPICS</t>
  </si>
  <si>
    <t>RAU</t>
  </si>
  <si>
    <t>FLORIDAS NATURAL</t>
  </si>
  <si>
    <t>UNCLE MATTS</t>
  </si>
  <si>
    <t>KOIA</t>
  </si>
  <si>
    <t>TRUVIBE</t>
  </si>
  <si>
    <t>ARDENS GARDEN</t>
  </si>
  <si>
    <t>BLUEPRINT JUICE</t>
  </si>
  <si>
    <t>MAMMA CHIA</t>
  </si>
  <si>
    <t>DAILY GREENS</t>
  </si>
  <si>
    <t>ODWALLA</t>
  </si>
  <si>
    <t>BOLTHOUSE FARMS</t>
  </si>
  <si>
    <t>GOODBELLY</t>
  </si>
  <si>
    <t>PRESSED JUICERY</t>
  </si>
  <si>
    <t>REBBL</t>
  </si>
  <si>
    <t>NAKED JUICE</t>
  </si>
  <si>
    <t>SUJA</t>
  </si>
  <si>
    <t>SIMPLY</t>
  </si>
  <si>
    <t>BORDEN</t>
  </si>
  <si>
    <t>KNUDSEN DAIRY</t>
  </si>
  <si>
    <t>OAK FARMS</t>
  </si>
  <si>
    <t>OAK FARMS DAIRY</t>
  </si>
  <si>
    <t>BUDDHAS BREW</t>
  </si>
  <si>
    <t>CELESTIAL SEASONINGS</t>
  </si>
  <si>
    <t>REEDS ORIGINAL BREW</t>
  </si>
  <si>
    <t>KOMBUCHA WONDER DRINK</t>
  </si>
  <si>
    <t>WILDBRINE</t>
  </si>
  <si>
    <t>HIGH COUNTRY</t>
  </si>
  <si>
    <t>INSPIRED BREWS</t>
  </si>
  <si>
    <t>KOMBUCHA TOWN</t>
  </si>
  <si>
    <t>IGGYS</t>
  </si>
  <si>
    <t>REVIVE KOMBUCHA</t>
  </si>
  <si>
    <t>KOMBUCHA TAMPA</t>
  </si>
  <si>
    <t>WILD KOMBUCHA</t>
  </si>
  <si>
    <t>BIG OAK KOMBUCHA</t>
  </si>
  <si>
    <t>BUCHI</t>
  </si>
  <si>
    <t>MAMACHARI KOMBUCHA</t>
  </si>
  <si>
    <t>KOMBUCHA 221BC</t>
  </si>
  <si>
    <t>CLEARLY KOMBUCHA</t>
  </si>
  <si>
    <t>DOCTOR DS</t>
  </si>
  <si>
    <t>BETTER BOOCH</t>
  </si>
  <si>
    <t>FARMHOUSE CULTURE GUT SHOT</t>
  </si>
  <si>
    <t>WILD TONIC</t>
  </si>
  <si>
    <t>BREW DR KOMBUCHA</t>
  </si>
  <si>
    <t>LIVE SODA</t>
  </si>
  <si>
    <t>HOLY KOMBUCHA</t>
  </si>
  <si>
    <t>THE BU</t>
  </si>
  <si>
    <t>HEALTH ADE</t>
  </si>
  <si>
    <t>KEVITA</t>
  </si>
  <si>
    <t>GT KOMBUCHA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</si>
</sst>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3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  <xf numFmtId="0" fontId="0" fillId="33" borderId="0" xfId="0" applyFill="1"/>
    <xf numFmtId="8" fontId="0" fillId="33" borderId="0" xfId="0" applyNumberFormat="1" applyFill="1"/>
    <xf numFmtId="164" fontId="0" fillId="33" borderId="0" xfId="2" applyNumberFormat="1" applyFont="1" applyFill="1"/>
    <xf numFmtId="165" fontId="0" fillId="33" borderId="0" xfId="1" applyNumberFormat="1" applyFont="1" applyFill="1"/>
    <xf numFmtId="3" fontId="0" fillId="33" borderId="0" xfId="0" applyNumberFormat="1" applyFill="1"/>
    <xf numFmtId="164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bbae014c88f54955ba8e914a8382867!$P$1</c:f>
              <c:strCache>
                <c:ptCount val="1"/>
                <c:pt idx="0">
                  <c:v>$ Share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bbae014c88f54955ba8e914a8382867!$O$2:$O$5</c:f>
              <c:strCache>
                <c:ptCount val="4"/>
                <c:pt idx="0">
                  <c:v>RF KOMBUCHA &amp; FERMENTED BEVERAGES</c:v>
                </c:pt>
                <c:pt idx="1">
                  <c:v>RF JUICE &amp; JUICE DRINKS &amp; OTHER FUNCTIONAL BEV</c:v>
                </c:pt>
                <c:pt idx="2">
                  <c:v>RF JUICE ORANGE</c:v>
                </c:pt>
                <c:pt idx="3">
                  <c:v>RF COCONUT &amp; PLANT WATER</c:v>
                </c:pt>
              </c:strCache>
            </c:strRef>
          </c:cat>
          <c:val>
            <c:numRef>
              <c:f>bbae014c88f54955ba8e914a8382867!$P$2:$P$5</c:f>
              <c:numCache>
                <c:formatCode>0.0%</c:formatCode>
                <c:ptCount val="4"/>
                <c:pt idx="0">
                  <c:v>0.47961627102686799</c:v>
                </c:pt>
                <c:pt idx="1">
                  <c:v>0.36893252313720559</c:v>
                </c:pt>
                <c:pt idx="2">
                  <c:v>0.11733618262418267</c:v>
                </c:pt>
                <c:pt idx="3">
                  <c:v>3.4115023211743721E-2</c:v>
                </c:pt>
              </c:numCache>
            </c:numRef>
          </c:val>
        </c:ser>
        <c:ser>
          <c:idx val="1"/>
          <c:order val="1"/>
          <c:tx>
            <c:strRef>
              <c:f>bbae014c88f54955ba8e914a8382867!$Q$1</c:f>
              <c:strCache>
                <c:ptCount val="1"/>
                <c:pt idx="0">
                  <c:v>Space Share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bbae014c88f54955ba8e914a8382867!$O$2:$O$5</c:f>
              <c:strCache>
                <c:ptCount val="4"/>
                <c:pt idx="0">
                  <c:v>RF KOMBUCHA &amp; FERMENTED BEVERAGES</c:v>
                </c:pt>
                <c:pt idx="1">
                  <c:v>RF JUICE &amp; JUICE DRINKS &amp; OTHER FUNCTIONAL BEV</c:v>
                </c:pt>
                <c:pt idx="2">
                  <c:v>RF JUICE ORANGE</c:v>
                </c:pt>
                <c:pt idx="3">
                  <c:v>RF COCONUT &amp; PLANT WATER</c:v>
                </c:pt>
              </c:strCache>
            </c:strRef>
          </c:cat>
          <c:val>
            <c:numRef>
              <c:f>bbae014c88f54955ba8e914a8382867!$Q$2:$Q$5</c:f>
              <c:numCache>
                <c:formatCode>0.0%</c:formatCode>
                <c:ptCount val="4"/>
                <c:pt idx="0">
                  <c:v>0.34080370942812982</c:v>
                </c:pt>
                <c:pt idx="1">
                  <c:v>0.53050870237215242</c:v>
                </c:pt>
                <c:pt idx="2">
                  <c:v>0.10032927894630737</c:v>
                </c:pt>
                <c:pt idx="3">
                  <c:v>2.8358309253410388E-2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76672"/>
        <c:axId val="55927552"/>
      </c:barChart>
      <c:catAx>
        <c:axId val="53676672"/>
        <c:scaling>
          <c:orientation val="minMax"/>
        </c:scaling>
        <c:delete val="0"/>
        <c:axPos val="b"/>
        <c:majorTickMark val="out"/>
        <c:minorTickMark val="none"/>
        <c:tickLblPos val="nextTo"/>
        <c:crossAx val="55927552"/>
        <c:crosses val="autoZero"/>
        <c:auto val="1"/>
        <c:lblAlgn val="ctr"/>
        <c:lblOffset val="100"/>
        <c:noMultiLvlLbl val="0"/>
      </c:catAx>
      <c:valAx>
        <c:axId val="55927552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536766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6</xdr:row>
      <xdr:rowOff>147637</xdr:rowOff>
    </xdr:from>
    <xdr:to>
      <xdr:col>18</xdr:col>
      <xdr:colOff>95250</xdr:colOff>
      <xdr:row>21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E1" workbookViewId="0">
      <selection activeCell="O1" sqref="O1:Q5"/>
    </sheetView>
  </sheetViews>
  <sheetFormatPr defaultRowHeight="15" x14ac:dyDescent="0.25"/>
  <cols>
    <col min="1" max="1" width="23.85546875" bestFit="1" customWidth="1"/>
    <col min="2" max="2" width="50.42578125" bestFit="1" customWidth="1"/>
    <col min="3" max="3" width="47.42578125" bestFit="1" customWidth="1"/>
    <col min="4" max="4" width="30.42578125" customWidth="1"/>
    <col min="5" max="5" width="17.5703125" bestFit="1" customWidth="1"/>
    <col min="10" max="10" width="9.5703125" bestFit="1" customWidth="1"/>
    <col min="11" max="11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P1" t="s">
        <v>13</v>
      </c>
      <c r="Q1" t="s">
        <v>14</v>
      </c>
    </row>
    <row r="2" spans="1:18" x14ac:dyDescent="0.25">
      <c r="A2" s="5" t="s">
        <v>7</v>
      </c>
      <c r="B2" s="5" t="s">
        <v>8</v>
      </c>
      <c r="C2" s="5" t="s">
        <v>9</v>
      </c>
      <c r="D2" s="6">
        <v>2175653.63</v>
      </c>
      <c r="E2" s="6">
        <v>567731.99</v>
      </c>
      <c r="F2" s="5">
        <v>844</v>
      </c>
      <c r="G2" s="5">
        <v>251</v>
      </c>
      <c r="H2" s="7">
        <f>D2/SUM($D$2:$D$5)</f>
        <v>3.4115023211743721E-2</v>
      </c>
      <c r="I2" s="7">
        <f>F2/SUM($F$2:$F$5)</f>
        <v>2.8358309253410388E-2</v>
      </c>
      <c r="J2" s="8">
        <f>I2/H2*100</f>
        <v>83.125575138545855</v>
      </c>
      <c r="O2" t="s">
        <v>12</v>
      </c>
      <c r="P2" s="7">
        <v>0.47961627102686799</v>
      </c>
      <c r="Q2" s="7">
        <v>0.34080370942812982</v>
      </c>
      <c r="R2" s="4">
        <v>71.057578738615831</v>
      </c>
    </row>
    <row r="3" spans="1:18" x14ac:dyDescent="0.25">
      <c r="A3" s="5" t="s">
        <v>7</v>
      </c>
      <c r="B3" s="5" t="s">
        <v>8</v>
      </c>
      <c r="C3" s="5" t="s">
        <v>10</v>
      </c>
      <c r="D3" s="6">
        <v>7483005.0700000003</v>
      </c>
      <c r="E3" s="6">
        <v>250320.39</v>
      </c>
      <c r="F3" s="9">
        <v>2986</v>
      </c>
      <c r="G3" s="9">
        <v>1020</v>
      </c>
      <c r="H3" s="7">
        <f t="shared" ref="H3:H5" si="0">D3/SUM($D$2:$D$5)</f>
        <v>0.11733618262418267</v>
      </c>
      <c r="I3" s="7">
        <f t="shared" ref="I3:I5" si="1">F3/SUM($F$2:$F$5)</f>
        <v>0.10032927894630737</v>
      </c>
      <c r="J3" s="8">
        <f t="shared" ref="J3:J5" si="2">I3/H3*100</f>
        <v>85.505831792443004</v>
      </c>
      <c r="O3" t="s">
        <v>11</v>
      </c>
      <c r="P3" s="3">
        <v>0.36893252313720559</v>
      </c>
      <c r="Q3" s="3">
        <v>0.53050870237215242</v>
      </c>
      <c r="R3" s="4">
        <v>143.79559109101825</v>
      </c>
    </row>
    <row r="4" spans="1:18" x14ac:dyDescent="0.25">
      <c r="A4" t="s">
        <v>7</v>
      </c>
      <c r="B4" t="s">
        <v>8</v>
      </c>
      <c r="C4" t="s">
        <v>11</v>
      </c>
      <c r="D4" s="1">
        <v>23528325.870000001</v>
      </c>
      <c r="E4" s="1">
        <v>916581.76</v>
      </c>
      <c r="F4" s="2">
        <v>15789</v>
      </c>
      <c r="G4">
        <v>831</v>
      </c>
      <c r="H4" s="3">
        <f t="shared" si="0"/>
        <v>0.36893252313720559</v>
      </c>
      <c r="I4" s="3">
        <f t="shared" si="1"/>
        <v>0.53050870237215242</v>
      </c>
      <c r="J4" s="4">
        <f t="shared" si="2"/>
        <v>143.79559109101825</v>
      </c>
      <c r="O4" t="s">
        <v>10</v>
      </c>
      <c r="P4" s="7">
        <v>0.11733618262418267</v>
      </c>
      <c r="Q4" s="7">
        <v>0.10032927894630737</v>
      </c>
      <c r="R4" s="4">
        <v>85.505831792443004</v>
      </c>
    </row>
    <row r="5" spans="1:18" x14ac:dyDescent="0.25">
      <c r="A5" s="5" t="s">
        <v>7</v>
      </c>
      <c r="B5" s="5" t="s">
        <v>8</v>
      </c>
      <c r="C5" s="5" t="s">
        <v>12</v>
      </c>
      <c r="D5" s="6">
        <v>30587078.149999999</v>
      </c>
      <c r="E5" s="6">
        <v>6093200.1799999997</v>
      </c>
      <c r="F5" s="9">
        <v>10143</v>
      </c>
      <c r="G5" s="9">
        <v>1136</v>
      </c>
      <c r="H5" s="7">
        <f t="shared" si="0"/>
        <v>0.47961627102686799</v>
      </c>
      <c r="I5" s="7">
        <f t="shared" si="1"/>
        <v>0.34080370942812982</v>
      </c>
      <c r="J5" s="8">
        <f t="shared" si="2"/>
        <v>71.057578738615831</v>
      </c>
      <c r="O5" t="s">
        <v>9</v>
      </c>
      <c r="P5" s="7">
        <v>3.4115023211743721E-2</v>
      </c>
      <c r="Q5" s="7">
        <v>2.8358309253410388E-2</v>
      </c>
      <c r="R5" s="4">
        <v>83.125575138545855</v>
      </c>
    </row>
    <row r="6" spans="1:18" x14ac:dyDescent="0.25">
      <c r="D6" s="1"/>
      <c r="E6" s="1"/>
      <c r="H6" s="3"/>
      <c r="J6" s="4"/>
    </row>
    <row r="7" spans="1:18" x14ac:dyDescent="0.25">
      <c r="A7" t="s">
        <v>0</v>
      </c>
      <c r="B7" t="s">
        <v>2</v>
      </c>
      <c r="C7" t="s">
        <v>15</v>
      </c>
      <c r="D7" t="s">
        <v>3</v>
      </c>
      <c r="E7" t="s">
        <v>4</v>
      </c>
      <c r="F7" t="s">
        <v>5</v>
      </c>
      <c r="G7" t="s">
        <v>6</v>
      </c>
      <c r="J7" s="4"/>
    </row>
    <row r="8" spans="1:18" x14ac:dyDescent="0.25">
      <c r="A8" t="s">
        <v>7</v>
      </c>
      <c r="B8" t="s">
        <v>9</v>
      </c>
      <c r="C8" t="s">
        <v>17</v>
      </c>
      <c r="D8" s="1">
        <v>16.47</v>
      </c>
      <c r="E8" s="1">
        <v>-16.47</v>
      </c>
      <c r="F8">
        <v>0</v>
      </c>
      <c r="G8">
        <v>0</v>
      </c>
      <c r="H8" s="3">
        <f t="shared" ref="H8:H26" si="3">D8/SUM($D$8:$D$26)</f>
        <v>2.582554615080982E-7</v>
      </c>
      <c r="I8" s="3">
        <f t="shared" ref="I8:I26" si="4">F8/SUM($F$8:$F$26)</f>
        <v>0</v>
      </c>
      <c r="J8" s="4"/>
    </row>
    <row r="9" spans="1:18" x14ac:dyDescent="0.25">
      <c r="A9" t="s">
        <v>7</v>
      </c>
      <c r="B9" t="s">
        <v>9</v>
      </c>
      <c r="C9" t="s">
        <v>18</v>
      </c>
      <c r="D9" s="1">
        <v>28684.74</v>
      </c>
      <c r="E9" s="1">
        <v>26964.6</v>
      </c>
      <c r="F9">
        <v>185</v>
      </c>
      <c r="G9">
        <v>178</v>
      </c>
      <c r="H9" s="3">
        <f t="shared" si="3"/>
        <v>4.4978693181176716E-4</v>
      </c>
      <c r="I9" s="3">
        <f t="shared" si="4"/>
        <v>6.2161889721447528E-3</v>
      </c>
      <c r="J9" s="4">
        <f t="shared" ref="J9:J20" si="5">I9/H9*100</f>
        <v>1382.0296972847996</v>
      </c>
    </row>
    <row r="10" spans="1:18" x14ac:dyDescent="0.25">
      <c r="A10" t="s">
        <v>7</v>
      </c>
      <c r="B10" t="s">
        <v>9</v>
      </c>
      <c r="C10" t="s">
        <v>21</v>
      </c>
      <c r="D10" s="1">
        <v>192275.63</v>
      </c>
      <c r="E10" s="1">
        <v>-24548.92</v>
      </c>
      <c r="F10">
        <v>100</v>
      </c>
      <c r="G10">
        <v>0</v>
      </c>
      <c r="H10" s="3">
        <f t="shared" si="3"/>
        <v>3.0149503073716049E-3</v>
      </c>
      <c r="I10" s="3">
        <f t="shared" si="4"/>
        <v>3.3601021471052722E-3</v>
      </c>
      <c r="J10" s="4">
        <f t="shared" si="5"/>
        <v>111.44801089721994</v>
      </c>
    </row>
    <row r="11" spans="1:18" x14ac:dyDescent="0.25">
      <c r="A11" s="5" t="s">
        <v>7</v>
      </c>
      <c r="B11" s="5" t="s">
        <v>9</v>
      </c>
      <c r="C11" s="5" t="s">
        <v>26</v>
      </c>
      <c r="D11" s="6">
        <v>1954676.79</v>
      </c>
      <c r="E11" s="6">
        <v>565332.78</v>
      </c>
      <c r="F11" s="5">
        <v>559</v>
      </c>
      <c r="G11" s="5">
        <v>73</v>
      </c>
      <c r="H11" s="7">
        <f t="shared" si="3"/>
        <v>3.0650027717098845E-2</v>
      </c>
      <c r="I11" s="7">
        <f t="shared" si="4"/>
        <v>1.8782971002318471E-2</v>
      </c>
      <c r="J11" s="8">
        <f t="shared" si="5"/>
        <v>61.282068570006366</v>
      </c>
    </row>
    <row r="12" spans="1:18" x14ac:dyDescent="0.25">
      <c r="A12" t="s">
        <v>7</v>
      </c>
      <c r="B12" t="s">
        <v>11</v>
      </c>
      <c r="C12" t="s">
        <v>19</v>
      </c>
      <c r="D12" s="1">
        <v>95325.29</v>
      </c>
      <c r="E12" s="1">
        <v>-164926.85</v>
      </c>
      <c r="F12">
        <v>87</v>
      </c>
      <c r="G12">
        <v>-14</v>
      </c>
      <c r="H12" s="3">
        <f t="shared" si="3"/>
        <v>1.4947344725162899E-3</v>
      </c>
      <c r="I12" s="3">
        <f t="shared" si="4"/>
        <v>2.9232888679815868E-3</v>
      </c>
      <c r="J12" s="4">
        <f t="shared" si="5"/>
        <v>195.57245261497295</v>
      </c>
    </row>
    <row r="13" spans="1:18" x14ac:dyDescent="0.25">
      <c r="A13" t="s">
        <v>7</v>
      </c>
      <c r="B13" t="s">
        <v>11</v>
      </c>
      <c r="C13" t="s">
        <v>22</v>
      </c>
      <c r="D13" s="1">
        <v>209068.61</v>
      </c>
      <c r="E13" s="1">
        <v>-223915.27</v>
      </c>
      <c r="F13">
        <v>383</v>
      </c>
      <c r="G13">
        <v>56</v>
      </c>
      <c r="H13" s="3">
        <f t="shared" si="3"/>
        <v>3.2782702102250511E-3</v>
      </c>
      <c r="I13" s="3">
        <f t="shared" si="4"/>
        <v>1.2869191223413191E-2</v>
      </c>
      <c r="J13" s="4">
        <f t="shared" si="5"/>
        <v>392.56041748095345</v>
      </c>
    </row>
    <row r="14" spans="1:18" x14ac:dyDescent="0.25">
      <c r="A14" t="s">
        <v>7</v>
      </c>
      <c r="B14" t="s">
        <v>11</v>
      </c>
      <c r="C14" t="s">
        <v>23</v>
      </c>
      <c r="D14" s="1">
        <v>272430.64</v>
      </c>
      <c r="E14" s="1">
        <v>34357.760000000002</v>
      </c>
      <c r="F14">
        <v>267</v>
      </c>
      <c r="G14">
        <v>96</v>
      </c>
      <c r="H14" s="3">
        <f t="shared" si="3"/>
        <v>4.2718093905371318E-3</v>
      </c>
      <c r="I14" s="3">
        <f t="shared" si="4"/>
        <v>8.9714727327710759E-3</v>
      </c>
      <c r="J14" s="4">
        <f t="shared" si="5"/>
        <v>210.01575474422128</v>
      </c>
    </row>
    <row r="15" spans="1:18" x14ac:dyDescent="0.25">
      <c r="A15" t="s">
        <v>7</v>
      </c>
      <c r="B15" t="s">
        <v>11</v>
      </c>
      <c r="C15" t="s">
        <v>20</v>
      </c>
      <c r="D15" s="1">
        <v>291896.07</v>
      </c>
      <c r="E15" s="1">
        <v>291896.07</v>
      </c>
      <c r="F15">
        <v>297</v>
      </c>
      <c r="G15">
        <v>297</v>
      </c>
      <c r="H15" s="3">
        <f t="shared" si="3"/>
        <v>4.5770342604887762E-3</v>
      </c>
      <c r="I15" s="3">
        <f t="shared" si="4"/>
        <v>9.9795033769026573E-3</v>
      </c>
      <c r="J15" s="4">
        <f t="shared" si="5"/>
        <v>218.03427304555413</v>
      </c>
    </row>
    <row r="16" spans="1:18" x14ac:dyDescent="0.25">
      <c r="A16" t="s">
        <v>7</v>
      </c>
      <c r="B16" t="s">
        <v>11</v>
      </c>
      <c r="C16" t="s">
        <v>25</v>
      </c>
      <c r="D16" s="1">
        <v>1683692.18</v>
      </c>
      <c r="E16" s="1">
        <v>-580677.31999999995</v>
      </c>
      <c r="F16" s="2">
        <v>1615</v>
      </c>
      <c r="G16">
        <v>493</v>
      </c>
      <c r="H16" s="3">
        <f t="shared" si="3"/>
        <v>2.6400892591589311E-2</v>
      </c>
      <c r="I16" s="3">
        <f t="shared" si="4"/>
        <v>5.4265649675750142E-2</v>
      </c>
      <c r="J16" s="4">
        <f t="shared" si="5"/>
        <v>205.54475379002102</v>
      </c>
    </row>
    <row r="17" spans="1:11" x14ac:dyDescent="0.25">
      <c r="A17" t="s">
        <v>7</v>
      </c>
      <c r="B17" t="s">
        <v>11</v>
      </c>
      <c r="C17" t="s">
        <v>27</v>
      </c>
      <c r="D17" s="1">
        <v>2260754.36</v>
      </c>
      <c r="E17" s="1">
        <v>474684.95</v>
      </c>
      <c r="F17" s="2">
        <v>1800</v>
      </c>
      <c r="G17">
        <v>394</v>
      </c>
      <c r="H17" s="3">
        <f t="shared" si="3"/>
        <v>3.5449432944641479E-2</v>
      </c>
      <c r="I17" s="3">
        <f t="shared" si="4"/>
        <v>6.0481838647894894E-2</v>
      </c>
      <c r="J17" s="4">
        <f t="shared" si="5"/>
        <v>170.61440374051824</v>
      </c>
    </row>
    <row r="18" spans="1:11" x14ac:dyDescent="0.25">
      <c r="A18" t="s">
        <v>7</v>
      </c>
      <c r="B18" t="s">
        <v>11</v>
      </c>
      <c r="C18" t="s">
        <v>29</v>
      </c>
      <c r="D18" s="1">
        <v>3568187.54</v>
      </c>
      <c r="E18" s="1">
        <v>747852.88</v>
      </c>
      <c r="F18" s="2">
        <v>2870</v>
      </c>
      <c r="G18">
        <v>480</v>
      </c>
      <c r="H18" s="3">
        <f t="shared" si="3"/>
        <v>5.5950450509419894E-2</v>
      </c>
      <c r="I18" s="3">
        <f t="shared" si="4"/>
        <v>9.6434931621921308E-2</v>
      </c>
      <c r="J18" s="4">
        <f t="shared" si="5"/>
        <v>172.35773929235009</v>
      </c>
    </row>
    <row r="19" spans="1:11" x14ac:dyDescent="0.25">
      <c r="A19" t="s">
        <v>7</v>
      </c>
      <c r="B19" t="s">
        <v>11</v>
      </c>
      <c r="C19" t="s">
        <v>30</v>
      </c>
      <c r="D19" s="1">
        <v>5054602.57</v>
      </c>
      <c r="E19" s="1">
        <v>540122.17000000004</v>
      </c>
      <c r="F19" s="2">
        <v>2464</v>
      </c>
      <c r="G19">
        <v>507</v>
      </c>
      <c r="H19" s="3">
        <f t="shared" si="3"/>
        <v>7.9257967180046712E-2</v>
      </c>
      <c r="I19" s="3">
        <f t="shared" si="4"/>
        <v>8.2792916904673899E-2</v>
      </c>
      <c r="J19" s="4">
        <f t="shared" si="5"/>
        <v>104.46005600496542</v>
      </c>
    </row>
    <row r="20" spans="1:11" x14ac:dyDescent="0.25">
      <c r="A20" t="s">
        <v>7</v>
      </c>
      <c r="B20" t="s">
        <v>11</v>
      </c>
      <c r="C20" t="s">
        <v>32</v>
      </c>
      <c r="D20" s="1">
        <v>10092368.609999999</v>
      </c>
      <c r="E20" s="1">
        <v>-202812.63</v>
      </c>
      <c r="F20" s="2">
        <v>6005</v>
      </c>
      <c r="G20" s="2">
        <v>-1478</v>
      </c>
      <c r="H20" s="3">
        <f t="shared" si="3"/>
        <v>0.15825193157774095</v>
      </c>
      <c r="I20" s="3">
        <f t="shared" si="4"/>
        <v>0.20177413393367158</v>
      </c>
      <c r="J20" s="4">
        <f t="shared" si="5"/>
        <v>127.50184589977687</v>
      </c>
    </row>
    <row r="21" spans="1:11" x14ac:dyDescent="0.25">
      <c r="A21" t="s">
        <v>7</v>
      </c>
      <c r="B21" t="s">
        <v>10</v>
      </c>
      <c r="C21" t="s">
        <v>16</v>
      </c>
      <c r="D21" s="1">
        <v>0</v>
      </c>
      <c r="E21" s="1">
        <v>-1.99</v>
      </c>
      <c r="F21">
        <v>0</v>
      </c>
      <c r="G21">
        <v>0</v>
      </c>
      <c r="H21" s="3">
        <f t="shared" si="3"/>
        <v>0</v>
      </c>
      <c r="I21" s="3">
        <f t="shared" si="4"/>
        <v>0</v>
      </c>
      <c r="J21" s="4"/>
    </row>
    <row r="22" spans="1:11" x14ac:dyDescent="0.25">
      <c r="A22" t="s">
        <v>7</v>
      </c>
      <c r="B22" t="s">
        <v>10</v>
      </c>
      <c r="C22" t="s">
        <v>20</v>
      </c>
      <c r="D22" s="1">
        <v>186722.64</v>
      </c>
      <c r="E22" s="1">
        <v>186722.64</v>
      </c>
      <c r="F22">
        <v>378</v>
      </c>
      <c r="G22">
        <v>378</v>
      </c>
      <c r="H22" s="3">
        <f t="shared" si="3"/>
        <v>2.9278774479180618E-3</v>
      </c>
      <c r="I22" s="3">
        <f t="shared" si="4"/>
        <v>1.2701186116057929E-2</v>
      </c>
      <c r="J22" s="4">
        <f>I22/H22*100</f>
        <v>433.80183569805541</v>
      </c>
    </row>
    <row r="23" spans="1:11" x14ac:dyDescent="0.25">
      <c r="A23" s="5" t="s">
        <v>7</v>
      </c>
      <c r="B23" s="5" t="s">
        <v>10</v>
      </c>
      <c r="C23" s="5" t="s">
        <v>31</v>
      </c>
      <c r="D23" s="6">
        <v>7296282.4299999997</v>
      </c>
      <c r="E23" s="6">
        <v>63599.74</v>
      </c>
      <c r="F23" s="9">
        <v>2609</v>
      </c>
      <c r="G23" s="5">
        <v>642</v>
      </c>
      <c r="H23" s="7">
        <f t="shared" si="3"/>
        <v>0.11440830517626462</v>
      </c>
      <c r="I23" s="7">
        <f t="shared" si="4"/>
        <v>8.7665065017976551E-2</v>
      </c>
      <c r="J23" s="8">
        <f>I23/H23*100</f>
        <v>76.624738809751832</v>
      </c>
    </row>
    <row r="24" spans="1:11" x14ac:dyDescent="0.25">
      <c r="A24" t="s">
        <v>7</v>
      </c>
      <c r="B24" t="s">
        <v>12</v>
      </c>
      <c r="C24" t="s">
        <v>24</v>
      </c>
      <c r="D24" s="1">
        <v>1600857.69</v>
      </c>
      <c r="E24" s="1">
        <v>759717.85</v>
      </c>
      <c r="F24" s="2">
        <v>1345</v>
      </c>
      <c r="G24">
        <v>219</v>
      </c>
      <c r="H24" s="3">
        <f t="shared" si="3"/>
        <v>2.5102018308423679E-2</v>
      </c>
      <c r="I24" s="3">
        <f t="shared" si="4"/>
        <v>4.5193373878565909E-2</v>
      </c>
      <c r="J24" s="4">
        <f>I24/H24*100</f>
        <v>180.03880533940978</v>
      </c>
    </row>
    <row r="25" spans="1:11" x14ac:dyDescent="0.25">
      <c r="A25" s="5" t="s">
        <v>7</v>
      </c>
      <c r="B25" s="5" t="s">
        <v>12</v>
      </c>
      <c r="C25" s="5" t="s">
        <v>28</v>
      </c>
      <c r="D25" s="6">
        <v>3250608.27</v>
      </c>
      <c r="E25" s="6">
        <v>712472.36</v>
      </c>
      <c r="F25" s="9">
        <v>1373</v>
      </c>
      <c r="G25" s="5">
        <v>229</v>
      </c>
      <c r="H25" s="7">
        <f t="shared" si="3"/>
        <v>5.0970694532537379E-2</v>
      </c>
      <c r="I25" s="7">
        <f t="shared" si="4"/>
        <v>4.6134202479755387E-2</v>
      </c>
      <c r="J25" s="8">
        <f>I25/H25*100</f>
        <v>90.511229840718386</v>
      </c>
    </row>
    <row r="26" spans="1:11" x14ac:dyDescent="0.25">
      <c r="A26" s="5" t="s">
        <v>7</v>
      </c>
      <c r="B26" s="5" t="s">
        <v>12</v>
      </c>
      <c r="C26" s="5" t="s">
        <v>33</v>
      </c>
      <c r="D26" s="6">
        <v>25735612.190000001</v>
      </c>
      <c r="E26" s="6">
        <v>4621009.97</v>
      </c>
      <c r="F26" s="9">
        <v>7424</v>
      </c>
      <c r="G26" s="5">
        <v>687</v>
      </c>
      <c r="H26" s="7">
        <f t="shared" si="3"/>
        <v>0.40354355818590698</v>
      </c>
      <c r="I26" s="7">
        <f t="shared" si="4"/>
        <v>0.2494539834010954</v>
      </c>
      <c r="J26" s="8">
        <f>I26/H26*100</f>
        <v>61.815875471409555</v>
      </c>
    </row>
    <row r="29" spans="1:11" x14ac:dyDescent="0.25">
      <c r="A29" t="s">
        <v>0</v>
      </c>
      <c r="B29" t="s">
        <v>1</v>
      </c>
      <c r="C29" t="s">
        <v>2</v>
      </c>
      <c r="D29" t="s">
        <v>34</v>
      </c>
      <c r="E29" t="s">
        <v>3</v>
      </c>
      <c r="F29" t="s">
        <v>4</v>
      </c>
      <c r="G29" t="s">
        <v>5</v>
      </c>
      <c r="H29" t="s">
        <v>6</v>
      </c>
    </row>
    <row r="30" spans="1:11" x14ac:dyDescent="0.25">
      <c r="A30" t="s">
        <v>7</v>
      </c>
      <c r="B30" t="s">
        <v>8</v>
      </c>
      <c r="C30" t="s">
        <v>9</v>
      </c>
      <c r="D30" t="s">
        <v>35</v>
      </c>
      <c r="E30" s="1">
        <v>0</v>
      </c>
      <c r="F30" s="1">
        <v>0</v>
      </c>
      <c r="G30">
        <v>0</v>
      </c>
      <c r="H30">
        <v>0</v>
      </c>
      <c r="I30" s="10">
        <f>E30/SUM($E$30:$E$124)</f>
        <v>0</v>
      </c>
      <c r="J30" s="10">
        <f>G30/SUM($G$30:$G$124)</f>
        <v>0</v>
      </c>
      <c r="K30" s="4" t="str">
        <f>IFERROR(J30/I30*100,"")</f>
        <v/>
      </c>
    </row>
    <row r="31" spans="1:11" x14ac:dyDescent="0.25">
      <c r="A31" t="s">
        <v>7</v>
      </c>
      <c r="B31" t="s">
        <v>8</v>
      </c>
      <c r="C31" t="s">
        <v>9</v>
      </c>
      <c r="D31" t="s">
        <v>36</v>
      </c>
      <c r="E31" s="1">
        <v>0</v>
      </c>
      <c r="F31" s="1">
        <v>0</v>
      </c>
      <c r="G31">
        <v>0</v>
      </c>
      <c r="H31">
        <v>0</v>
      </c>
      <c r="I31" s="10">
        <f t="shared" ref="I31:I94" si="6">E31/SUM($E$30:$E$124)</f>
        <v>0</v>
      </c>
      <c r="J31" s="10">
        <f t="shared" ref="J31:J94" si="7">G31/SUM($G$30:$G$124)</f>
        <v>0</v>
      </c>
      <c r="K31" s="4" t="str">
        <f t="shared" ref="K31:K94" si="8">IFERROR(J31/I31*100,"")</f>
        <v/>
      </c>
    </row>
    <row r="32" spans="1:11" x14ac:dyDescent="0.25">
      <c r="A32" t="s">
        <v>7</v>
      </c>
      <c r="B32" t="s">
        <v>8</v>
      </c>
      <c r="C32" t="s">
        <v>9</v>
      </c>
      <c r="D32" t="s">
        <v>37</v>
      </c>
      <c r="E32" s="1">
        <v>0</v>
      </c>
      <c r="F32" s="1">
        <v>0</v>
      </c>
      <c r="G32">
        <v>0</v>
      </c>
      <c r="H32">
        <v>0</v>
      </c>
      <c r="I32" s="10">
        <f t="shared" si="6"/>
        <v>0</v>
      </c>
      <c r="J32" s="10">
        <f t="shared" si="7"/>
        <v>0</v>
      </c>
      <c r="K32" s="4" t="str">
        <f t="shared" si="8"/>
        <v/>
      </c>
    </row>
    <row r="33" spans="1:11" x14ac:dyDescent="0.25">
      <c r="A33" t="s">
        <v>7</v>
      </c>
      <c r="B33" t="s">
        <v>8</v>
      </c>
      <c r="C33" t="s">
        <v>9</v>
      </c>
      <c r="D33" t="s">
        <v>38</v>
      </c>
      <c r="E33" s="1">
        <v>0</v>
      </c>
      <c r="F33" s="1">
        <v>-47179.87</v>
      </c>
      <c r="G33">
        <v>0</v>
      </c>
      <c r="H33">
        <v>-91</v>
      </c>
      <c r="I33" s="10">
        <f t="shared" si="6"/>
        <v>0</v>
      </c>
      <c r="J33" s="10">
        <f t="shared" si="7"/>
        <v>0</v>
      </c>
      <c r="K33" s="4" t="str">
        <f t="shared" si="8"/>
        <v/>
      </c>
    </row>
    <row r="34" spans="1:11" x14ac:dyDescent="0.25">
      <c r="A34" t="s">
        <v>7</v>
      </c>
      <c r="B34" t="s">
        <v>8</v>
      </c>
      <c r="C34" t="s">
        <v>9</v>
      </c>
      <c r="D34" t="s">
        <v>39</v>
      </c>
      <c r="E34" s="1">
        <v>25.74</v>
      </c>
      <c r="F34" s="1">
        <v>-74.64</v>
      </c>
      <c r="G34">
        <v>0</v>
      </c>
      <c r="H34">
        <v>0</v>
      </c>
      <c r="I34" s="10">
        <f t="shared" si="6"/>
        <v>4.0361236060828468E-7</v>
      </c>
      <c r="J34" s="10">
        <f t="shared" si="7"/>
        <v>0</v>
      </c>
      <c r="K34" s="4">
        <f t="shared" si="8"/>
        <v>0</v>
      </c>
    </row>
    <row r="35" spans="1:11" x14ac:dyDescent="0.25">
      <c r="A35" t="s">
        <v>7</v>
      </c>
      <c r="B35" t="s">
        <v>8</v>
      </c>
      <c r="C35" t="s">
        <v>9</v>
      </c>
      <c r="D35" t="s">
        <v>40</v>
      </c>
      <c r="E35" s="1">
        <v>148696.54</v>
      </c>
      <c r="F35" s="1">
        <v>137022.16</v>
      </c>
      <c r="G35">
        <v>351</v>
      </c>
      <c r="H35">
        <v>334</v>
      </c>
      <c r="I35" s="10">
        <f t="shared" si="6"/>
        <v>2.3316146668097993E-3</v>
      </c>
      <c r="J35" s="10">
        <f t="shared" si="7"/>
        <v>1.1793562260600765E-2</v>
      </c>
      <c r="K35" s="4">
        <f t="shared" si="8"/>
        <v>505.81094845904147</v>
      </c>
    </row>
    <row r="36" spans="1:11" x14ac:dyDescent="0.25">
      <c r="A36" t="s">
        <v>7</v>
      </c>
      <c r="B36" t="s">
        <v>8</v>
      </c>
      <c r="C36" t="s">
        <v>9</v>
      </c>
      <c r="D36" t="s">
        <v>41</v>
      </c>
      <c r="E36" s="1">
        <v>181341.29</v>
      </c>
      <c r="F36" s="1">
        <v>-22814.58</v>
      </c>
      <c r="G36">
        <v>96</v>
      </c>
      <c r="H36">
        <v>-1</v>
      </c>
      <c r="I36" s="10">
        <f t="shared" si="6"/>
        <v>2.8434959647494771E-3</v>
      </c>
      <c r="J36" s="10">
        <f t="shared" si="7"/>
        <v>3.2255896781130302E-3</v>
      </c>
      <c r="K36" s="4">
        <f t="shared" si="8"/>
        <v>113.4374628309774</v>
      </c>
    </row>
    <row r="37" spans="1:11" x14ac:dyDescent="0.25">
      <c r="A37" t="s">
        <v>7</v>
      </c>
      <c r="B37" t="s">
        <v>8</v>
      </c>
      <c r="C37" t="s">
        <v>9</v>
      </c>
      <c r="D37" t="s">
        <v>42</v>
      </c>
      <c r="E37" s="1">
        <v>192275.63</v>
      </c>
      <c r="F37" s="1">
        <v>-24548.92</v>
      </c>
      <c r="G37">
        <v>100</v>
      </c>
      <c r="H37">
        <v>0</v>
      </c>
      <c r="I37" s="10">
        <f t="shared" si="6"/>
        <v>3.0149503073716058E-3</v>
      </c>
      <c r="J37" s="10">
        <f t="shared" si="7"/>
        <v>3.3599892480344062E-3</v>
      </c>
      <c r="K37" s="4">
        <f t="shared" si="8"/>
        <v>111.4442662560366</v>
      </c>
    </row>
    <row r="38" spans="1:11" x14ac:dyDescent="0.25">
      <c r="A38" t="s">
        <v>7</v>
      </c>
      <c r="B38" t="s">
        <v>8</v>
      </c>
      <c r="C38" t="s">
        <v>9</v>
      </c>
      <c r="D38" t="s">
        <v>43</v>
      </c>
      <c r="E38" s="1">
        <v>1653314.43</v>
      </c>
      <c r="F38" s="1">
        <v>525327.84</v>
      </c>
      <c r="G38">
        <v>296</v>
      </c>
      <c r="H38">
        <v>10</v>
      </c>
      <c r="I38" s="10">
        <f t="shared" si="6"/>
        <v>2.5924558660452242E-2</v>
      </c>
      <c r="J38" s="10">
        <f t="shared" si="7"/>
        <v>9.9455681741818427E-3</v>
      </c>
      <c r="K38" s="4">
        <f t="shared" si="8"/>
        <v>38.363500433871408</v>
      </c>
    </row>
    <row r="39" spans="1:11" x14ac:dyDescent="0.25">
      <c r="A39" t="s">
        <v>7</v>
      </c>
      <c r="B39" t="s">
        <v>8</v>
      </c>
      <c r="C39" t="s">
        <v>11</v>
      </c>
      <c r="D39" t="s">
        <v>44</v>
      </c>
      <c r="E39" s="1">
        <v>-8.98</v>
      </c>
      <c r="F39" s="1">
        <v>-87499.37</v>
      </c>
      <c r="G39">
        <v>0</v>
      </c>
      <c r="H39">
        <v>-343</v>
      </c>
      <c r="I39" s="10">
        <f t="shared" si="6"/>
        <v>-1.4080959589209001E-7</v>
      </c>
      <c r="J39" s="10">
        <f t="shared" si="7"/>
        <v>0</v>
      </c>
      <c r="K39" s="4">
        <f t="shared" si="8"/>
        <v>0</v>
      </c>
    </row>
    <row r="40" spans="1:11" x14ac:dyDescent="0.25">
      <c r="A40" t="s">
        <v>7</v>
      </c>
      <c r="B40" t="s">
        <v>8</v>
      </c>
      <c r="C40" t="s">
        <v>11</v>
      </c>
      <c r="D40" t="s">
        <v>45</v>
      </c>
      <c r="E40" s="1">
        <v>0</v>
      </c>
      <c r="F40" s="1">
        <v>-29892.44</v>
      </c>
      <c r="G40">
        <v>0</v>
      </c>
      <c r="H40">
        <v>-330</v>
      </c>
      <c r="I40" s="10">
        <f t="shared" si="6"/>
        <v>0</v>
      </c>
      <c r="J40" s="10">
        <f t="shared" si="7"/>
        <v>0</v>
      </c>
      <c r="K40" s="4" t="str">
        <f t="shared" si="8"/>
        <v/>
      </c>
    </row>
    <row r="41" spans="1:11" x14ac:dyDescent="0.25">
      <c r="A41" t="s">
        <v>7</v>
      </c>
      <c r="B41" t="s">
        <v>8</v>
      </c>
      <c r="C41" t="s">
        <v>11</v>
      </c>
      <c r="D41" t="s">
        <v>35</v>
      </c>
      <c r="E41" s="1">
        <v>0</v>
      </c>
      <c r="F41" s="1">
        <v>0</v>
      </c>
      <c r="G41">
        <v>0</v>
      </c>
      <c r="H41">
        <v>0</v>
      </c>
      <c r="I41" s="10">
        <f t="shared" si="6"/>
        <v>0</v>
      </c>
      <c r="J41" s="10">
        <f t="shared" si="7"/>
        <v>0</v>
      </c>
      <c r="K41" s="4" t="str">
        <f t="shared" si="8"/>
        <v/>
      </c>
    </row>
    <row r="42" spans="1:11" x14ac:dyDescent="0.25">
      <c r="A42" t="s">
        <v>7</v>
      </c>
      <c r="B42" t="s">
        <v>8</v>
      </c>
      <c r="C42" t="s">
        <v>11</v>
      </c>
      <c r="D42" t="s">
        <v>46</v>
      </c>
      <c r="E42" s="1">
        <v>0</v>
      </c>
      <c r="F42" s="1">
        <v>-1127.25</v>
      </c>
      <c r="G42">
        <v>0</v>
      </c>
      <c r="H42">
        <v>-28</v>
      </c>
      <c r="I42" s="10">
        <f t="shared" si="6"/>
        <v>0</v>
      </c>
      <c r="J42" s="10">
        <f t="shared" si="7"/>
        <v>0</v>
      </c>
      <c r="K42" s="4" t="str">
        <f t="shared" si="8"/>
        <v/>
      </c>
    </row>
    <row r="43" spans="1:11" x14ac:dyDescent="0.25">
      <c r="A43" t="s">
        <v>7</v>
      </c>
      <c r="B43" t="s">
        <v>8</v>
      </c>
      <c r="C43" t="s">
        <v>11</v>
      </c>
      <c r="D43" t="s">
        <v>47</v>
      </c>
      <c r="E43" s="1">
        <v>0</v>
      </c>
      <c r="F43" s="1">
        <v>-23.96</v>
      </c>
      <c r="G43">
        <v>0</v>
      </c>
      <c r="H43">
        <v>-1</v>
      </c>
      <c r="I43" s="10">
        <f t="shared" si="6"/>
        <v>0</v>
      </c>
      <c r="J43" s="10">
        <f t="shared" si="7"/>
        <v>0</v>
      </c>
      <c r="K43" s="4" t="str">
        <f t="shared" si="8"/>
        <v/>
      </c>
    </row>
    <row r="44" spans="1:11" x14ac:dyDescent="0.25">
      <c r="A44" t="s">
        <v>7</v>
      </c>
      <c r="B44" t="s">
        <v>8</v>
      </c>
      <c r="C44" t="s">
        <v>11</v>
      </c>
      <c r="D44" t="s">
        <v>48</v>
      </c>
      <c r="E44" s="1">
        <v>0</v>
      </c>
      <c r="F44" s="1">
        <v>-35859.68</v>
      </c>
      <c r="G44">
        <v>0</v>
      </c>
      <c r="H44">
        <v>-145</v>
      </c>
      <c r="I44" s="10">
        <f t="shared" si="6"/>
        <v>0</v>
      </c>
      <c r="J44" s="10">
        <f t="shared" si="7"/>
        <v>0</v>
      </c>
      <c r="K44" s="4" t="str">
        <f t="shared" si="8"/>
        <v/>
      </c>
    </row>
    <row r="45" spans="1:11" x14ac:dyDescent="0.25">
      <c r="A45" t="s">
        <v>7</v>
      </c>
      <c r="B45" t="s">
        <v>8</v>
      </c>
      <c r="C45" t="s">
        <v>11</v>
      </c>
      <c r="D45" t="s">
        <v>49</v>
      </c>
      <c r="E45" s="1">
        <v>0</v>
      </c>
      <c r="F45" s="1">
        <v>-101.78</v>
      </c>
      <c r="G45">
        <v>0</v>
      </c>
      <c r="H45">
        <v>-6</v>
      </c>
      <c r="I45" s="10">
        <f t="shared" si="6"/>
        <v>0</v>
      </c>
      <c r="J45" s="10">
        <f t="shared" si="7"/>
        <v>0</v>
      </c>
      <c r="K45" s="4" t="str">
        <f t="shared" si="8"/>
        <v/>
      </c>
    </row>
    <row r="46" spans="1:11" x14ac:dyDescent="0.25">
      <c r="A46" t="s">
        <v>7</v>
      </c>
      <c r="B46" t="s">
        <v>8</v>
      </c>
      <c r="C46" t="s">
        <v>11</v>
      </c>
      <c r="D46" t="s">
        <v>50</v>
      </c>
      <c r="E46" s="1">
        <v>0</v>
      </c>
      <c r="F46" s="1">
        <v>-66.88</v>
      </c>
      <c r="G46">
        <v>0</v>
      </c>
      <c r="H46">
        <v>-2</v>
      </c>
      <c r="I46" s="10">
        <f t="shared" si="6"/>
        <v>0</v>
      </c>
      <c r="J46" s="10">
        <f t="shared" si="7"/>
        <v>0</v>
      </c>
      <c r="K46" s="4" t="str">
        <f t="shared" si="8"/>
        <v/>
      </c>
    </row>
    <row r="47" spans="1:11" x14ac:dyDescent="0.25">
      <c r="A47" t="s">
        <v>7</v>
      </c>
      <c r="B47" t="s">
        <v>8</v>
      </c>
      <c r="C47" t="s">
        <v>11</v>
      </c>
      <c r="D47" t="s">
        <v>51</v>
      </c>
      <c r="E47" s="1">
        <v>0</v>
      </c>
      <c r="F47" s="1">
        <v>0</v>
      </c>
      <c r="G47">
        <v>0</v>
      </c>
      <c r="H47">
        <v>0</v>
      </c>
      <c r="I47" s="10">
        <f t="shared" si="6"/>
        <v>0</v>
      </c>
      <c r="J47" s="10">
        <f t="shared" si="7"/>
        <v>0</v>
      </c>
      <c r="K47" s="4" t="str">
        <f t="shared" si="8"/>
        <v/>
      </c>
    </row>
    <row r="48" spans="1:11" x14ac:dyDescent="0.25">
      <c r="A48" t="s">
        <v>7</v>
      </c>
      <c r="B48" t="s">
        <v>8</v>
      </c>
      <c r="C48" t="s">
        <v>11</v>
      </c>
      <c r="D48" t="s">
        <v>52</v>
      </c>
      <c r="E48" s="1">
        <v>1.89</v>
      </c>
      <c r="F48" s="1">
        <v>-0.1</v>
      </c>
      <c r="G48">
        <v>0</v>
      </c>
      <c r="H48">
        <v>0</v>
      </c>
      <c r="I48" s="10">
        <f t="shared" si="6"/>
        <v>2.9635872632076847E-8</v>
      </c>
      <c r="J48" s="10">
        <f t="shared" si="7"/>
        <v>0</v>
      </c>
      <c r="K48" s="4">
        <f t="shared" si="8"/>
        <v>0</v>
      </c>
    </row>
    <row r="49" spans="1:11" x14ac:dyDescent="0.25">
      <c r="A49" t="s">
        <v>7</v>
      </c>
      <c r="B49" t="s">
        <v>8</v>
      </c>
      <c r="C49" t="s">
        <v>11</v>
      </c>
      <c r="D49" t="s">
        <v>53</v>
      </c>
      <c r="E49" s="1">
        <v>3.98</v>
      </c>
      <c r="F49" s="1">
        <v>0</v>
      </c>
      <c r="G49">
        <v>1</v>
      </c>
      <c r="H49">
        <v>0</v>
      </c>
      <c r="I49" s="10">
        <f t="shared" si="6"/>
        <v>6.2407816442151244E-8</v>
      </c>
      <c r="J49" s="10">
        <f t="shared" si="7"/>
        <v>3.3599892480344065E-5</v>
      </c>
      <c r="K49" s="4">
        <f t="shared" si="8"/>
        <v>53839.237447907501</v>
      </c>
    </row>
    <row r="50" spans="1:11" x14ac:dyDescent="0.25">
      <c r="A50" t="s">
        <v>7</v>
      </c>
      <c r="B50" t="s">
        <v>8</v>
      </c>
      <c r="C50" t="s">
        <v>11</v>
      </c>
      <c r="D50" t="s">
        <v>54</v>
      </c>
      <c r="E50" s="1">
        <v>10.76</v>
      </c>
      <c r="F50" s="1">
        <v>-59113.84</v>
      </c>
      <c r="G50">
        <v>0</v>
      </c>
      <c r="H50">
        <v>-223</v>
      </c>
      <c r="I50" s="10">
        <f t="shared" si="6"/>
        <v>1.687206293762682E-7</v>
      </c>
      <c r="J50" s="10">
        <f t="shared" si="7"/>
        <v>0</v>
      </c>
      <c r="K50" s="4">
        <f t="shared" si="8"/>
        <v>0</v>
      </c>
    </row>
    <row r="51" spans="1:11" x14ac:dyDescent="0.25">
      <c r="A51" t="s">
        <v>7</v>
      </c>
      <c r="B51" t="s">
        <v>8</v>
      </c>
      <c r="C51" t="s">
        <v>11</v>
      </c>
      <c r="D51" t="s">
        <v>55</v>
      </c>
      <c r="E51" s="1">
        <v>26.32</v>
      </c>
      <c r="F51" s="1">
        <v>-490.16</v>
      </c>
      <c r="G51">
        <v>1</v>
      </c>
      <c r="H51">
        <v>-16</v>
      </c>
      <c r="I51" s="10">
        <f t="shared" si="6"/>
        <v>4.1270696702447761E-7</v>
      </c>
      <c r="J51" s="10">
        <f t="shared" si="7"/>
        <v>3.3599892480344065E-5</v>
      </c>
      <c r="K51" s="4">
        <f t="shared" si="8"/>
        <v>8141.3436566364662</v>
      </c>
    </row>
    <row r="52" spans="1:11" x14ac:dyDescent="0.25">
      <c r="A52" t="s">
        <v>7</v>
      </c>
      <c r="B52" t="s">
        <v>8</v>
      </c>
      <c r="C52" t="s">
        <v>11</v>
      </c>
      <c r="D52" t="s">
        <v>56</v>
      </c>
      <c r="E52" s="1">
        <v>139.72</v>
      </c>
      <c r="F52" s="1">
        <v>139.72</v>
      </c>
      <c r="G52">
        <v>1</v>
      </c>
      <c r="H52">
        <v>1</v>
      </c>
      <c r="I52" s="10">
        <f t="shared" si="6"/>
        <v>2.1908593249490885E-6</v>
      </c>
      <c r="J52" s="10">
        <f t="shared" si="7"/>
        <v>3.3599892480344065E-5</v>
      </c>
      <c r="K52" s="4">
        <f t="shared" si="8"/>
        <v>1533.6398872221002</v>
      </c>
    </row>
    <row r="53" spans="1:11" x14ac:dyDescent="0.25">
      <c r="A53" t="s">
        <v>7</v>
      </c>
      <c r="B53" t="s">
        <v>8</v>
      </c>
      <c r="C53" t="s">
        <v>11</v>
      </c>
      <c r="D53" t="s">
        <v>57</v>
      </c>
      <c r="E53" s="1">
        <v>189.1</v>
      </c>
      <c r="F53" s="1">
        <v>-198192.74</v>
      </c>
      <c r="G53">
        <v>7</v>
      </c>
      <c r="H53">
        <v>-282</v>
      </c>
      <c r="I53" s="10">
        <f t="shared" si="6"/>
        <v>2.9651552987966835E-6</v>
      </c>
      <c r="J53" s="10">
        <f t="shared" si="7"/>
        <v>2.3519924736240845E-4</v>
      </c>
      <c r="K53" s="4">
        <f t="shared" si="8"/>
        <v>7932.1055277562291</v>
      </c>
    </row>
    <row r="54" spans="1:11" x14ac:dyDescent="0.25">
      <c r="A54" t="s">
        <v>7</v>
      </c>
      <c r="B54" t="s">
        <v>8</v>
      </c>
      <c r="C54" t="s">
        <v>11</v>
      </c>
      <c r="D54" t="s">
        <v>58</v>
      </c>
      <c r="E54" s="1">
        <v>355.5</v>
      </c>
      <c r="F54" s="1">
        <v>355.5</v>
      </c>
      <c r="G54">
        <v>0</v>
      </c>
      <c r="H54">
        <v>0</v>
      </c>
      <c r="I54" s="10">
        <f t="shared" si="6"/>
        <v>5.5743665188906452E-6</v>
      </c>
      <c r="J54" s="10">
        <f t="shared" si="7"/>
        <v>0</v>
      </c>
      <c r="K54" s="4">
        <f t="shared" si="8"/>
        <v>0</v>
      </c>
    </row>
    <row r="55" spans="1:11" x14ac:dyDescent="0.25">
      <c r="A55" t="s">
        <v>7</v>
      </c>
      <c r="B55" t="s">
        <v>8</v>
      </c>
      <c r="C55" t="s">
        <v>11</v>
      </c>
      <c r="D55" t="s">
        <v>59</v>
      </c>
      <c r="E55" s="1">
        <v>872.72</v>
      </c>
      <c r="F55" s="1">
        <v>872.72</v>
      </c>
      <c r="G55">
        <v>5</v>
      </c>
      <c r="H55">
        <v>5</v>
      </c>
      <c r="I55" s="10">
        <f t="shared" si="6"/>
        <v>1.3684560192310111E-5</v>
      </c>
      <c r="J55" s="10">
        <f t="shared" si="7"/>
        <v>1.6799946240172032E-4</v>
      </c>
      <c r="K55" s="4">
        <f t="shared" si="8"/>
        <v>1227.6570093653852</v>
      </c>
    </row>
    <row r="56" spans="1:11" x14ac:dyDescent="0.25">
      <c r="A56" t="s">
        <v>7</v>
      </c>
      <c r="B56" t="s">
        <v>8</v>
      </c>
      <c r="C56" t="s">
        <v>11</v>
      </c>
      <c r="D56" t="s">
        <v>60</v>
      </c>
      <c r="E56" s="1">
        <v>4220.8999999999996</v>
      </c>
      <c r="F56" s="1">
        <v>1222.28</v>
      </c>
      <c r="G56">
        <v>2</v>
      </c>
      <c r="H56">
        <v>0</v>
      </c>
      <c r="I56" s="10">
        <f t="shared" si="6"/>
        <v>6.6185214176049296E-5</v>
      </c>
      <c r="J56" s="10">
        <f t="shared" si="7"/>
        <v>6.7199784960688129E-5</v>
      </c>
      <c r="K56" s="4">
        <f t="shared" si="8"/>
        <v>101.53292664724198</v>
      </c>
    </row>
    <row r="57" spans="1:11" x14ac:dyDescent="0.25">
      <c r="A57" t="s">
        <v>7</v>
      </c>
      <c r="B57" t="s">
        <v>8</v>
      </c>
      <c r="C57" t="s">
        <v>11</v>
      </c>
      <c r="D57" t="s">
        <v>61</v>
      </c>
      <c r="E57" s="1">
        <v>22108.03</v>
      </c>
      <c r="F57" s="1">
        <v>-165606.07999999999</v>
      </c>
      <c r="G57">
        <v>286</v>
      </c>
      <c r="H57">
        <v>-97</v>
      </c>
      <c r="I57" s="10">
        <f t="shared" si="6"/>
        <v>3.4666177842652588E-4</v>
      </c>
      <c r="J57" s="10">
        <f t="shared" si="7"/>
        <v>9.6095692493784017E-3</v>
      </c>
      <c r="K57" s="4">
        <f t="shared" si="8"/>
        <v>2772.0302171746707</v>
      </c>
    </row>
    <row r="58" spans="1:11" x14ac:dyDescent="0.25">
      <c r="A58" t="s">
        <v>7</v>
      </c>
      <c r="B58" t="s">
        <v>8</v>
      </c>
      <c r="C58" t="s">
        <v>11</v>
      </c>
      <c r="D58" t="s">
        <v>62</v>
      </c>
      <c r="E58" s="1">
        <v>139176.35999999999</v>
      </c>
      <c r="F58" s="1">
        <v>-95114.84</v>
      </c>
      <c r="G58">
        <v>191</v>
      </c>
      <c r="H58">
        <v>-428</v>
      </c>
      <c r="I58" s="10">
        <f t="shared" si="6"/>
        <v>2.1823348562730552E-3</v>
      </c>
      <c r="J58" s="10">
        <f t="shared" si="7"/>
        <v>6.417579463745716E-3</v>
      </c>
      <c r="K58" s="4">
        <f t="shared" si="8"/>
        <v>294.06942043282578</v>
      </c>
    </row>
    <row r="59" spans="1:11" x14ac:dyDescent="0.25">
      <c r="A59" t="s">
        <v>7</v>
      </c>
      <c r="B59" t="s">
        <v>8</v>
      </c>
      <c r="C59" t="s">
        <v>11</v>
      </c>
      <c r="D59" t="s">
        <v>63</v>
      </c>
      <c r="E59" s="1">
        <v>141478.56</v>
      </c>
      <c r="F59" s="1">
        <v>-931234.17</v>
      </c>
      <c r="G59">
        <v>801</v>
      </c>
      <c r="H59">
        <v>-106</v>
      </c>
      <c r="I59" s="10">
        <f t="shared" si="6"/>
        <v>2.2184341716029853E-3</v>
      </c>
      <c r="J59" s="10">
        <f t="shared" si="7"/>
        <v>2.6913513876755595E-2</v>
      </c>
      <c r="K59" s="4">
        <f t="shared" si="8"/>
        <v>1213.1761321233419</v>
      </c>
    </row>
    <row r="60" spans="1:11" x14ac:dyDescent="0.25">
      <c r="A60" t="s">
        <v>7</v>
      </c>
      <c r="B60" t="s">
        <v>8</v>
      </c>
      <c r="C60" t="s">
        <v>11</v>
      </c>
      <c r="D60" t="s">
        <v>64</v>
      </c>
      <c r="E60" s="1">
        <v>215137.59</v>
      </c>
      <c r="F60" s="1">
        <v>-383335.02</v>
      </c>
      <c r="G60">
        <v>172</v>
      </c>
      <c r="H60">
        <v>-27</v>
      </c>
      <c r="I60" s="10">
        <f t="shared" si="6"/>
        <v>3.37343397651427E-3</v>
      </c>
      <c r="J60" s="10">
        <f t="shared" si="7"/>
        <v>5.7791815066191785E-3</v>
      </c>
      <c r="K60" s="4">
        <f t="shared" si="8"/>
        <v>171.3144987230709</v>
      </c>
    </row>
    <row r="61" spans="1:11" x14ac:dyDescent="0.25">
      <c r="A61" t="s">
        <v>7</v>
      </c>
      <c r="B61" t="s">
        <v>8</v>
      </c>
      <c r="C61" t="s">
        <v>11</v>
      </c>
      <c r="D61" t="s">
        <v>65</v>
      </c>
      <c r="E61" s="1">
        <v>221531.22</v>
      </c>
      <c r="F61" s="1">
        <v>39122.449999999997</v>
      </c>
      <c r="G61">
        <v>257</v>
      </c>
      <c r="H61">
        <v>25</v>
      </c>
      <c r="I61" s="10">
        <f t="shared" si="6"/>
        <v>3.4736883703431723E-3</v>
      </c>
      <c r="J61" s="10">
        <f t="shared" si="7"/>
        <v>8.6351723674484241E-3</v>
      </c>
      <c r="K61" s="4">
        <f t="shared" si="8"/>
        <v>248.58799773669219</v>
      </c>
    </row>
    <row r="62" spans="1:11" x14ac:dyDescent="0.25">
      <c r="A62" t="s">
        <v>7</v>
      </c>
      <c r="B62" t="s">
        <v>8</v>
      </c>
      <c r="C62" t="s">
        <v>11</v>
      </c>
      <c r="D62" t="s">
        <v>66</v>
      </c>
      <c r="E62" s="1">
        <v>228825.06</v>
      </c>
      <c r="F62" s="1">
        <v>228825.06</v>
      </c>
      <c r="G62">
        <v>182</v>
      </c>
      <c r="H62">
        <v>182</v>
      </c>
      <c r="I62" s="10">
        <f t="shared" si="6"/>
        <v>3.5880583773478004E-3</v>
      </c>
      <c r="J62" s="10">
        <f t="shared" si="7"/>
        <v>6.1151804314226194E-3</v>
      </c>
      <c r="K62" s="4">
        <f t="shared" si="8"/>
        <v>170.4314642712921</v>
      </c>
    </row>
    <row r="63" spans="1:11" x14ac:dyDescent="0.25">
      <c r="A63" t="s">
        <v>7</v>
      </c>
      <c r="B63" t="s">
        <v>8</v>
      </c>
      <c r="C63" t="s">
        <v>11</v>
      </c>
      <c r="D63" t="s">
        <v>67</v>
      </c>
      <c r="E63" s="1">
        <v>287854.86</v>
      </c>
      <c r="F63" s="1">
        <v>43709.42</v>
      </c>
      <c r="G63">
        <v>99</v>
      </c>
      <c r="H63">
        <v>4</v>
      </c>
      <c r="I63" s="10">
        <f t="shared" si="6"/>
        <v>4.5136666494625995E-3</v>
      </c>
      <c r="J63" s="10">
        <f t="shared" si="7"/>
        <v>3.3263893555540622E-3</v>
      </c>
      <c r="K63" s="4">
        <f t="shared" si="8"/>
        <v>73.695946419749561</v>
      </c>
    </row>
    <row r="64" spans="1:11" x14ac:dyDescent="0.25">
      <c r="A64" t="s">
        <v>7</v>
      </c>
      <c r="B64" t="s">
        <v>8</v>
      </c>
      <c r="C64" t="s">
        <v>11</v>
      </c>
      <c r="D64" t="s">
        <v>68</v>
      </c>
      <c r="E64" s="1">
        <v>297332.31</v>
      </c>
      <c r="F64" s="1">
        <v>297332.31</v>
      </c>
      <c r="G64">
        <v>261</v>
      </c>
      <c r="H64">
        <v>261</v>
      </c>
      <c r="I64" s="10">
        <f t="shared" si="6"/>
        <v>4.6622764383921636E-3</v>
      </c>
      <c r="J64" s="10">
        <f t="shared" si="7"/>
        <v>8.7695719373698001E-3</v>
      </c>
      <c r="K64" s="4">
        <f t="shared" si="8"/>
        <v>188.09635278499448</v>
      </c>
    </row>
    <row r="65" spans="1:11" x14ac:dyDescent="0.25">
      <c r="A65" t="s">
        <v>7</v>
      </c>
      <c r="B65" t="s">
        <v>8</v>
      </c>
      <c r="C65" t="s">
        <v>11</v>
      </c>
      <c r="D65" t="s">
        <v>69</v>
      </c>
      <c r="E65" s="1">
        <v>347516.43</v>
      </c>
      <c r="F65" s="1">
        <v>118223.55</v>
      </c>
      <c r="G65">
        <v>347</v>
      </c>
      <c r="H65">
        <v>124</v>
      </c>
      <c r="I65" s="10">
        <f t="shared" si="6"/>
        <v>5.4491813000180156E-3</v>
      </c>
      <c r="J65" s="10">
        <f t="shared" si="7"/>
        <v>1.1659162690679389E-2</v>
      </c>
      <c r="K65" s="4">
        <f t="shared" si="8"/>
        <v>213.9617320246042</v>
      </c>
    </row>
    <row r="66" spans="1:11" x14ac:dyDescent="0.25">
      <c r="A66" t="s">
        <v>7</v>
      </c>
      <c r="B66" t="s">
        <v>8</v>
      </c>
      <c r="C66" t="s">
        <v>11</v>
      </c>
      <c r="D66" t="s">
        <v>70</v>
      </c>
      <c r="E66" s="1">
        <v>362791.18</v>
      </c>
      <c r="F66" s="1">
        <v>-11953.02</v>
      </c>
      <c r="G66">
        <v>63</v>
      </c>
      <c r="H66">
        <v>-2</v>
      </c>
      <c r="I66" s="10">
        <f t="shared" si="6"/>
        <v>5.6886948161486064E-3</v>
      </c>
      <c r="J66" s="10">
        <f t="shared" si="7"/>
        <v>2.1167932262616761E-3</v>
      </c>
      <c r="K66" s="4">
        <f t="shared" si="8"/>
        <v>37.210525343224511</v>
      </c>
    </row>
    <row r="67" spans="1:11" x14ac:dyDescent="0.25">
      <c r="A67" t="s">
        <v>7</v>
      </c>
      <c r="B67" t="s">
        <v>8</v>
      </c>
      <c r="C67" t="s">
        <v>11</v>
      </c>
      <c r="D67" t="s">
        <v>71</v>
      </c>
      <c r="E67" s="1">
        <v>412887.36</v>
      </c>
      <c r="F67" s="1">
        <v>-3772.11</v>
      </c>
      <c r="G67">
        <v>682</v>
      </c>
      <c r="H67">
        <v>312</v>
      </c>
      <c r="I67" s="10">
        <f t="shared" si="6"/>
        <v>6.4742207472774926E-3</v>
      </c>
      <c r="J67" s="10">
        <f t="shared" si="7"/>
        <v>2.2915126671594652E-2</v>
      </c>
      <c r="K67" s="4">
        <f t="shared" si="8"/>
        <v>353.94416665867948</v>
      </c>
    </row>
    <row r="68" spans="1:11" x14ac:dyDescent="0.25">
      <c r="A68" t="s">
        <v>7</v>
      </c>
      <c r="B68" t="s">
        <v>8</v>
      </c>
      <c r="C68" t="s">
        <v>11</v>
      </c>
      <c r="D68" t="s">
        <v>72</v>
      </c>
      <c r="E68" s="1">
        <v>515992.65</v>
      </c>
      <c r="F68" s="1">
        <v>-128011.65</v>
      </c>
      <c r="G68">
        <v>441</v>
      </c>
      <c r="H68">
        <v>-163</v>
      </c>
      <c r="I68" s="10">
        <f t="shared" si="6"/>
        <v>8.0909483886178885E-3</v>
      </c>
      <c r="J68" s="10">
        <f t="shared" si="7"/>
        <v>1.4817552583831732E-2</v>
      </c>
      <c r="K68" s="4">
        <f t="shared" si="8"/>
        <v>183.13740085991199</v>
      </c>
    </row>
    <row r="69" spans="1:11" x14ac:dyDescent="0.25">
      <c r="A69" t="s">
        <v>7</v>
      </c>
      <c r="B69" t="s">
        <v>8</v>
      </c>
      <c r="C69" t="s">
        <v>11</v>
      </c>
      <c r="D69" t="s">
        <v>73</v>
      </c>
      <c r="E69" s="1">
        <v>529394.81000000006</v>
      </c>
      <c r="F69" s="1">
        <v>-57015.01</v>
      </c>
      <c r="G69">
        <v>516</v>
      </c>
      <c r="H69">
        <v>-2</v>
      </c>
      <c r="I69" s="10">
        <f t="shared" si="6"/>
        <v>8.301099027112447E-3</v>
      </c>
      <c r="J69" s="10">
        <f t="shared" si="7"/>
        <v>1.7337544519857535E-2</v>
      </c>
      <c r="K69" s="4">
        <f t="shared" si="8"/>
        <v>208.85842300195318</v>
      </c>
    </row>
    <row r="70" spans="1:11" x14ac:dyDescent="0.25">
      <c r="A70" t="s">
        <v>7</v>
      </c>
      <c r="B70" t="s">
        <v>8</v>
      </c>
      <c r="C70" t="s">
        <v>11</v>
      </c>
      <c r="D70" t="s">
        <v>37</v>
      </c>
      <c r="E70" s="1">
        <v>752035.53</v>
      </c>
      <c r="F70" s="1">
        <v>81576.929999999993</v>
      </c>
      <c r="G70">
        <v>285</v>
      </c>
      <c r="H70">
        <v>5</v>
      </c>
      <c r="I70" s="10">
        <f t="shared" si="6"/>
        <v>1.1792184752315561E-2</v>
      </c>
      <c r="J70" s="10">
        <f t="shared" si="7"/>
        <v>9.5759693568980581E-3</v>
      </c>
      <c r="K70" s="4">
        <f t="shared" si="8"/>
        <v>81.206066204294174</v>
      </c>
    </row>
    <row r="71" spans="1:11" x14ac:dyDescent="0.25">
      <c r="A71" t="s">
        <v>7</v>
      </c>
      <c r="B71" t="s">
        <v>8</v>
      </c>
      <c r="C71" t="s">
        <v>11</v>
      </c>
      <c r="D71" t="s">
        <v>74</v>
      </c>
      <c r="E71" s="1">
        <v>1348877.47</v>
      </c>
      <c r="F71" s="1">
        <v>-130199.57</v>
      </c>
      <c r="G71">
        <v>769</v>
      </c>
      <c r="H71">
        <v>-252</v>
      </c>
      <c r="I71" s="10">
        <f t="shared" si="6"/>
        <v>2.1150878781586276E-2</v>
      </c>
      <c r="J71" s="10">
        <f t="shared" si="7"/>
        <v>2.5838317317384583E-2</v>
      </c>
      <c r="K71" s="4">
        <f t="shared" si="8"/>
        <v>122.16190913012626</v>
      </c>
    </row>
    <row r="72" spans="1:11" x14ac:dyDescent="0.25">
      <c r="A72" t="s">
        <v>7</v>
      </c>
      <c r="B72" t="s">
        <v>8</v>
      </c>
      <c r="C72" t="s">
        <v>11</v>
      </c>
      <c r="D72" t="s">
        <v>75</v>
      </c>
      <c r="E72" s="1">
        <v>1569767.76</v>
      </c>
      <c r="F72" s="1">
        <v>-150568.04</v>
      </c>
      <c r="G72">
        <v>986</v>
      </c>
      <c r="H72">
        <v>-35</v>
      </c>
      <c r="I72" s="10">
        <f t="shared" si="6"/>
        <v>2.4614517141428878E-2</v>
      </c>
      <c r="J72" s="10">
        <f t="shared" si="7"/>
        <v>3.3129493985619249E-2</v>
      </c>
      <c r="K72" s="4">
        <f t="shared" si="8"/>
        <v>134.59331253692866</v>
      </c>
    </row>
    <row r="73" spans="1:11" x14ac:dyDescent="0.25">
      <c r="A73" t="s">
        <v>7</v>
      </c>
      <c r="B73" t="s">
        <v>8</v>
      </c>
      <c r="C73" t="s">
        <v>11</v>
      </c>
      <c r="D73" t="s">
        <v>76</v>
      </c>
      <c r="E73" s="1">
        <v>1831976.92</v>
      </c>
      <c r="F73" s="1">
        <v>19793.82</v>
      </c>
      <c r="G73" s="2">
        <v>1046</v>
      </c>
      <c r="H73">
        <v>-160</v>
      </c>
      <c r="I73" s="10">
        <f t="shared" si="6"/>
        <v>2.8726050087843617E-2</v>
      </c>
      <c r="J73" s="10">
        <f t="shared" si="7"/>
        <v>3.5145487534439891E-2</v>
      </c>
      <c r="K73" s="4">
        <f t="shared" si="8"/>
        <v>122.3470941078421</v>
      </c>
    </row>
    <row r="74" spans="1:11" x14ac:dyDescent="0.25">
      <c r="A74" t="s">
        <v>7</v>
      </c>
      <c r="B74" t="s">
        <v>8</v>
      </c>
      <c r="C74" t="s">
        <v>11</v>
      </c>
      <c r="D74" t="s">
        <v>77</v>
      </c>
      <c r="E74" s="1">
        <v>2069056.48</v>
      </c>
      <c r="F74" s="1">
        <v>2069056.48</v>
      </c>
      <c r="G74" s="2">
        <v>1622</v>
      </c>
      <c r="H74" s="2">
        <v>1622</v>
      </c>
      <c r="I74" s="10">
        <f t="shared" si="6"/>
        <v>3.2443541962885326E-2</v>
      </c>
      <c r="J74" s="10">
        <f t="shared" si="7"/>
        <v>5.4499025603118069E-2</v>
      </c>
      <c r="K74" s="4">
        <f t="shared" si="8"/>
        <v>167.98112137529162</v>
      </c>
    </row>
    <row r="75" spans="1:11" x14ac:dyDescent="0.25">
      <c r="A75" t="s">
        <v>7</v>
      </c>
      <c r="B75" t="s">
        <v>8</v>
      </c>
      <c r="C75" t="s">
        <v>11</v>
      </c>
      <c r="D75" t="s">
        <v>78</v>
      </c>
      <c r="E75" s="1">
        <v>2087972.46</v>
      </c>
      <c r="F75" s="1">
        <v>659013.28</v>
      </c>
      <c r="G75" s="2">
        <v>1070</v>
      </c>
      <c r="H75">
        <v>381</v>
      </c>
      <c r="I75" s="10">
        <f t="shared" si="6"/>
        <v>3.2740151261293211E-2</v>
      </c>
      <c r="J75" s="10">
        <f t="shared" si="7"/>
        <v>3.5951884953968144E-2</v>
      </c>
      <c r="K75" s="4">
        <f t="shared" si="8"/>
        <v>109.80977047736485</v>
      </c>
    </row>
    <row r="76" spans="1:11" x14ac:dyDescent="0.25">
      <c r="A76" t="s">
        <v>7</v>
      </c>
      <c r="B76" t="s">
        <v>8</v>
      </c>
      <c r="C76" t="s">
        <v>11</v>
      </c>
      <c r="D76" t="s">
        <v>79</v>
      </c>
      <c r="E76" s="1">
        <v>2193323.17</v>
      </c>
      <c r="F76" s="1">
        <v>-737316.45</v>
      </c>
      <c r="G76" s="2">
        <v>1072</v>
      </c>
      <c r="H76">
        <v>-150</v>
      </c>
      <c r="I76" s="10">
        <f t="shared" si="6"/>
        <v>3.4392087887356107E-2</v>
      </c>
      <c r="J76" s="10">
        <f t="shared" si="7"/>
        <v>3.6019084738928835E-2</v>
      </c>
      <c r="K76" s="4">
        <f t="shared" si="8"/>
        <v>104.73073009379834</v>
      </c>
    </row>
    <row r="77" spans="1:11" x14ac:dyDescent="0.25">
      <c r="A77" t="s">
        <v>7</v>
      </c>
      <c r="B77" t="s">
        <v>8</v>
      </c>
      <c r="C77" t="s">
        <v>11</v>
      </c>
      <c r="D77" t="s">
        <v>39</v>
      </c>
      <c r="E77" s="1">
        <v>2395609.2200000002</v>
      </c>
      <c r="F77" s="1">
        <v>769343.91</v>
      </c>
      <c r="G77" s="2">
        <v>1432</v>
      </c>
      <c r="H77">
        <v>262</v>
      </c>
      <c r="I77" s="10">
        <f t="shared" si="6"/>
        <v>3.7564005142935966E-2</v>
      </c>
      <c r="J77" s="10">
        <f t="shared" si="7"/>
        <v>4.8115046031852696E-2</v>
      </c>
      <c r="K77" s="4">
        <f t="shared" si="8"/>
        <v>128.08816804483078</v>
      </c>
    </row>
    <row r="78" spans="1:11" x14ac:dyDescent="0.25">
      <c r="A78" t="s">
        <v>7</v>
      </c>
      <c r="B78" t="s">
        <v>8</v>
      </c>
      <c r="C78" t="s">
        <v>11</v>
      </c>
      <c r="D78" t="s">
        <v>80</v>
      </c>
      <c r="E78" s="1">
        <v>2714090.72</v>
      </c>
      <c r="F78" s="1">
        <v>104729.76</v>
      </c>
      <c r="G78" s="2">
        <v>1464</v>
      </c>
      <c r="H78">
        <v>-250</v>
      </c>
      <c r="I78" s="10">
        <f t="shared" si="6"/>
        <v>4.2557908407313098E-2</v>
      </c>
      <c r="J78" s="10">
        <f t="shared" si="7"/>
        <v>4.9190242591223711E-2</v>
      </c>
      <c r="K78" s="4">
        <f t="shared" si="8"/>
        <v>115.58425785504751</v>
      </c>
    </row>
    <row r="79" spans="1:11" x14ac:dyDescent="0.25">
      <c r="A79" t="s">
        <v>7</v>
      </c>
      <c r="B79" t="s">
        <v>8</v>
      </c>
      <c r="C79" t="s">
        <v>11</v>
      </c>
      <c r="D79" t="s">
        <v>81</v>
      </c>
      <c r="E79" s="1">
        <v>2837777.81</v>
      </c>
      <c r="F79" s="1">
        <v>-310241.27</v>
      </c>
      <c r="G79" s="2">
        <v>1728</v>
      </c>
      <c r="H79">
        <v>695</v>
      </c>
      <c r="I79" s="10">
        <f t="shared" si="6"/>
        <v>4.4497365997510044E-2</v>
      </c>
      <c r="J79" s="10">
        <f t="shared" si="7"/>
        <v>5.806061420603454E-2</v>
      </c>
      <c r="K79" s="4">
        <f t="shared" si="8"/>
        <v>130.48101366108605</v>
      </c>
    </row>
    <row r="80" spans="1:11" x14ac:dyDescent="0.25">
      <c r="A80" t="s">
        <v>7</v>
      </c>
      <c r="B80" t="s">
        <v>8</v>
      </c>
      <c r="C80" t="s">
        <v>10</v>
      </c>
      <c r="D80" t="s">
        <v>82</v>
      </c>
      <c r="E80" s="1">
        <v>0</v>
      </c>
      <c r="F80" s="1">
        <v>0</v>
      </c>
      <c r="G80">
        <v>0</v>
      </c>
      <c r="H80">
        <v>0</v>
      </c>
      <c r="I80" s="10">
        <f t="shared" si="6"/>
        <v>0</v>
      </c>
      <c r="J80" s="10">
        <f t="shared" si="7"/>
        <v>0</v>
      </c>
      <c r="K80" s="4" t="str">
        <f t="shared" si="8"/>
        <v/>
      </c>
    </row>
    <row r="81" spans="1:11" x14ac:dyDescent="0.25">
      <c r="A81" t="s">
        <v>7</v>
      </c>
      <c r="B81" t="s">
        <v>8</v>
      </c>
      <c r="C81" t="s">
        <v>10</v>
      </c>
      <c r="D81" t="s">
        <v>83</v>
      </c>
      <c r="E81" s="1">
        <v>0</v>
      </c>
      <c r="F81" s="1">
        <v>0</v>
      </c>
      <c r="G81">
        <v>0</v>
      </c>
      <c r="H81">
        <v>0</v>
      </c>
      <c r="I81" s="10">
        <f t="shared" si="6"/>
        <v>0</v>
      </c>
      <c r="J81" s="10">
        <f t="shared" si="7"/>
        <v>0</v>
      </c>
      <c r="K81" s="4" t="str">
        <f t="shared" si="8"/>
        <v/>
      </c>
    </row>
    <row r="82" spans="1:11" x14ac:dyDescent="0.25">
      <c r="A82" t="s">
        <v>7</v>
      </c>
      <c r="B82" t="s">
        <v>8</v>
      </c>
      <c r="C82" t="s">
        <v>10</v>
      </c>
      <c r="D82" t="s">
        <v>53</v>
      </c>
      <c r="E82" s="1">
        <v>0</v>
      </c>
      <c r="F82" s="1">
        <v>-1.99</v>
      </c>
      <c r="G82">
        <v>0</v>
      </c>
      <c r="H82">
        <v>0</v>
      </c>
      <c r="I82" s="10">
        <f t="shared" si="6"/>
        <v>0</v>
      </c>
      <c r="J82" s="10">
        <f t="shared" si="7"/>
        <v>0</v>
      </c>
      <c r="K82" s="4" t="str">
        <f t="shared" si="8"/>
        <v/>
      </c>
    </row>
    <row r="83" spans="1:11" x14ac:dyDescent="0.25">
      <c r="A83" t="s">
        <v>7</v>
      </c>
      <c r="B83" t="s">
        <v>8</v>
      </c>
      <c r="C83" t="s">
        <v>10</v>
      </c>
      <c r="D83" t="s">
        <v>84</v>
      </c>
      <c r="E83" s="1">
        <v>0</v>
      </c>
      <c r="F83" s="1">
        <v>0</v>
      </c>
      <c r="G83">
        <v>0</v>
      </c>
      <c r="H83">
        <v>0</v>
      </c>
      <c r="I83" s="10">
        <f t="shared" si="6"/>
        <v>0</v>
      </c>
      <c r="J83" s="10">
        <f t="shared" si="7"/>
        <v>0</v>
      </c>
      <c r="K83" s="4" t="str">
        <f t="shared" si="8"/>
        <v/>
      </c>
    </row>
    <row r="84" spans="1:11" x14ac:dyDescent="0.25">
      <c r="A84" t="s">
        <v>7</v>
      </c>
      <c r="B84" t="s">
        <v>8</v>
      </c>
      <c r="C84" t="s">
        <v>10</v>
      </c>
      <c r="D84" t="s">
        <v>85</v>
      </c>
      <c r="E84" s="1">
        <v>0</v>
      </c>
      <c r="F84" s="1">
        <v>0</v>
      </c>
      <c r="G84">
        <v>0</v>
      </c>
      <c r="H84">
        <v>0</v>
      </c>
      <c r="I84" s="10">
        <f t="shared" si="6"/>
        <v>0</v>
      </c>
      <c r="J84" s="10">
        <f t="shared" si="7"/>
        <v>0</v>
      </c>
      <c r="K84" s="4" t="str">
        <f t="shared" si="8"/>
        <v/>
      </c>
    </row>
    <row r="85" spans="1:11" x14ac:dyDescent="0.25">
      <c r="A85" t="s">
        <v>7</v>
      </c>
      <c r="B85" t="s">
        <v>8</v>
      </c>
      <c r="C85" t="s">
        <v>10</v>
      </c>
      <c r="D85" t="s">
        <v>52</v>
      </c>
      <c r="E85" s="1">
        <v>4.99</v>
      </c>
      <c r="F85" s="1">
        <v>-12480.46</v>
      </c>
      <c r="G85">
        <v>0</v>
      </c>
      <c r="H85">
        <v>-68</v>
      </c>
      <c r="I85" s="10">
        <f t="shared" si="6"/>
        <v>7.8244975891038875E-8</v>
      </c>
      <c r="J85" s="10">
        <f t="shared" si="7"/>
        <v>0</v>
      </c>
      <c r="K85" s="4">
        <f t="shared" si="8"/>
        <v>0</v>
      </c>
    </row>
    <row r="86" spans="1:11" x14ac:dyDescent="0.25">
      <c r="A86" t="s">
        <v>7</v>
      </c>
      <c r="B86" t="s">
        <v>8</v>
      </c>
      <c r="C86" t="s">
        <v>10</v>
      </c>
      <c r="D86" t="s">
        <v>46</v>
      </c>
      <c r="E86" s="1">
        <v>618.30999999999995</v>
      </c>
      <c r="F86" s="1">
        <v>-97544.56</v>
      </c>
      <c r="G86">
        <v>1</v>
      </c>
      <c r="H86">
        <v>-79</v>
      </c>
      <c r="I86" s="10">
        <f t="shared" si="6"/>
        <v>9.6953208503383255E-6</v>
      </c>
      <c r="J86" s="10">
        <f t="shared" si="7"/>
        <v>3.3599892480344065E-5</v>
      </c>
      <c r="K86" s="4">
        <f t="shared" si="8"/>
        <v>346.55781896244901</v>
      </c>
    </row>
    <row r="87" spans="1:11" x14ac:dyDescent="0.25">
      <c r="A87" t="s">
        <v>7</v>
      </c>
      <c r="B87" t="s">
        <v>8</v>
      </c>
      <c r="C87" t="s">
        <v>10</v>
      </c>
      <c r="D87" t="s">
        <v>60</v>
      </c>
      <c r="E87" s="1">
        <v>6148.11</v>
      </c>
      <c r="F87" s="1">
        <v>460.97</v>
      </c>
      <c r="G87">
        <v>3</v>
      </c>
      <c r="H87">
        <v>1</v>
      </c>
      <c r="I87" s="10">
        <f t="shared" si="6"/>
        <v>9.6404552850792592E-5</v>
      </c>
      <c r="J87" s="10">
        <f t="shared" si="7"/>
        <v>1.0079967744103219E-4</v>
      </c>
      <c r="K87" s="4">
        <f t="shared" si="8"/>
        <v>104.55904255584487</v>
      </c>
    </row>
    <row r="88" spans="1:11" x14ac:dyDescent="0.25">
      <c r="A88" t="s">
        <v>7</v>
      </c>
      <c r="B88" t="s">
        <v>8</v>
      </c>
      <c r="C88" t="s">
        <v>10</v>
      </c>
      <c r="D88" t="s">
        <v>79</v>
      </c>
      <c r="E88" s="1">
        <v>21878.14</v>
      </c>
      <c r="F88" s="1">
        <v>-14103.31</v>
      </c>
      <c r="G88">
        <v>14</v>
      </c>
      <c r="H88">
        <v>-6</v>
      </c>
      <c r="I88" s="10">
        <f t="shared" si="6"/>
        <v>3.4305702141097658E-4</v>
      </c>
      <c r="J88" s="10">
        <f t="shared" si="7"/>
        <v>4.703984947248169E-4</v>
      </c>
      <c r="K88" s="4">
        <f t="shared" si="8"/>
        <v>137.11962308484203</v>
      </c>
    </row>
    <row r="89" spans="1:11" x14ac:dyDescent="0.25">
      <c r="A89" t="s">
        <v>7</v>
      </c>
      <c r="B89" t="s">
        <v>8</v>
      </c>
      <c r="C89" t="s">
        <v>10</v>
      </c>
      <c r="D89" t="s">
        <v>74</v>
      </c>
      <c r="E89" s="1">
        <v>47287.19</v>
      </c>
      <c r="F89" s="1">
        <v>-23696.71</v>
      </c>
      <c r="G89">
        <v>28</v>
      </c>
      <c r="H89">
        <v>-23</v>
      </c>
      <c r="I89" s="10">
        <f t="shared" si="6"/>
        <v>7.4147996823746988E-4</v>
      </c>
      <c r="J89" s="10">
        <f t="shared" si="7"/>
        <v>9.4079698944963381E-4</v>
      </c>
      <c r="K89" s="4">
        <f t="shared" si="8"/>
        <v>126.88097180641968</v>
      </c>
    </row>
    <row r="90" spans="1:11" x14ac:dyDescent="0.25">
      <c r="A90" t="s">
        <v>7</v>
      </c>
      <c r="B90" t="s">
        <v>8</v>
      </c>
      <c r="C90" t="s">
        <v>10</v>
      </c>
      <c r="D90" t="s">
        <v>51</v>
      </c>
      <c r="E90" s="1">
        <v>632813.18999999994</v>
      </c>
      <c r="F90" s="1">
        <v>-277900.03000000003</v>
      </c>
      <c r="G90">
        <v>401</v>
      </c>
      <c r="H90">
        <v>1</v>
      </c>
      <c r="I90" s="10">
        <f t="shared" si="6"/>
        <v>9.9227360310784364E-3</v>
      </c>
      <c r="J90" s="10">
        <f t="shared" si="7"/>
        <v>1.3473556884617969E-2</v>
      </c>
      <c r="K90" s="4">
        <f t="shared" si="8"/>
        <v>135.78469529390088</v>
      </c>
    </row>
    <row r="91" spans="1:11" x14ac:dyDescent="0.25">
      <c r="A91" t="s">
        <v>7</v>
      </c>
      <c r="B91" t="s">
        <v>8</v>
      </c>
      <c r="C91" t="s">
        <v>10</v>
      </c>
      <c r="D91" t="s">
        <v>66</v>
      </c>
      <c r="E91" s="1">
        <v>937145.43</v>
      </c>
      <c r="F91" s="1">
        <v>-322532.33</v>
      </c>
      <c r="G91">
        <v>587</v>
      </c>
      <c r="H91">
        <v>286</v>
      </c>
      <c r="I91" s="10">
        <f t="shared" si="6"/>
        <v>1.4694773863075604E-2</v>
      </c>
      <c r="J91" s="10">
        <f t="shared" si="7"/>
        <v>1.9723136885961966E-2</v>
      </c>
      <c r="K91" s="4">
        <f t="shared" si="8"/>
        <v>134.21871659775192</v>
      </c>
    </row>
    <row r="92" spans="1:11" x14ac:dyDescent="0.25">
      <c r="A92" s="5" t="s">
        <v>7</v>
      </c>
      <c r="B92" s="5" t="s">
        <v>8</v>
      </c>
      <c r="C92" s="5" t="s">
        <v>10</v>
      </c>
      <c r="D92" s="5" t="s">
        <v>39</v>
      </c>
      <c r="E92" s="6">
        <v>1315025.83</v>
      </c>
      <c r="F92" s="6">
        <v>655577.78</v>
      </c>
      <c r="G92" s="5">
        <v>384</v>
      </c>
      <c r="H92" s="5">
        <v>124</v>
      </c>
      <c r="I92" s="7">
        <f t="shared" si="6"/>
        <v>2.0620073018926533E-2</v>
      </c>
      <c r="J92" s="7">
        <f t="shared" si="7"/>
        <v>1.2902358712452121E-2</v>
      </c>
      <c r="K92" s="8">
        <f t="shared" si="8"/>
        <v>62.571838133693511</v>
      </c>
    </row>
    <row r="93" spans="1:11" x14ac:dyDescent="0.25">
      <c r="A93" t="s">
        <v>7</v>
      </c>
      <c r="B93" t="s">
        <v>8</v>
      </c>
      <c r="C93" t="s">
        <v>10</v>
      </c>
      <c r="D93" t="s">
        <v>67</v>
      </c>
      <c r="E93" s="1">
        <v>1404466.5</v>
      </c>
      <c r="F93" s="1">
        <v>342260.97</v>
      </c>
      <c r="G93">
        <v>676</v>
      </c>
      <c r="H93">
        <v>384</v>
      </c>
      <c r="I93" s="10">
        <f t="shared" si="6"/>
        <v>2.2022534555565482E-2</v>
      </c>
      <c r="J93" s="10">
        <f t="shared" si="7"/>
        <v>2.2713527316712587E-2</v>
      </c>
      <c r="K93" s="4">
        <f t="shared" si="8"/>
        <v>103.13766228589016</v>
      </c>
    </row>
    <row r="94" spans="1:11" x14ac:dyDescent="0.25">
      <c r="A94" s="5" t="s">
        <v>7</v>
      </c>
      <c r="B94" s="5" t="s">
        <v>8</v>
      </c>
      <c r="C94" s="5" t="s">
        <v>10</v>
      </c>
      <c r="D94" s="5" t="s">
        <v>81</v>
      </c>
      <c r="E94" s="6">
        <v>3117617.38</v>
      </c>
      <c r="F94" s="6">
        <v>280.06</v>
      </c>
      <c r="G94" s="5">
        <v>892</v>
      </c>
      <c r="H94" s="5">
        <v>400</v>
      </c>
      <c r="I94" s="7">
        <f t="shared" si="6"/>
        <v>4.888535004721118E-2</v>
      </c>
      <c r="J94" s="7">
        <f t="shared" si="7"/>
        <v>2.9971104092466904E-2</v>
      </c>
      <c r="K94" s="8">
        <f t="shared" si="8"/>
        <v>61.308968972344914</v>
      </c>
    </row>
    <row r="95" spans="1:11" x14ac:dyDescent="0.25">
      <c r="A95" t="s">
        <v>7</v>
      </c>
      <c r="B95" t="s">
        <v>8</v>
      </c>
      <c r="C95" t="s">
        <v>12</v>
      </c>
      <c r="D95" t="s">
        <v>86</v>
      </c>
      <c r="E95" s="1">
        <v>0</v>
      </c>
      <c r="F95" s="1">
        <v>0</v>
      </c>
      <c r="G95">
        <v>0</v>
      </c>
      <c r="H95">
        <v>0</v>
      </c>
      <c r="I95" s="10">
        <f t="shared" ref="I95:I124" si="9">E95/SUM($E$30:$E$124)</f>
        <v>0</v>
      </c>
      <c r="J95" s="10">
        <f t="shared" ref="J95:J124" si="10">G95/SUM($G$30:$G$124)</f>
        <v>0</v>
      </c>
      <c r="K95" s="4" t="str">
        <f t="shared" ref="K95:K124" si="11">IFERROR(J95/I95*100,"")</f>
        <v/>
      </c>
    </row>
    <row r="96" spans="1:11" x14ac:dyDescent="0.25">
      <c r="A96" t="s">
        <v>7</v>
      </c>
      <c r="B96" t="s">
        <v>8</v>
      </c>
      <c r="C96" t="s">
        <v>12</v>
      </c>
      <c r="D96" t="s">
        <v>87</v>
      </c>
      <c r="E96" s="1">
        <v>0</v>
      </c>
      <c r="F96" s="1">
        <v>6.78</v>
      </c>
      <c r="G96">
        <v>0</v>
      </c>
      <c r="H96">
        <v>0</v>
      </c>
      <c r="I96" s="10">
        <f t="shared" si="9"/>
        <v>0</v>
      </c>
      <c r="J96" s="10">
        <f t="shared" si="10"/>
        <v>0</v>
      </c>
      <c r="K96" s="4" t="str">
        <f t="shared" si="11"/>
        <v/>
      </c>
    </row>
    <row r="97" spans="1:11" x14ac:dyDescent="0.25">
      <c r="A97" t="s">
        <v>7</v>
      </c>
      <c r="B97" t="s">
        <v>8</v>
      </c>
      <c r="C97" t="s">
        <v>12</v>
      </c>
      <c r="D97" t="s">
        <v>88</v>
      </c>
      <c r="E97" s="1">
        <v>0</v>
      </c>
      <c r="F97" s="1">
        <v>-256.52999999999997</v>
      </c>
      <c r="G97">
        <v>0</v>
      </c>
      <c r="H97">
        <v>-3</v>
      </c>
      <c r="I97" s="10">
        <f t="shared" si="9"/>
        <v>0</v>
      </c>
      <c r="J97" s="10">
        <f t="shared" si="10"/>
        <v>0</v>
      </c>
      <c r="K97" s="4" t="str">
        <f t="shared" si="11"/>
        <v/>
      </c>
    </row>
    <row r="98" spans="1:11" x14ac:dyDescent="0.25">
      <c r="A98" t="s">
        <v>7</v>
      </c>
      <c r="B98" t="s">
        <v>8</v>
      </c>
      <c r="C98" t="s">
        <v>12</v>
      </c>
      <c r="D98" t="s">
        <v>89</v>
      </c>
      <c r="E98" s="1">
        <v>5.96</v>
      </c>
      <c r="F98" s="1">
        <v>5.96</v>
      </c>
      <c r="G98">
        <v>1</v>
      </c>
      <c r="H98">
        <v>1</v>
      </c>
      <c r="I98" s="10">
        <f t="shared" si="9"/>
        <v>9.3454921104327E-8</v>
      </c>
      <c r="J98" s="10">
        <f t="shared" si="10"/>
        <v>3.3599892480344065E-5</v>
      </c>
      <c r="K98" s="4">
        <f t="shared" si="11"/>
        <v>35953.047825951646</v>
      </c>
    </row>
    <row r="99" spans="1:11" x14ac:dyDescent="0.25">
      <c r="A99" t="s">
        <v>7</v>
      </c>
      <c r="B99" t="s">
        <v>8</v>
      </c>
      <c r="C99" t="s">
        <v>12</v>
      </c>
      <c r="D99" t="s">
        <v>90</v>
      </c>
      <c r="E99" s="1">
        <v>20.74</v>
      </c>
      <c r="F99" s="1">
        <v>-53218.6</v>
      </c>
      <c r="G99">
        <v>1</v>
      </c>
      <c r="H99">
        <v>-189</v>
      </c>
      <c r="I99" s="10">
        <f t="shared" si="9"/>
        <v>3.2521058115834596E-7</v>
      </c>
      <c r="J99" s="10">
        <f t="shared" si="10"/>
        <v>3.3599892480344065E-5</v>
      </c>
      <c r="K99" s="4">
        <f t="shared" si="11"/>
        <v>10331.734090774919</v>
      </c>
    </row>
    <row r="100" spans="1:11" x14ac:dyDescent="0.25">
      <c r="A100" t="s">
        <v>7</v>
      </c>
      <c r="B100" t="s">
        <v>8</v>
      </c>
      <c r="C100" t="s">
        <v>12</v>
      </c>
      <c r="D100" t="s">
        <v>91</v>
      </c>
      <c r="E100" s="1">
        <v>30.12</v>
      </c>
      <c r="F100" s="1">
        <v>-2.77</v>
      </c>
      <c r="G100">
        <v>0</v>
      </c>
      <c r="H100">
        <v>0</v>
      </c>
      <c r="I100" s="10">
        <f t="shared" si="9"/>
        <v>4.7229231940643108E-7</v>
      </c>
      <c r="J100" s="10">
        <f t="shared" si="10"/>
        <v>0</v>
      </c>
      <c r="K100" s="4">
        <f t="shared" si="11"/>
        <v>0</v>
      </c>
    </row>
    <row r="101" spans="1:11" x14ac:dyDescent="0.25">
      <c r="A101" t="s">
        <v>7</v>
      </c>
      <c r="B101" t="s">
        <v>8</v>
      </c>
      <c r="C101" t="s">
        <v>12</v>
      </c>
      <c r="D101" t="s">
        <v>92</v>
      </c>
      <c r="E101" s="1">
        <v>561.25</v>
      </c>
      <c r="F101" s="1">
        <v>561.25</v>
      </c>
      <c r="G101">
        <v>1</v>
      </c>
      <c r="H101">
        <v>1</v>
      </c>
      <c r="I101" s="10">
        <f t="shared" si="9"/>
        <v>8.8005997432556249E-6</v>
      </c>
      <c r="J101" s="10">
        <f t="shared" si="10"/>
        <v>3.3599892480344065E-5</v>
      </c>
      <c r="K101" s="4">
        <f t="shared" si="11"/>
        <v>381.79093994239969</v>
      </c>
    </row>
    <row r="102" spans="1:11" x14ac:dyDescent="0.25">
      <c r="A102" t="s">
        <v>7</v>
      </c>
      <c r="B102" t="s">
        <v>8</v>
      </c>
      <c r="C102" t="s">
        <v>12</v>
      </c>
      <c r="D102" t="s">
        <v>93</v>
      </c>
      <c r="E102" s="1">
        <v>1102.4100000000001</v>
      </c>
      <c r="F102" s="1">
        <v>1102.4100000000001</v>
      </c>
      <c r="G102">
        <v>2</v>
      </c>
      <c r="H102">
        <v>2</v>
      </c>
      <c r="I102" s="10">
        <f t="shared" si="9"/>
        <v>1.7286181136681399E-5</v>
      </c>
      <c r="J102" s="10">
        <f t="shared" si="10"/>
        <v>6.7199784960688129E-5</v>
      </c>
      <c r="K102" s="4">
        <f t="shared" si="11"/>
        <v>388.74858726367103</v>
      </c>
    </row>
    <row r="103" spans="1:11" x14ac:dyDescent="0.25">
      <c r="A103" t="s">
        <v>7</v>
      </c>
      <c r="B103" t="s">
        <v>8</v>
      </c>
      <c r="C103" t="s">
        <v>12</v>
      </c>
      <c r="D103" t="s">
        <v>94</v>
      </c>
      <c r="E103" s="1">
        <v>1843.31</v>
      </c>
      <c r="F103" s="1">
        <v>1843.31</v>
      </c>
      <c r="G103">
        <v>2</v>
      </c>
      <c r="H103">
        <v>2</v>
      </c>
      <c r="I103" s="10">
        <f t="shared" si="9"/>
        <v>2.8903756815573319E-5</v>
      </c>
      <c r="J103" s="10">
        <f t="shared" si="10"/>
        <v>6.7199784960688129E-5</v>
      </c>
      <c r="K103" s="4">
        <f t="shared" si="11"/>
        <v>232.49498461210737</v>
      </c>
    </row>
    <row r="104" spans="1:11" x14ac:dyDescent="0.25">
      <c r="A104" t="s">
        <v>7</v>
      </c>
      <c r="B104" t="s">
        <v>8</v>
      </c>
      <c r="C104" t="s">
        <v>12</v>
      </c>
      <c r="D104" t="s">
        <v>95</v>
      </c>
      <c r="E104" s="1">
        <v>3244.79</v>
      </c>
      <c r="F104" s="1">
        <v>-92768.33</v>
      </c>
      <c r="G104">
        <v>1</v>
      </c>
      <c r="H104">
        <v>-504</v>
      </c>
      <c r="I104" s="10">
        <f t="shared" si="9"/>
        <v>5.0879461988273353E-5</v>
      </c>
      <c r="J104" s="10">
        <f t="shared" si="10"/>
        <v>3.3599892480344065E-5</v>
      </c>
      <c r="K104" s="4">
        <f t="shared" si="11"/>
        <v>66.038222825721178</v>
      </c>
    </row>
    <row r="105" spans="1:11" x14ac:dyDescent="0.25">
      <c r="A105" t="s">
        <v>7</v>
      </c>
      <c r="B105" t="s">
        <v>8</v>
      </c>
      <c r="C105" t="s">
        <v>12</v>
      </c>
      <c r="D105" t="s">
        <v>96</v>
      </c>
      <c r="E105" s="1">
        <v>4272.7700000000004</v>
      </c>
      <c r="F105" s="1">
        <v>-1057.58</v>
      </c>
      <c r="G105">
        <v>5</v>
      </c>
      <c r="H105">
        <v>2</v>
      </c>
      <c r="I105" s="10">
        <f t="shared" si="9"/>
        <v>6.6998554236062966E-5</v>
      </c>
      <c r="J105" s="10">
        <f t="shared" si="10"/>
        <v>1.6799946240172032E-4</v>
      </c>
      <c r="K105" s="4">
        <f t="shared" si="11"/>
        <v>250.75087711563202</v>
      </c>
    </row>
    <row r="106" spans="1:11" x14ac:dyDescent="0.25">
      <c r="A106" t="s">
        <v>7</v>
      </c>
      <c r="B106" t="s">
        <v>8</v>
      </c>
      <c r="C106" t="s">
        <v>12</v>
      </c>
      <c r="D106" t="s">
        <v>97</v>
      </c>
      <c r="E106" s="1">
        <v>5090.6400000000003</v>
      </c>
      <c r="F106" s="1">
        <v>5090.6400000000003</v>
      </c>
      <c r="G106">
        <v>3</v>
      </c>
      <c r="H106">
        <v>3</v>
      </c>
      <c r="I106" s="10">
        <f t="shared" si="9"/>
        <v>7.9823046907807253E-5</v>
      </c>
      <c r="J106" s="10">
        <f t="shared" si="10"/>
        <v>1.0079967744103219E-4</v>
      </c>
      <c r="K106" s="4">
        <f t="shared" si="11"/>
        <v>126.27891485707403</v>
      </c>
    </row>
    <row r="107" spans="1:11" x14ac:dyDescent="0.25">
      <c r="A107" t="s">
        <v>7</v>
      </c>
      <c r="B107" t="s">
        <v>8</v>
      </c>
      <c r="C107" t="s">
        <v>12</v>
      </c>
      <c r="D107" t="s">
        <v>98</v>
      </c>
      <c r="E107" s="1">
        <v>7383.58</v>
      </c>
      <c r="F107" s="1">
        <v>1965.16</v>
      </c>
      <c r="G107">
        <v>9</v>
      </c>
      <c r="H107">
        <v>0</v>
      </c>
      <c r="I107" s="10">
        <f t="shared" si="9"/>
        <v>1.1577716214219576E-4</v>
      </c>
      <c r="J107" s="10">
        <f t="shared" si="10"/>
        <v>3.0239903232309658E-4</v>
      </c>
      <c r="K107" s="4">
        <f t="shared" si="11"/>
        <v>261.19057224057252</v>
      </c>
    </row>
    <row r="108" spans="1:11" x14ac:dyDescent="0.25">
      <c r="A108" t="s">
        <v>7</v>
      </c>
      <c r="B108" t="s">
        <v>8</v>
      </c>
      <c r="C108" t="s">
        <v>12</v>
      </c>
      <c r="D108" t="s">
        <v>99</v>
      </c>
      <c r="E108" s="1">
        <v>9994.66</v>
      </c>
      <c r="F108" s="1">
        <v>7198.8</v>
      </c>
      <c r="G108">
        <v>6</v>
      </c>
      <c r="H108">
        <v>5</v>
      </c>
      <c r="I108" s="10">
        <f t="shared" si="9"/>
        <v>1.5671982579942498E-4</v>
      </c>
      <c r="J108" s="10">
        <f t="shared" si="10"/>
        <v>2.0159935488206439E-4</v>
      </c>
      <c r="K108" s="4">
        <f t="shared" si="11"/>
        <v>128.63679107203555</v>
      </c>
    </row>
    <row r="109" spans="1:11" x14ac:dyDescent="0.25">
      <c r="A109" t="s">
        <v>7</v>
      </c>
      <c r="B109" t="s">
        <v>8</v>
      </c>
      <c r="C109" t="s">
        <v>12</v>
      </c>
      <c r="D109" t="s">
        <v>100</v>
      </c>
      <c r="E109" s="1">
        <v>11272.68</v>
      </c>
      <c r="F109" s="1">
        <v>6177.99</v>
      </c>
      <c r="G109">
        <v>5</v>
      </c>
      <c r="H109">
        <v>0</v>
      </c>
      <c r="I109" s="10">
        <f t="shared" si="9"/>
        <v>1.7675963423394712E-4</v>
      </c>
      <c r="J109" s="10">
        <f t="shared" si="10"/>
        <v>1.6799946240172032E-4</v>
      </c>
      <c r="K109" s="4">
        <f t="shared" si="11"/>
        <v>95.044020163205118</v>
      </c>
    </row>
    <row r="110" spans="1:11" x14ac:dyDescent="0.25">
      <c r="A110" t="s">
        <v>7</v>
      </c>
      <c r="B110" t="s">
        <v>8</v>
      </c>
      <c r="C110" t="s">
        <v>12</v>
      </c>
      <c r="D110" t="s">
        <v>101</v>
      </c>
      <c r="E110" s="1">
        <v>29308.1</v>
      </c>
      <c r="F110" s="1">
        <v>13023.86</v>
      </c>
      <c r="G110">
        <v>7</v>
      </c>
      <c r="H110">
        <v>2</v>
      </c>
      <c r="I110" s="10">
        <f t="shared" si="9"/>
        <v>4.5956143845934998E-4</v>
      </c>
      <c r="J110" s="10">
        <f t="shared" si="10"/>
        <v>2.3519924736240845E-4</v>
      </c>
      <c r="K110" s="4">
        <f t="shared" si="11"/>
        <v>51.179065012699652</v>
      </c>
    </row>
    <row r="111" spans="1:11" x14ac:dyDescent="0.25">
      <c r="A111" t="s">
        <v>7</v>
      </c>
      <c r="B111" t="s">
        <v>8</v>
      </c>
      <c r="C111" t="s">
        <v>12</v>
      </c>
      <c r="D111" t="s">
        <v>102</v>
      </c>
      <c r="E111" s="1">
        <v>48069.59</v>
      </c>
      <c r="F111" s="1">
        <v>-161433.07999999999</v>
      </c>
      <c r="G111">
        <v>158</v>
      </c>
      <c r="H111">
        <v>-182</v>
      </c>
      <c r="I111" s="10">
        <f t="shared" si="9"/>
        <v>7.5374827868579628E-4</v>
      </c>
      <c r="J111" s="10">
        <f t="shared" si="10"/>
        <v>5.3087830118943623E-3</v>
      </c>
      <c r="K111" s="4">
        <f t="shared" si="11"/>
        <v>704.31776257592685</v>
      </c>
    </row>
    <row r="112" spans="1:11" x14ac:dyDescent="0.25">
      <c r="A112" t="s">
        <v>7</v>
      </c>
      <c r="B112" t="s">
        <v>8</v>
      </c>
      <c r="C112" t="s">
        <v>12</v>
      </c>
      <c r="D112" t="s">
        <v>103</v>
      </c>
      <c r="E112" s="1">
        <v>54758.77</v>
      </c>
      <c r="F112" s="1">
        <v>5891.55</v>
      </c>
      <c r="G112">
        <v>51</v>
      </c>
      <c r="H112">
        <v>-3</v>
      </c>
      <c r="I112" s="10">
        <f t="shared" si="9"/>
        <v>8.5863700169798451E-4</v>
      </c>
      <c r="J112" s="10">
        <f t="shared" si="10"/>
        <v>1.7135945164975471E-3</v>
      </c>
      <c r="K112" s="4">
        <f t="shared" si="11"/>
        <v>199.57147352243783</v>
      </c>
    </row>
    <row r="113" spans="1:11" x14ac:dyDescent="0.25">
      <c r="A113" t="s">
        <v>7</v>
      </c>
      <c r="B113" t="s">
        <v>8</v>
      </c>
      <c r="C113" t="s">
        <v>12</v>
      </c>
      <c r="D113" t="s">
        <v>71</v>
      </c>
      <c r="E113" s="1">
        <v>119846.24</v>
      </c>
      <c r="F113" s="1">
        <v>-321489.99</v>
      </c>
      <c r="G113">
        <v>316</v>
      </c>
      <c r="H113">
        <v>-168</v>
      </c>
      <c r="I113" s="10">
        <f t="shared" si="9"/>
        <v>1.8792316952768856E-3</v>
      </c>
      <c r="J113" s="10">
        <f t="shared" si="10"/>
        <v>1.0617566023788725E-2</v>
      </c>
      <c r="K113" s="4">
        <f t="shared" si="11"/>
        <v>564.99504826754924</v>
      </c>
    </row>
    <row r="114" spans="1:11" x14ac:dyDescent="0.25">
      <c r="A114" s="5" t="s">
        <v>7</v>
      </c>
      <c r="B114" s="5" t="s">
        <v>8</v>
      </c>
      <c r="C114" s="5" t="s">
        <v>12</v>
      </c>
      <c r="D114" s="5" t="s">
        <v>104</v>
      </c>
      <c r="E114" s="6">
        <v>423004.54</v>
      </c>
      <c r="F114" s="6">
        <v>204911.27</v>
      </c>
      <c r="G114" s="5">
        <v>95</v>
      </c>
      <c r="H114" s="5">
        <v>0</v>
      </c>
      <c r="I114" s="7">
        <f t="shared" si="9"/>
        <v>6.6328617302805586E-3</v>
      </c>
      <c r="J114" s="7">
        <f t="shared" si="10"/>
        <v>3.1919897856326862E-3</v>
      </c>
      <c r="K114" s="8">
        <f t="shared" si="11"/>
        <v>48.123870441328656</v>
      </c>
    </row>
    <row r="115" spans="1:11" x14ac:dyDescent="0.25">
      <c r="A115" t="s">
        <v>7</v>
      </c>
      <c r="B115" t="s">
        <v>8</v>
      </c>
      <c r="C115" t="s">
        <v>12</v>
      </c>
      <c r="D115" t="s">
        <v>80</v>
      </c>
      <c r="E115" s="1">
        <v>544044.42000000004</v>
      </c>
      <c r="F115" s="1">
        <v>354267.66</v>
      </c>
      <c r="G115">
        <v>727</v>
      </c>
      <c r="H115">
        <v>88</v>
      </c>
      <c r="I115" s="10">
        <f t="shared" si="9"/>
        <v>8.5308101255619703E-3</v>
      </c>
      <c r="J115" s="10">
        <f t="shared" si="10"/>
        <v>2.4427121833210132E-2</v>
      </c>
      <c r="K115" s="4">
        <f t="shared" si="11"/>
        <v>286.34000140286776</v>
      </c>
    </row>
    <row r="116" spans="1:11" x14ac:dyDescent="0.25">
      <c r="A116" t="s">
        <v>7</v>
      </c>
      <c r="B116" t="s">
        <v>8</v>
      </c>
      <c r="C116" t="s">
        <v>12</v>
      </c>
      <c r="D116" t="s">
        <v>105</v>
      </c>
      <c r="E116" s="1">
        <v>853091.54</v>
      </c>
      <c r="F116" s="1">
        <v>265164.78999999998</v>
      </c>
      <c r="G116">
        <v>418</v>
      </c>
      <c r="H116">
        <v>24</v>
      </c>
      <c r="I116" s="10">
        <f t="shared" si="9"/>
        <v>1.3376778953937721E-2</v>
      </c>
      <c r="J116" s="10">
        <f t="shared" si="10"/>
        <v>1.4044755056783818E-2</v>
      </c>
      <c r="K116" s="4">
        <f t="shared" si="11"/>
        <v>104.99354968147594</v>
      </c>
    </row>
    <row r="117" spans="1:11" x14ac:dyDescent="0.25">
      <c r="A117" s="5" t="s">
        <v>7</v>
      </c>
      <c r="B117" s="5" t="s">
        <v>8</v>
      </c>
      <c r="C117" s="5" t="s">
        <v>12</v>
      </c>
      <c r="D117" s="5" t="s">
        <v>106</v>
      </c>
      <c r="E117" s="6">
        <v>911023.22</v>
      </c>
      <c r="F117" s="6">
        <v>321509.61</v>
      </c>
      <c r="G117" s="5">
        <v>307</v>
      </c>
      <c r="H117" s="5">
        <v>-10</v>
      </c>
      <c r="I117" s="7">
        <f t="shared" si="9"/>
        <v>1.4285168313642606E-2</v>
      </c>
      <c r="J117" s="7">
        <f t="shared" si="10"/>
        <v>1.0315166991465627E-2</v>
      </c>
      <c r="K117" s="8">
        <f t="shared" si="11"/>
        <v>72.208928624344225</v>
      </c>
    </row>
    <row r="118" spans="1:11" x14ac:dyDescent="0.25">
      <c r="A118" t="s">
        <v>7</v>
      </c>
      <c r="B118" t="s">
        <v>8</v>
      </c>
      <c r="C118" t="s">
        <v>12</v>
      </c>
      <c r="D118" t="s">
        <v>107</v>
      </c>
      <c r="E118" s="1">
        <v>947398.69</v>
      </c>
      <c r="F118" s="1">
        <v>42762.28</v>
      </c>
      <c r="G118">
        <v>619</v>
      </c>
      <c r="H118">
        <v>246</v>
      </c>
      <c r="I118" s="10">
        <f t="shared" si="9"/>
        <v>1.4855548628908179E-2</v>
      </c>
      <c r="J118" s="10">
        <f t="shared" si="10"/>
        <v>2.0798333445332974E-2</v>
      </c>
      <c r="K118" s="4">
        <f t="shared" si="11"/>
        <v>140.00380574878551</v>
      </c>
    </row>
    <row r="119" spans="1:11" x14ac:dyDescent="0.25">
      <c r="A119" t="s">
        <v>7</v>
      </c>
      <c r="B119" t="s">
        <v>8</v>
      </c>
      <c r="C119" t="s">
        <v>12</v>
      </c>
      <c r="D119" t="s">
        <v>108</v>
      </c>
      <c r="E119" s="1">
        <v>1087741.67</v>
      </c>
      <c r="F119" s="1">
        <v>85831.38</v>
      </c>
      <c r="G119">
        <v>569</v>
      </c>
      <c r="H119">
        <v>-131</v>
      </c>
      <c r="I119" s="10">
        <f t="shared" si="9"/>
        <v>1.7056176501969611E-2</v>
      </c>
      <c r="J119" s="10">
        <f t="shared" si="10"/>
        <v>1.9118338821315771E-2</v>
      </c>
      <c r="K119" s="4">
        <f t="shared" si="11"/>
        <v>112.09041381055142</v>
      </c>
    </row>
    <row r="120" spans="1:11" x14ac:dyDescent="0.25">
      <c r="A120" s="5" t="s">
        <v>7</v>
      </c>
      <c r="B120" s="5" t="s">
        <v>8</v>
      </c>
      <c r="C120" s="5" t="s">
        <v>12</v>
      </c>
      <c r="D120" s="5" t="s">
        <v>109</v>
      </c>
      <c r="E120" s="6">
        <v>1362182.15</v>
      </c>
      <c r="F120" s="6">
        <v>963872.86</v>
      </c>
      <c r="G120" s="5">
        <v>554</v>
      </c>
      <c r="H120" s="5">
        <v>477</v>
      </c>
      <c r="I120" s="7">
        <f t="shared" si="9"/>
        <v>2.1359500898988675E-2</v>
      </c>
      <c r="J120" s="7">
        <f t="shared" si="10"/>
        <v>1.8614340434110612E-2</v>
      </c>
      <c r="K120" s="8">
        <f t="shared" si="11"/>
        <v>87.147824858547878</v>
      </c>
    </row>
    <row r="121" spans="1:11" x14ac:dyDescent="0.25">
      <c r="A121" s="5" t="s">
        <v>7</v>
      </c>
      <c r="B121" s="5" t="s">
        <v>8</v>
      </c>
      <c r="C121" s="5" t="s">
        <v>12</v>
      </c>
      <c r="D121" s="5" t="s">
        <v>110</v>
      </c>
      <c r="E121" s="6">
        <v>1729670.6</v>
      </c>
      <c r="F121" s="6">
        <v>130242.98</v>
      </c>
      <c r="G121" s="5">
        <v>578</v>
      </c>
      <c r="H121" s="5">
        <v>-8</v>
      </c>
      <c r="I121" s="7">
        <f t="shared" si="9"/>
        <v>2.712185058044865E-2</v>
      </c>
      <c r="J121" s="7">
        <f t="shared" si="10"/>
        <v>1.9420737853638868E-2</v>
      </c>
      <c r="K121" s="8">
        <f t="shared" si="11"/>
        <v>71.605504189447572</v>
      </c>
    </row>
    <row r="122" spans="1:11" x14ac:dyDescent="0.25">
      <c r="A122" s="5" t="s">
        <v>7</v>
      </c>
      <c r="B122" s="5" t="s">
        <v>8</v>
      </c>
      <c r="C122" s="5" t="s">
        <v>12</v>
      </c>
      <c r="D122" s="5" t="s">
        <v>111</v>
      </c>
      <c r="E122" s="6">
        <v>3189820.98</v>
      </c>
      <c r="F122" s="6">
        <v>1592582.12</v>
      </c>
      <c r="G122" s="5">
        <v>704</v>
      </c>
      <c r="H122" s="5">
        <v>234</v>
      </c>
      <c r="I122" s="7">
        <f t="shared" si="9"/>
        <v>5.0017528191749497E-2</v>
      </c>
      <c r="J122" s="7">
        <f t="shared" si="10"/>
        <v>2.3654324306162221E-2</v>
      </c>
      <c r="K122" s="8">
        <f t="shared" si="11"/>
        <v>47.292069722997738</v>
      </c>
    </row>
    <row r="123" spans="1:11" x14ac:dyDescent="0.25">
      <c r="A123" s="5" t="s">
        <v>7</v>
      </c>
      <c r="B123" s="5" t="s">
        <v>8</v>
      </c>
      <c r="C123" s="5" t="s">
        <v>12</v>
      </c>
      <c r="D123" s="5" t="s">
        <v>112</v>
      </c>
      <c r="E123" s="6">
        <v>4713936.3899999997</v>
      </c>
      <c r="F123" s="6">
        <v>1002791.42</v>
      </c>
      <c r="G123" s="9">
        <v>1566</v>
      </c>
      <c r="H123" s="5">
        <v>178</v>
      </c>
      <c r="I123" s="7">
        <f t="shared" si="9"/>
        <v>7.3916200237964094E-2</v>
      </c>
      <c r="J123" s="7">
        <f t="shared" si="10"/>
        <v>5.2617431624218801E-2</v>
      </c>
      <c r="K123" s="8">
        <f t="shared" si="11"/>
        <v>71.185249586455285</v>
      </c>
    </row>
    <row r="124" spans="1:11" x14ac:dyDescent="0.25">
      <c r="A124" s="5" t="s">
        <v>7</v>
      </c>
      <c r="B124" s="5" t="s">
        <v>8</v>
      </c>
      <c r="C124" s="5" t="s">
        <v>12</v>
      </c>
      <c r="D124" s="5" t="s">
        <v>113</v>
      </c>
      <c r="E124" s="6">
        <v>14528358.34</v>
      </c>
      <c r="F124" s="6">
        <v>1716622.98</v>
      </c>
      <c r="G124" s="9">
        <v>3439</v>
      </c>
      <c r="H124" s="9">
        <v>1070</v>
      </c>
      <c r="I124" s="7">
        <f t="shared" si="9"/>
        <v>0.22780982926847165</v>
      </c>
      <c r="J124" s="7">
        <f t="shared" si="10"/>
        <v>0.11555003023990323</v>
      </c>
      <c r="K124" s="8">
        <f t="shared" si="11"/>
        <v>50.722144259951428</v>
      </c>
    </row>
  </sheetData>
  <conditionalFormatting sqref="K30:K124">
    <cfRule type="cellIs" dxfId="0" priority="1" operator="lessThan">
      <formula>100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bbae014c88f54955ba8e914a8382867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Joseph {PEP}</dc:creator>
  <cp:lastModifiedBy>Lee, Jongwoo {PEP}</cp:lastModifiedBy>
  <dcterms:created xsi:type="dcterms:W3CDTF">2019-02-06T20:09:22Z</dcterms:created>
  <dcterms:modified xsi:type="dcterms:W3CDTF">2019-02-15T02:25:32Z</dcterms:modified>
</cp:coreProperties>
</file>