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1\02. 경비청구\2024년\"/>
    </mc:Choice>
  </mc:AlternateContent>
  <xr:revisionPtr revIDLastSave="0" documentId="13_ncr:1_{E2899098-1DA1-4451-9702-1584904ADC73}" xr6:coauthVersionLast="47" xr6:coauthVersionMax="47" xr10:uidLastSave="{00000000-0000-0000-0000-000000000000}"/>
  <bookViews>
    <workbookView xWindow="-120" yWindow="-120" windowWidth="29040" windowHeight="15720" tabRatio="790" activeTab="2" xr2:uid="{00000000-000D-0000-FFFF-FFFF00000000}"/>
  </bookViews>
  <sheets>
    <sheet name="Report" sheetId="5" r:id="rId1"/>
    <sheet name="01표지" sheetId="44" r:id="rId2"/>
    <sheet name="01상세" sheetId="3" r:id="rId3"/>
    <sheet name="02표지" sheetId="43" r:id="rId4"/>
    <sheet name="02상세" sheetId="19" r:id="rId5"/>
    <sheet name="03표지" sheetId="33" r:id="rId6"/>
    <sheet name="03상세" sheetId="20" r:id="rId7"/>
    <sheet name="04표지" sheetId="34" r:id="rId8"/>
    <sheet name="04상세" sheetId="21" r:id="rId9"/>
    <sheet name="05표지" sheetId="35" r:id="rId10"/>
    <sheet name="05상세" sheetId="22" r:id="rId11"/>
    <sheet name="06표지" sheetId="36" r:id="rId12"/>
    <sheet name="06상세" sheetId="23" r:id="rId13"/>
    <sheet name="07표지" sheetId="37" r:id="rId14"/>
    <sheet name="07상세" sheetId="24" r:id="rId15"/>
    <sheet name="08표지" sheetId="38" r:id="rId16"/>
    <sheet name="08상세" sheetId="25" r:id="rId17"/>
    <sheet name="09표지" sheetId="39" r:id="rId18"/>
    <sheet name="09상세" sheetId="26" r:id="rId19"/>
    <sheet name="10표지" sheetId="40" r:id="rId20"/>
    <sheet name="10상세" sheetId="27" r:id="rId21"/>
    <sheet name="11표지" sheetId="41" r:id="rId22"/>
    <sheet name="11상세" sheetId="28" r:id="rId23"/>
    <sheet name="12표지" sheetId="42" r:id="rId24"/>
    <sheet name="12상세" sheetId="29" r:id="rId25"/>
  </sheets>
  <definedNames>
    <definedName name="_xlnm.Print_Area" localSheetId="2">'01상세'!$A$1:$Y$156</definedName>
    <definedName name="_xlnm.Print_Area" localSheetId="1">'01표지'!$A$1:$F$27</definedName>
    <definedName name="_xlnm.Print_Area" localSheetId="4">'02상세'!$A$1:$Y$152</definedName>
    <definedName name="_xlnm.Print_Area" localSheetId="3">'02표지'!$A$1:$F$27</definedName>
    <definedName name="_xlnm.Print_Area" localSheetId="6">'03상세'!$A$1:$Y$157</definedName>
    <definedName name="_xlnm.Print_Area" localSheetId="5">'03표지'!$A$1:$F$27</definedName>
    <definedName name="_xlnm.Print_Area" localSheetId="8">'04상세'!$A$1:$Y$156</definedName>
    <definedName name="_xlnm.Print_Area" localSheetId="7">'04표지'!$A$1:$F$27</definedName>
    <definedName name="_xlnm.Print_Area" localSheetId="10">'05상세'!$A$1:$Y$156</definedName>
    <definedName name="_xlnm.Print_Area" localSheetId="9">'05표지'!$A$1:$F$27</definedName>
    <definedName name="_xlnm.Print_Area" localSheetId="12">'06상세'!$A$1:$Y$156</definedName>
    <definedName name="_xlnm.Print_Area" localSheetId="11">'06표지'!$A$1:$F$27</definedName>
    <definedName name="_xlnm.Print_Area" localSheetId="14">'07상세'!$A$1:$Y$158</definedName>
    <definedName name="_xlnm.Print_Area" localSheetId="13">'07표지'!$A$1:$F$27</definedName>
    <definedName name="_xlnm.Print_Area" localSheetId="16">'08상세'!$A$1:$Y$157</definedName>
    <definedName name="_xlnm.Print_Area" localSheetId="15">'08표지'!$A$1:$F$27</definedName>
    <definedName name="_xlnm.Print_Area" localSheetId="18">'09상세'!$A$1:$Y$156</definedName>
    <definedName name="_xlnm.Print_Area" localSheetId="17">'09표지'!$A$1:$F$27</definedName>
    <definedName name="_xlnm.Print_Area" localSheetId="20">'10상세'!$A$1:$Y$156</definedName>
    <definedName name="_xlnm.Print_Area" localSheetId="19">'10표지'!$A$1:$F$27</definedName>
    <definedName name="_xlnm.Print_Area" localSheetId="22">'11상세'!$A$1:$Y$156</definedName>
    <definedName name="_xlnm.Print_Area" localSheetId="21">'11표지'!$A$1:$F$27</definedName>
    <definedName name="_xlnm.Print_Area" localSheetId="24">'12상세'!$A$1:$Y$156</definedName>
    <definedName name="_xlnm.Print_Area" localSheetId="23">'12표지'!$A$1:$F$27</definedName>
    <definedName name="_xlnm.Print_Area" localSheetId="0">Report!$A$1:$R$84</definedName>
    <definedName name="경비구분" localSheetId="1">#REF!</definedName>
    <definedName name="경비구분" localSheetId="4">#REF!</definedName>
    <definedName name="경비구분" localSheetId="3">#REF!</definedName>
    <definedName name="경비구분" localSheetId="6">#REF!</definedName>
    <definedName name="경비구분" localSheetId="5">#REF!</definedName>
    <definedName name="경비구분" localSheetId="8">#REF!</definedName>
    <definedName name="경비구분" localSheetId="7">#REF!</definedName>
    <definedName name="경비구분" localSheetId="10">#REF!</definedName>
    <definedName name="경비구분" localSheetId="9">#REF!</definedName>
    <definedName name="경비구분" localSheetId="12">#REF!</definedName>
    <definedName name="경비구분" localSheetId="11">#REF!</definedName>
    <definedName name="경비구분" localSheetId="14">#REF!</definedName>
    <definedName name="경비구분" localSheetId="13">#REF!</definedName>
    <definedName name="경비구분" localSheetId="16">#REF!</definedName>
    <definedName name="경비구분" localSheetId="15">#REF!</definedName>
    <definedName name="경비구분" localSheetId="18">#REF!</definedName>
    <definedName name="경비구분" localSheetId="17">#REF!</definedName>
    <definedName name="경비구분" localSheetId="20">#REF!</definedName>
    <definedName name="경비구분" localSheetId="19">#REF!</definedName>
    <definedName name="경비구분" localSheetId="22">#REF!</definedName>
    <definedName name="경비구분" localSheetId="21">#REF!</definedName>
    <definedName name="경비구분" localSheetId="24">#REF!</definedName>
    <definedName name="경비구분" localSheetId="23">#REF!</definedName>
    <definedName name="경비구분">#REF!</definedName>
    <definedName name="교통수단" localSheetId="1">#REF!</definedName>
    <definedName name="교통수단" localSheetId="4">#REF!</definedName>
    <definedName name="교통수단" localSheetId="3">#REF!</definedName>
    <definedName name="교통수단" localSheetId="6">#REF!</definedName>
    <definedName name="교통수단" localSheetId="5">#REF!</definedName>
    <definedName name="교통수단" localSheetId="8">#REF!</definedName>
    <definedName name="교통수단" localSheetId="7">#REF!</definedName>
    <definedName name="교통수단" localSheetId="10">#REF!</definedName>
    <definedName name="교통수단" localSheetId="9">#REF!</definedName>
    <definedName name="교통수단" localSheetId="12">#REF!</definedName>
    <definedName name="교통수단" localSheetId="11">#REF!</definedName>
    <definedName name="교통수단" localSheetId="14">#REF!</definedName>
    <definedName name="교통수단" localSheetId="13">#REF!</definedName>
    <definedName name="교통수단" localSheetId="16">#REF!</definedName>
    <definedName name="교통수단" localSheetId="15">#REF!</definedName>
    <definedName name="교통수단" localSheetId="18">#REF!</definedName>
    <definedName name="교통수단" localSheetId="17">#REF!</definedName>
    <definedName name="교통수단" localSheetId="20">#REF!</definedName>
    <definedName name="교통수단" localSheetId="19">#REF!</definedName>
    <definedName name="교통수단" localSheetId="22">#REF!</definedName>
    <definedName name="교통수단" localSheetId="21">#REF!</definedName>
    <definedName name="교통수단" localSheetId="24">#REF!</definedName>
    <definedName name="교통수단" localSheetId="23">#REF!</definedName>
    <definedName name="교통수단">#REF!</definedName>
    <definedName name="근무지" localSheetId="1">#REF!</definedName>
    <definedName name="근무지" localSheetId="4">#REF!</definedName>
    <definedName name="근무지" localSheetId="3">#REF!</definedName>
    <definedName name="근무지" localSheetId="6">#REF!</definedName>
    <definedName name="근무지" localSheetId="5">#REF!</definedName>
    <definedName name="근무지" localSheetId="8">#REF!</definedName>
    <definedName name="근무지" localSheetId="7">#REF!</definedName>
    <definedName name="근무지" localSheetId="10">#REF!</definedName>
    <definedName name="근무지" localSheetId="9">#REF!</definedName>
    <definedName name="근무지" localSheetId="12">#REF!</definedName>
    <definedName name="근무지" localSheetId="11">#REF!</definedName>
    <definedName name="근무지" localSheetId="14">#REF!</definedName>
    <definedName name="근무지" localSheetId="13">#REF!</definedName>
    <definedName name="근무지" localSheetId="16">#REF!</definedName>
    <definedName name="근무지" localSheetId="15">#REF!</definedName>
    <definedName name="근무지" localSheetId="18">#REF!</definedName>
    <definedName name="근무지" localSheetId="17">#REF!</definedName>
    <definedName name="근무지" localSheetId="20">#REF!</definedName>
    <definedName name="근무지" localSheetId="19">#REF!</definedName>
    <definedName name="근무지" localSheetId="22">#REF!</definedName>
    <definedName name="근무지" localSheetId="21">#REF!</definedName>
    <definedName name="근무지" localSheetId="24">#REF!</definedName>
    <definedName name="근무지" localSheetId="23">#REF!</definedName>
    <definedName name="근무지">#REF!</definedName>
    <definedName name="기안여부" localSheetId="1">#REF!</definedName>
    <definedName name="기안여부" localSheetId="4">#REF!</definedName>
    <definedName name="기안여부" localSheetId="3">#REF!</definedName>
    <definedName name="기안여부" localSheetId="6">#REF!</definedName>
    <definedName name="기안여부" localSheetId="5">#REF!</definedName>
    <definedName name="기안여부" localSheetId="8">#REF!</definedName>
    <definedName name="기안여부" localSheetId="7">#REF!</definedName>
    <definedName name="기안여부" localSheetId="10">#REF!</definedName>
    <definedName name="기안여부" localSheetId="9">#REF!</definedName>
    <definedName name="기안여부" localSheetId="12">#REF!</definedName>
    <definedName name="기안여부" localSheetId="11">#REF!</definedName>
    <definedName name="기안여부" localSheetId="14">#REF!</definedName>
    <definedName name="기안여부" localSheetId="13">#REF!</definedName>
    <definedName name="기안여부" localSheetId="16">#REF!</definedName>
    <definedName name="기안여부" localSheetId="15">#REF!</definedName>
    <definedName name="기안여부" localSheetId="18">#REF!</definedName>
    <definedName name="기안여부" localSheetId="17">#REF!</definedName>
    <definedName name="기안여부" localSheetId="20">#REF!</definedName>
    <definedName name="기안여부" localSheetId="19">#REF!</definedName>
    <definedName name="기안여부" localSheetId="22">#REF!</definedName>
    <definedName name="기안여부" localSheetId="21">#REF!</definedName>
    <definedName name="기안여부" localSheetId="24">#REF!</definedName>
    <definedName name="기안여부" localSheetId="23">#REF!</definedName>
    <definedName name="기안여부">#REF!</definedName>
    <definedName name="매출전후" localSheetId="1">#REF!</definedName>
    <definedName name="매출전후" localSheetId="4">#REF!</definedName>
    <definedName name="매출전후" localSheetId="3">#REF!</definedName>
    <definedName name="매출전후" localSheetId="6">#REF!</definedName>
    <definedName name="매출전후" localSheetId="5">#REF!</definedName>
    <definedName name="매출전후" localSheetId="8">#REF!</definedName>
    <definedName name="매출전후" localSheetId="7">#REF!</definedName>
    <definedName name="매출전후" localSheetId="10">#REF!</definedName>
    <definedName name="매출전후" localSheetId="9">#REF!</definedName>
    <definedName name="매출전후" localSheetId="12">#REF!</definedName>
    <definedName name="매출전후" localSheetId="11">#REF!</definedName>
    <definedName name="매출전후" localSheetId="14">#REF!</definedName>
    <definedName name="매출전후" localSheetId="13">#REF!</definedName>
    <definedName name="매출전후" localSheetId="16">#REF!</definedName>
    <definedName name="매출전후" localSheetId="15">#REF!</definedName>
    <definedName name="매출전후" localSheetId="18">#REF!</definedName>
    <definedName name="매출전후" localSheetId="17">#REF!</definedName>
    <definedName name="매출전후" localSheetId="20">#REF!</definedName>
    <definedName name="매출전후" localSheetId="19">#REF!</definedName>
    <definedName name="매출전후" localSheetId="22">#REF!</definedName>
    <definedName name="매출전후" localSheetId="21">#REF!</definedName>
    <definedName name="매출전후" localSheetId="24">#REF!</definedName>
    <definedName name="매출전후" localSheetId="23">#REF!</definedName>
    <definedName name="매출전후">#REF!</definedName>
    <definedName name="사용구분1" localSheetId="1">#REF!</definedName>
    <definedName name="사용구분1" localSheetId="4">#REF!</definedName>
    <definedName name="사용구분1" localSheetId="3">#REF!</definedName>
    <definedName name="사용구분1" localSheetId="6">#REF!</definedName>
    <definedName name="사용구분1" localSheetId="5">#REF!</definedName>
    <definedName name="사용구분1" localSheetId="8">#REF!</definedName>
    <definedName name="사용구분1" localSheetId="7">#REF!</definedName>
    <definedName name="사용구분1" localSheetId="10">#REF!</definedName>
    <definedName name="사용구분1" localSheetId="9">#REF!</definedName>
    <definedName name="사용구분1" localSheetId="12">#REF!</definedName>
    <definedName name="사용구분1" localSheetId="11">#REF!</definedName>
    <definedName name="사용구분1" localSheetId="14">#REF!</definedName>
    <definedName name="사용구분1" localSheetId="13">#REF!</definedName>
    <definedName name="사용구분1" localSheetId="16">#REF!</definedName>
    <definedName name="사용구분1" localSheetId="15">#REF!</definedName>
    <definedName name="사용구분1" localSheetId="18">#REF!</definedName>
    <definedName name="사용구분1" localSheetId="17">#REF!</definedName>
    <definedName name="사용구분1" localSheetId="20">#REF!</definedName>
    <definedName name="사용구분1" localSheetId="19">#REF!</definedName>
    <definedName name="사용구분1" localSheetId="22">#REF!</definedName>
    <definedName name="사용구분1" localSheetId="21">#REF!</definedName>
    <definedName name="사용구분1" localSheetId="24">#REF!</definedName>
    <definedName name="사용구분1" localSheetId="23">#REF!</definedName>
    <definedName name="사용구분1">#REF!</definedName>
    <definedName name="사용구분2" localSheetId="1">#REF!</definedName>
    <definedName name="사용구분2" localSheetId="4">#REF!</definedName>
    <definedName name="사용구분2" localSheetId="3">#REF!</definedName>
    <definedName name="사용구분2" localSheetId="6">#REF!</definedName>
    <definedName name="사용구분2" localSheetId="5">#REF!</definedName>
    <definedName name="사용구분2" localSheetId="8">#REF!</definedName>
    <definedName name="사용구분2" localSheetId="7">#REF!</definedName>
    <definedName name="사용구분2" localSheetId="10">#REF!</definedName>
    <definedName name="사용구분2" localSheetId="9">#REF!</definedName>
    <definedName name="사용구분2" localSheetId="12">#REF!</definedName>
    <definedName name="사용구분2" localSheetId="11">#REF!</definedName>
    <definedName name="사용구분2" localSheetId="14">#REF!</definedName>
    <definedName name="사용구분2" localSheetId="13">#REF!</definedName>
    <definedName name="사용구분2" localSheetId="16">#REF!</definedName>
    <definedName name="사용구분2" localSheetId="15">#REF!</definedName>
    <definedName name="사용구분2" localSheetId="18">#REF!</definedName>
    <definedName name="사용구분2" localSheetId="17">#REF!</definedName>
    <definedName name="사용구분2" localSheetId="20">#REF!</definedName>
    <definedName name="사용구분2" localSheetId="19">#REF!</definedName>
    <definedName name="사용구분2" localSheetId="22">#REF!</definedName>
    <definedName name="사용구분2" localSheetId="21">#REF!</definedName>
    <definedName name="사용구분2" localSheetId="24">#REF!</definedName>
    <definedName name="사용구분2" localSheetId="23">#REF!</definedName>
    <definedName name="사용구분2">#REF!</definedName>
    <definedName name="소속부서" localSheetId="1">#REF!</definedName>
    <definedName name="소속부서" localSheetId="4">#REF!</definedName>
    <definedName name="소속부서" localSheetId="3">#REF!</definedName>
    <definedName name="소속부서" localSheetId="6">#REF!</definedName>
    <definedName name="소속부서" localSheetId="5">#REF!</definedName>
    <definedName name="소속부서" localSheetId="8">#REF!</definedName>
    <definedName name="소속부서" localSheetId="7">#REF!</definedName>
    <definedName name="소속부서" localSheetId="10">#REF!</definedName>
    <definedName name="소속부서" localSheetId="9">#REF!</definedName>
    <definedName name="소속부서" localSheetId="12">#REF!</definedName>
    <definedName name="소속부서" localSheetId="11">#REF!</definedName>
    <definedName name="소속부서" localSheetId="14">#REF!</definedName>
    <definedName name="소속부서" localSheetId="13">#REF!</definedName>
    <definedName name="소속부서" localSheetId="16">#REF!</definedName>
    <definedName name="소속부서" localSheetId="15">#REF!</definedName>
    <definedName name="소속부서" localSheetId="18">#REF!</definedName>
    <definedName name="소속부서" localSheetId="17">#REF!</definedName>
    <definedName name="소속부서" localSheetId="20">#REF!</definedName>
    <definedName name="소속부서" localSheetId="19">#REF!</definedName>
    <definedName name="소속부서" localSheetId="22">#REF!</definedName>
    <definedName name="소속부서" localSheetId="21">#REF!</definedName>
    <definedName name="소속부서" localSheetId="24">#REF!</definedName>
    <definedName name="소속부서" localSheetId="23">#REF!</definedName>
    <definedName name="소속부서">#REF!</definedName>
    <definedName name="승인여부" localSheetId="1">#REF!</definedName>
    <definedName name="승인여부" localSheetId="4">#REF!</definedName>
    <definedName name="승인여부" localSheetId="3">#REF!</definedName>
    <definedName name="승인여부" localSheetId="6">#REF!</definedName>
    <definedName name="승인여부" localSheetId="5">#REF!</definedName>
    <definedName name="승인여부" localSheetId="8">#REF!</definedName>
    <definedName name="승인여부" localSheetId="7">#REF!</definedName>
    <definedName name="승인여부" localSheetId="10">#REF!</definedName>
    <definedName name="승인여부" localSheetId="9">#REF!</definedName>
    <definedName name="승인여부" localSheetId="12">#REF!</definedName>
    <definedName name="승인여부" localSheetId="11">#REF!</definedName>
    <definedName name="승인여부" localSheetId="14">#REF!</definedName>
    <definedName name="승인여부" localSheetId="13">#REF!</definedName>
    <definedName name="승인여부" localSheetId="16">#REF!</definedName>
    <definedName name="승인여부" localSheetId="15">#REF!</definedName>
    <definedName name="승인여부" localSheetId="18">#REF!</definedName>
    <definedName name="승인여부" localSheetId="17">#REF!</definedName>
    <definedName name="승인여부" localSheetId="20">#REF!</definedName>
    <definedName name="승인여부" localSheetId="19">#REF!</definedName>
    <definedName name="승인여부" localSheetId="22">#REF!</definedName>
    <definedName name="승인여부" localSheetId="21">#REF!</definedName>
    <definedName name="승인여부" localSheetId="24">#REF!</definedName>
    <definedName name="승인여부" localSheetId="23">#REF!</definedName>
    <definedName name="승인여부">#REF!</definedName>
    <definedName name="유종" localSheetId="1">#REF!</definedName>
    <definedName name="유종" localSheetId="4">#REF!</definedName>
    <definedName name="유종" localSheetId="3">#REF!</definedName>
    <definedName name="유종" localSheetId="6">#REF!</definedName>
    <definedName name="유종" localSheetId="5">#REF!</definedName>
    <definedName name="유종" localSheetId="8">#REF!</definedName>
    <definedName name="유종" localSheetId="7">#REF!</definedName>
    <definedName name="유종" localSheetId="10">#REF!</definedName>
    <definedName name="유종" localSheetId="9">#REF!</definedName>
    <definedName name="유종" localSheetId="12">#REF!</definedName>
    <definedName name="유종" localSheetId="11">#REF!</definedName>
    <definedName name="유종" localSheetId="14">#REF!</definedName>
    <definedName name="유종" localSheetId="13">#REF!</definedName>
    <definedName name="유종" localSheetId="16">#REF!</definedName>
    <definedName name="유종" localSheetId="15">#REF!</definedName>
    <definedName name="유종" localSheetId="18">#REF!</definedName>
    <definedName name="유종" localSheetId="17">#REF!</definedName>
    <definedName name="유종" localSheetId="20">#REF!</definedName>
    <definedName name="유종" localSheetId="19">#REF!</definedName>
    <definedName name="유종" localSheetId="22">#REF!</definedName>
    <definedName name="유종" localSheetId="21">#REF!</definedName>
    <definedName name="유종" localSheetId="24">#REF!</definedName>
    <definedName name="유종" localSheetId="23">#REF!</definedName>
    <definedName name="유종">#REF!</definedName>
    <definedName name="이용수단" localSheetId="1">#REF!</definedName>
    <definedName name="이용수단" localSheetId="4">#REF!</definedName>
    <definedName name="이용수단" localSheetId="3">#REF!</definedName>
    <definedName name="이용수단" localSheetId="6">#REF!</definedName>
    <definedName name="이용수단" localSheetId="5">#REF!</definedName>
    <definedName name="이용수단" localSheetId="8">#REF!</definedName>
    <definedName name="이용수단" localSheetId="7">#REF!</definedName>
    <definedName name="이용수단" localSheetId="10">#REF!</definedName>
    <definedName name="이용수단" localSheetId="9">#REF!</definedName>
    <definedName name="이용수단" localSheetId="12">#REF!</definedName>
    <definedName name="이용수단" localSheetId="11">#REF!</definedName>
    <definedName name="이용수단" localSheetId="14">#REF!</definedName>
    <definedName name="이용수단" localSheetId="13">#REF!</definedName>
    <definedName name="이용수단" localSheetId="16">#REF!</definedName>
    <definedName name="이용수단" localSheetId="15">#REF!</definedName>
    <definedName name="이용수단" localSheetId="18">#REF!</definedName>
    <definedName name="이용수단" localSheetId="17">#REF!</definedName>
    <definedName name="이용수단" localSheetId="20">#REF!</definedName>
    <definedName name="이용수단" localSheetId="19">#REF!</definedName>
    <definedName name="이용수단" localSheetId="22">#REF!</definedName>
    <definedName name="이용수단" localSheetId="21">#REF!</definedName>
    <definedName name="이용수단" localSheetId="24">#REF!</definedName>
    <definedName name="이용수단" localSheetId="23">#REF!</definedName>
    <definedName name="이용수단">#REF!</definedName>
    <definedName name="지불방법" localSheetId="1">#REF!</definedName>
    <definedName name="지불방법" localSheetId="4">#REF!</definedName>
    <definedName name="지불방법" localSheetId="3">#REF!</definedName>
    <definedName name="지불방법" localSheetId="6">#REF!</definedName>
    <definedName name="지불방법" localSheetId="5">#REF!</definedName>
    <definedName name="지불방법" localSheetId="8">#REF!</definedName>
    <definedName name="지불방법" localSheetId="7">#REF!</definedName>
    <definedName name="지불방법" localSheetId="10">#REF!</definedName>
    <definedName name="지불방법" localSheetId="9">#REF!</definedName>
    <definedName name="지불방법" localSheetId="12">#REF!</definedName>
    <definedName name="지불방법" localSheetId="11">#REF!</definedName>
    <definedName name="지불방법" localSheetId="14">#REF!</definedName>
    <definedName name="지불방법" localSheetId="13">#REF!</definedName>
    <definedName name="지불방법" localSheetId="16">#REF!</definedName>
    <definedName name="지불방법" localSheetId="15">#REF!</definedName>
    <definedName name="지불방법" localSheetId="18">#REF!</definedName>
    <definedName name="지불방법" localSheetId="17">#REF!</definedName>
    <definedName name="지불방법" localSheetId="20">#REF!</definedName>
    <definedName name="지불방법" localSheetId="19">#REF!</definedName>
    <definedName name="지불방법" localSheetId="22">#REF!</definedName>
    <definedName name="지불방법" localSheetId="21">#REF!</definedName>
    <definedName name="지불방법" localSheetId="24">#REF!</definedName>
    <definedName name="지불방법" localSheetId="23">#REF!</definedName>
    <definedName name="지불방법">#REF!</definedName>
    <definedName name="직무구분" localSheetId="1">#REF!</definedName>
    <definedName name="직무구분" localSheetId="4">#REF!</definedName>
    <definedName name="직무구분" localSheetId="3">#REF!</definedName>
    <definedName name="직무구분" localSheetId="6">#REF!</definedName>
    <definedName name="직무구분" localSheetId="5">#REF!</definedName>
    <definedName name="직무구분" localSheetId="8">#REF!</definedName>
    <definedName name="직무구분" localSheetId="7">#REF!</definedName>
    <definedName name="직무구분" localSheetId="10">#REF!</definedName>
    <definedName name="직무구분" localSheetId="9">#REF!</definedName>
    <definedName name="직무구분" localSheetId="12">#REF!</definedName>
    <definedName name="직무구분" localSheetId="11">#REF!</definedName>
    <definedName name="직무구분" localSheetId="14">#REF!</definedName>
    <definedName name="직무구분" localSheetId="13">#REF!</definedName>
    <definedName name="직무구분" localSheetId="16">#REF!</definedName>
    <definedName name="직무구분" localSheetId="15">#REF!</definedName>
    <definedName name="직무구분" localSheetId="18">#REF!</definedName>
    <definedName name="직무구분" localSheetId="17">#REF!</definedName>
    <definedName name="직무구분" localSheetId="20">#REF!</definedName>
    <definedName name="직무구분" localSheetId="19">#REF!</definedName>
    <definedName name="직무구분" localSheetId="22">#REF!</definedName>
    <definedName name="직무구분" localSheetId="21">#REF!</definedName>
    <definedName name="직무구분" localSheetId="24">#REF!</definedName>
    <definedName name="직무구분" localSheetId="23">#REF!</definedName>
    <definedName name="직무구분">#REF!</definedName>
    <definedName name="추가정산" localSheetId="1">#REF!</definedName>
    <definedName name="추가정산" localSheetId="4">#REF!</definedName>
    <definedName name="추가정산" localSheetId="3">#REF!</definedName>
    <definedName name="추가정산" localSheetId="6">#REF!</definedName>
    <definedName name="추가정산" localSheetId="5">#REF!</definedName>
    <definedName name="추가정산" localSheetId="8">#REF!</definedName>
    <definedName name="추가정산" localSheetId="7">#REF!</definedName>
    <definedName name="추가정산" localSheetId="10">#REF!</definedName>
    <definedName name="추가정산" localSheetId="9">#REF!</definedName>
    <definedName name="추가정산" localSheetId="12">#REF!</definedName>
    <definedName name="추가정산" localSheetId="11">#REF!</definedName>
    <definedName name="추가정산" localSheetId="14">#REF!</definedName>
    <definedName name="추가정산" localSheetId="13">#REF!</definedName>
    <definedName name="추가정산" localSheetId="16">#REF!</definedName>
    <definedName name="추가정산" localSheetId="15">#REF!</definedName>
    <definedName name="추가정산" localSheetId="18">#REF!</definedName>
    <definedName name="추가정산" localSheetId="17">#REF!</definedName>
    <definedName name="추가정산" localSheetId="20">#REF!</definedName>
    <definedName name="추가정산" localSheetId="19">#REF!</definedName>
    <definedName name="추가정산" localSheetId="22">#REF!</definedName>
    <definedName name="추가정산" localSheetId="21">#REF!</definedName>
    <definedName name="추가정산" localSheetId="24">#REF!</definedName>
    <definedName name="추가정산" localSheetId="23">#REF!</definedName>
    <definedName name="추가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3" l="1"/>
  <c r="D4" i="43"/>
  <c r="B5" i="43"/>
  <c r="B4" i="43"/>
  <c r="D5" i="33"/>
  <c r="D4" i="33"/>
  <c r="B5" i="33"/>
  <c r="B4" i="33"/>
  <c r="D5" i="34"/>
  <c r="D4" i="34"/>
  <c r="B5" i="34"/>
  <c r="B4" i="34"/>
  <c r="D5" i="35"/>
  <c r="D4" i="35"/>
  <c r="B5" i="35"/>
  <c r="B4" i="35"/>
  <c r="D5" i="36"/>
  <c r="D4" i="36"/>
  <c r="B5" i="36"/>
  <c r="B4" i="36"/>
  <c r="D5" i="37"/>
  <c r="D4" i="37"/>
  <c r="B5" i="37"/>
  <c r="B4" i="37"/>
  <c r="D5" i="38"/>
  <c r="D4" i="38"/>
  <c r="B5" i="38"/>
  <c r="B4" i="38"/>
  <c r="D5" i="39"/>
  <c r="D4" i="39"/>
  <c r="B5" i="39"/>
  <c r="B4" i="39"/>
  <c r="D5" i="40"/>
  <c r="D4" i="40"/>
  <c r="B5" i="40"/>
  <c r="B4" i="40"/>
  <c r="D5" i="41"/>
  <c r="D4" i="41"/>
  <c r="B5" i="41"/>
  <c r="B4" i="41"/>
  <c r="D5" i="42"/>
  <c r="B5" i="42"/>
  <c r="D4" i="42"/>
  <c r="B4" i="42"/>
  <c r="D5" i="44"/>
  <c r="B5" i="44"/>
  <c r="D4" i="44"/>
  <c r="K8" i="3"/>
  <c r="K10" i="21"/>
  <c r="B1" i="5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156" i="29" s="1"/>
  <c r="M3" i="29" s="1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7" i="29"/>
  <c r="K8" i="28"/>
  <c r="Y8" i="28" s="1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7" i="28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7" i="27"/>
  <c r="Y7" i="27" s="1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7" i="26"/>
  <c r="K9" i="25"/>
  <c r="K10" i="25"/>
  <c r="K11" i="25"/>
  <c r="K12" i="25"/>
  <c r="K13" i="25"/>
  <c r="K14" i="25"/>
  <c r="K15" i="25"/>
  <c r="K16" i="25"/>
  <c r="K17" i="25"/>
  <c r="K157" i="25" s="1"/>
  <c r="M3" i="25" s="1"/>
  <c r="I4" i="5" s="1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8" i="25"/>
  <c r="K8" i="24"/>
  <c r="K9" i="24"/>
  <c r="K10" i="24"/>
  <c r="K11" i="24"/>
  <c r="K13" i="24"/>
  <c r="K14" i="24"/>
  <c r="K15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7" i="24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7" i="23"/>
  <c r="K9" i="22"/>
  <c r="K10" i="22"/>
  <c r="K11" i="22"/>
  <c r="K12" i="22"/>
  <c r="K13" i="22"/>
  <c r="K14" i="22"/>
  <c r="K15" i="22"/>
  <c r="K16" i="22"/>
  <c r="K17" i="22"/>
  <c r="K18" i="22"/>
  <c r="K156" i="22" s="1"/>
  <c r="M3" i="22" s="1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8" i="22"/>
  <c r="K7" i="22"/>
  <c r="K52" i="3"/>
  <c r="Y155" i="3"/>
  <c r="K155" i="3"/>
  <c r="Y154" i="3"/>
  <c r="K154" i="3"/>
  <c r="Y153" i="3"/>
  <c r="K153" i="3"/>
  <c r="Y152" i="3"/>
  <c r="K152" i="3"/>
  <c r="Y151" i="3"/>
  <c r="K151" i="3"/>
  <c r="Y150" i="3"/>
  <c r="K150" i="3"/>
  <c r="Y149" i="3"/>
  <c r="K149" i="3"/>
  <c r="Y148" i="3"/>
  <c r="K148" i="3"/>
  <c r="Y147" i="3"/>
  <c r="K147" i="3"/>
  <c r="Y146" i="3"/>
  <c r="K146" i="3"/>
  <c r="Y145" i="3"/>
  <c r="K145" i="3"/>
  <c r="Y144" i="3"/>
  <c r="K144" i="3"/>
  <c r="Y143" i="3"/>
  <c r="K143" i="3"/>
  <c r="Y142" i="3"/>
  <c r="K142" i="3"/>
  <c r="Y141" i="3"/>
  <c r="K141" i="3"/>
  <c r="Y140" i="3"/>
  <c r="K140" i="3"/>
  <c r="Y139" i="3"/>
  <c r="K139" i="3"/>
  <c r="Y138" i="3"/>
  <c r="K138" i="3"/>
  <c r="Y137" i="3"/>
  <c r="K137" i="3"/>
  <c r="Y136" i="3"/>
  <c r="K136" i="3"/>
  <c r="Y135" i="3"/>
  <c r="K135" i="3"/>
  <c r="Y134" i="3"/>
  <c r="K134" i="3"/>
  <c r="Y133" i="3"/>
  <c r="K133" i="3"/>
  <c r="Y132" i="3"/>
  <c r="K132" i="3"/>
  <c r="Y131" i="3"/>
  <c r="K131" i="3"/>
  <c r="Y130" i="3"/>
  <c r="K130" i="3"/>
  <c r="Y129" i="3"/>
  <c r="K129" i="3"/>
  <c r="Y128" i="3"/>
  <c r="K128" i="3"/>
  <c r="Y127" i="3"/>
  <c r="K127" i="3"/>
  <c r="Y126" i="3"/>
  <c r="K126" i="3"/>
  <c r="Y125" i="3"/>
  <c r="K125" i="3"/>
  <c r="Y124" i="3"/>
  <c r="K124" i="3"/>
  <c r="Y123" i="3"/>
  <c r="K123" i="3"/>
  <c r="Y122" i="3"/>
  <c r="K122" i="3"/>
  <c r="Y121" i="3"/>
  <c r="K121" i="3"/>
  <c r="Y120" i="3"/>
  <c r="K120" i="3"/>
  <c r="Y119" i="3"/>
  <c r="K119" i="3"/>
  <c r="Y118" i="3"/>
  <c r="K118" i="3"/>
  <c r="Y117" i="3"/>
  <c r="K117" i="3"/>
  <c r="Y116" i="3"/>
  <c r="K116" i="3"/>
  <c r="Y115" i="3"/>
  <c r="K115" i="3"/>
  <c r="Y114" i="3"/>
  <c r="K114" i="3"/>
  <c r="Y113" i="3"/>
  <c r="K113" i="3"/>
  <c r="Y112" i="3"/>
  <c r="K112" i="3"/>
  <c r="Y111" i="3"/>
  <c r="K111" i="3"/>
  <c r="Y110" i="3"/>
  <c r="K110" i="3"/>
  <c r="Y109" i="3"/>
  <c r="K109" i="3"/>
  <c r="Y108" i="3"/>
  <c r="K108" i="3"/>
  <c r="Y107" i="3"/>
  <c r="K107" i="3"/>
  <c r="Y106" i="3"/>
  <c r="K106" i="3"/>
  <c r="Y105" i="3"/>
  <c r="K105" i="3"/>
  <c r="Y104" i="3"/>
  <c r="K104" i="3"/>
  <c r="Y103" i="3"/>
  <c r="K103" i="3"/>
  <c r="Y102" i="3"/>
  <c r="K102" i="3"/>
  <c r="Y101" i="3"/>
  <c r="K101" i="3"/>
  <c r="Y100" i="3"/>
  <c r="K100" i="3"/>
  <c r="Y99" i="3"/>
  <c r="K99" i="3"/>
  <c r="Y98" i="3"/>
  <c r="K98" i="3"/>
  <c r="Y97" i="3"/>
  <c r="K97" i="3"/>
  <c r="Y96" i="3"/>
  <c r="K96" i="3"/>
  <c r="Y95" i="3"/>
  <c r="K95" i="3"/>
  <c r="Y94" i="3"/>
  <c r="K94" i="3"/>
  <c r="Y93" i="3"/>
  <c r="K93" i="3"/>
  <c r="Y92" i="3"/>
  <c r="K92" i="3"/>
  <c r="Y91" i="3"/>
  <c r="K91" i="3"/>
  <c r="Y90" i="3"/>
  <c r="K90" i="3"/>
  <c r="Y89" i="3"/>
  <c r="K89" i="3"/>
  <c r="Y88" i="3"/>
  <c r="K88" i="3"/>
  <c r="Y87" i="3"/>
  <c r="K87" i="3"/>
  <c r="Y86" i="3"/>
  <c r="K86" i="3"/>
  <c r="Y85" i="3"/>
  <c r="K85" i="3"/>
  <c r="Y84" i="3"/>
  <c r="K84" i="3"/>
  <c r="Y83" i="3"/>
  <c r="K83" i="3"/>
  <c r="Y82" i="3"/>
  <c r="K82" i="3"/>
  <c r="Y81" i="3"/>
  <c r="K81" i="3"/>
  <c r="Y80" i="3"/>
  <c r="K80" i="3"/>
  <c r="Y79" i="3"/>
  <c r="K79" i="3"/>
  <c r="Y78" i="3"/>
  <c r="K78" i="3"/>
  <c r="Y77" i="3"/>
  <c r="K77" i="3"/>
  <c r="Y76" i="3"/>
  <c r="K76" i="3"/>
  <c r="Y75" i="3"/>
  <c r="K75" i="3"/>
  <c r="Y74" i="3"/>
  <c r="K74" i="3"/>
  <c r="Y73" i="3"/>
  <c r="K73" i="3"/>
  <c r="Y72" i="3"/>
  <c r="K72" i="3"/>
  <c r="Y71" i="3"/>
  <c r="K71" i="3"/>
  <c r="Y70" i="3"/>
  <c r="K70" i="3"/>
  <c r="Y69" i="3"/>
  <c r="K69" i="3"/>
  <c r="Y68" i="3"/>
  <c r="K68" i="3"/>
  <c r="Y67" i="3"/>
  <c r="K67" i="3"/>
  <c r="Y66" i="3"/>
  <c r="K66" i="3"/>
  <c r="Y65" i="3"/>
  <c r="K65" i="3"/>
  <c r="B4" i="44"/>
  <c r="A2" i="44"/>
  <c r="F1" i="44"/>
  <c r="Y117" i="19"/>
  <c r="K117" i="19"/>
  <c r="Y116" i="19"/>
  <c r="K116" i="19"/>
  <c r="Y115" i="19"/>
  <c r="K115" i="19"/>
  <c r="Y114" i="19"/>
  <c r="K114" i="19"/>
  <c r="Y113" i="19"/>
  <c r="K113" i="19"/>
  <c r="Y112" i="19"/>
  <c r="K112" i="19"/>
  <c r="Y111" i="19"/>
  <c r="K111" i="19"/>
  <c r="Y110" i="19"/>
  <c r="K110" i="19"/>
  <c r="Y109" i="19"/>
  <c r="K109" i="19"/>
  <c r="Y108" i="19"/>
  <c r="K108" i="19"/>
  <c r="Y107" i="19"/>
  <c r="K107" i="19"/>
  <c r="Y106" i="19"/>
  <c r="K106" i="19"/>
  <c r="Y105" i="19"/>
  <c r="K105" i="19"/>
  <c r="Y104" i="19"/>
  <c r="K104" i="19"/>
  <c r="Y103" i="19"/>
  <c r="K103" i="19"/>
  <c r="Y102" i="19"/>
  <c r="K102" i="19"/>
  <c r="Y101" i="19"/>
  <c r="K101" i="19"/>
  <c r="Y100" i="19"/>
  <c r="K100" i="19"/>
  <c r="Y99" i="19"/>
  <c r="K99" i="19"/>
  <c r="Y98" i="19"/>
  <c r="K98" i="19"/>
  <c r="Y97" i="19"/>
  <c r="K97" i="19"/>
  <c r="Y96" i="19"/>
  <c r="K96" i="19"/>
  <c r="Y95" i="19"/>
  <c r="K95" i="19"/>
  <c r="Y94" i="19"/>
  <c r="K94" i="19"/>
  <c r="Y93" i="19"/>
  <c r="K93" i="19"/>
  <c r="Y92" i="19"/>
  <c r="K92" i="19"/>
  <c r="Y91" i="19"/>
  <c r="K91" i="19"/>
  <c r="Y90" i="19"/>
  <c r="K90" i="19"/>
  <c r="Y65" i="19"/>
  <c r="K65" i="19"/>
  <c r="Y64" i="19"/>
  <c r="K64" i="19"/>
  <c r="Y63" i="19"/>
  <c r="K63" i="19"/>
  <c r="Y62" i="19"/>
  <c r="K62" i="19"/>
  <c r="Y61" i="19"/>
  <c r="K61" i="19"/>
  <c r="Y60" i="19"/>
  <c r="K60" i="19"/>
  <c r="Y59" i="19"/>
  <c r="K59" i="19"/>
  <c r="Y58" i="19"/>
  <c r="K58" i="19"/>
  <c r="Y57" i="19"/>
  <c r="K57" i="19"/>
  <c r="Y56" i="19"/>
  <c r="K56" i="19"/>
  <c r="Y55" i="19"/>
  <c r="K55" i="19"/>
  <c r="Y54" i="19"/>
  <c r="K54" i="19"/>
  <c r="Y53" i="19"/>
  <c r="K53" i="19"/>
  <c r="Y52" i="19"/>
  <c r="K52" i="19"/>
  <c r="Y51" i="19"/>
  <c r="K51" i="19"/>
  <c r="Y50" i="19"/>
  <c r="K50" i="19"/>
  <c r="Y49" i="19"/>
  <c r="K49" i="19"/>
  <c r="Y48" i="19"/>
  <c r="K48" i="19"/>
  <c r="Y47" i="19"/>
  <c r="K47" i="19"/>
  <c r="Y46" i="19"/>
  <c r="K46" i="19"/>
  <c r="Y45" i="19"/>
  <c r="K45" i="19"/>
  <c r="Y44" i="19"/>
  <c r="K44" i="19"/>
  <c r="Y43" i="19"/>
  <c r="K43" i="19"/>
  <c r="Y42" i="19"/>
  <c r="K42" i="19"/>
  <c r="Y41" i="19"/>
  <c r="K41" i="19"/>
  <c r="Y40" i="19"/>
  <c r="K40" i="19"/>
  <c r="Y39" i="19"/>
  <c r="K39" i="19"/>
  <c r="Y38" i="19"/>
  <c r="K38" i="19"/>
  <c r="Y37" i="19"/>
  <c r="K37" i="19"/>
  <c r="Y36" i="19"/>
  <c r="K36" i="19"/>
  <c r="Y35" i="19"/>
  <c r="K35" i="19"/>
  <c r="Y34" i="19"/>
  <c r="K34" i="19"/>
  <c r="Y33" i="19"/>
  <c r="K33" i="19"/>
  <c r="Y32" i="19"/>
  <c r="K32" i="19"/>
  <c r="Y31" i="19"/>
  <c r="K31" i="19"/>
  <c r="Y30" i="19"/>
  <c r="K30" i="19"/>
  <c r="Y29" i="19"/>
  <c r="K29" i="19"/>
  <c r="Y28" i="19"/>
  <c r="K28" i="19"/>
  <c r="Y27" i="19"/>
  <c r="K27" i="19"/>
  <c r="Y26" i="19"/>
  <c r="K26" i="19"/>
  <c r="Y25" i="19"/>
  <c r="K25" i="19"/>
  <c r="Y24" i="19"/>
  <c r="K24" i="19"/>
  <c r="Y23" i="19"/>
  <c r="K23" i="19"/>
  <c r="Y22" i="19"/>
  <c r="K22" i="19"/>
  <c r="Y21" i="19"/>
  <c r="K21" i="19"/>
  <c r="Y20" i="19"/>
  <c r="K20" i="19"/>
  <c r="Y19" i="19"/>
  <c r="K19" i="19"/>
  <c r="Y18" i="19"/>
  <c r="K18" i="19"/>
  <c r="Y17" i="19"/>
  <c r="K17" i="19"/>
  <c r="Y16" i="19"/>
  <c r="K16" i="19"/>
  <c r="Y15" i="19"/>
  <c r="K15" i="19"/>
  <c r="Y14" i="19"/>
  <c r="K14" i="19"/>
  <c r="Y13" i="19"/>
  <c r="K13" i="19"/>
  <c r="K12" i="19"/>
  <c r="Y12" i="19" s="1"/>
  <c r="Y11" i="19"/>
  <c r="K11" i="19"/>
  <c r="K10" i="19"/>
  <c r="Y10" i="19" s="1"/>
  <c r="K9" i="19"/>
  <c r="Y9" i="19" s="1"/>
  <c r="K7" i="19"/>
  <c r="Y7" i="19" s="1"/>
  <c r="K8" i="19"/>
  <c r="Y8" i="19" s="1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Y140" i="29"/>
  <c r="Y139" i="29"/>
  <c r="Y138" i="29"/>
  <c r="Y137" i="29"/>
  <c r="Y136" i="29"/>
  <c r="Y135" i="29"/>
  <c r="Y134" i="29"/>
  <c r="Y133" i="29"/>
  <c r="Y132" i="29"/>
  <c r="Y131" i="29"/>
  <c r="Y130" i="29"/>
  <c r="Y129" i="29"/>
  <c r="Y128" i="29"/>
  <c r="Y127" i="29"/>
  <c r="Y126" i="29"/>
  <c r="Y125" i="29"/>
  <c r="Y124" i="29"/>
  <c r="Y123" i="29"/>
  <c r="Y122" i="29"/>
  <c r="Y121" i="29"/>
  <c r="Y120" i="29"/>
  <c r="Y119" i="29"/>
  <c r="Y118" i="29"/>
  <c r="Y117" i="29"/>
  <c r="Y116" i="29"/>
  <c r="Y115" i="29"/>
  <c r="Y114" i="29"/>
  <c r="Y113" i="29"/>
  <c r="Y112" i="29"/>
  <c r="Y111" i="29"/>
  <c r="Y110" i="29"/>
  <c r="Y109" i="29"/>
  <c r="Y108" i="29"/>
  <c r="Y107" i="29"/>
  <c r="Y106" i="29"/>
  <c r="Y105" i="29"/>
  <c r="Y104" i="29"/>
  <c r="Y103" i="29"/>
  <c r="Y102" i="29"/>
  <c r="Y101" i="29"/>
  <c r="Y100" i="29"/>
  <c r="Y99" i="29"/>
  <c r="Y98" i="29"/>
  <c r="Y97" i="29"/>
  <c r="Y96" i="29"/>
  <c r="Y95" i="29"/>
  <c r="Y94" i="29"/>
  <c r="Y93" i="29"/>
  <c r="Y92" i="29"/>
  <c r="Y91" i="29"/>
  <c r="Y90" i="29"/>
  <c r="Y89" i="29"/>
  <c r="Y88" i="29"/>
  <c r="Y87" i="29"/>
  <c r="Y86" i="29"/>
  <c r="Y85" i="29"/>
  <c r="Y84" i="29"/>
  <c r="Y83" i="29"/>
  <c r="Y82" i="29"/>
  <c r="Y81" i="29"/>
  <c r="Y80" i="29"/>
  <c r="Y79" i="29"/>
  <c r="Y78" i="29"/>
  <c r="Y77" i="29"/>
  <c r="Y76" i="29"/>
  <c r="Y75" i="29"/>
  <c r="Y140" i="28"/>
  <c r="Y139" i="28"/>
  <c r="Y138" i="28"/>
  <c r="Y137" i="28"/>
  <c r="Y136" i="28"/>
  <c r="Y135" i="28"/>
  <c r="Y134" i="28"/>
  <c r="Y133" i="28"/>
  <c r="Y132" i="28"/>
  <c r="Y131" i="28"/>
  <c r="Y130" i="28"/>
  <c r="Y129" i="28"/>
  <c r="Y128" i="28"/>
  <c r="Y127" i="28"/>
  <c r="Y126" i="28"/>
  <c r="Y125" i="28"/>
  <c r="Y124" i="28"/>
  <c r="Y123" i="28"/>
  <c r="Y122" i="28"/>
  <c r="Y121" i="28"/>
  <c r="Y120" i="28"/>
  <c r="Y119" i="28"/>
  <c r="Y118" i="28"/>
  <c r="Y117" i="28"/>
  <c r="Y116" i="28"/>
  <c r="Y115" i="28"/>
  <c r="Y114" i="28"/>
  <c r="Y113" i="28"/>
  <c r="Y112" i="28"/>
  <c r="Y111" i="28"/>
  <c r="Y110" i="28"/>
  <c r="Y109" i="28"/>
  <c r="Y108" i="28"/>
  <c r="Y107" i="28"/>
  <c r="Y106" i="28"/>
  <c r="Y105" i="28"/>
  <c r="Y104" i="28"/>
  <c r="Y103" i="28"/>
  <c r="Y102" i="28"/>
  <c r="Y101" i="28"/>
  <c r="Y100" i="28"/>
  <c r="Y99" i="28"/>
  <c r="Y98" i="28"/>
  <c r="Y97" i="28"/>
  <c r="Y96" i="28"/>
  <c r="Y95" i="28"/>
  <c r="Y94" i="28"/>
  <c r="Y93" i="28"/>
  <c r="Y92" i="28"/>
  <c r="Y91" i="28"/>
  <c r="Y90" i="28"/>
  <c r="Y89" i="28"/>
  <c r="Y88" i="28"/>
  <c r="Y87" i="28"/>
  <c r="Y86" i="28"/>
  <c r="Y85" i="28"/>
  <c r="Y84" i="28"/>
  <c r="Y83" i="28"/>
  <c r="Y82" i="28"/>
  <c r="Y81" i="28"/>
  <c r="Y80" i="28"/>
  <c r="Y79" i="28"/>
  <c r="Y78" i="28"/>
  <c r="Y77" i="28"/>
  <c r="Y76" i="28"/>
  <c r="Y75" i="28"/>
  <c r="Y140" i="27"/>
  <c r="Y139" i="27"/>
  <c r="Y138" i="27"/>
  <c r="Y137" i="27"/>
  <c r="Y136" i="27"/>
  <c r="Y135" i="27"/>
  <c r="Y134" i="27"/>
  <c r="Y133" i="27"/>
  <c r="Y132" i="27"/>
  <c r="Y131" i="27"/>
  <c r="Y130" i="27"/>
  <c r="Y129" i="27"/>
  <c r="Y128" i="27"/>
  <c r="Y127" i="27"/>
  <c r="Y126" i="27"/>
  <c r="Y125" i="27"/>
  <c r="Y124" i="27"/>
  <c r="Y123" i="27"/>
  <c r="Y122" i="27"/>
  <c r="Y121" i="27"/>
  <c r="Y120" i="27"/>
  <c r="Y119" i="27"/>
  <c r="Y118" i="27"/>
  <c r="Y117" i="27"/>
  <c r="Y116" i="27"/>
  <c r="Y115" i="27"/>
  <c r="Y114" i="27"/>
  <c r="Y113" i="27"/>
  <c r="Y112" i="27"/>
  <c r="Y111" i="27"/>
  <c r="Y110" i="27"/>
  <c r="Y109" i="27"/>
  <c r="Y108" i="27"/>
  <c r="Y107" i="27"/>
  <c r="Y106" i="27"/>
  <c r="Y105" i="27"/>
  <c r="Y104" i="27"/>
  <c r="Y103" i="27"/>
  <c r="Y102" i="27"/>
  <c r="Y101" i="27"/>
  <c r="Y100" i="27"/>
  <c r="Y99" i="27"/>
  <c r="Y98" i="27"/>
  <c r="Y97" i="27"/>
  <c r="Y96" i="27"/>
  <c r="Y95" i="27"/>
  <c r="Y94" i="27"/>
  <c r="Y93" i="27"/>
  <c r="Y92" i="27"/>
  <c r="Y91" i="27"/>
  <c r="Y90" i="27"/>
  <c r="Y89" i="27"/>
  <c r="Y88" i="27"/>
  <c r="Y87" i="27"/>
  <c r="Y86" i="27"/>
  <c r="Y85" i="27"/>
  <c r="Y84" i="27"/>
  <c r="Y83" i="27"/>
  <c r="Y82" i="27"/>
  <c r="Y81" i="27"/>
  <c r="Y80" i="27"/>
  <c r="Y79" i="27"/>
  <c r="Y78" i="27"/>
  <c r="Y77" i="27"/>
  <c r="Y76" i="27"/>
  <c r="Y75" i="27"/>
  <c r="Y141" i="26"/>
  <c r="Y140" i="26"/>
  <c r="Y139" i="26"/>
  <c r="Y138" i="26"/>
  <c r="Y137" i="26"/>
  <c r="Y136" i="26"/>
  <c r="Y135" i="26"/>
  <c r="Y134" i="26"/>
  <c r="Y133" i="26"/>
  <c r="Y132" i="26"/>
  <c r="Y131" i="26"/>
  <c r="Y130" i="26"/>
  <c r="Y129" i="26"/>
  <c r="Y128" i="26"/>
  <c r="Y127" i="26"/>
  <c r="Y126" i="26"/>
  <c r="Y125" i="26"/>
  <c r="Y124" i="26"/>
  <c r="Y123" i="26"/>
  <c r="Y122" i="26"/>
  <c r="Y121" i="26"/>
  <c r="Y120" i="26"/>
  <c r="Y119" i="26"/>
  <c r="Y118" i="26"/>
  <c r="Y117" i="26"/>
  <c r="Y116" i="26"/>
  <c r="Y115" i="26"/>
  <c r="Y114" i="26"/>
  <c r="Y113" i="26"/>
  <c r="Y112" i="26"/>
  <c r="Y111" i="26"/>
  <c r="Y110" i="26"/>
  <c r="Y109" i="26"/>
  <c r="Y108" i="26"/>
  <c r="Y107" i="26"/>
  <c r="Y106" i="26"/>
  <c r="Y105" i="26"/>
  <c r="Y104" i="26"/>
  <c r="Y103" i="26"/>
  <c r="Y102" i="26"/>
  <c r="Y101" i="26"/>
  <c r="Y100" i="26"/>
  <c r="Y99" i="26"/>
  <c r="Y98" i="26"/>
  <c r="Y97" i="26"/>
  <c r="Y96" i="26"/>
  <c r="Y95" i="26"/>
  <c r="Y94" i="26"/>
  <c r="Y93" i="26"/>
  <c r="Y92" i="26"/>
  <c r="Y91" i="26"/>
  <c r="Y90" i="26"/>
  <c r="Y89" i="26"/>
  <c r="Y88" i="26"/>
  <c r="Y87" i="26"/>
  <c r="Y86" i="26"/>
  <c r="Y85" i="26"/>
  <c r="Y84" i="26"/>
  <c r="Y83" i="26"/>
  <c r="Y82" i="26"/>
  <c r="Y81" i="26"/>
  <c r="Y80" i="26"/>
  <c r="Y79" i="26"/>
  <c r="Y78" i="26"/>
  <c r="Y77" i="26"/>
  <c r="Y76" i="26"/>
  <c r="Y142" i="25"/>
  <c r="Y141" i="25"/>
  <c r="Y140" i="25"/>
  <c r="Y139" i="25"/>
  <c r="Y138" i="25"/>
  <c r="Y137" i="25"/>
  <c r="Y136" i="25"/>
  <c r="Y135" i="25"/>
  <c r="Y134" i="25"/>
  <c r="Y133" i="25"/>
  <c r="Y132" i="25"/>
  <c r="Y131" i="25"/>
  <c r="Y130" i="25"/>
  <c r="Y129" i="25"/>
  <c r="Y128" i="25"/>
  <c r="Y127" i="25"/>
  <c r="Y126" i="25"/>
  <c r="Y125" i="25"/>
  <c r="Y124" i="25"/>
  <c r="Y123" i="25"/>
  <c r="Y122" i="25"/>
  <c r="Y121" i="25"/>
  <c r="Y120" i="25"/>
  <c r="Y119" i="25"/>
  <c r="Y118" i="25"/>
  <c r="Y117" i="25"/>
  <c r="Y116" i="25"/>
  <c r="Y115" i="25"/>
  <c r="Y114" i="25"/>
  <c r="Y113" i="25"/>
  <c r="Y112" i="25"/>
  <c r="Y111" i="25"/>
  <c r="Y110" i="25"/>
  <c r="Y109" i="25"/>
  <c r="Y108" i="25"/>
  <c r="Y107" i="25"/>
  <c r="Y106" i="25"/>
  <c r="Y105" i="25"/>
  <c r="Y104" i="25"/>
  <c r="Y103" i="25"/>
  <c r="Y102" i="25"/>
  <c r="Y101" i="25"/>
  <c r="Y100" i="25"/>
  <c r="Y99" i="25"/>
  <c r="Y98" i="25"/>
  <c r="Y97" i="25"/>
  <c r="Y96" i="25"/>
  <c r="Y95" i="25"/>
  <c r="Y94" i="25"/>
  <c r="Y93" i="25"/>
  <c r="Y92" i="25"/>
  <c r="Y91" i="25"/>
  <c r="Y90" i="25"/>
  <c r="Y89" i="25"/>
  <c r="Y88" i="25"/>
  <c r="Y87" i="25"/>
  <c r="Y86" i="25"/>
  <c r="Y85" i="25"/>
  <c r="Y84" i="25"/>
  <c r="Y83" i="25"/>
  <c r="Y82" i="25"/>
  <c r="Y81" i="25"/>
  <c r="Y80" i="25"/>
  <c r="Y79" i="25"/>
  <c r="Y78" i="25"/>
  <c r="Y77" i="25"/>
  <c r="Y142" i="24"/>
  <c r="Y141" i="24"/>
  <c r="Y140" i="24"/>
  <c r="Y139" i="24"/>
  <c r="Y138" i="24"/>
  <c r="Y137" i="24"/>
  <c r="Y136" i="24"/>
  <c r="Y135" i="24"/>
  <c r="Y134" i="24"/>
  <c r="Y133" i="24"/>
  <c r="Y132" i="24"/>
  <c r="Y131" i="24"/>
  <c r="Y130" i="24"/>
  <c r="Y129" i="24"/>
  <c r="Y128" i="24"/>
  <c r="Y127" i="24"/>
  <c r="Y126" i="24"/>
  <c r="Y125" i="24"/>
  <c r="Y124" i="24"/>
  <c r="Y123" i="24"/>
  <c r="Y122" i="24"/>
  <c r="Y121" i="24"/>
  <c r="Y120" i="24"/>
  <c r="Y119" i="24"/>
  <c r="Y118" i="24"/>
  <c r="Y117" i="24"/>
  <c r="Y116" i="24"/>
  <c r="Y115" i="24"/>
  <c r="Y114" i="24"/>
  <c r="Y113" i="24"/>
  <c r="Y112" i="24"/>
  <c r="Y111" i="24"/>
  <c r="Y110" i="24"/>
  <c r="Y109" i="24"/>
  <c r="Y108" i="24"/>
  <c r="Y107" i="24"/>
  <c r="Y106" i="24"/>
  <c r="Y105" i="24"/>
  <c r="Y104" i="24"/>
  <c r="Y103" i="24"/>
  <c r="Y102" i="24"/>
  <c r="Y101" i="24"/>
  <c r="Y100" i="24"/>
  <c r="Y99" i="24"/>
  <c r="Y98" i="24"/>
  <c r="Y97" i="24"/>
  <c r="Y96" i="24"/>
  <c r="Y95" i="24"/>
  <c r="Y94" i="24"/>
  <c r="Y93" i="24"/>
  <c r="Y92" i="24"/>
  <c r="Y91" i="24"/>
  <c r="Y90" i="24"/>
  <c r="Y89" i="24"/>
  <c r="Y88" i="24"/>
  <c r="Y87" i="24"/>
  <c r="Y86" i="24"/>
  <c r="Y85" i="24"/>
  <c r="Y84" i="24"/>
  <c r="Y83" i="24"/>
  <c r="Y82" i="24"/>
  <c r="Y81" i="24"/>
  <c r="Y80" i="24"/>
  <c r="Y79" i="24"/>
  <c r="Y78" i="24"/>
  <c r="Y77" i="24"/>
  <c r="Y146" i="23"/>
  <c r="Y140" i="23"/>
  <c r="Y139" i="23"/>
  <c r="Y138" i="23"/>
  <c r="Y137" i="23"/>
  <c r="Y136" i="23"/>
  <c r="Y135" i="23"/>
  <c r="Y134" i="23"/>
  <c r="Y133" i="23"/>
  <c r="Y132" i="23"/>
  <c r="Y131" i="23"/>
  <c r="Y130" i="23"/>
  <c r="Y129" i="23"/>
  <c r="Y128" i="23"/>
  <c r="Y127" i="23"/>
  <c r="Y126" i="23"/>
  <c r="Y125" i="23"/>
  <c r="Y124" i="23"/>
  <c r="Y123" i="23"/>
  <c r="Y122" i="23"/>
  <c r="Y121" i="23"/>
  <c r="Y120" i="23"/>
  <c r="Y119" i="23"/>
  <c r="Y118" i="23"/>
  <c r="Y117" i="23"/>
  <c r="Y116" i="23"/>
  <c r="Y115" i="23"/>
  <c r="Y114" i="23"/>
  <c r="Y113" i="23"/>
  <c r="Y112" i="23"/>
  <c r="Y111" i="23"/>
  <c r="Y110" i="23"/>
  <c r="Y109" i="23"/>
  <c r="Y108" i="23"/>
  <c r="Y107" i="23"/>
  <c r="Y106" i="23"/>
  <c r="Y105" i="23"/>
  <c r="Y104" i="23"/>
  <c r="Y103" i="23"/>
  <c r="Y102" i="23"/>
  <c r="Y101" i="23"/>
  <c r="Y100" i="23"/>
  <c r="Y99" i="23"/>
  <c r="Y98" i="23"/>
  <c r="Y97" i="23"/>
  <c r="Y96" i="23"/>
  <c r="Y95" i="23"/>
  <c r="Y94" i="23"/>
  <c r="Y93" i="23"/>
  <c r="Y92" i="23"/>
  <c r="Y91" i="23"/>
  <c r="Y90" i="23"/>
  <c r="Y89" i="23"/>
  <c r="Y88" i="23"/>
  <c r="Y87" i="23"/>
  <c r="Y86" i="23"/>
  <c r="Y85" i="23"/>
  <c r="Y84" i="23"/>
  <c r="Y83" i="23"/>
  <c r="Y82" i="23"/>
  <c r="Y81" i="23"/>
  <c r="Y80" i="23"/>
  <c r="Y79" i="23"/>
  <c r="Y78" i="23"/>
  <c r="Y77" i="23"/>
  <c r="Y76" i="23"/>
  <c r="Y146" i="22"/>
  <c r="Y145" i="22"/>
  <c r="Y144" i="22"/>
  <c r="Y134" i="22"/>
  <c r="Y133" i="22"/>
  <c r="Y132" i="22"/>
  <c r="Y131" i="22"/>
  <c r="Y130" i="22"/>
  <c r="Y129" i="22"/>
  <c r="Y128" i="22"/>
  <c r="Y127" i="22"/>
  <c r="Y126" i="22"/>
  <c r="Y125" i="22"/>
  <c r="Y124" i="22"/>
  <c r="Y123" i="22"/>
  <c r="Y122" i="22"/>
  <c r="Y121" i="22"/>
  <c r="Y120" i="22"/>
  <c r="Y119" i="22"/>
  <c r="Y118" i="22"/>
  <c r="Y117" i="22"/>
  <c r="Y116" i="22"/>
  <c r="Y115" i="22"/>
  <c r="Y114" i="22"/>
  <c r="Y113" i="22"/>
  <c r="Y112" i="22"/>
  <c r="Y111" i="22"/>
  <c r="Y110" i="22"/>
  <c r="Y109" i="22"/>
  <c r="Y108" i="22"/>
  <c r="Y107" i="22"/>
  <c r="Y106" i="22"/>
  <c r="Y105" i="22"/>
  <c r="Y104" i="22"/>
  <c r="Y103" i="22"/>
  <c r="Y102" i="22"/>
  <c r="Y101" i="22"/>
  <c r="Y100" i="22"/>
  <c r="Y99" i="22"/>
  <c r="Y98" i="22"/>
  <c r="Y97" i="22"/>
  <c r="Y96" i="22"/>
  <c r="Y95" i="22"/>
  <c r="Y94" i="22"/>
  <c r="Y93" i="22"/>
  <c r="Y92" i="22"/>
  <c r="Y91" i="22"/>
  <c r="Y90" i="22"/>
  <c r="Y89" i="22"/>
  <c r="Y88" i="22"/>
  <c r="Y87" i="22"/>
  <c r="Y86" i="22"/>
  <c r="Y85" i="22"/>
  <c r="Y84" i="22"/>
  <c r="Y83" i="22"/>
  <c r="Y82" i="22"/>
  <c r="Y81" i="22"/>
  <c r="Y80" i="22"/>
  <c r="Y79" i="22"/>
  <c r="Y78" i="22"/>
  <c r="Y77" i="22"/>
  <c r="Y76" i="22"/>
  <c r="Y75" i="22"/>
  <c r="Y74" i="22"/>
  <c r="Y73" i="22"/>
  <c r="Y72" i="22"/>
  <c r="Y147" i="21"/>
  <c r="K147" i="21"/>
  <c r="Y146" i="21"/>
  <c r="K146" i="21"/>
  <c r="Y145" i="21"/>
  <c r="K145" i="21"/>
  <c r="Y144" i="21"/>
  <c r="K144" i="21"/>
  <c r="Y143" i="21"/>
  <c r="K143" i="21"/>
  <c r="Y142" i="21"/>
  <c r="K142" i="21"/>
  <c r="Y129" i="21"/>
  <c r="K129" i="21"/>
  <c r="Y128" i="21"/>
  <c r="K128" i="21"/>
  <c r="Y127" i="21"/>
  <c r="K127" i="21"/>
  <c r="Y126" i="21"/>
  <c r="K126" i="21"/>
  <c r="Y125" i="21"/>
  <c r="K125" i="21"/>
  <c r="Y124" i="21"/>
  <c r="K124" i="21"/>
  <c r="Y123" i="21"/>
  <c r="K123" i="21"/>
  <c r="Y122" i="21"/>
  <c r="K122" i="21"/>
  <c r="Y121" i="21"/>
  <c r="K121" i="21"/>
  <c r="Y120" i="21"/>
  <c r="K120" i="21"/>
  <c r="Y119" i="21"/>
  <c r="K119" i="21"/>
  <c r="Y118" i="21"/>
  <c r="K118" i="21"/>
  <c r="Y117" i="21"/>
  <c r="K117" i="21"/>
  <c r="Y116" i="21"/>
  <c r="K116" i="21"/>
  <c r="Y115" i="21"/>
  <c r="K115" i="21"/>
  <c r="Y114" i="21"/>
  <c r="K114" i="21"/>
  <c r="Y113" i="21"/>
  <c r="K113" i="21"/>
  <c r="Y112" i="21"/>
  <c r="K112" i="21"/>
  <c r="Y111" i="21"/>
  <c r="K111" i="21"/>
  <c r="Y110" i="21"/>
  <c r="K110" i="21"/>
  <c r="Y109" i="21"/>
  <c r="K109" i="21"/>
  <c r="Y108" i="21"/>
  <c r="K108" i="21"/>
  <c r="Y107" i="21"/>
  <c r="K107" i="21"/>
  <c r="Y106" i="21"/>
  <c r="K106" i="21"/>
  <c r="Y105" i="21"/>
  <c r="K105" i="21"/>
  <c r="Y104" i="21"/>
  <c r="K104" i="21"/>
  <c r="Y103" i="21"/>
  <c r="K103" i="21"/>
  <c r="Y102" i="21"/>
  <c r="K102" i="21"/>
  <c r="Y101" i="21"/>
  <c r="K101" i="21"/>
  <c r="Y100" i="21"/>
  <c r="K100" i="21"/>
  <c r="Y99" i="21"/>
  <c r="K99" i="21"/>
  <c r="Y98" i="21"/>
  <c r="K98" i="21"/>
  <c r="Y97" i="21"/>
  <c r="K97" i="21"/>
  <c r="Y96" i="21"/>
  <c r="K96" i="21"/>
  <c r="Y95" i="21"/>
  <c r="K95" i="21"/>
  <c r="Y94" i="21"/>
  <c r="K94" i="21"/>
  <c r="Y93" i="21"/>
  <c r="K93" i="21"/>
  <c r="Y92" i="21"/>
  <c r="K92" i="21"/>
  <c r="Y91" i="21"/>
  <c r="K91" i="21"/>
  <c r="Y90" i="21"/>
  <c r="K90" i="21"/>
  <c r="Y89" i="21"/>
  <c r="K89" i="21"/>
  <c r="Y88" i="21"/>
  <c r="K88" i="21"/>
  <c r="Y87" i="21"/>
  <c r="K87" i="21"/>
  <c r="Y86" i="21"/>
  <c r="K86" i="21"/>
  <c r="Y85" i="21"/>
  <c r="K85" i="21"/>
  <c r="Y84" i="21"/>
  <c r="K84" i="21"/>
  <c r="Y83" i="21"/>
  <c r="K83" i="21"/>
  <c r="Y82" i="21"/>
  <c r="K82" i="21"/>
  <c r="Y81" i="21"/>
  <c r="K81" i="21"/>
  <c r="Y80" i="21"/>
  <c r="K80" i="21"/>
  <c r="Y79" i="21"/>
  <c r="K79" i="21"/>
  <c r="Y78" i="21"/>
  <c r="K78" i="21"/>
  <c r="Y77" i="21"/>
  <c r="K77" i="21"/>
  <c r="Y76" i="21"/>
  <c r="K76" i="21"/>
  <c r="Y75" i="21"/>
  <c r="K75" i="21"/>
  <c r="Y74" i="21"/>
  <c r="K74" i="21"/>
  <c r="Y73" i="21"/>
  <c r="K73" i="21"/>
  <c r="Y72" i="21"/>
  <c r="K72" i="21"/>
  <c r="Y71" i="21"/>
  <c r="K71" i="21"/>
  <c r="Y70" i="21"/>
  <c r="K70" i="21"/>
  <c r="Y146" i="20"/>
  <c r="K146" i="20"/>
  <c r="Y145" i="20"/>
  <c r="K145" i="20"/>
  <c r="Y144" i="20"/>
  <c r="K144" i="20"/>
  <c r="Y139" i="20"/>
  <c r="K139" i="20"/>
  <c r="Y138" i="20"/>
  <c r="K138" i="20"/>
  <c r="Y137" i="20"/>
  <c r="K137" i="20"/>
  <c r="Y136" i="20"/>
  <c r="K136" i="20"/>
  <c r="Y135" i="20"/>
  <c r="K135" i="20"/>
  <c r="Y134" i="20"/>
  <c r="K134" i="20"/>
  <c r="Y133" i="20"/>
  <c r="K133" i="20"/>
  <c r="Y132" i="20"/>
  <c r="K132" i="20"/>
  <c r="Y131" i="20"/>
  <c r="K131" i="20"/>
  <c r="Y130" i="20"/>
  <c r="K130" i="20"/>
  <c r="Y129" i="20"/>
  <c r="K129" i="20"/>
  <c r="Y128" i="20"/>
  <c r="K128" i="20"/>
  <c r="Y127" i="20"/>
  <c r="K127" i="20"/>
  <c r="Y118" i="20"/>
  <c r="K118" i="20"/>
  <c r="Y117" i="20"/>
  <c r="K117" i="20"/>
  <c r="Y116" i="20"/>
  <c r="K116" i="20"/>
  <c r="Y115" i="20"/>
  <c r="K115" i="20"/>
  <c r="Y114" i="20"/>
  <c r="K114" i="20"/>
  <c r="Y113" i="20"/>
  <c r="K113" i="20"/>
  <c r="Y112" i="20"/>
  <c r="K112" i="20"/>
  <c r="Y111" i="20"/>
  <c r="K111" i="20"/>
  <c r="Y110" i="20"/>
  <c r="K110" i="20"/>
  <c r="Y109" i="20"/>
  <c r="K109" i="20"/>
  <c r="Y108" i="20"/>
  <c r="K108" i="20"/>
  <c r="Y107" i="20"/>
  <c r="K107" i="20"/>
  <c r="Y106" i="20"/>
  <c r="K106" i="20"/>
  <c r="Y105" i="20"/>
  <c r="K105" i="20"/>
  <c r="Y104" i="20"/>
  <c r="K104" i="20"/>
  <c r="Y103" i="20"/>
  <c r="K103" i="20"/>
  <c r="Y102" i="20"/>
  <c r="K102" i="20"/>
  <c r="Y101" i="20"/>
  <c r="K101" i="20"/>
  <c r="Y100" i="20"/>
  <c r="K100" i="20"/>
  <c r="Y99" i="20"/>
  <c r="K99" i="20"/>
  <c r="Y98" i="20"/>
  <c r="K98" i="20"/>
  <c r="Y141" i="20"/>
  <c r="K141" i="20"/>
  <c r="Y140" i="20"/>
  <c r="K140" i="20"/>
  <c r="Y126" i="20"/>
  <c r="K126" i="20"/>
  <c r="Y125" i="20"/>
  <c r="K125" i="20"/>
  <c r="Y124" i="20"/>
  <c r="K124" i="20"/>
  <c r="Y155" i="20"/>
  <c r="K155" i="20"/>
  <c r="Y154" i="20"/>
  <c r="K154" i="20"/>
  <c r="Y153" i="20"/>
  <c r="K153" i="20"/>
  <c r="Y152" i="20"/>
  <c r="K152" i="20"/>
  <c r="Y151" i="20"/>
  <c r="K151" i="20"/>
  <c r="Y150" i="20"/>
  <c r="K150" i="20"/>
  <c r="Y149" i="20"/>
  <c r="K149" i="20"/>
  <c r="Y148" i="20"/>
  <c r="K148" i="20"/>
  <c r="Y147" i="20"/>
  <c r="K147" i="20"/>
  <c r="Y143" i="20"/>
  <c r="K143" i="20"/>
  <c r="Y142" i="20"/>
  <c r="K142" i="20"/>
  <c r="Y123" i="20"/>
  <c r="K123" i="20"/>
  <c r="Y122" i="20"/>
  <c r="K122" i="20"/>
  <c r="Y121" i="20"/>
  <c r="K121" i="20"/>
  <c r="Y120" i="20"/>
  <c r="K120" i="20"/>
  <c r="Y119" i="20"/>
  <c r="K119" i="20"/>
  <c r="Y97" i="20"/>
  <c r="K97" i="20"/>
  <c r="Y96" i="20"/>
  <c r="K96" i="20"/>
  <c r="Y95" i="20"/>
  <c r="K95" i="20"/>
  <c r="Y94" i="20"/>
  <c r="K94" i="20"/>
  <c r="Y93" i="20"/>
  <c r="K93" i="20"/>
  <c r="Y92" i="20"/>
  <c r="K92" i="20"/>
  <c r="Y91" i="20"/>
  <c r="K91" i="20"/>
  <c r="Y90" i="20"/>
  <c r="K90" i="20"/>
  <c r="Y89" i="20"/>
  <c r="K89" i="20"/>
  <c r="A2" i="43"/>
  <c r="F1" i="43"/>
  <c r="Y74" i="29"/>
  <c r="Y73" i="29"/>
  <c r="Y72" i="29"/>
  <c r="Y71" i="29"/>
  <c r="Y70" i="29"/>
  <c r="Y69" i="29"/>
  <c r="Y68" i="29"/>
  <c r="Y67" i="29"/>
  <c r="Y66" i="29"/>
  <c r="Y65" i="29"/>
  <c r="Y64" i="29"/>
  <c r="Y63" i="29"/>
  <c r="Y62" i="29"/>
  <c r="Y61" i="29"/>
  <c r="Y60" i="29"/>
  <c r="Y59" i="29"/>
  <c r="Y58" i="29"/>
  <c r="Y57" i="29"/>
  <c r="Y56" i="29"/>
  <c r="Y55" i="29"/>
  <c r="Y54" i="29"/>
  <c r="Y53" i="29"/>
  <c r="Y52" i="29"/>
  <c r="Y61" i="28"/>
  <c r="Y60" i="28"/>
  <c r="Y59" i="28"/>
  <c r="Y58" i="28"/>
  <c r="Y57" i="28"/>
  <c r="Y56" i="28"/>
  <c r="Y55" i="28"/>
  <c r="Y54" i="28"/>
  <c r="Y53" i="28"/>
  <c r="Y52" i="28"/>
  <c r="Y51" i="28"/>
  <c r="Y50" i="28"/>
  <c r="Y49" i="28"/>
  <c r="Y48" i="28"/>
  <c r="Y47" i="28"/>
  <c r="Y46" i="28"/>
  <c r="Y45" i="28"/>
  <c r="Y44" i="28"/>
  <c r="Y43" i="28"/>
  <c r="Y42" i="28"/>
  <c r="Y41" i="28"/>
  <c r="Y40" i="28"/>
  <c r="Y39" i="28"/>
  <c r="Y60" i="27"/>
  <c r="Y59" i="27"/>
  <c r="Y58" i="27"/>
  <c r="Y57" i="27"/>
  <c r="Y56" i="27"/>
  <c r="Y55" i="27"/>
  <c r="Y54" i="27"/>
  <c r="Y53" i="27"/>
  <c r="Y52" i="27"/>
  <c r="Y51" i="27"/>
  <c r="Y50" i="27"/>
  <c r="Y49" i="27"/>
  <c r="Y48" i="27"/>
  <c r="Y47" i="27"/>
  <c r="Y46" i="27"/>
  <c r="Y45" i="27"/>
  <c r="Y44" i="27"/>
  <c r="Y43" i="27"/>
  <c r="Y42" i="27"/>
  <c r="Y41" i="27"/>
  <c r="Y40" i="27"/>
  <c r="Y39" i="27"/>
  <c r="Y38" i="27"/>
  <c r="Y64" i="26"/>
  <c r="Y63" i="26"/>
  <c r="Y62" i="26"/>
  <c r="Y61" i="26"/>
  <c r="Y60" i="26"/>
  <c r="Y59" i="26"/>
  <c r="Y58" i="26"/>
  <c r="Y57" i="26"/>
  <c r="Y56" i="26"/>
  <c r="Y55" i="26"/>
  <c r="Y54" i="26"/>
  <c r="Y53" i="26"/>
  <c r="Y52" i="26"/>
  <c r="Y51" i="26"/>
  <c r="Y50" i="26"/>
  <c r="Y49" i="26"/>
  <c r="Y48" i="26"/>
  <c r="Y47" i="26"/>
  <c r="Y46" i="26"/>
  <c r="Y45" i="26"/>
  <c r="Y44" i="26"/>
  <c r="Y43" i="26"/>
  <c r="Y42" i="26"/>
  <c r="Y54" i="25"/>
  <c r="Y53" i="25"/>
  <c r="Y52" i="25"/>
  <c r="Y51" i="25"/>
  <c r="Y50" i="25"/>
  <c r="Y49" i="25"/>
  <c r="Y48" i="25"/>
  <c r="Y47" i="25"/>
  <c r="Y46" i="25"/>
  <c r="Y45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50" i="24"/>
  <c r="Y49" i="24"/>
  <c r="Y48" i="24"/>
  <c r="Y47" i="24"/>
  <c r="Y46" i="24"/>
  <c r="Y45" i="24"/>
  <c r="Y44" i="24"/>
  <c r="Y43" i="24"/>
  <c r="Y42" i="24"/>
  <c r="Y41" i="24"/>
  <c r="Y40" i="24"/>
  <c r="Y39" i="24"/>
  <c r="Y38" i="24"/>
  <c r="Y37" i="24"/>
  <c r="Y36" i="24"/>
  <c r="Y35" i="24"/>
  <c r="Y34" i="24"/>
  <c r="Y33" i="24"/>
  <c r="Y32" i="24"/>
  <c r="Y31" i="24"/>
  <c r="Y30" i="24"/>
  <c r="Y29" i="24"/>
  <c r="Y28" i="24"/>
  <c r="Y50" i="23"/>
  <c r="Y49" i="23"/>
  <c r="Y48" i="23"/>
  <c r="Y47" i="23"/>
  <c r="Y46" i="23"/>
  <c r="Y45" i="23"/>
  <c r="Y44" i="23"/>
  <c r="Y43" i="23"/>
  <c r="Y42" i="23"/>
  <c r="Y41" i="23"/>
  <c r="Y40" i="23"/>
  <c r="Y39" i="23"/>
  <c r="Y38" i="23"/>
  <c r="Y37" i="23"/>
  <c r="Y36" i="23"/>
  <c r="Y35" i="23"/>
  <c r="Y34" i="23"/>
  <c r="Y33" i="23"/>
  <c r="Y32" i="23"/>
  <c r="Y31" i="23"/>
  <c r="Y30" i="23"/>
  <c r="Y29" i="23"/>
  <c r="Y28" i="23"/>
  <c r="Y142" i="22"/>
  <c r="Y141" i="22"/>
  <c r="Y140" i="22"/>
  <c r="Y139" i="22"/>
  <c r="Y138" i="22"/>
  <c r="Y65" i="22"/>
  <c r="Y64" i="22"/>
  <c r="Y63" i="22"/>
  <c r="Y62" i="22"/>
  <c r="Y61" i="22"/>
  <c r="Y60" i="22"/>
  <c r="Y59" i="22"/>
  <c r="Y58" i="22"/>
  <c r="Y57" i="22"/>
  <c r="Y56" i="22"/>
  <c r="Y55" i="22"/>
  <c r="Y54" i="22"/>
  <c r="Y53" i="22"/>
  <c r="Y52" i="22"/>
  <c r="Y51" i="22"/>
  <c r="Y50" i="22"/>
  <c r="Y49" i="22"/>
  <c r="Y48" i="22"/>
  <c r="Y47" i="22"/>
  <c r="Y46" i="22"/>
  <c r="Y45" i="22"/>
  <c r="Y59" i="21"/>
  <c r="K59" i="21"/>
  <c r="Y58" i="21"/>
  <c r="K58" i="21"/>
  <c r="Y57" i="21"/>
  <c r="K57" i="21"/>
  <c r="Y56" i="21"/>
  <c r="K56" i="21"/>
  <c r="Y55" i="21"/>
  <c r="K55" i="21"/>
  <c r="Y54" i="21"/>
  <c r="K54" i="21"/>
  <c r="Y53" i="21"/>
  <c r="K53" i="21"/>
  <c r="Y52" i="21"/>
  <c r="K52" i="21"/>
  <c r="Y51" i="21"/>
  <c r="K51" i="21"/>
  <c r="Y50" i="21"/>
  <c r="K50" i="21"/>
  <c r="Y49" i="21"/>
  <c r="K49" i="21"/>
  <c r="Y48" i="21"/>
  <c r="K48" i="21"/>
  <c r="Y47" i="21"/>
  <c r="K47" i="21"/>
  <c r="Y46" i="21"/>
  <c r="K46" i="21"/>
  <c r="Y45" i="21"/>
  <c r="K45" i="21"/>
  <c r="Y44" i="21"/>
  <c r="K44" i="21"/>
  <c r="Y43" i="21"/>
  <c r="K43" i="21"/>
  <c r="Y42" i="21"/>
  <c r="K42" i="21"/>
  <c r="Y41" i="21"/>
  <c r="K41" i="21"/>
  <c r="Y40" i="21"/>
  <c r="K40" i="21"/>
  <c r="Y39" i="21"/>
  <c r="K39" i="21"/>
  <c r="Y38" i="21"/>
  <c r="K38" i="21"/>
  <c r="Y37" i="21"/>
  <c r="K37" i="21"/>
  <c r="Y36" i="21"/>
  <c r="K36" i="21"/>
  <c r="Y65" i="20"/>
  <c r="K65" i="20"/>
  <c r="Y64" i="20"/>
  <c r="K64" i="20"/>
  <c r="Y63" i="20"/>
  <c r="K63" i="20"/>
  <c r="Y62" i="20"/>
  <c r="K62" i="20"/>
  <c r="Y61" i="20"/>
  <c r="K61" i="20"/>
  <c r="Y60" i="20"/>
  <c r="K60" i="20"/>
  <c r="Y59" i="20"/>
  <c r="K59" i="20"/>
  <c r="Y58" i="20"/>
  <c r="K58" i="20"/>
  <c r="Y57" i="20"/>
  <c r="K57" i="20"/>
  <c r="Y56" i="20"/>
  <c r="K56" i="20"/>
  <c r="Y55" i="20"/>
  <c r="K55" i="20"/>
  <c r="Y54" i="20"/>
  <c r="K54" i="20"/>
  <c r="Y53" i="20"/>
  <c r="K53" i="20"/>
  <c r="Y52" i="20"/>
  <c r="K52" i="20"/>
  <c r="Y51" i="20"/>
  <c r="K51" i="20"/>
  <c r="Y50" i="20"/>
  <c r="K50" i="20"/>
  <c r="Y49" i="20"/>
  <c r="K49" i="20"/>
  <c r="Y48" i="20"/>
  <c r="K48" i="20"/>
  <c r="Y47" i="20"/>
  <c r="K47" i="20"/>
  <c r="Y46" i="20"/>
  <c r="K46" i="20"/>
  <c r="Y45" i="20"/>
  <c r="K45" i="20"/>
  <c r="Y44" i="20"/>
  <c r="K44" i="20"/>
  <c r="Y43" i="20"/>
  <c r="K43" i="20"/>
  <c r="Y42" i="20"/>
  <c r="K42" i="20"/>
  <c r="Y41" i="20"/>
  <c r="K41" i="20"/>
  <c r="A2" i="42"/>
  <c r="F1" i="42"/>
  <c r="A2" i="41"/>
  <c r="F1" i="41"/>
  <c r="A2" i="40"/>
  <c r="F1" i="40"/>
  <c r="A2" i="39"/>
  <c r="F1" i="39"/>
  <c r="A2" i="38"/>
  <c r="F1" i="38"/>
  <c r="A2" i="37"/>
  <c r="F1" i="37"/>
  <c r="A2" i="36"/>
  <c r="F1" i="36"/>
  <c r="A2" i="35"/>
  <c r="F1" i="35"/>
  <c r="A2" i="34"/>
  <c r="F1" i="34"/>
  <c r="A2" i="33"/>
  <c r="F1" i="33"/>
  <c r="V156" i="29"/>
  <c r="Q3" i="29" s="1"/>
  <c r="S156" i="29"/>
  <c r="M156" i="29"/>
  <c r="N3" i="29" s="1"/>
  <c r="M5" i="5" s="1"/>
  <c r="Y155" i="29"/>
  <c r="Y154" i="29"/>
  <c r="Y153" i="29"/>
  <c r="Y152" i="29"/>
  <c r="Y151" i="29"/>
  <c r="Y150" i="29"/>
  <c r="Y149" i="29"/>
  <c r="Y148" i="29"/>
  <c r="Y147" i="29"/>
  <c r="Y146" i="29"/>
  <c r="Y145" i="29"/>
  <c r="Y144" i="29"/>
  <c r="Y143" i="29"/>
  <c r="Y142" i="29"/>
  <c r="Y141" i="29"/>
  <c r="Y51" i="29"/>
  <c r="Y50" i="29"/>
  <c r="Y49" i="29"/>
  <c r="Y48" i="29"/>
  <c r="Y47" i="29"/>
  <c r="Y46" i="29"/>
  <c r="Y45" i="29"/>
  <c r="Y44" i="29"/>
  <c r="Y43" i="29"/>
  <c r="Y42" i="29"/>
  <c r="Y41" i="29"/>
  <c r="Y40" i="29"/>
  <c r="Y39" i="29"/>
  <c r="Y38" i="29"/>
  <c r="Y37" i="29"/>
  <c r="Y36" i="29"/>
  <c r="Y35" i="29"/>
  <c r="Y34" i="29"/>
  <c r="Y33" i="29"/>
  <c r="Y32" i="29"/>
  <c r="Y31" i="29"/>
  <c r="Y30" i="29"/>
  <c r="Y29" i="29"/>
  <c r="Y28" i="29"/>
  <c r="Y27" i="29"/>
  <c r="Y26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P3" i="29"/>
  <c r="O3" i="29"/>
  <c r="B9" i="42" s="1"/>
  <c r="V156" i="28"/>
  <c r="Q3" i="28" s="1"/>
  <c r="S156" i="28"/>
  <c r="M156" i="28"/>
  <c r="N3" i="28" s="1"/>
  <c r="L5" i="5" s="1"/>
  <c r="Y155" i="28"/>
  <c r="Y154" i="28"/>
  <c r="Y153" i="28"/>
  <c r="Y152" i="28"/>
  <c r="Y151" i="28"/>
  <c r="Y150" i="28"/>
  <c r="Y149" i="28"/>
  <c r="Y148" i="28"/>
  <c r="Y147" i="28"/>
  <c r="Y146" i="28"/>
  <c r="Y145" i="28"/>
  <c r="Y144" i="28"/>
  <c r="Y143" i="28"/>
  <c r="Y142" i="28"/>
  <c r="Y141" i="28"/>
  <c r="Y74" i="28"/>
  <c r="Y73" i="28"/>
  <c r="Y72" i="28"/>
  <c r="Y71" i="28"/>
  <c r="Y70" i="28"/>
  <c r="Y69" i="28"/>
  <c r="Y68" i="28"/>
  <c r="Y67" i="28"/>
  <c r="Y66" i="28"/>
  <c r="Y65" i="28"/>
  <c r="Y64" i="28"/>
  <c r="Y63" i="28"/>
  <c r="Y62" i="28"/>
  <c r="Y38" i="28"/>
  <c r="Y37" i="28"/>
  <c r="Y36" i="28"/>
  <c r="Y35" i="28"/>
  <c r="Y34" i="28"/>
  <c r="Y33" i="28"/>
  <c r="Y32" i="28"/>
  <c r="Y31" i="28"/>
  <c r="Y30" i="28"/>
  <c r="Y29" i="28"/>
  <c r="Y28" i="28"/>
  <c r="Y27" i="28"/>
  <c r="Y26" i="28"/>
  <c r="Y25" i="28"/>
  <c r="Y24" i="28"/>
  <c r="Y23" i="28"/>
  <c r="Y22" i="28"/>
  <c r="Y21" i="28"/>
  <c r="Y20" i="28"/>
  <c r="Y19" i="28"/>
  <c r="Y18" i="28"/>
  <c r="Y17" i="28"/>
  <c r="Y16" i="28"/>
  <c r="Y15" i="28"/>
  <c r="Y14" i="28"/>
  <c r="Y13" i="28"/>
  <c r="Y12" i="28"/>
  <c r="Y11" i="28"/>
  <c r="Y10" i="28"/>
  <c r="Y9" i="28"/>
  <c r="Y7" i="28"/>
  <c r="P3" i="28"/>
  <c r="O3" i="28"/>
  <c r="L6" i="5" s="1"/>
  <c r="V156" i="27"/>
  <c r="Q3" i="27" s="1"/>
  <c r="S156" i="27"/>
  <c r="M156" i="27"/>
  <c r="N3" i="27" s="1"/>
  <c r="K5" i="5" s="1"/>
  <c r="Y155" i="27"/>
  <c r="Y154" i="27"/>
  <c r="Y153" i="27"/>
  <c r="Y152" i="27"/>
  <c r="Y151" i="27"/>
  <c r="Y150" i="27"/>
  <c r="Y149" i="27"/>
  <c r="Y148" i="27"/>
  <c r="Y147" i="27"/>
  <c r="Y146" i="27"/>
  <c r="Y145" i="27"/>
  <c r="Y144" i="27"/>
  <c r="Y143" i="27"/>
  <c r="Y142" i="27"/>
  <c r="Y141" i="27"/>
  <c r="Y74" i="27"/>
  <c r="Y73" i="27"/>
  <c r="Y72" i="27"/>
  <c r="Y71" i="27"/>
  <c r="Y70" i="27"/>
  <c r="Y69" i="27"/>
  <c r="Y68" i="27"/>
  <c r="Y67" i="27"/>
  <c r="Y66" i="27"/>
  <c r="Y65" i="27"/>
  <c r="Y64" i="27"/>
  <c r="Y63" i="27"/>
  <c r="Y62" i="27"/>
  <c r="Y61" i="27"/>
  <c r="Y37" i="27"/>
  <c r="Y36" i="27"/>
  <c r="Y35" i="27"/>
  <c r="Y34" i="27"/>
  <c r="Y33" i="27"/>
  <c r="Y32" i="27"/>
  <c r="Y31" i="27"/>
  <c r="Y30" i="27"/>
  <c r="Y29" i="27"/>
  <c r="Y28" i="27"/>
  <c r="Y27" i="27"/>
  <c r="Y26" i="27"/>
  <c r="Y25" i="27"/>
  <c r="Y24" i="27"/>
  <c r="Y23" i="27"/>
  <c r="Y22" i="27"/>
  <c r="Y21" i="27"/>
  <c r="Y20" i="27"/>
  <c r="Y19" i="27"/>
  <c r="Y18" i="27"/>
  <c r="Y17" i="27"/>
  <c r="Y16" i="27"/>
  <c r="Y15" i="27"/>
  <c r="Y14" i="27"/>
  <c r="Y13" i="27"/>
  <c r="Y12" i="27"/>
  <c r="Y11" i="27"/>
  <c r="Y10" i="27"/>
  <c r="Y9" i="27"/>
  <c r="Y8" i="27"/>
  <c r="P3" i="27"/>
  <c r="K7" i="5" s="1"/>
  <c r="O3" i="27"/>
  <c r="K6" i="5" s="1"/>
  <c r="V156" i="26"/>
  <c r="Q3" i="26" s="1"/>
  <c r="S156" i="26"/>
  <c r="M156" i="26"/>
  <c r="N3" i="26" s="1"/>
  <c r="J5" i="5" s="1"/>
  <c r="Y155" i="26"/>
  <c r="Y154" i="26"/>
  <c r="Y153" i="26"/>
  <c r="Y152" i="26"/>
  <c r="Y151" i="26"/>
  <c r="Y150" i="26"/>
  <c r="Y149" i="26"/>
  <c r="Y148" i="26"/>
  <c r="Y147" i="26"/>
  <c r="Y146" i="26"/>
  <c r="Y145" i="26"/>
  <c r="Y144" i="26"/>
  <c r="Y143" i="26"/>
  <c r="Y142" i="26"/>
  <c r="Y75" i="26"/>
  <c r="Y74" i="26"/>
  <c r="Y73" i="26"/>
  <c r="Y72" i="26"/>
  <c r="Y71" i="26"/>
  <c r="Y70" i="26"/>
  <c r="Y69" i="26"/>
  <c r="Y68" i="26"/>
  <c r="Y67" i="26"/>
  <c r="Y66" i="26"/>
  <c r="Y65" i="26"/>
  <c r="Y41" i="26"/>
  <c r="Y40" i="26"/>
  <c r="Y39" i="26"/>
  <c r="Y38" i="26"/>
  <c r="Y37" i="26"/>
  <c r="Y36" i="26"/>
  <c r="Y35" i="26"/>
  <c r="Y34" i="26"/>
  <c r="Y33" i="26"/>
  <c r="Y32" i="26"/>
  <c r="Y31" i="26"/>
  <c r="Y30" i="26"/>
  <c r="Y29" i="26"/>
  <c r="Y28" i="26"/>
  <c r="Y27" i="26"/>
  <c r="Y26" i="26"/>
  <c r="Y25" i="26"/>
  <c r="Y24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8" i="26"/>
  <c r="Y7" i="26"/>
  <c r="P3" i="26"/>
  <c r="J7" i="5" s="1"/>
  <c r="O3" i="26"/>
  <c r="J6" i="5" s="1"/>
  <c r="V157" i="25"/>
  <c r="Q3" i="25" s="1"/>
  <c r="S157" i="25"/>
  <c r="M157" i="25"/>
  <c r="N3" i="25" s="1"/>
  <c r="Y156" i="25"/>
  <c r="Y155" i="25"/>
  <c r="Y154" i="25"/>
  <c r="Y153" i="25"/>
  <c r="Y152" i="25"/>
  <c r="Y151" i="25"/>
  <c r="Y150" i="25"/>
  <c r="Y149" i="25"/>
  <c r="Y148" i="25"/>
  <c r="Y147" i="25"/>
  <c r="Y146" i="25"/>
  <c r="Y145" i="25"/>
  <c r="Y144" i="25"/>
  <c r="Y143" i="25"/>
  <c r="Y76" i="25"/>
  <c r="Y75" i="25"/>
  <c r="Y74" i="25"/>
  <c r="Y73" i="25"/>
  <c r="Y72" i="25"/>
  <c r="Y71" i="25"/>
  <c r="Y70" i="25"/>
  <c r="Y69" i="25"/>
  <c r="Y68" i="25"/>
  <c r="Y67" i="25"/>
  <c r="Y66" i="25"/>
  <c r="Y65" i="25"/>
  <c r="Y64" i="25"/>
  <c r="Y63" i="25"/>
  <c r="Y62" i="25"/>
  <c r="Y61" i="25"/>
  <c r="Y60" i="25"/>
  <c r="Y59" i="25"/>
  <c r="Y58" i="25"/>
  <c r="Y57" i="25"/>
  <c r="Y56" i="25"/>
  <c r="Y55" i="25"/>
  <c r="Y31" i="25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P3" i="25"/>
  <c r="I7" i="5" s="1"/>
  <c r="O3" i="25"/>
  <c r="I6" i="5" s="1"/>
  <c r="V158" i="24"/>
  <c r="Q3" i="24" s="1"/>
  <c r="S158" i="24"/>
  <c r="M158" i="24"/>
  <c r="N3" i="24" s="1"/>
  <c r="H5" i="5" s="1"/>
  <c r="Y157" i="24"/>
  <c r="Y156" i="24"/>
  <c r="Y155" i="24"/>
  <c r="Y154" i="24"/>
  <c r="Y153" i="24"/>
  <c r="Y152" i="24"/>
  <c r="Y151" i="24"/>
  <c r="Y150" i="24"/>
  <c r="Y149" i="24"/>
  <c r="Y148" i="24"/>
  <c r="Y147" i="24"/>
  <c r="Y146" i="24"/>
  <c r="Y145" i="24"/>
  <c r="Y144" i="24"/>
  <c r="Y143" i="24"/>
  <c r="Y76" i="24"/>
  <c r="Y75" i="24"/>
  <c r="Y74" i="24"/>
  <c r="Y73" i="24"/>
  <c r="Y72" i="24"/>
  <c r="Y71" i="24"/>
  <c r="Y70" i="24"/>
  <c r="Y69" i="24"/>
  <c r="Y68" i="24"/>
  <c r="Y67" i="24"/>
  <c r="Y66" i="24"/>
  <c r="Y65" i="24"/>
  <c r="Y64" i="24"/>
  <c r="Y63" i="24"/>
  <c r="Y62" i="24"/>
  <c r="Y61" i="24"/>
  <c r="Y60" i="24"/>
  <c r="Y59" i="24"/>
  <c r="Y58" i="24"/>
  <c r="Y57" i="24"/>
  <c r="Y56" i="24"/>
  <c r="Y55" i="24"/>
  <c r="Y54" i="24"/>
  <c r="Y53" i="24"/>
  <c r="Y52" i="24"/>
  <c r="Y51" i="24"/>
  <c r="Y27" i="24"/>
  <c r="Y26" i="24"/>
  <c r="Y25" i="24"/>
  <c r="Y24" i="24"/>
  <c r="Y23" i="24"/>
  <c r="Y22" i="24"/>
  <c r="Y21" i="24"/>
  <c r="Y20" i="24"/>
  <c r="Y19" i="24"/>
  <c r="Y18" i="24"/>
  <c r="Y17" i="24"/>
  <c r="Y15" i="24"/>
  <c r="Y14" i="24"/>
  <c r="Y13" i="24"/>
  <c r="Y11" i="24"/>
  <c r="Y10" i="24"/>
  <c r="Y9" i="24"/>
  <c r="Y8" i="24"/>
  <c r="Y7" i="24"/>
  <c r="P3" i="24"/>
  <c r="O3" i="24"/>
  <c r="H6" i="5" s="1"/>
  <c r="V156" i="23"/>
  <c r="Q3" i="23" s="1"/>
  <c r="S156" i="23"/>
  <c r="M156" i="23"/>
  <c r="N3" i="23" s="1"/>
  <c r="Y155" i="23"/>
  <c r="Y154" i="23"/>
  <c r="Y153" i="23"/>
  <c r="Y152" i="23"/>
  <c r="Y151" i="23"/>
  <c r="Y150" i="23"/>
  <c r="Y149" i="23"/>
  <c r="Y148" i="23"/>
  <c r="Y147" i="23"/>
  <c r="Y145" i="23"/>
  <c r="Y144" i="23"/>
  <c r="Y143" i="23"/>
  <c r="Y142" i="23"/>
  <c r="Y141" i="23"/>
  <c r="Y75" i="23"/>
  <c r="Y74" i="23"/>
  <c r="Y73" i="23"/>
  <c r="Y72" i="23"/>
  <c r="Y71" i="23"/>
  <c r="Y70" i="23"/>
  <c r="Y69" i="23"/>
  <c r="Y68" i="23"/>
  <c r="Y67" i="23"/>
  <c r="Y66" i="23"/>
  <c r="Y65" i="23"/>
  <c r="Y64" i="23"/>
  <c r="Y63" i="23"/>
  <c r="Y62" i="23"/>
  <c r="Y61" i="23"/>
  <c r="Y60" i="23"/>
  <c r="Y59" i="23"/>
  <c r="Y58" i="23"/>
  <c r="Y57" i="23"/>
  <c r="Y56" i="23"/>
  <c r="Y55" i="23"/>
  <c r="Y54" i="23"/>
  <c r="Y53" i="23"/>
  <c r="Y52" i="23"/>
  <c r="Y51" i="23"/>
  <c r="Y27" i="23"/>
  <c r="Y26" i="23"/>
  <c r="Y25" i="23"/>
  <c r="Y24" i="23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P3" i="23"/>
  <c r="G7" i="5" s="1"/>
  <c r="O3" i="23"/>
  <c r="G6" i="5" s="1"/>
  <c r="V156" i="22"/>
  <c r="Q3" i="22" s="1"/>
  <c r="S156" i="22"/>
  <c r="M156" i="22"/>
  <c r="N3" i="22" s="1"/>
  <c r="F5" i="5" s="1"/>
  <c r="Y155" i="22"/>
  <c r="Y154" i="22"/>
  <c r="Y153" i="22"/>
  <c r="Y152" i="22"/>
  <c r="Y151" i="22"/>
  <c r="Y150" i="22"/>
  <c r="Y149" i="22"/>
  <c r="Y148" i="22"/>
  <c r="Y147" i="22"/>
  <c r="Y143" i="22"/>
  <c r="Y137" i="22"/>
  <c r="Y136" i="22"/>
  <c r="Y135" i="22"/>
  <c r="Y71" i="22"/>
  <c r="Y70" i="22"/>
  <c r="Y69" i="22"/>
  <c r="Y68" i="22"/>
  <c r="Y67" i="22"/>
  <c r="Y66" i="22"/>
  <c r="Y44" i="22"/>
  <c r="Y43" i="22"/>
  <c r="Y42" i="22"/>
  <c r="Y41" i="22"/>
  <c r="Y40" i="22"/>
  <c r="Y39" i="22"/>
  <c r="Y38" i="22"/>
  <c r="Y37" i="22"/>
  <c r="Y36" i="22"/>
  <c r="Y35" i="22"/>
  <c r="Y34" i="22"/>
  <c r="Y33" i="22"/>
  <c r="Y32" i="22"/>
  <c r="Y31" i="22"/>
  <c r="Y30" i="22"/>
  <c r="Y29" i="22"/>
  <c r="Y28" i="22"/>
  <c r="Y27" i="22"/>
  <c r="Y26" i="22"/>
  <c r="Y25" i="22"/>
  <c r="Y24" i="22"/>
  <c r="Y23" i="22"/>
  <c r="Y22" i="22"/>
  <c r="Y21" i="22"/>
  <c r="Y20" i="22"/>
  <c r="Y19" i="22"/>
  <c r="Y18" i="22"/>
  <c r="Y17" i="22"/>
  <c r="Y16" i="22"/>
  <c r="Y15" i="22"/>
  <c r="Y14" i="22"/>
  <c r="Y13" i="22"/>
  <c r="Y12" i="22"/>
  <c r="Y11" i="22"/>
  <c r="Y10" i="22"/>
  <c r="Y9" i="22"/>
  <c r="Y8" i="22"/>
  <c r="Y7" i="22"/>
  <c r="P3" i="22"/>
  <c r="F7" i="5" s="1"/>
  <c r="O3" i="22"/>
  <c r="F6" i="5" s="1"/>
  <c r="V156" i="21"/>
  <c r="Q3" i="21" s="1"/>
  <c r="S156" i="21"/>
  <c r="M156" i="21"/>
  <c r="N3" i="21" s="1"/>
  <c r="E5" i="5" s="1"/>
  <c r="Y155" i="21"/>
  <c r="K155" i="21"/>
  <c r="Y154" i="21"/>
  <c r="K154" i="21"/>
  <c r="Y153" i="21"/>
  <c r="K153" i="21"/>
  <c r="Y152" i="21"/>
  <c r="K152" i="21"/>
  <c r="Y151" i="21"/>
  <c r="K151" i="21"/>
  <c r="Y150" i="21"/>
  <c r="K150" i="21"/>
  <c r="Y149" i="21"/>
  <c r="K149" i="21"/>
  <c r="Y148" i="21"/>
  <c r="K148" i="21"/>
  <c r="Y141" i="21"/>
  <c r="K141" i="21"/>
  <c r="Y140" i="21"/>
  <c r="K140" i="21"/>
  <c r="Y139" i="21"/>
  <c r="K139" i="21"/>
  <c r="Y138" i="21"/>
  <c r="K138" i="21"/>
  <c r="Y137" i="21"/>
  <c r="K137" i="21"/>
  <c r="Y136" i="21"/>
  <c r="K136" i="21"/>
  <c r="Y135" i="21"/>
  <c r="K135" i="21"/>
  <c r="Y134" i="21"/>
  <c r="K134" i="21"/>
  <c r="Y133" i="21"/>
  <c r="K133" i="21"/>
  <c r="Y132" i="21"/>
  <c r="K132" i="21"/>
  <c r="Y131" i="21"/>
  <c r="K131" i="21"/>
  <c r="Y130" i="21"/>
  <c r="K130" i="21"/>
  <c r="Y69" i="21"/>
  <c r="K69" i="21"/>
  <c r="Y68" i="21"/>
  <c r="K68" i="21"/>
  <c r="Y67" i="21"/>
  <c r="K67" i="21"/>
  <c r="Y66" i="21"/>
  <c r="K66" i="21"/>
  <c r="Y65" i="21"/>
  <c r="K65" i="21"/>
  <c r="Y64" i="21"/>
  <c r="K64" i="21"/>
  <c r="Y63" i="21"/>
  <c r="K63" i="21"/>
  <c r="Y62" i="21"/>
  <c r="K62" i="21"/>
  <c r="Y61" i="21"/>
  <c r="K61" i="21"/>
  <c r="Y60" i="21"/>
  <c r="K60" i="21"/>
  <c r="Y35" i="21"/>
  <c r="K35" i="21"/>
  <c r="Y34" i="21"/>
  <c r="K34" i="21"/>
  <c r="Y33" i="21"/>
  <c r="K33" i="21"/>
  <c r="Y32" i="21"/>
  <c r="K32" i="21"/>
  <c r="Y31" i="21"/>
  <c r="K31" i="21"/>
  <c r="Y30" i="21"/>
  <c r="K30" i="21"/>
  <c r="Y29" i="21"/>
  <c r="K29" i="21"/>
  <c r="Y28" i="21"/>
  <c r="K28" i="21"/>
  <c r="Y27" i="21"/>
  <c r="K27" i="21"/>
  <c r="Y26" i="21"/>
  <c r="K26" i="21"/>
  <c r="Y25" i="21"/>
  <c r="K25" i="21"/>
  <c r="Y24" i="21"/>
  <c r="K24" i="21"/>
  <c r="Y23" i="21"/>
  <c r="K23" i="21"/>
  <c r="Y22" i="21"/>
  <c r="K22" i="21"/>
  <c r="Y21" i="21"/>
  <c r="K21" i="21"/>
  <c r="Y20" i="21"/>
  <c r="K20" i="21"/>
  <c r="Y19" i="21"/>
  <c r="K19" i="21"/>
  <c r="Y18" i="21"/>
  <c r="K18" i="21"/>
  <c r="Y17" i="21"/>
  <c r="K17" i="21"/>
  <c r="Y16" i="21"/>
  <c r="K16" i="21"/>
  <c r="Y15" i="21"/>
  <c r="K15" i="21"/>
  <c r="K14" i="21"/>
  <c r="Y14" i="21"/>
  <c r="Y13" i="21"/>
  <c r="K13" i="21"/>
  <c r="K12" i="21"/>
  <c r="Y12" i="21"/>
  <c r="Y11" i="21"/>
  <c r="K11" i="21"/>
  <c r="Y10" i="21"/>
  <c r="Y9" i="21"/>
  <c r="K9" i="21"/>
  <c r="K8" i="21"/>
  <c r="Y8" i="21"/>
  <c r="K7" i="21"/>
  <c r="Y7" i="21"/>
  <c r="P3" i="21"/>
  <c r="E7" i="5" s="1"/>
  <c r="O3" i="21"/>
  <c r="E6" i="5" s="1"/>
  <c r="V157" i="20"/>
  <c r="Q3" i="20" s="1"/>
  <c r="D8" i="5" s="1"/>
  <c r="S157" i="20"/>
  <c r="M157" i="20"/>
  <c r="N3" i="20" s="1"/>
  <c r="D5" i="5" s="1"/>
  <c r="Y156" i="20"/>
  <c r="K156" i="20"/>
  <c r="Y88" i="20"/>
  <c r="K88" i="20"/>
  <c r="Y87" i="20"/>
  <c r="K87" i="20"/>
  <c r="Y86" i="20"/>
  <c r="K86" i="20"/>
  <c r="Y85" i="20"/>
  <c r="K85" i="20"/>
  <c r="Y84" i="20"/>
  <c r="K84" i="20"/>
  <c r="Y83" i="20"/>
  <c r="K83" i="20"/>
  <c r="Y82" i="20"/>
  <c r="K82" i="20"/>
  <c r="Y81" i="20"/>
  <c r="K81" i="20"/>
  <c r="Y80" i="20"/>
  <c r="K80" i="20"/>
  <c r="Y79" i="20"/>
  <c r="K79" i="20"/>
  <c r="Y78" i="20"/>
  <c r="K78" i="20"/>
  <c r="Y77" i="20"/>
  <c r="K77" i="20"/>
  <c r="Y76" i="20"/>
  <c r="K76" i="20"/>
  <c r="Y75" i="20"/>
  <c r="K75" i="20"/>
  <c r="Y74" i="20"/>
  <c r="K74" i="20"/>
  <c r="Y73" i="20"/>
  <c r="K73" i="20"/>
  <c r="Y72" i="20"/>
  <c r="K72" i="20"/>
  <c r="Y71" i="20"/>
  <c r="K71" i="20"/>
  <c r="Y70" i="20"/>
  <c r="K70" i="20"/>
  <c r="Y69" i="20"/>
  <c r="K69" i="20"/>
  <c r="Y68" i="20"/>
  <c r="K68" i="20"/>
  <c r="Y67" i="20"/>
  <c r="K67" i="20"/>
  <c r="Y66" i="20"/>
  <c r="K66" i="20"/>
  <c r="Y40" i="20"/>
  <c r="K40" i="20"/>
  <c r="Y39" i="20"/>
  <c r="K39" i="20"/>
  <c r="Y38" i="20"/>
  <c r="K38" i="20"/>
  <c r="Y37" i="20"/>
  <c r="K37" i="20"/>
  <c r="Y36" i="20"/>
  <c r="K36" i="20"/>
  <c r="Y35" i="20"/>
  <c r="K35" i="20"/>
  <c r="Y34" i="20"/>
  <c r="K34" i="20"/>
  <c r="Y33" i="20"/>
  <c r="K33" i="20"/>
  <c r="Y32" i="20"/>
  <c r="K32" i="20"/>
  <c r="Y31" i="20"/>
  <c r="K31" i="20"/>
  <c r="Y30" i="20"/>
  <c r="K30" i="20"/>
  <c r="Y29" i="20"/>
  <c r="K29" i="20"/>
  <c r="Y28" i="20"/>
  <c r="K28" i="20"/>
  <c r="Y27" i="20"/>
  <c r="K27" i="20"/>
  <c r="Y26" i="20"/>
  <c r="K26" i="20"/>
  <c r="Y25" i="20"/>
  <c r="K25" i="20"/>
  <c r="Y24" i="20"/>
  <c r="K24" i="20"/>
  <c r="Y23" i="20"/>
  <c r="K23" i="20"/>
  <c r="K22" i="20"/>
  <c r="Y22" i="20" s="1"/>
  <c r="K21" i="20"/>
  <c r="Y21" i="20" s="1"/>
  <c r="K20" i="20"/>
  <c r="Y20" i="20" s="1"/>
  <c r="K19" i="20"/>
  <c r="Y19" i="20" s="1"/>
  <c r="K18" i="20"/>
  <c r="Y18" i="20"/>
  <c r="K17" i="20"/>
  <c r="Y17" i="20" s="1"/>
  <c r="K16" i="20"/>
  <c r="Y16" i="20" s="1"/>
  <c r="K15" i="20"/>
  <c r="Y15" i="20" s="1"/>
  <c r="K14" i="20"/>
  <c r="Y14" i="20"/>
  <c r="K13" i="20"/>
  <c r="Y13" i="20" s="1"/>
  <c r="K12" i="20"/>
  <c r="Y12" i="20" s="1"/>
  <c r="K11" i="20"/>
  <c r="Y11" i="20" s="1"/>
  <c r="K10" i="20"/>
  <c r="Y10" i="20"/>
  <c r="K9" i="20"/>
  <c r="K8" i="20"/>
  <c r="Y8" i="20"/>
  <c r="K7" i="20"/>
  <c r="Y7" i="20" s="1"/>
  <c r="P3" i="20"/>
  <c r="O3" i="20"/>
  <c r="D6" i="5" s="1"/>
  <c r="V152" i="19"/>
  <c r="Q3" i="19" s="1"/>
  <c r="S152" i="19"/>
  <c r="M152" i="19"/>
  <c r="N3" i="19" s="1"/>
  <c r="C5" i="5" s="1"/>
  <c r="Y151" i="19"/>
  <c r="K151" i="19"/>
  <c r="Y150" i="19"/>
  <c r="K150" i="19"/>
  <c r="Y149" i="19"/>
  <c r="K149" i="19"/>
  <c r="Y148" i="19"/>
  <c r="K148" i="19"/>
  <c r="Y147" i="19"/>
  <c r="K147" i="19"/>
  <c r="Y146" i="19"/>
  <c r="K146" i="19"/>
  <c r="Y145" i="19"/>
  <c r="K145" i="19"/>
  <c r="Y144" i="19"/>
  <c r="K144" i="19"/>
  <c r="Y143" i="19"/>
  <c r="K143" i="19"/>
  <c r="Y142" i="19"/>
  <c r="K142" i="19"/>
  <c r="Y141" i="19"/>
  <c r="K141" i="19"/>
  <c r="Y140" i="19"/>
  <c r="K140" i="19"/>
  <c r="Y139" i="19"/>
  <c r="K139" i="19"/>
  <c r="Y138" i="19"/>
  <c r="K138" i="19"/>
  <c r="Y137" i="19"/>
  <c r="K137" i="19"/>
  <c r="Y136" i="19"/>
  <c r="K136" i="19"/>
  <c r="Y135" i="19"/>
  <c r="K135" i="19"/>
  <c r="Y134" i="19"/>
  <c r="K134" i="19"/>
  <c r="Y133" i="19"/>
  <c r="K133" i="19"/>
  <c r="Y132" i="19"/>
  <c r="K132" i="19"/>
  <c r="Y131" i="19"/>
  <c r="K131" i="19"/>
  <c r="Y130" i="19"/>
  <c r="K130" i="19"/>
  <c r="Y129" i="19"/>
  <c r="K129" i="19"/>
  <c r="Y128" i="19"/>
  <c r="K128" i="19"/>
  <c r="Y127" i="19"/>
  <c r="K127" i="19"/>
  <c r="Y126" i="19"/>
  <c r="K126" i="19"/>
  <c r="Y125" i="19"/>
  <c r="K125" i="19"/>
  <c r="Y124" i="19"/>
  <c r="K124" i="19"/>
  <c r="Y123" i="19"/>
  <c r="K123" i="19"/>
  <c r="Y122" i="19"/>
  <c r="K122" i="19"/>
  <c r="Y121" i="19"/>
  <c r="K121" i="19"/>
  <c r="Y120" i="19"/>
  <c r="K120" i="19"/>
  <c r="Y119" i="19"/>
  <c r="K119" i="19"/>
  <c r="Y118" i="19"/>
  <c r="K118" i="19"/>
  <c r="Y89" i="19"/>
  <c r="K89" i="19"/>
  <c r="Y88" i="19"/>
  <c r="K88" i="19"/>
  <c r="Y87" i="19"/>
  <c r="K87" i="19"/>
  <c r="Y86" i="19"/>
  <c r="K86" i="19"/>
  <c r="Y85" i="19"/>
  <c r="K85" i="19"/>
  <c r="Y84" i="19"/>
  <c r="K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P3" i="19"/>
  <c r="C7" i="5" s="1"/>
  <c r="O3" i="19"/>
  <c r="C6" i="5" s="1"/>
  <c r="P3" i="3"/>
  <c r="B7" i="5" s="1"/>
  <c r="O3" i="3"/>
  <c r="B6" i="5" s="1"/>
  <c r="Y48" i="3"/>
  <c r="K48" i="3"/>
  <c r="Y47" i="3"/>
  <c r="K47" i="3"/>
  <c r="Y46" i="3"/>
  <c r="K46" i="3"/>
  <c r="Y45" i="3"/>
  <c r="K45" i="3"/>
  <c r="Y44" i="3"/>
  <c r="K44" i="3"/>
  <c r="Y43" i="3"/>
  <c r="K43" i="3"/>
  <c r="Y42" i="3"/>
  <c r="K42" i="3"/>
  <c r="Y41" i="3"/>
  <c r="K41" i="3"/>
  <c r="Y40" i="3"/>
  <c r="K40" i="3"/>
  <c r="Y39" i="3"/>
  <c r="K39" i="3"/>
  <c r="K27" i="3"/>
  <c r="Y27" i="3"/>
  <c r="K26" i="3"/>
  <c r="Y26" i="3"/>
  <c r="K25" i="3"/>
  <c r="Y25" i="3"/>
  <c r="Y24" i="3"/>
  <c r="K24" i="3"/>
  <c r="K23" i="3"/>
  <c r="Y23" i="3"/>
  <c r="K22" i="3"/>
  <c r="Y22" i="3"/>
  <c r="K21" i="3"/>
  <c r="Y21" i="3"/>
  <c r="Y20" i="3"/>
  <c r="K20" i="3"/>
  <c r="K19" i="3"/>
  <c r="Y19" i="3"/>
  <c r="K18" i="3"/>
  <c r="Y18" i="3"/>
  <c r="Y7" i="23"/>
  <c r="K15" i="3"/>
  <c r="Y37" i="3"/>
  <c r="K37" i="3"/>
  <c r="Y36" i="3"/>
  <c r="K36" i="3"/>
  <c r="Y35" i="3"/>
  <c r="K35" i="3"/>
  <c r="Y34" i="3"/>
  <c r="K34" i="3"/>
  <c r="Y33" i="3"/>
  <c r="K33" i="3"/>
  <c r="Y32" i="3"/>
  <c r="K32" i="3"/>
  <c r="Y31" i="3"/>
  <c r="K31" i="3"/>
  <c r="Y30" i="3"/>
  <c r="K30" i="3"/>
  <c r="Y29" i="3"/>
  <c r="K29" i="3"/>
  <c r="K28" i="3"/>
  <c r="Y28" i="3"/>
  <c r="Y52" i="3"/>
  <c r="Y51" i="3"/>
  <c r="K51" i="3"/>
  <c r="Y50" i="3"/>
  <c r="K50" i="3"/>
  <c r="Y49" i="3"/>
  <c r="K49" i="3"/>
  <c r="Y54" i="3"/>
  <c r="Y55" i="3"/>
  <c r="Y56" i="3"/>
  <c r="Y57" i="3"/>
  <c r="Y58" i="3"/>
  <c r="Y59" i="3"/>
  <c r="Y60" i="3"/>
  <c r="Y61" i="3"/>
  <c r="Y62" i="3"/>
  <c r="Y63" i="3"/>
  <c r="Y64" i="3"/>
  <c r="K64" i="3"/>
  <c r="K63" i="3"/>
  <c r="K62" i="3"/>
  <c r="K61" i="3"/>
  <c r="K60" i="3"/>
  <c r="K59" i="3"/>
  <c r="K58" i="3"/>
  <c r="K57" i="3"/>
  <c r="K56" i="3"/>
  <c r="K55" i="3"/>
  <c r="K54" i="3"/>
  <c r="K53" i="3"/>
  <c r="K38" i="3"/>
  <c r="K17" i="3"/>
  <c r="Y17" i="3"/>
  <c r="K16" i="3"/>
  <c r="Y16" i="3"/>
  <c r="Y15" i="3"/>
  <c r="K14" i="3"/>
  <c r="Y14" i="3"/>
  <c r="K13" i="3"/>
  <c r="Y13" i="3"/>
  <c r="K12" i="3"/>
  <c r="Y12" i="3"/>
  <c r="K11" i="3"/>
  <c r="Y11" i="3"/>
  <c r="K10" i="3"/>
  <c r="Y10" i="3"/>
  <c r="K9" i="3"/>
  <c r="Y9" i="3"/>
  <c r="Y8" i="3"/>
  <c r="Y38" i="3"/>
  <c r="Y53" i="3"/>
  <c r="K7" i="3"/>
  <c r="Y7" i="3"/>
  <c r="V156" i="3"/>
  <c r="Q3" i="3" s="1"/>
  <c r="S156" i="3"/>
  <c r="M156" i="3"/>
  <c r="N3" i="3" s="1"/>
  <c r="B5" i="5" s="1"/>
  <c r="K156" i="28" l="1"/>
  <c r="M3" i="28" s="1"/>
  <c r="L4" i="5" s="1"/>
  <c r="K156" i="26"/>
  <c r="M3" i="26" s="1"/>
  <c r="J4" i="5" s="1"/>
  <c r="Y156" i="29"/>
  <c r="S3" i="29" s="1"/>
  <c r="F9" i="42" s="1"/>
  <c r="K156" i="27"/>
  <c r="M3" i="27" s="1"/>
  <c r="R3" i="27" s="1"/>
  <c r="E9" i="40" s="1"/>
  <c r="Y157" i="25"/>
  <c r="S3" i="25" s="1"/>
  <c r="F9" i="38" s="1"/>
  <c r="B9" i="38"/>
  <c r="B9" i="34"/>
  <c r="B9" i="41"/>
  <c r="Y156" i="3"/>
  <c r="S3" i="3" s="1"/>
  <c r="F9" i="44" s="1"/>
  <c r="K158" i="24"/>
  <c r="M3" i="24" s="1"/>
  <c r="R3" i="24" s="1"/>
  <c r="E9" i="37" s="1"/>
  <c r="M6" i="5"/>
  <c r="N6" i="5" s="1"/>
  <c r="Y156" i="22"/>
  <c r="S3" i="22" s="1"/>
  <c r="F9" i="35" s="1"/>
  <c r="Y156" i="21"/>
  <c r="S3" i="21" s="1"/>
  <c r="F9" i="34" s="1"/>
  <c r="K156" i="3"/>
  <c r="M3" i="3" s="1"/>
  <c r="R3" i="3" s="1"/>
  <c r="E9" i="44" s="1"/>
  <c r="K156" i="23"/>
  <c r="M3" i="23" s="1"/>
  <c r="G4" i="5" s="1"/>
  <c r="G9" i="5" s="1"/>
  <c r="K156" i="21"/>
  <c r="M3" i="21" s="1"/>
  <c r="E4" i="5" s="1"/>
  <c r="E9" i="5" s="1"/>
  <c r="Y156" i="27"/>
  <c r="S3" i="27" s="1"/>
  <c r="F9" i="40" s="1"/>
  <c r="K157" i="20"/>
  <c r="M3" i="20" s="1"/>
  <c r="D4" i="5" s="1"/>
  <c r="L8" i="5"/>
  <c r="D9" i="41"/>
  <c r="Y156" i="28"/>
  <c r="S3" i="28" s="1"/>
  <c r="F9" i="41" s="1"/>
  <c r="B9" i="40"/>
  <c r="Y156" i="26"/>
  <c r="S3" i="26" s="1"/>
  <c r="F9" i="39" s="1"/>
  <c r="B9" i="39"/>
  <c r="Y158" i="24"/>
  <c r="S3" i="24" s="1"/>
  <c r="F9" i="37" s="1"/>
  <c r="Y156" i="23"/>
  <c r="S3" i="23" s="1"/>
  <c r="F9" i="36" s="1"/>
  <c r="B9" i="36"/>
  <c r="A9" i="35"/>
  <c r="F4" i="5"/>
  <c r="A9" i="42"/>
  <c r="M4" i="5"/>
  <c r="A9" i="40"/>
  <c r="K4" i="5"/>
  <c r="F8" i="5"/>
  <c r="D9" i="35"/>
  <c r="G8" i="5"/>
  <c r="D9" i="36"/>
  <c r="I5" i="5"/>
  <c r="A9" i="38"/>
  <c r="M8" i="5"/>
  <c r="D9" i="42"/>
  <c r="G5" i="5"/>
  <c r="E8" i="5"/>
  <c r="D9" i="34"/>
  <c r="H8" i="5"/>
  <c r="D9" i="37"/>
  <c r="I8" i="5"/>
  <c r="D9" i="38"/>
  <c r="J8" i="5"/>
  <c r="D9" i="39"/>
  <c r="K8" i="5"/>
  <c r="D9" i="40"/>
  <c r="B8" i="5"/>
  <c r="D9" i="44"/>
  <c r="A9" i="41"/>
  <c r="Y9" i="20"/>
  <c r="Y157" i="20" s="1"/>
  <c r="S3" i="20" s="1"/>
  <c r="F9" i="33" s="1"/>
  <c r="R3" i="29"/>
  <c r="E9" i="42" s="1"/>
  <c r="R3" i="28"/>
  <c r="E9" i="41" s="1"/>
  <c r="B9" i="37"/>
  <c r="B9" i="35"/>
  <c r="B9" i="44"/>
  <c r="D9" i="33"/>
  <c r="B9" i="33"/>
  <c r="D9" i="43"/>
  <c r="C8" i="5"/>
  <c r="K152" i="19"/>
  <c r="M3" i="19" s="1"/>
  <c r="R3" i="19" s="1"/>
  <c r="E9" i="43" s="1"/>
  <c r="Y152" i="19"/>
  <c r="S3" i="19" s="1"/>
  <c r="F9" i="43" s="1"/>
  <c r="C9" i="41"/>
  <c r="C9" i="43"/>
  <c r="L7" i="5"/>
  <c r="B9" i="43"/>
  <c r="C9" i="37"/>
  <c r="H7" i="5"/>
  <c r="C9" i="39"/>
  <c r="R3" i="25"/>
  <c r="E9" i="38" s="1"/>
  <c r="D7" i="5"/>
  <c r="C9" i="33"/>
  <c r="C9" i="34"/>
  <c r="C9" i="38"/>
  <c r="C9" i="42"/>
  <c r="M7" i="5"/>
  <c r="C9" i="44"/>
  <c r="C9" i="35"/>
  <c r="R3" i="22"/>
  <c r="E9" i="35" s="1"/>
  <c r="C9" i="36"/>
  <c r="C9" i="40"/>
  <c r="R3" i="26" l="1"/>
  <c r="E9" i="39" s="1"/>
  <c r="A9" i="39"/>
  <c r="R3" i="21"/>
  <c r="E9" i="34" s="1"/>
  <c r="L9" i="5"/>
  <c r="K9" i="5"/>
  <c r="N5" i="5"/>
  <c r="F9" i="5"/>
  <c r="A9" i="34"/>
  <c r="A9" i="33"/>
  <c r="R3" i="20"/>
  <c r="E9" i="33" s="1"/>
  <c r="A9" i="44"/>
  <c r="B4" i="5"/>
  <c r="B9" i="5" s="1"/>
  <c r="M9" i="5"/>
  <c r="J9" i="5"/>
  <c r="H4" i="5"/>
  <c r="H9" i="5" s="1"/>
  <c r="A9" i="37"/>
  <c r="A9" i="36"/>
  <c r="R3" i="23"/>
  <c r="E9" i="36" s="1"/>
  <c r="I9" i="5"/>
  <c r="N8" i="5"/>
  <c r="D9" i="5"/>
  <c r="C4" i="5"/>
  <c r="A9" i="43"/>
  <c r="N7" i="5"/>
  <c r="N4" i="5" l="1"/>
  <c r="C9" i="5"/>
  <c r="N9" i="5" s="1"/>
</calcChain>
</file>

<file path=xl/sharedStrings.xml><?xml version="1.0" encoding="utf-8"?>
<sst xmlns="http://schemas.openxmlformats.org/spreadsheetml/2006/main" count="923" uniqueCount="115">
  <si>
    <t>성명</t>
    <phoneticPr fontId="1" type="noConversion"/>
  </si>
  <si>
    <t>차종</t>
    <phoneticPr fontId="1" type="noConversion"/>
  </si>
  <si>
    <t>차량번호</t>
    <phoneticPr fontId="1" type="noConversion"/>
  </si>
  <si>
    <t>유종</t>
    <phoneticPr fontId="1" type="noConversion"/>
  </si>
  <si>
    <t>월초 km</t>
    <phoneticPr fontId="1" type="noConversion"/>
  </si>
  <si>
    <t>월말 km</t>
    <phoneticPr fontId="1" type="noConversion"/>
  </si>
  <si>
    <t>경비내역</t>
    <phoneticPr fontId="1" type="noConversion"/>
  </si>
  <si>
    <t>여비교통비</t>
    <phoneticPr fontId="1" type="noConversion"/>
  </si>
  <si>
    <t>접대비</t>
    <phoneticPr fontId="1" type="noConversion"/>
  </si>
  <si>
    <t>차량경비</t>
    <phoneticPr fontId="1" type="noConversion"/>
  </si>
  <si>
    <t>유류비</t>
    <phoneticPr fontId="1" type="noConversion"/>
  </si>
  <si>
    <t>출발지</t>
    <phoneticPr fontId="1" type="noConversion"/>
  </si>
  <si>
    <t>고객사</t>
    <phoneticPr fontId="1" type="noConversion"/>
  </si>
  <si>
    <t>지불방법</t>
    <phoneticPr fontId="1" type="noConversion"/>
  </si>
  <si>
    <t>교통수단</t>
    <phoneticPr fontId="1" type="noConversion"/>
  </si>
  <si>
    <t>차량유형</t>
    <phoneticPr fontId="1" type="noConversion"/>
  </si>
  <si>
    <t>접대유형</t>
    <phoneticPr fontId="1" type="noConversion"/>
  </si>
  <si>
    <t>목적 및 사유</t>
    <phoneticPr fontId="1" type="noConversion"/>
  </si>
  <si>
    <t>프로젝트명</t>
    <phoneticPr fontId="1" type="noConversion"/>
  </si>
  <si>
    <t>경비</t>
    <phoneticPr fontId="1" type="noConversion"/>
  </si>
  <si>
    <t>PM</t>
    <phoneticPr fontId="1" type="noConversion"/>
  </si>
  <si>
    <t>일반 정보</t>
    <phoneticPr fontId="1" type="noConversion"/>
  </si>
  <si>
    <t>지급액</t>
    <phoneticPr fontId="1" type="noConversion"/>
  </si>
  <si>
    <t>경비유형</t>
    <phoneticPr fontId="1" type="noConversion"/>
  </si>
  <si>
    <t>도착지</t>
    <phoneticPr fontId="1" type="noConversion"/>
  </si>
  <si>
    <t>담당자 및 참석자</t>
    <phoneticPr fontId="1" type="noConversion"/>
  </si>
  <si>
    <t>비고</t>
    <phoneticPr fontId="1" type="noConversion"/>
  </si>
  <si>
    <t>일자</t>
    <phoneticPr fontId="1" type="noConversion"/>
  </si>
  <si>
    <t>프로젝트경비</t>
    <phoneticPr fontId="1" type="noConversion"/>
  </si>
  <si>
    <t>여비교통비 &amp; 프로젝트경비</t>
    <phoneticPr fontId="1" type="noConversion"/>
  </si>
  <si>
    <t>계</t>
    <phoneticPr fontId="1" type="noConversion"/>
  </si>
  <si>
    <t>소속</t>
    <phoneticPr fontId="1" type="noConversion"/>
  </si>
  <si>
    <t>유류단가</t>
    <phoneticPr fontId="1" type="noConversion"/>
  </si>
  <si>
    <t>계</t>
    <phoneticPr fontId="8" type="noConversion"/>
  </si>
  <si>
    <t>거리(km)</t>
    <phoneticPr fontId="1" type="noConversion"/>
  </si>
  <si>
    <t>물품내역</t>
    <phoneticPr fontId="1" type="noConversion"/>
  </si>
  <si>
    <t>승인여부</t>
    <phoneticPr fontId="1" type="noConversion"/>
  </si>
  <si>
    <t>경비 사용액</t>
    <phoneticPr fontId="8" type="noConversion"/>
  </si>
  <si>
    <t>경비 정산 일지(10월)</t>
    <phoneticPr fontId="1" type="noConversion"/>
  </si>
  <si>
    <t>경비 정산 일지(11월)</t>
    <phoneticPr fontId="1" type="noConversion"/>
  </si>
  <si>
    <t>경비 정산 일지(12월)</t>
    <phoneticPr fontId="1" type="noConversion"/>
  </si>
  <si>
    <t>경비구분</t>
    <phoneticPr fontId="8" type="noConversion"/>
  </si>
  <si>
    <t>월 합계</t>
    <phoneticPr fontId="8" type="noConversion"/>
  </si>
  <si>
    <t>경비 정산 일지(05월)</t>
    <phoneticPr fontId="1" type="noConversion"/>
  </si>
  <si>
    <t>경비 정산 일지(04월)</t>
    <phoneticPr fontId="1" type="noConversion"/>
  </si>
  <si>
    <t>경비 정산 일지(03월)</t>
    <phoneticPr fontId="1" type="noConversion"/>
  </si>
  <si>
    <t>경비 정산 일지(02월)</t>
    <phoneticPr fontId="1" type="noConversion"/>
  </si>
  <si>
    <t>경비 정산 일지(01월)</t>
    <phoneticPr fontId="1" type="noConversion"/>
  </si>
  <si>
    <t>경비 정산 일지(06월)</t>
    <phoneticPr fontId="1" type="noConversion"/>
  </si>
  <si>
    <t>경비 정산 일지(07월)</t>
    <phoneticPr fontId="1" type="noConversion"/>
  </si>
  <si>
    <t>경비 정산 일지(08월)</t>
    <phoneticPr fontId="1" type="noConversion"/>
  </si>
  <si>
    <t>경비 정산 일지(09월)</t>
    <phoneticPr fontId="1" type="noConversion"/>
  </si>
  <si>
    <t>사용현황 리포트</t>
    <phoneticPr fontId="1" type="noConversion"/>
  </si>
  <si>
    <t>담당자:</t>
    <phoneticPr fontId="1" type="noConversion"/>
  </si>
  <si>
    <t>Report Line</t>
    <phoneticPr fontId="1" type="noConversion"/>
  </si>
  <si>
    <t>관리자 의견</t>
    <phoneticPr fontId="1" type="noConversion"/>
  </si>
  <si>
    <t>기안자</t>
    <phoneticPr fontId="1" type="noConversion"/>
  </si>
  <si>
    <t>팀   장</t>
    <phoneticPr fontId="1" type="noConversion"/>
  </si>
  <si>
    <t>기타의견</t>
    <phoneticPr fontId="1" type="noConversion"/>
  </si>
  <si>
    <t>성     명</t>
    <phoneticPr fontId="1" type="noConversion"/>
  </si>
  <si>
    <t>프로젝트 담당PM</t>
    <phoneticPr fontId="1" type="noConversion"/>
  </si>
  <si>
    <t>사용 리포트 (03월)</t>
    <phoneticPr fontId="1" type="noConversion"/>
  </si>
  <si>
    <t>출력일자:</t>
    <phoneticPr fontId="1" type="noConversion"/>
  </si>
  <si>
    <t>경비 사용 내역</t>
    <phoneticPr fontId="1" type="noConversion"/>
  </si>
  <si>
    <t>프로젝트 기업명</t>
    <phoneticPr fontId="1" type="noConversion"/>
  </si>
  <si>
    <t>차량유지비(유류비+차량경비)</t>
    <phoneticPr fontId="1" type="noConversion"/>
  </si>
  <si>
    <t>사용 리포트 (04월)</t>
    <phoneticPr fontId="1" type="noConversion"/>
  </si>
  <si>
    <t>사용 리포트 (05월)</t>
    <phoneticPr fontId="1" type="noConversion"/>
  </si>
  <si>
    <t>사용 리포트 (06월)</t>
    <phoneticPr fontId="1" type="noConversion"/>
  </si>
  <si>
    <t>사용 리포트 (07월)</t>
    <phoneticPr fontId="1" type="noConversion"/>
  </si>
  <si>
    <t>사용 리포트 (08월)</t>
    <phoneticPr fontId="1" type="noConversion"/>
  </si>
  <si>
    <t>사용 리포트 (09월)</t>
    <phoneticPr fontId="1" type="noConversion"/>
  </si>
  <si>
    <t>사용 리포트 (10월)</t>
    <phoneticPr fontId="1" type="noConversion"/>
  </si>
  <si>
    <t>사용 리포트 (11월)</t>
    <phoneticPr fontId="1" type="noConversion"/>
  </si>
  <si>
    <t>사용 리포트 (12월)</t>
    <phoneticPr fontId="1" type="noConversion"/>
  </si>
  <si>
    <t>사용 리포트 (02월)</t>
    <phoneticPr fontId="1" type="noConversion"/>
  </si>
  <si>
    <t>사용 리포트 (01월)</t>
    <phoneticPr fontId="1" type="noConversion"/>
  </si>
  <si>
    <t>의견</t>
    <phoneticPr fontId="1" type="noConversion"/>
  </si>
  <si>
    <t>결  재</t>
    <phoneticPr fontId="1" type="noConversion"/>
  </si>
  <si>
    <t>검  토</t>
    <phoneticPr fontId="1" type="noConversion"/>
  </si>
  <si>
    <t>팀</t>
    <phoneticPr fontId="1" type="noConversion"/>
  </si>
  <si>
    <t>소     속</t>
  </si>
  <si>
    <t>소     속</t>
    <phoneticPr fontId="1" type="noConversion"/>
  </si>
  <si>
    <t>팀     명</t>
  </si>
  <si>
    <t>팀     명</t>
    <phoneticPr fontId="1" type="noConversion"/>
  </si>
  <si>
    <t>부     서</t>
  </si>
  <si>
    <t>부     서</t>
    <phoneticPr fontId="1" type="noConversion"/>
  </si>
  <si>
    <t>부서</t>
    <phoneticPr fontId="1" type="noConversion"/>
  </si>
  <si>
    <t>성     명</t>
  </si>
  <si>
    <t>프로젝트비</t>
    <phoneticPr fontId="1" type="noConversion"/>
  </si>
  <si>
    <t xml:space="preserve"> </t>
    <phoneticPr fontId="1" type="noConversion"/>
  </si>
  <si>
    <t>이정원</t>
    <phoneticPr fontId="1" type="noConversion"/>
  </si>
  <si>
    <t>3DPLM사업부문</t>
  </si>
  <si>
    <t>디지털 MES 컨설팅팀</t>
    <phoneticPr fontId="1" type="noConversion"/>
  </si>
  <si>
    <t>트렉스</t>
    <phoneticPr fontId="1" type="noConversion"/>
  </si>
  <si>
    <t>09소9409</t>
    <phoneticPr fontId="1" type="noConversion"/>
  </si>
  <si>
    <t>경유</t>
  </si>
  <si>
    <t>여비교통비</t>
  </si>
  <si>
    <t>접대비</t>
  </si>
  <si>
    <t>개인카드</t>
  </si>
  <si>
    <t>기차</t>
  </si>
  <si>
    <t>버스</t>
  </si>
  <si>
    <t>서울역</t>
    <phoneticPr fontId="1" type="noConversion"/>
  </si>
  <si>
    <t>대전역</t>
    <phoneticPr fontId="1" type="noConversion"/>
  </si>
  <si>
    <t>대전</t>
    <phoneticPr fontId="1" type="noConversion"/>
  </si>
  <si>
    <t>인천</t>
    <phoneticPr fontId="1" type="noConversion"/>
  </si>
  <si>
    <t>기타</t>
  </si>
  <si>
    <t>승인</t>
  </si>
  <si>
    <t>Apriso 워크샵</t>
    <phoneticPr fontId="1" type="noConversion"/>
  </si>
  <si>
    <t>송중권,이정원,정의진 등</t>
    <phoneticPr fontId="1" type="noConversion"/>
  </si>
  <si>
    <t>Apriso 개발서버 설치</t>
    <phoneticPr fontId="1" type="noConversion"/>
  </si>
  <si>
    <t>이정원,DSK 박태준,정의진</t>
    <phoneticPr fontId="1" type="noConversion"/>
  </si>
  <si>
    <t>HD현대인프라코어</t>
    <phoneticPr fontId="1" type="noConversion"/>
  </si>
  <si>
    <t>HD현대인프라코어 설계자료요청</t>
    <phoneticPr fontId="1" type="noConversion"/>
  </si>
  <si>
    <t>이정원,전왕,김융희,박철언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</si>
</sst>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mm&quot;월&quot;\ dd&quot;일&quot;"/>
    <numFmt numFmtId="177" formatCode="#,##0&quot; km&quot;"/>
    <numFmt numFmtId="178" formatCode="#,##0&quot; 원&quot;"/>
    <numFmt numFmtId="179" formatCode="m&quot;월&quot;\ d&quot;일&quot;;@"/>
    <numFmt numFmtId="180" formatCode="#,##0&quot; 월&quot;"/>
    <numFmt numFmtId="181" formatCode="yyyy&quot;년&quot;\ m&quot;월&quot;\ d&quot;일&quot;;@"/>
    <numFmt numFmtId="182" formatCode="yyyy&quot;년&quot;\ m&quot;월&quot;;@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theme="1"/>
      <name val="휴먼옛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theme="5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5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center" vertical="center" wrapText="1"/>
      <protection locked="0"/>
    </xf>
    <xf numFmtId="0" fontId="6" fillId="3" borderId="8" xfId="0" applyFont="1" applyFill="1" applyBorder="1" applyAlignment="1" applyProtection="1">
      <alignment horizontal="center" vertical="center"/>
      <protection locked="0"/>
    </xf>
    <xf numFmtId="0" fontId="6" fillId="3" borderId="23" xfId="0" applyFont="1" applyFill="1" applyBorder="1" applyAlignment="1" applyProtection="1">
      <alignment horizontal="center" vertical="center"/>
      <protection locked="0"/>
    </xf>
    <xf numFmtId="0" fontId="6" fillId="3" borderId="30" xfId="0" applyFont="1" applyFill="1" applyBorder="1" applyAlignment="1" applyProtection="1">
      <alignment horizontal="center" vertical="center" wrapText="1"/>
      <protection locked="0"/>
    </xf>
    <xf numFmtId="0" fontId="6" fillId="3" borderId="2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41" fontId="3" fillId="2" borderId="9" xfId="1" applyFont="1" applyFill="1" applyBorder="1" applyAlignment="1" applyProtection="1">
      <alignment horizontal="center" vertical="center" shrinkToFit="1"/>
    </xf>
    <xf numFmtId="0" fontId="3" fillId="2" borderId="2" xfId="0" applyFont="1" applyFill="1" applyBorder="1" applyAlignment="1" applyProtection="1">
      <alignment horizontal="center" vertical="center" shrinkToFit="1"/>
      <protection locked="0"/>
    </xf>
    <xf numFmtId="0" fontId="3" fillId="2" borderId="9" xfId="0" applyFont="1" applyFill="1" applyBorder="1" applyAlignment="1" applyProtection="1">
      <alignment horizontal="center" vertical="center" shrinkToFit="1"/>
      <protection locked="0"/>
    </xf>
    <xf numFmtId="0" fontId="3" fillId="2" borderId="12" xfId="0" applyFont="1" applyFill="1" applyBorder="1" applyAlignment="1" applyProtection="1">
      <alignment horizontal="center" vertical="center" shrinkToFit="1"/>
      <protection locked="0"/>
    </xf>
    <xf numFmtId="41" fontId="3" fillId="2" borderId="2" xfId="1" applyFont="1" applyFill="1" applyBorder="1" applyAlignment="1" applyProtection="1">
      <alignment horizontal="center" vertical="center" shrinkToFit="1"/>
      <protection locked="0"/>
    </xf>
    <xf numFmtId="176" fontId="3" fillId="2" borderId="14" xfId="0" applyNumberFormat="1" applyFont="1" applyFill="1" applyBorder="1" applyAlignment="1" applyProtection="1">
      <alignment horizontal="center" vertical="center" shrinkToFit="1"/>
      <protection locked="0"/>
    </xf>
    <xf numFmtId="41" fontId="3" fillId="2" borderId="14" xfId="1" applyFont="1" applyFill="1" applyBorder="1" applyAlignment="1" applyProtection="1">
      <alignment horizontal="center" vertical="center" shrinkToFit="1"/>
      <protection locked="0"/>
    </xf>
    <xf numFmtId="0" fontId="3" fillId="2" borderId="15" xfId="0" applyFont="1" applyFill="1" applyBorder="1" applyAlignment="1" applyProtection="1">
      <alignment horizontal="center" vertical="center" shrinkToFit="1"/>
      <protection locked="0"/>
    </xf>
    <xf numFmtId="0" fontId="3" fillId="2" borderId="22" xfId="0" applyFont="1" applyFill="1" applyBorder="1" applyAlignment="1" applyProtection="1">
      <alignment horizontal="center" vertical="center" shrinkToFit="1"/>
      <protection locked="0"/>
    </xf>
    <xf numFmtId="0" fontId="3" fillId="2" borderId="14" xfId="0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41" fontId="3" fillId="2" borderId="1" xfId="1" applyFont="1" applyFill="1" applyBorder="1" applyAlignment="1" applyProtection="1">
      <alignment horizontal="center" vertical="center" shrinkToFit="1"/>
      <protection locked="0"/>
    </xf>
    <xf numFmtId="41" fontId="3" fillId="2" borderId="9" xfId="1" applyFont="1" applyFill="1" applyBorder="1" applyAlignment="1" applyProtection="1">
      <alignment horizontal="center" vertical="center" shrinkToFit="1"/>
      <protection locked="0"/>
    </xf>
    <xf numFmtId="0" fontId="3" fillId="2" borderId="3" xfId="0" applyFont="1" applyFill="1" applyBorder="1" applyAlignment="1" applyProtection="1">
      <alignment horizontal="center" vertical="center" shrinkToFit="1"/>
      <protection locked="0"/>
    </xf>
    <xf numFmtId="41" fontId="3" fillId="2" borderId="26" xfId="1" applyFont="1" applyFill="1" applyBorder="1" applyAlignment="1" applyProtection="1">
      <alignment horizontal="center" vertical="center" shrinkToFit="1"/>
      <protection locked="0"/>
    </xf>
    <xf numFmtId="41" fontId="3" fillId="2" borderId="15" xfId="1" applyFont="1" applyFill="1" applyBorder="1" applyAlignment="1" applyProtection="1">
      <alignment horizontal="center" vertical="center" shrinkToFit="1"/>
      <protection locked="0"/>
    </xf>
    <xf numFmtId="41" fontId="3" fillId="2" borderId="29" xfId="1" applyFont="1" applyFill="1" applyBorder="1" applyAlignment="1" applyProtection="1">
      <alignment horizontal="center" vertical="center" shrinkToFit="1"/>
      <protection locked="0"/>
    </xf>
    <xf numFmtId="41" fontId="3" fillId="2" borderId="35" xfId="1" applyFont="1" applyFill="1" applyBorder="1" applyAlignment="1" applyProtection="1">
      <alignment horizontal="center" vertical="center" shrinkToFit="1"/>
      <protection locked="0"/>
    </xf>
    <xf numFmtId="41" fontId="3" fillId="2" borderId="25" xfId="1" applyFont="1" applyFill="1" applyBorder="1" applyAlignment="1" applyProtection="1">
      <alignment horizontal="center" vertical="center" shrinkToFit="1"/>
      <protection locked="0"/>
    </xf>
    <xf numFmtId="0" fontId="3" fillId="2" borderId="16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0" fontId="6" fillId="3" borderId="23" xfId="0" applyFont="1" applyFill="1" applyBorder="1" applyAlignment="1" applyProtection="1">
      <alignment horizontal="center" vertical="center" wrapText="1"/>
      <protection hidden="1"/>
    </xf>
    <xf numFmtId="0" fontId="7" fillId="5" borderId="21" xfId="0" applyFont="1" applyFill="1" applyBorder="1" applyAlignment="1" applyProtection="1">
      <alignment horizontal="center" vertical="center" shrinkToFit="1"/>
      <protection locked="0"/>
    </xf>
    <xf numFmtId="0" fontId="7" fillId="5" borderId="19" xfId="0" applyFont="1" applyFill="1" applyBorder="1" applyAlignment="1" applyProtection="1">
      <alignment horizontal="center" vertical="center" shrinkToFit="1"/>
      <protection locked="0"/>
    </xf>
    <xf numFmtId="41" fontId="7" fillId="5" borderId="19" xfId="1" applyFont="1" applyFill="1" applyBorder="1" applyAlignment="1" applyProtection="1">
      <alignment horizontal="center" vertical="center" shrinkToFit="1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179" fontId="3" fillId="2" borderId="41" xfId="0" applyNumberFormat="1" applyFont="1" applyFill="1" applyBorder="1" applyAlignment="1" applyProtection="1">
      <alignment horizontal="center" vertical="center" shrinkToFit="1"/>
      <protection locked="0"/>
    </xf>
    <xf numFmtId="179" fontId="3" fillId="2" borderId="42" xfId="0" applyNumberFormat="1" applyFont="1" applyFill="1" applyBorder="1" applyAlignment="1" applyProtection="1">
      <alignment horizontal="center" vertical="center" shrinkToFit="1"/>
      <protection locked="0"/>
    </xf>
    <xf numFmtId="41" fontId="3" fillId="0" borderId="2" xfId="1" applyFont="1" applyFill="1" applyBorder="1" applyAlignment="1" applyProtection="1">
      <alignment horizontal="center" vertical="center" shrinkToFit="1"/>
    </xf>
    <xf numFmtId="41" fontId="7" fillId="5" borderId="19" xfId="1" applyFont="1" applyFill="1" applyBorder="1" applyAlignment="1" applyProtection="1">
      <alignment horizontal="center" vertical="center" shrinkToFit="1"/>
    </xf>
    <xf numFmtId="0" fontId="7" fillId="5" borderId="19" xfId="0" applyFont="1" applyFill="1" applyBorder="1" applyAlignment="1">
      <alignment horizontal="center" vertical="center" shrinkToFit="1"/>
    </xf>
    <xf numFmtId="41" fontId="7" fillId="5" borderId="20" xfId="1" applyFont="1" applyFill="1" applyBorder="1" applyAlignment="1" applyProtection="1">
      <alignment horizontal="center" vertical="center" shrinkToFit="1"/>
    </xf>
    <xf numFmtId="0" fontId="7" fillId="5" borderId="18" xfId="0" applyFont="1" applyFill="1" applyBorder="1" applyAlignment="1">
      <alignment horizontal="center" vertical="center" shrinkToFit="1"/>
    </xf>
    <xf numFmtId="41" fontId="7" fillId="5" borderId="31" xfId="1" applyFont="1" applyFill="1" applyBorder="1" applyAlignment="1" applyProtection="1">
      <alignment horizontal="center" vertical="center" shrinkToFit="1"/>
    </xf>
    <xf numFmtId="0" fontId="9" fillId="0" borderId="0" xfId="0" applyFont="1">
      <alignment vertical="center"/>
    </xf>
    <xf numFmtId="176" fontId="3" fillId="2" borderId="2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Alignment="1">
      <alignment horizontal="center" vertical="center"/>
    </xf>
    <xf numFmtId="0" fontId="13" fillId="0" borderId="0" xfId="3" applyFont="1" applyProtection="1">
      <alignment vertical="center"/>
      <protection locked="0"/>
    </xf>
    <xf numFmtId="0" fontId="2" fillId="0" borderId="0" xfId="2">
      <alignment vertical="center"/>
    </xf>
    <xf numFmtId="0" fontId="7" fillId="5" borderId="14" xfId="3" applyFont="1" applyFill="1" applyBorder="1" applyAlignment="1" applyProtection="1">
      <alignment horizontal="center" vertical="center"/>
      <protection locked="0"/>
    </xf>
    <xf numFmtId="41" fontId="15" fillId="10" borderId="36" xfId="1" applyFont="1" applyFill="1" applyBorder="1" applyAlignment="1" applyProtection="1">
      <alignment horizontal="center" vertical="center"/>
    </xf>
    <xf numFmtId="180" fontId="15" fillId="10" borderId="38" xfId="1" applyNumberFormat="1" applyFont="1" applyFill="1" applyBorder="1" applyAlignment="1" applyProtection="1">
      <alignment horizontal="center" vertical="center"/>
    </xf>
    <xf numFmtId="178" fontId="16" fillId="0" borderId="14" xfId="1" applyNumberFormat="1" applyFont="1" applyFill="1" applyBorder="1" applyAlignment="1" applyProtection="1">
      <alignment vertical="center"/>
    </xf>
    <xf numFmtId="178" fontId="17" fillId="0" borderId="14" xfId="1" applyNumberFormat="1" applyFont="1" applyFill="1" applyBorder="1" applyAlignment="1" applyProtection="1">
      <alignment vertical="center"/>
    </xf>
    <xf numFmtId="178" fontId="15" fillId="10" borderId="36" xfId="1" applyNumberFormat="1" applyFont="1" applyFill="1" applyBorder="1" applyAlignment="1" applyProtection="1">
      <alignment vertical="center"/>
    </xf>
    <xf numFmtId="178" fontId="18" fillId="0" borderId="14" xfId="1" applyNumberFormat="1" applyFont="1" applyFill="1" applyBorder="1" applyAlignment="1" applyProtection="1">
      <alignment vertical="center"/>
    </xf>
    <xf numFmtId="178" fontId="18" fillId="10" borderId="36" xfId="1" applyNumberFormat="1" applyFont="1" applyFill="1" applyBorder="1" applyAlignment="1" applyProtection="1">
      <alignment vertical="center"/>
    </xf>
    <xf numFmtId="0" fontId="7" fillId="0" borderId="14" xfId="3" applyFont="1" applyBorder="1" applyAlignment="1" applyProtection="1">
      <alignment horizontal="center" vertical="center"/>
      <protection locked="0"/>
    </xf>
    <xf numFmtId="0" fontId="11" fillId="0" borderId="25" xfId="2" applyFont="1" applyBorder="1">
      <alignment vertical="center"/>
    </xf>
    <xf numFmtId="0" fontId="11" fillId="0" borderId="45" xfId="2" applyFont="1" applyBorder="1">
      <alignment vertical="center"/>
    </xf>
    <xf numFmtId="0" fontId="11" fillId="0" borderId="46" xfId="2" applyFont="1" applyBorder="1">
      <alignment vertical="center"/>
    </xf>
    <xf numFmtId="0" fontId="11" fillId="0" borderId="47" xfId="2" applyFont="1" applyBorder="1">
      <alignment vertical="center"/>
    </xf>
    <xf numFmtId="0" fontId="11" fillId="0" borderId="0" xfId="2" applyFont="1">
      <alignment vertical="center"/>
    </xf>
    <xf numFmtId="0" fontId="11" fillId="0" borderId="51" xfId="2" applyFont="1" applyBorder="1">
      <alignment vertical="center"/>
    </xf>
    <xf numFmtId="0" fontId="11" fillId="0" borderId="26" xfId="0" applyFont="1" applyBorder="1">
      <alignment vertical="center"/>
    </xf>
    <xf numFmtId="0" fontId="11" fillId="0" borderId="44" xfId="0" applyFont="1" applyBorder="1">
      <alignment vertical="center"/>
    </xf>
    <xf numFmtId="181" fontId="5" fillId="0" borderId="0" xfId="2" applyNumberFormat="1" applyFont="1">
      <alignment vertical="center"/>
    </xf>
    <xf numFmtId="178" fontId="4" fillId="0" borderId="14" xfId="4" applyNumberFormat="1" applyFont="1" applyBorder="1" applyAlignment="1">
      <alignment horizontal="right" vertical="center"/>
    </xf>
    <xf numFmtId="0" fontId="4" fillId="5" borderId="14" xfId="2" applyFont="1" applyFill="1" applyBorder="1" applyAlignment="1">
      <alignment horizontal="center" vertical="center" wrapText="1"/>
    </xf>
    <xf numFmtId="0" fontId="7" fillId="5" borderId="14" xfId="3" applyFont="1" applyFill="1" applyBorder="1" applyAlignment="1">
      <alignment horizontal="center" vertical="center"/>
    </xf>
    <xf numFmtId="0" fontId="7" fillId="0" borderId="14" xfId="3" applyFont="1" applyBorder="1" applyAlignment="1">
      <alignment horizontal="center" vertical="center"/>
    </xf>
    <xf numFmtId="0" fontId="7" fillId="5" borderId="14" xfId="3" applyFont="1" applyFill="1" applyBorder="1" applyAlignment="1">
      <alignment horizontal="center" vertical="center" shrinkToFit="1"/>
    </xf>
    <xf numFmtId="0" fontId="4" fillId="5" borderId="14" xfId="2" applyFont="1" applyFill="1" applyBorder="1" applyAlignment="1">
      <alignment horizontal="center" vertical="center"/>
    </xf>
    <xf numFmtId="178" fontId="4" fillId="0" borderId="14" xfId="4" applyNumberFormat="1" applyFont="1" applyBorder="1" applyAlignment="1" applyProtection="1">
      <alignment horizontal="right" vertical="center"/>
    </xf>
    <xf numFmtId="176" fontId="7" fillId="0" borderId="59" xfId="0" applyNumberFormat="1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77" fontId="4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24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center" vertical="center"/>
    </xf>
    <xf numFmtId="41" fontId="4" fillId="0" borderId="8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 applyProtection="1">
      <alignment horizontal="center" vertical="center"/>
      <protection locked="0"/>
    </xf>
    <xf numFmtId="177" fontId="4" fillId="0" borderId="23" xfId="1" applyNumberFormat="1" applyFont="1" applyFill="1" applyBorder="1" applyAlignment="1" applyProtection="1">
      <alignment horizontal="center" vertical="center" shrinkToFit="1"/>
      <protection locked="0"/>
    </xf>
    <xf numFmtId="0" fontId="4" fillId="11" borderId="5" xfId="0" applyFont="1" applyFill="1" applyBorder="1" applyAlignment="1">
      <alignment horizontal="center" vertical="center" shrinkToFit="1"/>
    </xf>
    <xf numFmtId="0" fontId="4" fillId="11" borderId="6" xfId="0" applyFont="1" applyFill="1" applyBorder="1" applyAlignment="1">
      <alignment horizontal="center" vertical="center"/>
    </xf>
    <xf numFmtId="178" fontId="4" fillId="11" borderId="8" xfId="0" applyNumberFormat="1" applyFont="1" applyFill="1" applyBorder="1" applyAlignment="1">
      <alignment horizontal="right" vertical="center" shrinkToFit="1"/>
    </xf>
    <xf numFmtId="178" fontId="4" fillId="11" borderId="23" xfId="0" applyNumberFormat="1" applyFont="1" applyFill="1" applyBorder="1" applyAlignment="1">
      <alignment horizontal="right" vertical="center" shrinkToFit="1"/>
    </xf>
    <xf numFmtId="0" fontId="3" fillId="0" borderId="12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41" fontId="3" fillId="0" borderId="2" xfId="1" applyFont="1" applyFill="1" applyBorder="1" applyAlignment="1" applyProtection="1">
      <alignment horizontal="center" vertical="center" shrinkToFit="1"/>
      <protection locked="0"/>
    </xf>
    <xf numFmtId="41" fontId="3" fillId="0" borderId="9" xfId="1" applyFont="1" applyFill="1" applyBorder="1" applyAlignment="1" applyProtection="1">
      <alignment horizontal="center" vertical="center" shrinkToFit="1"/>
      <protection locked="0"/>
    </xf>
    <xf numFmtId="0" fontId="3" fillId="0" borderId="22" xfId="0" applyFont="1" applyBorder="1" applyAlignment="1" applyProtection="1">
      <alignment horizontal="center" vertical="center" shrinkToFit="1"/>
      <protection locked="0"/>
    </xf>
    <xf numFmtId="0" fontId="3" fillId="0" borderId="14" xfId="0" applyFont="1" applyBorder="1" applyAlignment="1" applyProtection="1">
      <alignment horizontal="center" vertical="center" shrinkToFit="1"/>
      <protection locked="0"/>
    </xf>
    <xf numFmtId="41" fontId="3" fillId="0" borderId="14" xfId="1" applyFont="1" applyFill="1" applyBorder="1" applyAlignment="1" applyProtection="1">
      <alignment horizontal="center" vertical="center" shrinkToFit="1"/>
      <protection locked="0"/>
    </xf>
    <xf numFmtId="41" fontId="3" fillId="0" borderId="15" xfId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41" fontId="15" fillId="10" borderId="36" xfId="1" applyFont="1" applyFill="1" applyBorder="1" applyAlignment="1" applyProtection="1">
      <alignment horizontal="center" vertical="center" wrapText="1"/>
    </xf>
    <xf numFmtId="41" fontId="15" fillId="10" borderId="36" xfId="1" applyFont="1" applyFill="1" applyBorder="1" applyAlignment="1" applyProtection="1">
      <alignment horizontal="center" vertical="center"/>
    </xf>
    <xf numFmtId="41" fontId="15" fillId="10" borderId="39" xfId="1" applyFont="1" applyFill="1" applyBorder="1" applyAlignment="1" applyProtection="1">
      <alignment horizontal="center" vertical="center"/>
    </xf>
    <xf numFmtId="41" fontId="15" fillId="10" borderId="40" xfId="1" applyFont="1" applyFill="1" applyBorder="1" applyAlignment="1" applyProtection="1">
      <alignment horizontal="center" vertical="center"/>
    </xf>
    <xf numFmtId="41" fontId="15" fillId="10" borderId="37" xfId="1" applyFont="1" applyFill="1" applyBorder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10" fillId="5" borderId="48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5" fillId="2" borderId="57" xfId="2" applyFont="1" applyFill="1" applyBorder="1" applyAlignment="1" applyProtection="1">
      <alignment horizontal="left" vertical="center"/>
      <protection locked="0"/>
    </xf>
    <xf numFmtId="0" fontId="5" fillId="2" borderId="55" xfId="2" applyFont="1" applyFill="1" applyBorder="1" applyAlignment="1" applyProtection="1">
      <alignment horizontal="left" vertical="center"/>
      <protection locked="0"/>
    </xf>
    <xf numFmtId="0" fontId="5" fillId="2" borderId="58" xfId="2" applyFont="1" applyFill="1" applyBorder="1" applyAlignment="1" applyProtection="1">
      <alignment horizontal="left" vertical="center"/>
      <protection locked="0"/>
    </xf>
    <xf numFmtId="0" fontId="5" fillId="2" borderId="56" xfId="2" applyFont="1" applyFill="1" applyBorder="1" applyAlignment="1" applyProtection="1">
      <alignment horizontal="left" vertical="center"/>
      <protection locked="0"/>
    </xf>
    <xf numFmtId="0" fontId="11" fillId="0" borderId="49" xfId="0" applyFont="1" applyBorder="1" applyAlignment="1" applyProtection="1">
      <alignment horizontal="left" vertical="center"/>
      <protection locked="0"/>
    </xf>
    <xf numFmtId="0" fontId="11" fillId="0" borderId="50" xfId="0" applyFont="1" applyBorder="1" applyAlignment="1" applyProtection="1">
      <alignment horizontal="left" vertical="center"/>
      <protection locked="0"/>
    </xf>
    <xf numFmtId="0" fontId="5" fillId="2" borderId="52" xfId="2" applyFont="1" applyFill="1" applyBorder="1" applyAlignment="1" applyProtection="1">
      <alignment horizontal="left" vertical="center"/>
      <protection locked="0"/>
    </xf>
    <xf numFmtId="0" fontId="5" fillId="2" borderId="53" xfId="2" applyFont="1" applyFill="1" applyBorder="1" applyAlignment="1" applyProtection="1">
      <alignment horizontal="left" vertical="center"/>
      <protection locked="0"/>
    </xf>
    <xf numFmtId="0" fontId="5" fillId="2" borderId="54" xfId="2" applyFont="1" applyFill="1" applyBorder="1" applyAlignment="1" applyProtection="1">
      <alignment horizontal="left" vertical="center"/>
      <protection locked="0"/>
    </xf>
    <xf numFmtId="0" fontId="10" fillId="5" borderId="14" xfId="2" applyFont="1" applyFill="1" applyBorder="1" applyAlignment="1">
      <alignment horizontal="center" vertical="center"/>
    </xf>
    <xf numFmtId="182" fontId="5" fillId="0" borderId="44" xfId="2" applyNumberFormat="1" applyFont="1" applyBorder="1" applyAlignment="1">
      <alignment horizontal="right" vertical="center"/>
    </xf>
    <xf numFmtId="0" fontId="20" fillId="0" borderId="14" xfId="3" applyFont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9" fillId="3" borderId="14" xfId="2" applyFont="1" applyFill="1" applyBorder="1" applyAlignment="1">
      <alignment horizontal="center" vertical="center"/>
    </xf>
    <xf numFmtId="0" fontId="7" fillId="5" borderId="17" xfId="0" applyFont="1" applyFill="1" applyBorder="1" applyAlignment="1" applyProtection="1">
      <alignment horizontal="center" vertical="center" shrinkToFit="1"/>
      <protection locked="0"/>
    </xf>
    <xf numFmtId="0" fontId="7" fillId="5" borderId="32" xfId="0" applyFont="1" applyFill="1" applyBorder="1" applyAlignment="1" applyProtection="1">
      <alignment horizontal="center" vertical="center" shrinkToFit="1"/>
      <protection locked="0"/>
    </xf>
    <xf numFmtId="0" fontId="7" fillId="5" borderId="34" xfId="0" applyFont="1" applyFill="1" applyBorder="1" applyAlignment="1" applyProtection="1">
      <alignment horizontal="center" vertical="center" shrinkToFit="1"/>
      <protection locked="0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locked="0"/>
    </xf>
    <xf numFmtId="0" fontId="4" fillId="9" borderId="3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6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</cellXfs>
  <cellStyles count="6">
    <cellStyle name="쉼표 [0]" xfId="1" builtinId="6"/>
    <cellStyle name="쉼표 [0] 4" xfId="4" xr:uid="{00000000-0005-0000-0000-000001000000}"/>
    <cellStyle name="표준" xfId="0" builtinId="0"/>
    <cellStyle name="표준 2" xfId="5" xr:uid="{00000000-0005-0000-0000-000003000000}"/>
    <cellStyle name="표준 4" xfId="2" xr:uid="{00000000-0005-0000-0000-000004000000}"/>
    <cellStyle name="표준_시내교통비 지급기준 관련(2004.01)" xfId="3" xr:uid="{00000000-0005-0000-0000-000005000000}"/>
  </cellStyles>
  <dxfs count="36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89BF65"/>
      <color rgb="FFFDECE3"/>
      <color rgb="FFEDEDED"/>
      <color rgb="FFD9E1F2"/>
      <color rgb="FFACB9CA"/>
      <color rgb="FF8497B0"/>
      <color rgb="FFF1F7ED"/>
      <color rgb="FFD1E6C4"/>
      <color rgb="FF5C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1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9-479F-9EC0-8560F406A8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9-479F-9EC0-8560F406A8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9-479F-9EC0-8560F406A8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29-479F-9EC0-8560F406A8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29-479F-9EC0-8560F406A8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Report!$B$4:$B$8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42600</c:v>
                </c:pt>
                <c:pt idx="3">
                  <c:v>0</c:v>
                </c:pt>
                <c:pt idx="4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29-479F-9EC0-8560F406A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9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0A-4A42-B306-E55977D2DF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0A-4A42-B306-E55977D2DF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0A-4A42-B306-E55977D2DF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0A-4A42-B306-E55977D2DF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0A-4A42-B306-E55977D2D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Report!$J$4:$J$8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0A-4A42-B306-E55977D2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11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0-4C65-BAF5-BEEF21F3BD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0-4C65-BAF5-BEEF21F3BD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30-4C65-BAF5-BEEF21F3BD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30-4C65-BAF5-BEEF21F3BD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30-4C65-BAF5-BEEF21F3BD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Report!$L$4:$L$8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30-4C65-BAF5-BEEF21F3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12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4-40F2-8F9F-9EE676A50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4-40F2-8F9F-9EE676A50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4-40F2-8F9F-9EE676A50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4-40F2-8F9F-9EE676A50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4-40F2-8F9F-9EE676A50B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Report!$M$4:$M$8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E4-40F2-8F9F-9EE676A5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/>
              <a:t>유류비</a:t>
            </a:r>
            <a:r>
              <a:rPr lang="ko-KR" altLang="en-US" sz="1000" b="1" baseline="0"/>
              <a:t> 증감</a:t>
            </a:r>
            <a:endParaRPr lang="ko-KR" altLang="en-US" sz="10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유류비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Report!$B$4:$M$4</c:f>
              <c:numCache>
                <c:formatCode>#,##0" 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1-4BA0-9ED1-6DFB7D5B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82464"/>
        <c:axId val="147968512"/>
      </c:barChart>
      <c:catAx>
        <c:axId val="147582464"/>
        <c:scaling>
          <c:orientation val="minMax"/>
        </c:scaling>
        <c:delete val="0"/>
        <c:axPos val="b"/>
        <c:numFmt formatCode="#,##0&quot; 월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68512"/>
        <c:crosses val="autoZero"/>
        <c:auto val="1"/>
        <c:lblAlgn val="ctr"/>
        <c:lblOffset val="100"/>
        <c:noMultiLvlLbl val="0"/>
      </c:catAx>
      <c:valAx>
        <c:axId val="1479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/>
              <a:t>차량경비 증감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차량경비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Report!$B$5:$M$5</c:f>
              <c:numCache>
                <c:formatCode>#,##0" 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C-45D6-92B2-035A1994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89216"/>
        <c:axId val="147970240"/>
      </c:barChart>
      <c:catAx>
        <c:axId val="148489216"/>
        <c:scaling>
          <c:orientation val="minMax"/>
        </c:scaling>
        <c:delete val="0"/>
        <c:axPos val="b"/>
        <c:numFmt formatCode="#,##0&quot; 월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70240"/>
        <c:crosses val="autoZero"/>
        <c:auto val="1"/>
        <c:lblAlgn val="ctr"/>
        <c:lblOffset val="100"/>
        <c:noMultiLvlLbl val="0"/>
      </c:catAx>
      <c:valAx>
        <c:axId val="1479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/>
              <a:t>여비교통비 증감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여비교통비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Report!$B$6:$M$6</c:f>
              <c:numCache>
                <c:formatCode>#,##0" 원"</c:formatCode>
                <c:ptCount val="12"/>
                <c:pt idx="0">
                  <c:v>42600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6-4D16-8AB2-66F8442B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89728"/>
        <c:axId val="148586496"/>
      </c:barChart>
      <c:catAx>
        <c:axId val="148489728"/>
        <c:scaling>
          <c:orientation val="minMax"/>
        </c:scaling>
        <c:delete val="0"/>
        <c:axPos val="b"/>
        <c:numFmt formatCode="#,##0&quot; 월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86496"/>
        <c:crosses val="autoZero"/>
        <c:auto val="1"/>
        <c:lblAlgn val="ctr"/>
        <c:lblOffset val="100"/>
        <c:noMultiLvlLbl val="0"/>
      </c:catAx>
      <c:valAx>
        <c:axId val="1485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/>
              <a:t>프로젝트경비 증감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프로젝트경비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Report!$B$7:$M$7</c:f>
              <c:numCache>
                <c:formatCode>#,##0" 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0-4D39-B452-4618CAA6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90240"/>
        <c:axId val="148588800"/>
      </c:barChart>
      <c:catAx>
        <c:axId val="148490240"/>
        <c:scaling>
          <c:orientation val="minMax"/>
        </c:scaling>
        <c:delete val="0"/>
        <c:axPos val="b"/>
        <c:numFmt formatCode="#,##0&quot; 월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88800"/>
        <c:crosses val="autoZero"/>
        <c:auto val="1"/>
        <c:lblAlgn val="ctr"/>
        <c:lblOffset val="100"/>
        <c:noMultiLvlLbl val="0"/>
      </c:catAx>
      <c:valAx>
        <c:axId val="148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/>
              <a:t>접대비 증감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접대비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Report!$B$8:$M$8</c:f>
              <c:numCache>
                <c:formatCode>#,##0" 원"</c:formatCode>
                <c:ptCount val="12"/>
                <c:pt idx="0">
                  <c:v>42100</c:v>
                </c:pt>
                <c:pt idx="1">
                  <c:v>147000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3-47B3-BF38-D0006103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91776"/>
        <c:axId val="148590528"/>
      </c:barChart>
      <c:catAx>
        <c:axId val="148491776"/>
        <c:scaling>
          <c:orientation val="minMax"/>
        </c:scaling>
        <c:delete val="0"/>
        <c:axPos val="b"/>
        <c:numFmt formatCode="#,##0&quot; 월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90528"/>
        <c:crosses val="autoZero"/>
        <c:auto val="1"/>
        <c:lblAlgn val="ctr"/>
        <c:lblOffset val="100"/>
        <c:noMultiLvlLbl val="0"/>
      </c:catAx>
      <c:valAx>
        <c:axId val="1485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/>
              <a:t>월별 사용현황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유류비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Report!$B$4:$M$4</c:f>
              <c:numCache>
                <c:formatCode>#,##0" 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0-4B4D-99F0-71AF72C18CB5}"/>
            </c:ext>
          </c:extLst>
        </c:ser>
        <c:ser>
          <c:idx val="1"/>
          <c:order val="1"/>
          <c:tx>
            <c:v>차량경비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Report!$B$5:$M$5</c:f>
              <c:numCache>
                <c:formatCode>#,##0" 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0-4B4D-99F0-71AF72C18CB5}"/>
            </c:ext>
          </c:extLst>
        </c:ser>
        <c:ser>
          <c:idx val="2"/>
          <c:order val="2"/>
          <c:tx>
            <c:v>여비교통비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Report!$B$6:$M$6</c:f>
              <c:numCache>
                <c:formatCode>#,##0" 원"</c:formatCode>
                <c:ptCount val="12"/>
                <c:pt idx="0">
                  <c:v>42600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0-4B4D-99F0-71AF72C18CB5}"/>
            </c:ext>
          </c:extLst>
        </c:ser>
        <c:ser>
          <c:idx val="3"/>
          <c:order val="3"/>
          <c:tx>
            <c:v>프로젝트경비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Report!$B$7:$M$7</c:f>
              <c:numCache>
                <c:formatCode>#,##0" 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0-4B4D-99F0-71AF72C18CB5}"/>
            </c:ext>
          </c:extLst>
        </c:ser>
        <c:ser>
          <c:idx val="4"/>
          <c:order val="4"/>
          <c:tx>
            <c:v>접대비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Report!$B$8:$M$8</c:f>
              <c:numCache>
                <c:formatCode>#,##0" 원"</c:formatCode>
                <c:ptCount val="12"/>
                <c:pt idx="0">
                  <c:v>42100</c:v>
                </c:pt>
                <c:pt idx="1">
                  <c:v>147000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0-4B4D-99F0-71AF72C18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80032"/>
        <c:axId val="148591680"/>
      </c:barChart>
      <c:lineChart>
        <c:grouping val="standard"/>
        <c:varyColors val="0"/>
        <c:ser>
          <c:idx val="5"/>
          <c:order val="5"/>
          <c:tx>
            <c:v>월합계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Report!$B$3:$M$3</c:f>
              <c:numCache>
                <c:formatCode>#,##0" 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Report!$B$9:$M$9</c:f>
              <c:numCache>
                <c:formatCode>#,##0" 원"</c:formatCode>
                <c:ptCount val="12"/>
                <c:pt idx="0">
                  <c:v>84700</c:v>
                </c:pt>
                <c:pt idx="1">
                  <c:v>147000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0-4B4D-99F0-71AF72C18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0032"/>
        <c:axId val="148591680"/>
      </c:lineChart>
      <c:catAx>
        <c:axId val="148780032"/>
        <c:scaling>
          <c:orientation val="minMax"/>
        </c:scaling>
        <c:delete val="0"/>
        <c:axPos val="b"/>
        <c:numFmt formatCode="#,##0&quot; 월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91680"/>
        <c:crosses val="autoZero"/>
        <c:auto val="1"/>
        <c:lblAlgn val="ctr"/>
        <c:lblOffset val="100"/>
        <c:noMultiLvlLbl val="0"/>
      </c:catAx>
      <c:valAx>
        <c:axId val="1485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7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68-4839-9E61-94E776262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68-4839-9E61-94E776262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68-4839-9E61-94E776262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68-4839-9E61-94E776262CC5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'01표지'!$A$8:$D$8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'01표지'!$A$9:$D$9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42600</c:v>
                </c:pt>
                <c:pt idx="2">
                  <c:v>0</c:v>
                </c:pt>
                <c:pt idx="3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68-4839-9E61-94E776262C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2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3-4FD3-B403-52BE1ADF62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3-4FD3-B403-52BE1ADF62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3-4FD3-B403-52BE1ADF62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3-4FD3-B403-52BE1ADF62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33-4FD3-B403-52BE1ADF62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Report!$C$4:$C$8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33-4FD3-B403-52BE1ADF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17-48AA-8568-C1BA4E3D18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17-48AA-8568-C1BA4E3D18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17-48AA-8568-C1BA4E3D18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17-48AA-8568-C1BA4E3D18F2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'02표지'!$A$8:$D$8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'02표지'!$A$9:$D$9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7-48AA-8568-C1BA4E3D18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64-483F-8200-B7E6E334A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64-483F-8200-B7E6E334A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64-483F-8200-B7E6E334A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64-483F-8200-B7E6E334A5BD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'03표지'!$A$8:$D$8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'03표지'!$A$9:$D$9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64-483F-8200-B7E6E334A5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49-45DD-8BDF-52AAE3584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49-45DD-8BDF-52AAE3584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49-45DD-8BDF-52AAE3584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49-45DD-8BDF-52AAE3584829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'04표지'!$A$8:$D$8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'04표지'!$A$9:$D$9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9-45DD-8BDF-52AAE35848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45-4B65-83F6-EFE5AB7E7E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45-4B65-83F6-EFE5AB7E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45-4B65-83F6-EFE5AB7E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45-4B65-83F6-EFE5AB7E7E35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'05표지'!$A$8:$D$8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'05표지'!$A$9:$D$9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5-4B65-83F6-EFE5AB7E7E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0B-4875-B828-FE170CF4F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0B-4875-B828-FE170CF4F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0B-4875-B828-FE170CF4F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0B-4875-B828-FE170CF4FC97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'06표지'!$A$8:$D$8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'06표지'!$A$9:$D$9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0B-4875-B828-FE170CF4FC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2D-4D58-8025-99C2EC161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2D-4D58-8025-99C2EC161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2D-4D58-8025-99C2EC161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2D-4D58-8025-99C2EC16149B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'07표지'!$A$8:$D$8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'07표지'!$A$9:$D$9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2D-4D58-8025-99C2EC1614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9D-4DFF-A88D-CF43E239C8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9D-4DFF-A88D-CF43E239C8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9D-4DFF-A88D-CF43E239C8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9D-4DFF-A88D-CF43E239C800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'08표지'!$A$9:$D$9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9D-4DFF-A88D-CF43E239C8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29-4269-95B6-175C8F13E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29-4269-95B6-175C8F13E5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29-4269-95B6-175C8F13E5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29-4269-95B6-175C8F13E5CC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'09표지'!$A$8:$D$8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'09표지'!$A$9:$D$9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29-4269-95B6-175C8F13E5C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09-4742-A5BC-635E7ABDA3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09-4742-A5BC-635E7ABDA3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09-4742-A5BC-635E7ABDA3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09-4742-A5BC-635E7ABDA3D6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'10표지'!$A$9:$D$9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09-4742-A5BC-635E7ABDA3D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03-4CE1-ABD4-DA1D77DC9B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03-4CE1-ABD4-DA1D77DC9B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03-4CE1-ABD4-DA1D77DC9B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03-4CE1-ABD4-DA1D77DC9BED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'11표지'!$A$9:$D$9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03-4CE1-ABD4-DA1D77DC9B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3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3A-43BD-9E68-2DBD2811D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A-43BD-9E68-2DBD2811D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A-43BD-9E68-2DBD2811D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3A-43BD-9E68-2DBD2811D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3A-43BD-9E68-2DBD2811DE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Report!$D$4:$D$8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3A-43BD-9E68-2DBD2811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94-45E7-8234-3DDF62E56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94-45E7-8234-3DDF62E562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94-45E7-8234-3DDF62E562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94-45E7-8234-3DDF62E562E9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'12표지'!$A$8:$D$8</c:f>
              <c:strCache>
                <c:ptCount val="4"/>
                <c:pt idx="0">
                  <c:v>차량유지비(유류비+차량경비)</c:v>
                </c:pt>
                <c:pt idx="1">
                  <c:v>여비교통비</c:v>
                </c:pt>
                <c:pt idx="2">
                  <c:v>프로젝트경비</c:v>
                </c:pt>
                <c:pt idx="3">
                  <c:v>접대비</c:v>
                </c:pt>
              </c:strCache>
            </c:strRef>
          </c:cat>
          <c:val>
            <c:numRef>
              <c:f>'12표지'!$A$9:$D$9</c:f>
              <c:numCache>
                <c:formatCode>#,##0" 원"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94-45E7-8234-3DDF62E562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955629163592"/>
          <c:y val="0.27765214210247607"/>
          <c:w val="0.31610500585288331"/>
          <c:h val="0.43657345465987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4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F-449F-B481-018D72FF2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F-449F-B481-018D72FF2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F-449F-B481-018D72FF21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F-449F-B481-018D72FF21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DF-449F-B481-018D72FF2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Report!$E$4:$E$8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DF-449F-B481-018D72FF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5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E9-44CC-8481-821C3F48D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E9-44CC-8481-821C3F48D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E9-44CC-8481-821C3F48D3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E9-44CC-8481-821C3F48D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E9-44CC-8481-821C3F48D3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Report!$F$4:$F$8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E9-44CC-8481-821C3F48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6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34-4B18-9BB4-850C0BFF5A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34-4B18-9BB4-850C0BFF5A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34-4B18-9BB4-850C0BFF5A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4-4B18-9BB4-850C0BFF5A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34-4B18-9BB4-850C0BFF5A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Report!$G$4:$G$8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34-4B18-9BB4-850C0BFF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7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55-4F11-A3FB-19FDB5196B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55-4F11-A3FB-19FDB5196B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55-4F11-A3FB-19FDB5196B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55-4F11-A3FB-19FDB5196B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55-4F11-A3FB-19FDB5196B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Report!$H$4:$H$8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55-4F11-A3FB-19FDB519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8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A-47C9-A4A1-8B30C2EAD1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A-47C9-A4A1-8B30C2EAD1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A-47C9-A4A1-8B30C2EAD1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7A-47C9-A4A1-8B30C2EAD1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7A-47C9-A4A1-8B30C2EAD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Report!$I$4:$I$8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7A-47C9-A4A1-8B30C2EA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 b="1"/>
              <a:t>10</a:t>
            </a:r>
            <a:r>
              <a:rPr lang="ko-KR" altLang="en-US" sz="1000" b="1"/>
              <a:t>월 사용분포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B3-46DF-8271-F11B526AE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3-46DF-8271-F11B526AE1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B3-46DF-8271-F11B526AE1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B3-46DF-8271-F11B526AE1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B3-46DF-8271-F11B526AE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Report!$A$4:$A$8</c:f>
              <c:strCache>
                <c:ptCount val="5"/>
                <c:pt idx="0">
                  <c:v> 유류비 </c:v>
                </c:pt>
                <c:pt idx="1">
                  <c:v> 차량경비 </c:v>
                </c:pt>
                <c:pt idx="2">
                  <c:v> 여비교통비 </c:v>
                </c:pt>
                <c:pt idx="3">
                  <c:v> 프로젝트경비 </c:v>
                </c:pt>
                <c:pt idx="4">
                  <c:v> 접대비 </c:v>
                </c:pt>
              </c:strCache>
            </c:strRef>
          </c:cat>
          <c:val>
            <c:numRef>
              <c:f>Report!$K$4:$K$8</c:f>
              <c:numCache>
                <c:formatCode>#,##0" 원"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B3-46DF-8271-F11B526A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5453</xdr:rowOff>
    </xdr:from>
    <xdr:to>
      <xdr:col>3</xdr:col>
      <xdr:colOff>0</xdr:colOff>
      <xdr:row>70</xdr:row>
      <xdr:rowOff>4763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58</xdr:row>
      <xdr:rowOff>8940</xdr:rowOff>
    </xdr:from>
    <xdr:to>
      <xdr:col>6</xdr:col>
      <xdr:colOff>0</xdr:colOff>
      <xdr:row>70</xdr:row>
      <xdr:rowOff>4763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9404</xdr:rowOff>
    </xdr:from>
    <xdr:to>
      <xdr:col>9</xdr:col>
      <xdr:colOff>0</xdr:colOff>
      <xdr:row>70</xdr:row>
      <xdr:rowOff>4764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1591</xdr:colOff>
      <xdr:row>58</xdr:row>
      <xdr:rowOff>8164</xdr:rowOff>
    </xdr:from>
    <xdr:to>
      <xdr:col>12</xdr:col>
      <xdr:colOff>6494</xdr:colOff>
      <xdr:row>70</xdr:row>
      <xdr:rowOff>6745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924</xdr:colOff>
      <xdr:row>58</xdr:row>
      <xdr:rowOff>8195</xdr:rowOff>
    </xdr:from>
    <xdr:to>
      <xdr:col>15</xdr:col>
      <xdr:colOff>4082</xdr:colOff>
      <xdr:row>70</xdr:row>
      <xdr:rowOff>7485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2721</xdr:colOff>
      <xdr:row>58</xdr:row>
      <xdr:rowOff>9298</xdr:rowOff>
    </xdr:from>
    <xdr:to>
      <xdr:col>18</xdr:col>
      <xdr:colOff>4082</xdr:colOff>
      <xdr:row>70</xdr:row>
      <xdr:rowOff>4763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2220</xdr:rowOff>
    </xdr:from>
    <xdr:to>
      <xdr:col>3</xdr:col>
      <xdr:colOff>0</xdr:colOff>
      <xdr:row>83</xdr:row>
      <xdr:rowOff>1878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71</xdr:row>
      <xdr:rowOff>1732</xdr:rowOff>
    </xdr:from>
    <xdr:to>
      <xdr:col>6</xdr:col>
      <xdr:colOff>0</xdr:colOff>
      <xdr:row>83</xdr:row>
      <xdr:rowOff>2288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683</xdr:colOff>
      <xdr:row>71</xdr:row>
      <xdr:rowOff>1759</xdr:rowOff>
    </xdr:from>
    <xdr:to>
      <xdr:col>12</xdr:col>
      <xdr:colOff>0</xdr:colOff>
      <xdr:row>83</xdr:row>
      <xdr:rowOff>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947</xdr:colOff>
      <xdr:row>71</xdr:row>
      <xdr:rowOff>681</xdr:rowOff>
    </xdr:from>
    <xdr:to>
      <xdr:col>9</xdr:col>
      <xdr:colOff>1360</xdr:colOff>
      <xdr:row>83</xdr:row>
      <xdr:rowOff>2605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71</xdr:row>
      <xdr:rowOff>681</xdr:rowOff>
    </xdr:from>
    <xdr:to>
      <xdr:col>15</xdr:col>
      <xdr:colOff>0</xdr:colOff>
      <xdr:row>83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681</xdr:rowOff>
    </xdr:from>
    <xdr:to>
      <xdr:col>18</xdr:col>
      <xdr:colOff>4052</xdr:colOff>
      <xdr:row>83</xdr:row>
      <xdr:rowOff>2012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0</xdr:colOff>
      <xdr:row>42</xdr:row>
      <xdr:rowOff>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1360</xdr:colOff>
      <xdr:row>42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18</xdr:col>
      <xdr:colOff>0</xdr:colOff>
      <xdr:row>42</xdr:row>
      <xdr:rowOff>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0</xdr:colOff>
      <xdr:row>57</xdr:row>
      <xdr:rowOff>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885824</xdr:colOff>
      <xdr:row>42</xdr:row>
      <xdr:rowOff>58510</xdr:rowOff>
    </xdr:from>
    <xdr:to>
      <xdr:col>12</xdr:col>
      <xdr:colOff>5442</xdr:colOff>
      <xdr:row>56</xdr:row>
      <xdr:rowOff>212271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10</xdr:row>
      <xdr:rowOff>6</xdr:rowOff>
    </xdr:from>
    <xdr:to>
      <xdr:col>14</xdr:col>
      <xdr:colOff>0</xdr:colOff>
      <xdr:row>27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12988</xdr:colOff>
      <xdr:row>12</xdr:row>
      <xdr:rowOff>7701</xdr:rowOff>
    </xdr:from>
    <xdr:to>
      <xdr:col>2</xdr:col>
      <xdr:colOff>1870364</xdr:colOff>
      <xdr:row>26</xdr:row>
      <xdr:rowOff>203488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71"/>
  <sheetViews>
    <sheetView zoomScaleNormal="100" zoomScaleSheetLayoutView="90" workbookViewId="0">
      <pane xSplit="1" ySplit="9" topLeftCell="B10" activePane="bottomRight" state="frozen"/>
      <selection activeCell="A7" sqref="A7:F7"/>
      <selection pane="topRight" activeCell="A7" sqref="A7:F7"/>
      <selection pane="bottomLeft" activeCell="A7" sqref="A7:F7"/>
      <selection pane="bottomRight" activeCell="S6" sqref="S6"/>
    </sheetView>
  </sheetViews>
  <sheetFormatPr defaultRowHeight="16.5" x14ac:dyDescent="0.3"/>
  <cols>
    <col min="1" max="13" width="11.625" customWidth="1"/>
    <col min="14" max="14" width="11.875" bestFit="1" customWidth="1"/>
    <col min="15" max="20" width="11.625" customWidth="1"/>
  </cols>
  <sheetData>
    <row r="1" spans="1:14" ht="24.95" customHeight="1" x14ac:dyDescent="0.3">
      <c r="A1" s="53" t="s">
        <v>53</v>
      </c>
      <c r="B1" s="53" t="str">
        <f>'01상세'!B2</f>
        <v>이정원</v>
      </c>
      <c r="C1" s="105" t="s">
        <v>52</v>
      </c>
      <c r="D1" s="105"/>
      <c r="E1" s="105"/>
      <c r="F1" s="105"/>
      <c r="G1" s="105"/>
      <c r="H1" s="105"/>
      <c r="I1" s="105"/>
      <c r="J1" s="105"/>
      <c r="K1" s="105"/>
      <c r="L1" s="105"/>
    </row>
    <row r="2" spans="1:14" x14ac:dyDescent="0.3">
      <c r="A2" s="106" t="s">
        <v>41</v>
      </c>
      <c r="B2" s="108" t="s">
        <v>37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  <c r="N2" s="57"/>
    </row>
    <row r="3" spans="1:14" x14ac:dyDescent="0.3">
      <c r="A3" s="107"/>
      <c r="B3" s="58">
        <v>1</v>
      </c>
      <c r="C3" s="58">
        <v>2</v>
      </c>
      <c r="D3" s="58">
        <v>3</v>
      </c>
      <c r="E3" s="58">
        <v>4</v>
      </c>
      <c r="F3" s="58">
        <v>5</v>
      </c>
      <c r="G3" s="58">
        <v>6</v>
      </c>
      <c r="H3" s="58">
        <v>7</v>
      </c>
      <c r="I3" s="58">
        <v>8</v>
      </c>
      <c r="J3" s="58">
        <v>9</v>
      </c>
      <c r="K3" s="58">
        <v>10</v>
      </c>
      <c r="L3" s="58">
        <v>11</v>
      </c>
      <c r="M3" s="58">
        <v>12</v>
      </c>
      <c r="N3" s="57" t="s">
        <v>33</v>
      </c>
    </row>
    <row r="4" spans="1:14" x14ac:dyDescent="0.3">
      <c r="A4" s="57" t="s">
        <v>10</v>
      </c>
      <c r="B4" s="59">
        <f>'01상세'!M3</f>
        <v>0</v>
      </c>
      <c r="C4" s="59">
        <f>'02상세'!M3</f>
        <v>0</v>
      </c>
      <c r="D4" s="59">
        <f>'03상세'!M3</f>
        <v>0</v>
      </c>
      <c r="E4" s="60">
        <f>'04상세'!M3</f>
        <v>0</v>
      </c>
      <c r="F4" s="59">
        <f>'05상세'!M3</f>
        <v>0</v>
      </c>
      <c r="G4" s="59">
        <f>'06상세'!M3</f>
        <v>0</v>
      </c>
      <c r="H4" s="60">
        <f>'07상세'!M3</f>
        <v>0</v>
      </c>
      <c r="I4" s="59">
        <f>'08상세'!M3</f>
        <v>0</v>
      </c>
      <c r="J4" s="60">
        <f>'09상세'!M3</f>
        <v>0</v>
      </c>
      <c r="K4" s="59">
        <f>'10상세'!M3</f>
        <v>0</v>
      </c>
      <c r="L4" s="59">
        <f>'11상세'!M3</f>
        <v>0</v>
      </c>
      <c r="M4" s="60">
        <f>'12상세'!M3</f>
        <v>0</v>
      </c>
      <c r="N4" s="61">
        <f t="shared" ref="N4:N9" si="0">SUM(B4:M4)</f>
        <v>0</v>
      </c>
    </row>
    <row r="5" spans="1:14" x14ac:dyDescent="0.3">
      <c r="A5" s="57" t="s">
        <v>9</v>
      </c>
      <c r="B5" s="59">
        <f>'01상세'!N3</f>
        <v>0</v>
      </c>
      <c r="C5" s="59">
        <f>'02상세'!N3</f>
        <v>0</v>
      </c>
      <c r="D5" s="59">
        <f>'03상세'!N3</f>
        <v>0</v>
      </c>
      <c r="E5" s="60">
        <f>'04상세'!N3</f>
        <v>0</v>
      </c>
      <c r="F5" s="59">
        <f>'05상세'!N3</f>
        <v>0</v>
      </c>
      <c r="G5" s="59">
        <f>'06상세'!N3</f>
        <v>0</v>
      </c>
      <c r="H5" s="60">
        <f>'07상세'!N3</f>
        <v>0</v>
      </c>
      <c r="I5" s="59">
        <f>'08상세'!N3</f>
        <v>0</v>
      </c>
      <c r="J5" s="60">
        <f>'09상세'!N3</f>
        <v>0</v>
      </c>
      <c r="K5" s="59">
        <f>'10상세'!N3</f>
        <v>0</v>
      </c>
      <c r="L5" s="59">
        <f>'11상세'!N3</f>
        <v>0</v>
      </c>
      <c r="M5" s="60">
        <f>'12상세'!N3</f>
        <v>0</v>
      </c>
      <c r="N5" s="61">
        <f t="shared" si="0"/>
        <v>0</v>
      </c>
    </row>
    <row r="6" spans="1:14" x14ac:dyDescent="0.3">
      <c r="A6" s="57" t="s">
        <v>7</v>
      </c>
      <c r="B6" s="59">
        <f>'01상세'!O3</f>
        <v>42600</v>
      </c>
      <c r="C6" s="59">
        <f>'02상세'!O3</f>
        <v>0</v>
      </c>
      <c r="D6" s="59">
        <f>'03상세'!O3</f>
        <v>0</v>
      </c>
      <c r="E6" s="60">
        <f>'04상세'!O3</f>
        <v>0</v>
      </c>
      <c r="F6" s="59">
        <f>'05상세'!O3</f>
        <v>0</v>
      </c>
      <c r="G6" s="59">
        <f>'06상세'!O3</f>
        <v>0</v>
      </c>
      <c r="H6" s="60">
        <f>'07상세'!O3</f>
        <v>0</v>
      </c>
      <c r="I6" s="59">
        <f>'08상세'!O3</f>
        <v>0</v>
      </c>
      <c r="J6" s="60">
        <f>'09상세'!O3</f>
        <v>0</v>
      </c>
      <c r="K6" s="59">
        <f>'10상세'!O3</f>
        <v>0</v>
      </c>
      <c r="L6" s="59">
        <f>'11상세'!O3</f>
        <v>0</v>
      </c>
      <c r="M6" s="60">
        <f>'12상세'!O3</f>
        <v>0</v>
      </c>
      <c r="N6" s="61">
        <f t="shared" si="0"/>
        <v>42600</v>
      </c>
    </row>
    <row r="7" spans="1:14" x14ac:dyDescent="0.3">
      <c r="A7" s="57" t="s">
        <v>28</v>
      </c>
      <c r="B7" s="59">
        <f ca="1">'01상세'!P3</f>
        <v>0</v>
      </c>
      <c r="C7" s="59">
        <f ca="1">'02상세'!P3</f>
        <v>0</v>
      </c>
      <c r="D7" s="59">
        <f ca="1">'03상세'!P3</f>
        <v>0</v>
      </c>
      <c r="E7" s="60">
        <f ca="1">'04상세'!P3</f>
        <v>0</v>
      </c>
      <c r="F7" s="59">
        <f ca="1">'05상세'!P3</f>
        <v>0</v>
      </c>
      <c r="G7" s="59">
        <f ca="1">'06상세'!P3</f>
        <v>0</v>
      </c>
      <c r="H7" s="60">
        <f ca="1">'07상세'!P3</f>
        <v>0</v>
      </c>
      <c r="I7" s="59">
        <f ca="1">'08상세'!P3</f>
        <v>0</v>
      </c>
      <c r="J7" s="60">
        <f ca="1">'09상세'!P3</f>
        <v>0</v>
      </c>
      <c r="K7" s="59">
        <f ca="1">'10상세'!P3</f>
        <v>0</v>
      </c>
      <c r="L7" s="59">
        <f ca="1">'11상세'!P3</f>
        <v>0</v>
      </c>
      <c r="M7" s="60">
        <f ca="1">'12상세'!P3</f>
        <v>0</v>
      </c>
      <c r="N7" s="61">
        <f t="shared" ca="1" si="0"/>
        <v>0</v>
      </c>
    </row>
    <row r="8" spans="1:14" x14ac:dyDescent="0.3">
      <c r="A8" s="57" t="s">
        <v>8</v>
      </c>
      <c r="B8" s="60">
        <f>'01상세'!Q3</f>
        <v>42100</v>
      </c>
      <c r="C8" s="60">
        <f>'02상세'!Q3</f>
        <v>147000</v>
      </c>
      <c r="D8" s="60">
        <f>'03상세'!Q3</f>
        <v>0</v>
      </c>
      <c r="E8" s="60">
        <f>'04상세'!Q3</f>
        <v>0</v>
      </c>
      <c r="F8" s="60">
        <f>'05상세'!Q3</f>
        <v>0</v>
      </c>
      <c r="G8" s="60">
        <f>'06상세'!Q3</f>
        <v>0</v>
      </c>
      <c r="H8" s="60">
        <f>'07상세'!Q3</f>
        <v>0</v>
      </c>
      <c r="I8" s="60">
        <f>'08상세'!Q3</f>
        <v>0</v>
      </c>
      <c r="J8" s="60">
        <f>'09상세'!Q3</f>
        <v>0</v>
      </c>
      <c r="K8" s="60">
        <f>'10상세'!Q3</f>
        <v>0</v>
      </c>
      <c r="L8" s="60">
        <f>'11상세'!Q3</f>
        <v>0</v>
      </c>
      <c r="M8" s="60">
        <f>'12상세'!Q3</f>
        <v>0</v>
      </c>
      <c r="N8" s="61">
        <f t="shared" si="0"/>
        <v>189100</v>
      </c>
    </row>
    <row r="9" spans="1:14" x14ac:dyDescent="0.3">
      <c r="A9" s="57" t="s">
        <v>42</v>
      </c>
      <c r="B9" s="62">
        <f ca="1">SUM(B4:B8)</f>
        <v>84700</v>
      </c>
      <c r="C9" s="62">
        <f t="shared" ref="C9:M9" ca="1" si="1">SUM(C4:C8)</f>
        <v>147000</v>
      </c>
      <c r="D9" s="62">
        <f t="shared" ca="1" si="1"/>
        <v>0</v>
      </c>
      <c r="E9" s="62">
        <f t="shared" ca="1" si="1"/>
        <v>0</v>
      </c>
      <c r="F9" s="62">
        <f t="shared" ca="1" si="1"/>
        <v>0</v>
      </c>
      <c r="G9" s="62">
        <f t="shared" ca="1" si="1"/>
        <v>0</v>
      </c>
      <c r="H9" s="62">
        <f t="shared" ca="1" si="1"/>
        <v>0</v>
      </c>
      <c r="I9" s="62">
        <f t="shared" ca="1" si="1"/>
        <v>0</v>
      </c>
      <c r="J9" s="62">
        <f t="shared" ca="1" si="1"/>
        <v>0</v>
      </c>
      <c r="K9" s="62">
        <f t="shared" ca="1" si="1"/>
        <v>0</v>
      </c>
      <c r="L9" s="62">
        <f t="shared" ca="1" si="1"/>
        <v>0</v>
      </c>
      <c r="M9" s="62">
        <f t="shared" ca="1" si="1"/>
        <v>0</v>
      </c>
      <c r="N9" s="63">
        <f t="shared" ca="1" si="0"/>
        <v>231700</v>
      </c>
    </row>
    <row r="10" spans="1:14" ht="5.0999999999999996" customHeight="1" x14ac:dyDescent="0.3">
      <c r="A10" s="50"/>
    </row>
    <row r="28" spans="1:18" ht="5.0999999999999996" customHeight="1" x14ac:dyDescent="0.3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</row>
    <row r="29" spans="1:18" x14ac:dyDescent="0.3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</row>
    <row r="43" spans="1:18" ht="5.0999999999999996" customHeight="1" x14ac:dyDescent="0.3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</row>
    <row r="58" spans="1:18" ht="5.0999999999999996" customHeight="1" x14ac:dyDescent="0.3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</row>
    <row r="71" spans="1:18" ht="5.0999999999999996" customHeight="1" x14ac:dyDescent="0.3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</row>
  </sheetData>
  <sheetProtection algorithmName="SHA-512" hashValue="m10Wj8VQ/a6Ez6DK63UJUrhhem/8phVgALLOH9L0lH+KuUjB5tBE2TL/H+hHV7UrZUkJzWffAsK/2lGIjRu1Ww==" saltValue="9Utvkf6ZuM9l6hI2Qjpq+A==" spinCount="100000" sheet="1" objects="1" scenarios="1" formatCells="0" formatColumns="0" formatRows="0" insertColumns="0" insertRows="0" insertHyperlinks="0" deleteColumns="0" deleteRows="0"/>
  <mergeCells count="7">
    <mergeCell ref="A71:R71"/>
    <mergeCell ref="C1:L1"/>
    <mergeCell ref="A2:A3"/>
    <mergeCell ref="B2:M2"/>
    <mergeCell ref="A43:R43"/>
    <mergeCell ref="A28:R29"/>
    <mergeCell ref="A58:R58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43" orientation="portrait" r:id="rId1"/>
  <colBreaks count="1" manualBreakCount="1">
    <brk id="18" max="83" man="1"/>
  </colBreaks>
  <ignoredErrors>
    <ignoredError sqref="C9:M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27"/>
  <sheetViews>
    <sheetView topLeftCell="A2" zoomScaleNormal="100" workbookViewId="0">
      <selection activeCell="F4" sqref="F4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'05상세'!A1:Y1</f>
        <v>경비 정산 일지(05월)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'05상세'!B2</f>
        <v>0</v>
      </c>
      <c r="C4" s="78" t="s">
        <v>81</v>
      </c>
      <c r="D4" s="77">
        <f>'05상세'!D2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'05상세'!F2</f>
        <v>0</v>
      </c>
      <c r="C5" s="78" t="s">
        <v>83</v>
      </c>
      <c r="D5" s="77">
        <f>'05상세'!H2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'05상세'!M3+'05상세'!N3</f>
        <v>0</v>
      </c>
      <c r="B9" s="80">
        <f>'05상세'!O3</f>
        <v>0</v>
      </c>
      <c r="C9" s="80">
        <f ca="1">'05상세'!P3</f>
        <v>0</v>
      </c>
      <c r="D9" s="80">
        <f>'05상세'!Q3</f>
        <v>0</v>
      </c>
      <c r="E9" s="80">
        <f ca="1">'05상세'!R3</f>
        <v>0</v>
      </c>
      <c r="F9" s="80">
        <f>'05상세'!S3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67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WPOb0fGub+dv0eB7O5pFZmtne22Hw5Q2LrKd4T+sZ5+5L4TzOX4thfSGxOHYVpG9Qh7DuoTjOMFecFo2aSM6ug==" saltValue="LM4KfbW9HhFAsCXvjTTMVQ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  <pageSetUpPr fitToPage="1"/>
  </sheetPr>
  <dimension ref="A1:Y191"/>
  <sheetViews>
    <sheetView zoomScaleNormal="100" zoomScaleSheetLayoutView="70" workbookViewId="0">
      <pane xSplit="1" ySplit="6" topLeftCell="B7" activePane="bottomRight" state="frozen"/>
      <selection activeCell="F4" sqref="F4"/>
      <selection pane="topRight" activeCell="F4" sqref="F4"/>
      <selection pane="bottomLeft" activeCell="F4" sqref="F4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SUM('05상세'!K156)</f>
        <v>0</v>
      </c>
      <c r="N3" s="94">
        <f>SUM('05상세'!M156)</f>
        <v>0</v>
      </c>
      <c r="O3" s="94">
        <f>SUMIF(B7:B155,O2,S7:S155)</f>
        <v>0</v>
      </c>
      <c r="P3" s="94">
        <f ca="1">SUMIF(B7:B157,P2,S7:S155)</f>
        <v>0</v>
      </c>
      <c r="Q3" s="94">
        <f>SUM('05상세'!V156)</f>
        <v>0</v>
      </c>
      <c r="R3" s="94">
        <f ca="1">SUM(M3:Q3)</f>
        <v>0</v>
      </c>
      <c r="S3" s="95">
        <f>Y156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20"/>
      <c r="D7" s="16"/>
      <c r="E7" s="16"/>
      <c r="F7" s="17"/>
      <c r="G7" s="18"/>
      <c r="H7" s="16"/>
      <c r="I7" s="16"/>
      <c r="J7" s="19"/>
      <c r="K7" s="44">
        <f>IF($G7="자가차량",('05상세'!$H$3*$J7)*120%,IF($G7="법인차량",'05상세'!$H$3*$J7,0))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3"/>
      <c r="X7" s="16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51"/>
      <c r="C8" s="20"/>
      <c r="D8" s="16"/>
      <c r="E8" s="16"/>
      <c r="F8" s="22"/>
      <c r="G8" s="23"/>
      <c r="H8" s="24"/>
      <c r="I8" s="24"/>
      <c r="J8" s="21"/>
      <c r="K8" s="44">
        <f>IF($G8="자가차량",('05상세'!$H$3*$J8)*120%,IF($G8="법인차량",'05상세'!$H$3*$J8,0))</f>
        <v>0</v>
      </c>
      <c r="L8" s="24"/>
      <c r="M8" s="30"/>
      <c r="N8" s="23"/>
      <c r="O8" s="24"/>
      <c r="P8" s="24"/>
      <c r="Q8" s="24"/>
      <c r="R8" s="24"/>
      <c r="S8" s="30"/>
      <c r="T8" s="23"/>
      <c r="U8" s="16"/>
      <c r="V8" s="30"/>
      <c r="W8" s="23"/>
      <c r="X8" s="16"/>
      <c r="Y8" s="15">
        <f t="shared" ref="Y8:Y155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51"/>
      <c r="C9" s="20"/>
      <c r="D9" s="16"/>
      <c r="E9" s="16"/>
      <c r="F9" s="22"/>
      <c r="G9" s="18"/>
      <c r="H9" s="24"/>
      <c r="I9" s="24"/>
      <c r="J9" s="21"/>
      <c r="K9" s="44">
        <f>IF($G9="자가차량",('05상세'!$H$3*$J9)*120%,IF($G9="법인차량",'05상세'!$H$3*$J9,0))</f>
        <v>0</v>
      </c>
      <c r="L9" s="16"/>
      <c r="M9" s="30"/>
      <c r="N9" s="23"/>
      <c r="O9" s="24"/>
      <c r="P9" s="24"/>
      <c r="Q9" s="16"/>
      <c r="R9" s="24"/>
      <c r="S9" s="30"/>
      <c r="T9" s="28"/>
      <c r="U9" s="16"/>
      <c r="V9" s="31"/>
      <c r="W9" s="23"/>
      <c r="X9" s="16"/>
      <c r="Y9" s="15">
        <f t="shared" si="0"/>
        <v>0</v>
      </c>
    </row>
    <row r="10" spans="1:25" s="35" customFormat="1" ht="15.95" customHeight="1" x14ac:dyDescent="0.3">
      <c r="A10" s="42"/>
      <c r="B10" s="51"/>
      <c r="C10" s="20"/>
      <c r="D10" s="16"/>
      <c r="E10" s="16"/>
      <c r="F10" s="22"/>
      <c r="G10" s="18"/>
      <c r="H10" s="24"/>
      <c r="I10" s="24"/>
      <c r="J10" s="21"/>
      <c r="K10" s="44">
        <f>IF($G10="자가차량",('05상세'!$H$3*$J10)*120%,IF($G10="법인차량",'05상세'!$H$3*$J10,0))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16"/>
      <c r="D11" s="16"/>
      <c r="E11" s="16"/>
      <c r="F11" s="22"/>
      <c r="G11" s="18"/>
      <c r="H11" s="24"/>
      <c r="I11" s="24"/>
      <c r="J11" s="21"/>
      <c r="K11" s="44">
        <f>IF($G11="자가차량",('05상세'!$H$3*$J11)*120%,IF($G11="법인차량",'05상세'!$H$3*$J11,0))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2"/>
      <c r="B12" s="51"/>
      <c r="C12" s="16"/>
      <c r="D12" s="16"/>
      <c r="E12" s="16"/>
      <c r="F12" s="22"/>
      <c r="G12" s="18"/>
      <c r="H12" s="24"/>
      <c r="I12" s="24"/>
      <c r="J12" s="21"/>
      <c r="K12" s="44">
        <f>IF($G12="자가차량",('05상세'!$H$3*$J12)*120%,IF($G12="법인차량",'05상세'!$H$3*$J12,0))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2"/>
      <c r="B13" s="51"/>
      <c r="C13" s="16"/>
      <c r="D13" s="16"/>
      <c r="E13" s="16"/>
      <c r="F13" s="22"/>
      <c r="G13" s="18"/>
      <c r="H13" s="24"/>
      <c r="I13" s="24"/>
      <c r="J13" s="21"/>
      <c r="K13" s="44">
        <f>IF($G13="자가차량",('05상세'!$H$3*$J13)*120%,IF($G13="법인차량",'05상세'!$H$3*$J13,0))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2"/>
      <c r="B14" s="51"/>
      <c r="C14" s="16"/>
      <c r="D14" s="16"/>
      <c r="E14" s="16"/>
      <c r="F14" s="22"/>
      <c r="G14" s="18"/>
      <c r="H14" s="24"/>
      <c r="I14" s="24"/>
      <c r="J14" s="21"/>
      <c r="K14" s="44">
        <f>IF($G14="자가차량",('05상세'!$H$3*$J14)*120%,IF($G14="법인차량",'05상세'!$H$3*$J14,0))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3"/>
      <c r="B15" s="51"/>
      <c r="C15" s="16"/>
      <c r="D15" s="24"/>
      <c r="E15" s="24"/>
      <c r="F15" s="22"/>
      <c r="G15" s="18"/>
      <c r="H15" s="24"/>
      <c r="I15" s="24"/>
      <c r="J15" s="21"/>
      <c r="K15" s="44">
        <f>IF($G15="자가차량",('05상세'!$H$3*$J15)*120%,IF($G15="법인차량",'05상세'!$H$3*$J15,0))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3"/>
      <c r="B16" s="51"/>
      <c r="C16" s="16"/>
      <c r="D16" s="24"/>
      <c r="E16" s="24"/>
      <c r="F16" s="22"/>
      <c r="G16" s="18"/>
      <c r="H16" s="24"/>
      <c r="I16" s="24"/>
      <c r="J16" s="21"/>
      <c r="K16" s="44">
        <f>IF($G16="자가차량",('05상세'!$H$3*$J16)*120%,IF($G16="법인차량",'05상세'!$H$3*$J16,0))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IF($G17="자가차량",('05상세'!$H$3*$J17)*120%,IF($G17="법인차량",'05상세'!$H$3*$J17,0))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IF($G18="자가차량",('05상세'!$H$3*$J18)*120%,IF($G18="법인차량",'05상세'!$H$3*$J18,0))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3"/>
      <c r="B19" s="51"/>
      <c r="C19" s="16"/>
      <c r="D19" s="24"/>
      <c r="E19" s="24"/>
      <c r="F19" s="22"/>
      <c r="G19" s="18"/>
      <c r="H19" s="24"/>
      <c r="I19" s="24"/>
      <c r="J19" s="21"/>
      <c r="K19" s="44">
        <f>IF($G19="자가차량",('05상세'!$H$3*$J19)*120%,IF($G19="법인차량",'05상세'!$H$3*$J19,0))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IF($G20="자가차량",('05상세'!$H$3*$J20)*120%,IF($G20="법인차량",'05상세'!$H$3*$J20,0))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IF($G21="자가차량",('05상세'!$H$3*$J21)*120%,IF($G21="법인차량",'05상세'!$H$3*$J21,0))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IF($G22="자가차량",('05상세'!$H$3*$J22)*120%,IF($G22="법인차량",'05상세'!$H$3*$J22,0))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IF($G23="자가차량",('05상세'!$H$3*$J23)*120%,IF($G23="법인차량",'05상세'!$H$3*$J23,0))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IF($G24="자가차량",('05상세'!$H$3*$J24)*120%,IF($G24="법인차량",'05상세'!$H$3*$J24,0))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IF($G25="자가차량",('05상세'!$H$3*$J25)*120%,IF($G25="법인차량",'05상세'!$H$3*$J25,0))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IF($G26="자가차량",('05상세'!$H$3*$J26)*120%,IF($G26="법인차량",'05상세'!$H$3*$J26,0))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IF($G27="자가차량",('05상세'!$H$3*$J27)*120%,IF($G27="법인차량",'05상세'!$H$3*$J27,0))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IF($G28="자가차량",('05상세'!$H$3*$J28)*120%,IF($G28="법인차량",'05상세'!$H$3*$J28,0))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IF($G29="자가차량",('05상세'!$H$3*$J29)*120%,IF($G29="법인차량",'05상세'!$H$3*$J29,0))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IF($G30="자가차량",('05상세'!$H$3*$J30)*120%,IF($G30="법인차량",'05상세'!$H$3*$J30,0))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IF($G31="자가차량",('05상세'!$H$3*$J31)*120%,IF($G31="법인차량",'05상세'!$H$3*$J31,0))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IF($G32="자가차량",('05상세'!$H$3*$J32)*120%,IF($G32="법인차량",'05상세'!$H$3*$J32,0))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0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IF($G33="자가차량",('05상세'!$H$3*$J33)*120%,IF($G33="법인차량",'05상세'!$H$3*$J33,0))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0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IF($G34="자가차량",('05상세'!$H$3*$J34)*120%,IF($G34="법인차량",'05상세'!$H$3*$J34,0))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0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IF($G35="자가차량",('05상세'!$H$3*$J35)*120%,IF($G35="법인차량",'05상세'!$H$3*$J35,0))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0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IF($G36="자가차량",('05상세'!$H$3*$J36)*120%,IF($G36="법인차량",'05상세'!$H$3*$J36,0))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0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IF($G37="자가차량",('05상세'!$H$3*$J37)*120%,IF($G37="법인차량",'05상세'!$H$3*$J37,0))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0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IF($G38="자가차량",('05상세'!$H$3*$J38)*120%,IF($G38="법인차량",'05상세'!$H$3*$J38,0))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0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IF($G39="자가차량",('05상세'!$H$3*$J39)*120%,IF($G39="법인차량",'05상세'!$H$3*$J39,0))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IF($G40="자가차량",('05상세'!$H$3*$J40)*120%,IF($G40="법인차량",'05상세'!$H$3*$J40,0))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IF($G41="자가차량",('05상세'!$H$3*$J41)*120%,IF($G41="법인차량",'05상세'!$H$3*$J41,0))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IF($G42="자가차량",('05상세'!$H$3*$J42)*120%,IF($G42="법인차량",'05상세'!$H$3*$J42,0))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IF($G43="자가차량",('05상세'!$H$3*$J43)*120%,IF($G43="법인차량",'05상세'!$H$3*$J43,0))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69" si="1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IF($G44="자가차량",('05상세'!$H$3*$J44)*120%,IF($G44="법인차량",'05상세'!$H$3*$J44,0))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1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IF($G45="자가차량",('05상세'!$H$3*$J45)*120%,IF($G45="법인차량",'05상세'!$H$3*$J45,0))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ref="Y45:Y48" si="2">IF(OR($C45="현금",$C45="개인카드"),K45+M45,0)+IF(OR($C45="현금",$C45="개인카드"),S45,0)+IF(OR($C45="현금",$C45="개인카드"),V45,0)</f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IF($G46="자가차량",('05상세'!$H$3*$J46)*120%,IF($G46="법인차량",'05상세'!$H$3*$J46,0))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IF($G47="자가차량",('05상세'!$H$3*$J47)*120%,IF($G47="법인차량",'05상세'!$H$3*$J47,0))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IF($G48="자가차량",('05상세'!$H$3*$J48)*120%,IF($G48="법인차량",'05상세'!$H$3*$J48,0))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IF($G49="자가차량",('05상세'!$H$3*$J49)*120%,IF($G49="법인차량",'05상세'!$H$3*$J49,0))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IF($G50="자가차량",('05상세'!$H$3*$J50)*120%,IF($G50="법인차량",'05상세'!$H$3*$J50,0))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IF($G51="자가차량",('05상세'!$H$3*$J51)*120%,IF($G51="법인차량",'05상세'!$H$3*$J51,0))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IF($G52="자가차량",('05상세'!$H$3*$J52)*120%,IF($G52="법인차량",'05상세'!$H$3*$J52,0))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IF($G53="자가차량",('05상세'!$H$3*$J53)*120%,IF($G53="법인차량",'05상세'!$H$3*$J53,0))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ref="Y53:Y65" si="3"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IF($G54="자가차량",('05상세'!$H$3*$J54)*120%,IF($G54="법인차량",'05상세'!$H$3*$J54,0))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3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IF($G55="자가차량",('05상세'!$H$3*$J55)*120%,IF($G55="법인차량",'05상세'!$H$3*$J55,0))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3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IF($G56="자가차량",('05상세'!$H$3*$J56)*120%,IF($G56="법인차량",'05상세'!$H$3*$J56,0))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3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IF($G57="자가차량",('05상세'!$H$3*$J57)*120%,IF($G57="법인차량",'05상세'!$H$3*$J57,0))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3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IF($G58="자가차량",('05상세'!$H$3*$J58)*120%,IF($G58="법인차량",'05상세'!$H$3*$J58,0))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3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IF($G59="자가차량",('05상세'!$H$3*$J59)*120%,IF($G59="법인차량",'05상세'!$H$3*$J59,0))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3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IF($G60="자가차량",('05상세'!$H$3*$J60)*120%,IF($G60="법인차량",'05상세'!$H$3*$J60,0))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3"/>
        <v>0</v>
      </c>
    </row>
    <row r="61" spans="1:25" s="35" customFormat="1" ht="15.95" customHeight="1" x14ac:dyDescent="0.3">
      <c r="A61" s="43"/>
      <c r="B61" s="20"/>
      <c r="C61" s="20"/>
      <c r="D61" s="20"/>
      <c r="E61" s="21"/>
      <c r="F61" s="22"/>
      <c r="G61" s="18"/>
      <c r="H61" s="24"/>
      <c r="I61" s="24"/>
      <c r="J61" s="21"/>
      <c r="K61" s="44">
        <f>IF($G61="자가차량",('05상세'!$H$3*$J61)*120%,IF($G61="법인차량",'05상세'!$H$3*$J61,0))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3"/>
        <v>0</v>
      </c>
    </row>
    <row r="62" spans="1:25" s="35" customFormat="1" ht="15.95" customHeight="1" x14ac:dyDescent="0.3">
      <c r="A62" s="43"/>
      <c r="B62" s="20"/>
      <c r="C62" s="20"/>
      <c r="D62" s="20"/>
      <c r="E62" s="21"/>
      <c r="F62" s="22"/>
      <c r="G62" s="18"/>
      <c r="H62" s="24"/>
      <c r="I62" s="24"/>
      <c r="J62" s="21"/>
      <c r="K62" s="44">
        <f>IF($G62="자가차량",('05상세'!$H$3*$J62)*120%,IF($G62="법인차량",'05상세'!$H$3*$J62,0))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 t="shared" si="3"/>
        <v>0</v>
      </c>
    </row>
    <row r="63" spans="1:25" s="35" customFormat="1" ht="15.95" customHeight="1" x14ac:dyDescent="0.3">
      <c r="A63" s="43"/>
      <c r="B63" s="20"/>
      <c r="C63" s="20"/>
      <c r="D63" s="20"/>
      <c r="E63" s="21"/>
      <c r="F63" s="22"/>
      <c r="G63" s="18"/>
      <c r="H63" s="24"/>
      <c r="I63" s="24"/>
      <c r="J63" s="21"/>
      <c r="K63" s="44">
        <f>IF($G63="자가차량",('05상세'!$H$3*$J63)*120%,IF($G63="법인차량",'05상세'!$H$3*$J63,0))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 t="shared" si="3"/>
        <v>0</v>
      </c>
    </row>
    <row r="64" spans="1:25" s="35" customFormat="1" ht="15.95" customHeight="1" x14ac:dyDescent="0.3">
      <c r="A64" s="43"/>
      <c r="B64" s="20"/>
      <c r="C64" s="20"/>
      <c r="D64" s="20"/>
      <c r="E64" s="21"/>
      <c r="F64" s="22"/>
      <c r="G64" s="18"/>
      <c r="H64" s="24"/>
      <c r="I64" s="24"/>
      <c r="J64" s="21"/>
      <c r="K64" s="44">
        <f>IF($G64="자가차량",('05상세'!$H$3*$J64)*120%,IF($G64="법인차량",'05상세'!$H$3*$J64,0))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 t="shared" si="3"/>
        <v>0</v>
      </c>
    </row>
    <row r="65" spans="1:25" s="35" customFormat="1" ht="15.95" customHeight="1" x14ac:dyDescent="0.3">
      <c r="A65" s="43"/>
      <c r="B65" s="20"/>
      <c r="C65" s="20"/>
      <c r="D65" s="20"/>
      <c r="E65" s="21"/>
      <c r="F65" s="22"/>
      <c r="G65" s="18"/>
      <c r="H65" s="24"/>
      <c r="I65" s="24"/>
      <c r="J65" s="21"/>
      <c r="K65" s="44">
        <f>IF($G65="자가차량",('05상세'!$H$3*$J65)*120%,IF($G65="법인차량",'05상세'!$H$3*$J65,0))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 t="shared" si="3"/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IF($G66="자가차량",('05상세'!$H$3*$J66)*120%,IF($G66="법인차량",'05상세'!$H$3*$J66,0))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si="1"/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IF($G67="자가차량",('05상세'!$H$3*$J67)*120%,IF($G67="법인차량",'05상세'!$H$3*$J67,0))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1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IF($G68="자가차량",('05상세'!$H$3*$J68)*120%,IF($G68="법인차량",'05상세'!$H$3*$J68,0))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1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IF($G69="자가차량",('05상세'!$H$3*$J69)*120%,IF($G69="법인차량",'05상세'!$H$3*$J69,0))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1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IF($G70="자가차량",('05상세'!$H$3*$J70)*120%,IF($G70="법인차량",'05상세'!$H$3*$J70,0))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>IF(OR($C70="현금",$C70="개인카드"),K70+M70,0)+IF(OR($C70="현금",$C70="개인카드"),S70,0)+IF(OR($C70="현금",$C70="개인카드"),V70,0)</f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IF($G71="자가차량",('05상세'!$H$3*$J71)*120%,IF($G71="법인차량",'05상세'!$H$3*$J71,0))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>IF(OR($C71="현금",$C71="개인카드"),K71+M71,0)+IF(OR($C71="현금",$C71="개인카드"),S71,0)+IF(OR($C71="현금",$C71="개인카드"),V71,0)</f>
        <v>0</v>
      </c>
    </row>
    <row r="72" spans="1:25" s="35" customFormat="1" ht="15.95" customHeight="1" x14ac:dyDescent="0.3">
      <c r="A72" s="42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IF($G72="자가차량",('05상세'!$H$3*$J72)*120%,IF($G72="법인차량",'05상세'!$H$3*$J72,0))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 t="shared" ref="Y72:Y101" si="4">IF(OR($C72="현금",$C72="개인카드"),K72+M72,0)+IF(OR($C72="현금",$C72="개인카드"),S72,0)+IF(OR($C72="현금",$C72="개인카드"),V72,0)</f>
        <v>0</v>
      </c>
    </row>
    <row r="73" spans="1:25" s="35" customFormat="1" ht="15.95" customHeight="1" x14ac:dyDescent="0.3">
      <c r="A73" s="42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IF($G73="자가차량",('05상세'!$H$3*$J73)*120%,IF($G73="법인차량",'05상세'!$H$3*$J73,0))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 t="shared" si="4"/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IF($G74="자가차량",('05상세'!$H$3*$J74)*120%,IF($G74="법인차량",'05상세'!$H$3*$J74,0))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 t="shared" si="4"/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IF($G75="자가차량",('05상세'!$H$3*$J75)*120%,IF($G75="법인차량",'05상세'!$H$3*$J75,0))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 t="shared" si="4"/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IF($G76="자가차량",('05상세'!$H$3*$J76)*120%,IF($G76="법인차량",'05상세'!$H$3*$J76,0))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si="4"/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IF($G77="자가차량",('05상세'!$H$3*$J77)*120%,IF($G77="법인차량",'05상세'!$H$3*$J77,0))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4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IF($G78="자가차량",('05상세'!$H$3*$J78)*120%,IF($G78="법인차량",'05상세'!$H$3*$J78,0))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4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IF($G79="자가차량",('05상세'!$H$3*$J79)*120%,IF($G79="법인차량",'05상세'!$H$3*$J79,0))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4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IF($G80="자가차량",('05상세'!$H$3*$J80)*120%,IF($G80="법인차량",'05상세'!$H$3*$J80,0))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4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IF($G81="자가차량",('05상세'!$H$3*$J81)*120%,IF($G81="법인차량",'05상세'!$H$3*$J81,0))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4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IF($G82="자가차량",('05상세'!$H$3*$J82)*120%,IF($G82="법인차량",'05상세'!$H$3*$J82,0))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4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IF($G83="자가차량",('05상세'!$H$3*$J83)*120%,IF($G83="법인차량",'05상세'!$H$3*$J83,0))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4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IF($G84="자가차량",('05상세'!$H$3*$J84)*120%,IF($G84="법인차량",'05상세'!$H$3*$J84,0))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4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IF($G85="자가차량",('05상세'!$H$3*$J85)*120%,IF($G85="법인차량",'05상세'!$H$3*$J85,0))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4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IF($G86="자가차량",('05상세'!$H$3*$J86)*120%,IF($G86="법인차량",'05상세'!$H$3*$J86,0))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4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IF($G87="자가차량",('05상세'!$H$3*$J87)*120%,IF($G87="법인차량",'05상세'!$H$3*$J87,0))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4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IF($G88="자가차량",('05상세'!$H$3*$J88)*120%,IF($G88="법인차량",'05상세'!$H$3*$J88,0))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4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IF($G89="자가차량",('05상세'!$H$3*$J89)*120%,IF($G89="법인차량",'05상세'!$H$3*$J89,0))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4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IF($G90="자가차량",('05상세'!$H$3*$J90)*120%,IF($G90="법인차량",'05상세'!$H$3*$J90,0))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4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IF($G91="자가차량",('05상세'!$H$3*$J91)*120%,IF($G91="법인차량",'05상세'!$H$3*$J91,0))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IF($G92="자가차량",('05상세'!$H$3*$J92)*120%,IF($G92="법인차량",'05상세'!$H$3*$J92,0))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IF($G93="자가차량",('05상세'!$H$3*$J93)*120%,IF($G93="법인차량",'05상세'!$H$3*$J93,0))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IF($G94="자가차량",('05상세'!$H$3*$J94)*120%,IF($G94="법인차량",'05상세'!$H$3*$J94,0))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IF($G95="자가차량",('05상세'!$H$3*$J95)*120%,IF($G95="법인차량",'05상세'!$H$3*$J95,0))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IF($G96="자가차량",('05상세'!$H$3*$J96)*120%,IF($G96="법인차량",'05상세'!$H$3*$J96,0))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IF($G97="자가차량",('05상세'!$H$3*$J97)*120%,IF($G97="법인차량",'05상세'!$H$3*$J97,0))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IF($G98="자가차량",('05상세'!$H$3*$J98)*120%,IF($G98="법인차량",'05상세'!$H$3*$J98,0))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4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IF($G99="자가차량",('05상세'!$H$3*$J99)*120%,IF($G99="법인차량",'05상세'!$H$3*$J99,0))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4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IF($G100="자가차량",('05상세'!$H$3*$J100)*120%,IF($G100="법인차량",'05상세'!$H$3*$J100,0))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4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IF($G101="자가차량",('05상세'!$H$3*$J101)*120%,IF($G101="법인차량",'05상세'!$H$3*$J101,0))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4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IF($G102="자가차량",('05상세'!$H$3*$J102)*120%,IF($G102="법인차량",'05상세'!$H$3*$J102,0))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>IF(OR($C102="현금",$C102="개인카드"),K102+M102,0)+IF(OR($C102="현금",$C102="개인카드"),S102,0)+IF(OR($C102="현금",$C102="개인카드"),V102,0)</f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IF($G103="자가차량",('05상세'!$H$3*$J103)*120%,IF($G103="법인차량",'05상세'!$H$3*$J103,0))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>IF(OR($C103="현금",$C103="개인카드"),K103+M103,0)+IF(OR($C103="현금",$C103="개인카드"),S103,0)+IF(OR($C103="현금",$C103="개인카드"),V103,0)</f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IF($G104="자가차량",('05상세'!$H$3*$J104)*120%,IF($G104="법인차량",'05상세'!$H$3*$J104,0))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>IF(OR($C104="현금",$C104="개인카드"),K104+M104,0)+IF(OR($C104="현금",$C104="개인카드"),S104,0)+IF(OR($C104="현금",$C104="개인카드"),V104,0)</f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IF($G105="자가차량",('05상세'!$H$3*$J105)*120%,IF($G105="법인차량",'05상세'!$H$3*$J105,0))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>IF(OR($C105="현금",$C105="개인카드"),K105+M105,0)+IF(OR($C105="현금",$C105="개인카드"),S105,0)+IF(OR($C105="현금",$C105="개인카드"),V105,0)</f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IF($G106="자가차량",('05상세'!$H$3*$J106)*120%,IF($G106="법인차량",'05상세'!$H$3*$J106,0))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 t="shared" ref="Y106:Y111" si="5"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IF($G107="자가차량",('05상세'!$H$3*$J107)*120%,IF($G107="법인차량",'05상세'!$H$3*$J107,0))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 t="shared" si="5"/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IF($G108="자가차량",('05상세'!$H$3*$J108)*120%,IF($G108="법인차량",'05상세'!$H$3*$J108,0))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 t="shared" si="5"/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IF($G109="자가차량",('05상세'!$H$3*$J109)*120%,IF($G109="법인차량",'05상세'!$H$3*$J109,0))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 t="shared" si="5"/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IF($G110="자가차량",('05상세'!$H$3*$J110)*120%,IF($G110="법인차량",'05상세'!$H$3*$J110,0))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si="5"/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IF($G111="자가차량",('05상세'!$H$3*$J111)*120%,IF($G111="법인차량",'05상세'!$H$3*$J111,0))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5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IF($G112="자가차량",('05상세'!$H$3*$J112)*120%,IF($G112="법인차량",'05상세'!$H$3*$J112,0))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>IF(OR($C112="현금",$C112="개인카드"),K112+M112,0)+IF(OR($C112="현금",$C112="개인카드"),S112,0)+IF(OR($C112="현금",$C112="개인카드"),V112,0)</f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IF($G113="자가차량",('05상세'!$H$3*$J113)*120%,IF($G113="법인차량",'05상세'!$H$3*$J113,0))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>IF(OR($C113="현금",$C113="개인카드"),K113+M113,0)+IF(OR($C113="현금",$C113="개인카드"),S113,0)+IF(OR($C113="현금",$C113="개인카드"),V113,0)</f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IF($G114="자가차량",('05상세'!$H$3*$J114)*120%,IF($G114="법인차량",'05상세'!$H$3*$J114,0))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>IF(OR($C114="현금",$C114="개인카드"),K114+M114,0)+IF(OR($C114="현금",$C114="개인카드"),S114,0)+IF(OR($C114="현금",$C114="개인카드"),V114,0)</f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IF($G115="자가차량",('05상세'!$H$3*$J115)*120%,IF($G115="법인차량",'05상세'!$H$3*$J115,0))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>IF(OR($C115="현금",$C115="개인카드"),K115+M115,0)+IF(OR($C115="현금",$C115="개인카드"),S115,0)+IF(OR($C115="현금",$C115="개인카드"),V115,0)</f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IF($G116="자가차량",('05상세'!$H$3*$J116)*120%,IF($G116="법인차량",'05상세'!$H$3*$J116,0))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 t="shared" ref="Y116:Y132" si="6">IF(OR($C116="현금",$C116="개인카드"),K116+M116,0)+IF(OR($C116="현금",$C116="개인카드"),S116,0)+IF(OR($C116="현금",$C116="개인카드"),V116,0)</f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IF($G117="자가차량",('05상세'!$H$3*$J117)*120%,IF($G117="법인차량",'05상세'!$H$3*$J117,0))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 t="shared" si="6"/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IF($G118="자가차량",('05상세'!$H$3*$J118)*120%,IF($G118="법인차량",'05상세'!$H$3*$J118,0))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 t="shared" si="6"/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IF($G119="자가차량",('05상세'!$H$3*$J119)*120%,IF($G119="법인차량",'05상세'!$H$3*$J119,0))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si="6"/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IF($G120="자가차량",('05상세'!$H$3*$J120)*120%,IF($G120="법인차량",'05상세'!$H$3*$J120,0))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6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IF($G121="자가차량",('05상세'!$H$3*$J121)*120%,IF($G121="법인차량",'05상세'!$H$3*$J121,0))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6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IF($G122="자가차량",('05상세'!$H$3*$J122)*120%,IF($G122="법인차량",'05상세'!$H$3*$J122,0))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6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IF($G123="자가차량",('05상세'!$H$3*$J123)*120%,IF($G123="법인차량",'05상세'!$H$3*$J123,0))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6"/>
        <v>0</v>
      </c>
    </row>
    <row r="124" spans="1:25" s="35" customFormat="1" ht="15.95" customHeight="1" x14ac:dyDescent="0.3">
      <c r="A124" s="43"/>
      <c r="B124" s="20"/>
      <c r="C124" s="20"/>
      <c r="D124" s="20"/>
      <c r="E124" s="21"/>
      <c r="F124" s="22"/>
      <c r="G124" s="18"/>
      <c r="H124" s="24"/>
      <c r="I124" s="24"/>
      <c r="J124" s="21"/>
      <c r="K124" s="44">
        <f>IF($G124="자가차량",('05상세'!$H$3*$J124)*120%,IF($G124="법인차량",'05상세'!$H$3*$J124,0))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6"/>
        <v>0</v>
      </c>
    </row>
    <row r="125" spans="1:25" s="35" customFormat="1" ht="15.95" customHeight="1" x14ac:dyDescent="0.3">
      <c r="A125" s="43"/>
      <c r="B125" s="20"/>
      <c r="C125" s="20"/>
      <c r="D125" s="20"/>
      <c r="E125" s="21"/>
      <c r="F125" s="22"/>
      <c r="G125" s="18"/>
      <c r="H125" s="24"/>
      <c r="I125" s="24"/>
      <c r="J125" s="21"/>
      <c r="K125" s="44">
        <f>IF($G125="자가차량",('05상세'!$H$3*$J125)*120%,IF($G125="법인차량",'05상세'!$H$3*$J125,0))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6"/>
        <v>0</v>
      </c>
    </row>
    <row r="126" spans="1:25" s="35" customFormat="1" ht="15.95" customHeight="1" x14ac:dyDescent="0.3">
      <c r="A126" s="43"/>
      <c r="B126" s="20"/>
      <c r="C126" s="20"/>
      <c r="D126" s="20"/>
      <c r="E126" s="21"/>
      <c r="F126" s="22"/>
      <c r="G126" s="18"/>
      <c r="H126" s="24"/>
      <c r="I126" s="24"/>
      <c r="J126" s="21"/>
      <c r="K126" s="44">
        <f>IF($G126="자가차량",('05상세'!$H$3*$J126)*120%,IF($G126="법인차량",'05상세'!$H$3*$J126,0))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6"/>
        <v>0</v>
      </c>
    </row>
    <row r="127" spans="1:25" s="35" customFormat="1" ht="15.95" customHeight="1" x14ac:dyDescent="0.3">
      <c r="A127" s="43"/>
      <c r="B127" s="20"/>
      <c r="C127" s="20"/>
      <c r="D127" s="20"/>
      <c r="E127" s="21"/>
      <c r="F127" s="22"/>
      <c r="G127" s="18"/>
      <c r="H127" s="24"/>
      <c r="I127" s="24"/>
      <c r="J127" s="21"/>
      <c r="K127" s="44">
        <f>IF($G127="자가차량",('05상세'!$H$3*$J127)*120%,IF($G127="법인차량",'05상세'!$H$3*$J127,0))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6"/>
        <v>0</v>
      </c>
    </row>
    <row r="128" spans="1:25" s="35" customFormat="1" ht="15.95" customHeight="1" x14ac:dyDescent="0.3">
      <c r="A128" s="43"/>
      <c r="B128" s="20"/>
      <c r="C128" s="20"/>
      <c r="D128" s="20"/>
      <c r="E128" s="21"/>
      <c r="F128" s="22"/>
      <c r="G128" s="18"/>
      <c r="H128" s="24"/>
      <c r="I128" s="24"/>
      <c r="J128" s="21"/>
      <c r="K128" s="44">
        <f>IF($G128="자가차량",('05상세'!$H$3*$J128)*120%,IF($G128="법인차량",'05상세'!$H$3*$J128,0))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si="6"/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IF($G129="자가차량",('05상세'!$H$3*$J129)*120%,IF($G129="법인차량",'05상세'!$H$3*$J129,0))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 t="shared" si="6"/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IF($G130="자가차량",('05상세'!$H$3*$J130)*120%,IF($G130="법인차량",'05상세'!$H$3*$J130,0))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 t="shared" si="6"/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IF($G131="자가차량",('05상세'!$H$3*$J131)*120%,IF($G131="법인차량",'05상세'!$H$3*$J131,0))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 t="shared" si="6"/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IF($G132="자가차량",('05상세'!$H$3*$J132)*120%,IF($G132="법인차량",'05상세'!$H$3*$J132,0))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si="6"/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IF($G133="자가차량",('05상세'!$H$3*$J133)*120%,IF($G133="법인차량",'05상세'!$H$3*$J133,0))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>IF(OR($C133="현금",$C133="개인카드"),K133+M133,0)+IF(OR($C133="현금",$C133="개인카드"),S133,0)+IF(OR($C133="현금",$C133="개인카드"),V133,0)</f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IF($G134="자가차량",('05상세'!$H$3*$J134)*120%,IF($G134="법인차량",'05상세'!$H$3*$J134,0))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>IF(OR($C134="현금",$C134="개인카드"),K134+M134,0)+IF(OR($C134="현금",$C134="개인카드"),S134,0)+IF(OR($C134="현금",$C134="개인카드"),V134,0)</f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IF($G135="자가차량",('05상세'!$H$3*$J135)*120%,IF($G135="법인차량",'05상세'!$H$3*$J135,0))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>IF(OR($C135="현금",$C135="개인카드"),K135+M135,0)+IF(OR($C135="현금",$C135="개인카드"),S135,0)+IF(OR($C135="현금",$C135="개인카드"),V135,0)</f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IF($G136="자가차량",('05상세'!$H$3*$J136)*120%,IF($G136="법인차량",'05상세'!$H$3*$J136,0))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>IF(OR($C136="현금",$C136="개인카드"),K136+M136,0)+IF(OR($C136="현금",$C136="개인카드"),S136,0)+IF(OR($C136="현금",$C136="개인카드"),V136,0)</f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IF($G137="자가차량",('05상세'!$H$3*$J137)*120%,IF($G137="법인차량",'05상세'!$H$3*$J137,0))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0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IF($G138="자가차량",('05상세'!$H$3*$J138)*120%,IF($G138="법인차량",'05상세'!$H$3*$J138,0))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 t="shared" ref="Y138:Y142" si="7">IF(OR($C138="현금",$C138="개인카드"),K138+M138,0)+IF(OR($C138="현금",$C138="개인카드"),S138,0)+IF(OR($C138="현금",$C138="개인카드"),V138,0)</f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IF($G139="자가차량",('05상세'!$H$3*$J139)*120%,IF($G139="법인차량",'05상세'!$H$3*$J139,0))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 t="shared" si="7"/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IF($G140="자가차량",('05상세'!$H$3*$J140)*120%,IF($G140="법인차량",'05상세'!$H$3*$J140,0))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 t="shared" si="7"/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IF($G141="자가차량",('05상세'!$H$3*$J141)*120%,IF($G141="법인차량",'05상세'!$H$3*$J141,0))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 t="shared" si="7"/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IF($G142="자가차량",('05상세'!$H$3*$J142)*120%,IF($G142="법인차량",'05상세'!$H$3*$J142,0))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si="7"/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IF($G143="자가차량",('05상세'!$H$3*$J143)*120%,IF($G143="법인차량",'05상세'!$H$3*$J143,0))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23"/>
      <c r="H144" s="24"/>
      <c r="I144" s="24"/>
      <c r="J144" s="21"/>
      <c r="K144" s="44">
        <f>IF($G144="자가차량",('05상세'!$H$3*$J144)*120%,IF($G144="법인차량",'05상세'!$H$3*$J144,0))</f>
        <v>0</v>
      </c>
      <c r="L144" s="24"/>
      <c r="M144" s="30"/>
      <c r="N144" s="23"/>
      <c r="O144" s="24"/>
      <c r="P144" s="24"/>
      <c r="Q144" s="24"/>
      <c r="R144" s="24"/>
      <c r="S144" s="30"/>
      <c r="T144" s="23"/>
      <c r="U144" s="16"/>
      <c r="V144" s="30"/>
      <c r="W144" s="23"/>
      <c r="X144" s="24"/>
      <c r="Y144" s="15">
        <f t="shared" ref="Y144:Y146" si="8">IF(OR($C144="현금",$C144="개인카드"),K144+M144,0)+IF(OR($C144="현금",$C144="개인카드"),S144,0)+IF(OR($C144="현금",$C144="개인카드"),V144,0)</f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23"/>
      <c r="H145" s="24"/>
      <c r="I145" s="24"/>
      <c r="J145" s="21"/>
      <c r="K145" s="44">
        <f>IF($G145="자가차량",('05상세'!$H$3*$J145)*120%,IF($G145="법인차량",'05상세'!$H$3*$J145,0))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8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IF($G146="자가차량",('05상세'!$H$3*$J146)*120%,IF($G146="법인차량",'05상세'!$H$3*$J146,0))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8"/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IF($G147="자가차량",('05상세'!$H$3*$J147)*120%,IF($G147="법인차량",'05상세'!$H$3*$J147,0))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IF($G148="자가차량",('05상세'!$H$3*$J148)*120%,IF($G148="법인차량",'05상세'!$H$3*$J148,0))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IF($G149="자가차량",('05상세'!$H$3*$J149)*120%,IF($G149="법인차량",'05상세'!$H$3*$J149,0))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IF($G150="자가차량",('05상세'!$H$3*$J150)*120%,IF($G150="법인차량",'05상세'!$H$3*$J150,0))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IF($G151="자가차량",('05상세'!$H$3*$J151)*120%,IF($G151="법인차량",'05상세'!$H$3*$J151,0))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IF($G152="자가차량",('05상세'!$H$3*$J152)*120%,IF($G152="법인차량",'05상세'!$H$3*$J152,0))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IF($G153="자가차량",('05상세'!$H$3*$J153)*120%,IF($G153="법인차량",'05상세'!$H$3*$J153,0))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IF($G154="자가차량",('05상세'!$H$3*$J154)*120%,IF($G154="법인차량",'05상세'!$H$3*$J154,0))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thickBot="1" x14ac:dyDescent="0.35">
      <c r="A155" s="43"/>
      <c r="B155" s="52"/>
      <c r="C155" s="20"/>
      <c r="D155" s="20"/>
      <c r="E155" s="21"/>
      <c r="F155" s="22"/>
      <c r="G155" s="18"/>
      <c r="H155" s="25"/>
      <c r="I155" s="25"/>
      <c r="J155" s="26"/>
      <c r="K155" s="44">
        <f>IF($G155="자가차량",('05상세'!$H$3*$J155)*120%,IF($G155="법인차량",'05상세'!$H$3*$J155,0))</f>
        <v>0</v>
      </c>
      <c r="L155" s="16"/>
      <c r="M155" s="32"/>
      <c r="N155" s="28"/>
      <c r="O155" s="25"/>
      <c r="P155" s="25"/>
      <c r="Q155" s="16"/>
      <c r="R155" s="25"/>
      <c r="S155" s="32"/>
      <c r="T155" s="28"/>
      <c r="U155" s="16"/>
      <c r="V155" s="33"/>
      <c r="W155" s="34"/>
      <c r="X155" s="25"/>
      <c r="Y155" s="15">
        <f t="shared" si="0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0</v>
      </c>
      <c r="T156" s="48"/>
      <c r="U156" s="46"/>
      <c r="V156" s="49">
        <f>SUBTOTAL(109,V7:V155)</f>
        <v>0</v>
      </c>
      <c r="W156" s="48"/>
      <c r="X156" s="46"/>
      <c r="Y156" s="47">
        <f>SUBTOTAL(109,Y7:Y155)</f>
        <v>0</v>
      </c>
    </row>
    <row r="157" spans="1:25" ht="15.95" customHeight="1" x14ac:dyDescent="0.3">
      <c r="A157" s="81"/>
      <c r="B157" s="81"/>
      <c r="C157" s="81"/>
      <c r="D157" s="81"/>
      <c r="E157" s="81"/>
      <c r="F157" s="81"/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/>
  </sheetData>
  <sheetProtection algorithmName="SHA-512" hashValue="WhMXa6Wr77EP+osMdAFzPJpvosIFHHbky3yWZzzdlo35qzPycJ+5KKVw07AgIHAlqggQntsOPEmyns9BUflAyg==" saltValue="+CEK5nE7P/g9ZaufOiKqBQ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5">
    <cfRule type="expression" dxfId="23" priority="4">
      <formula>$B7="차량경비"</formula>
    </cfRule>
  </conditionalFormatting>
  <conditionalFormatting sqref="N7:S155">
    <cfRule type="expression" dxfId="22" priority="1">
      <formula>OR($B7="여비교통비",$B7="프로젝트경비")</formula>
    </cfRule>
  </conditionalFormatting>
  <conditionalFormatting sqref="U7:V7 T8:V155">
    <cfRule type="expression" dxfId="21" priority="2">
      <formula>$B7="접대비"</formula>
    </cfRule>
  </conditionalFormatting>
  <dataValidations count="12">
    <dataValidation type="list" allowBlank="1" showInputMessage="1" showErrorMessage="1" sqref="F3" xr:uid="{00000000-0002-0000-0A00-000000000000}">
      <formula1>"휘발유, 경유, LPG"</formula1>
    </dataValidation>
    <dataValidation type="list" allowBlank="1" showInputMessage="1" showErrorMessage="1" sqref="N156:Q156" xr:uid="{00000000-0002-0000-0A00-000001000000}">
      <formula1>사용구분1</formula1>
    </dataValidation>
    <dataValidation type="list" allowBlank="1" showInputMessage="1" showErrorMessage="1" sqref="L7:L155" xr:uid="{00000000-0002-0000-0A00-000002000000}">
      <formula1>"주차비, 통행료, 주유비"</formula1>
    </dataValidation>
    <dataValidation type="list" allowBlank="1" showInputMessage="1" showErrorMessage="1" sqref="U7:U155" xr:uid="{00000000-0002-0000-0A00-000003000000}">
      <formula1>"승인, 미승인"</formula1>
    </dataValidation>
    <dataValidation type="list" allowBlank="1" showInputMessage="1" showErrorMessage="1" sqref="T7:T155" xr:uid="{00000000-0002-0000-0A00-000004000000}">
      <formula1>"매출 전 접대, 매출 후 접대, 기타"</formula1>
    </dataValidation>
    <dataValidation type="list" allowBlank="1" showInputMessage="1" showErrorMessage="1" sqref="Q7:Q155" xr:uid="{00000000-0002-0000-0A00-000005000000}">
      <formula1>"물품구매비, 숙박비, 조식비, 석식비, 내부회식비, 외부회식비"</formula1>
    </dataValidation>
    <dataValidation type="list" allowBlank="1" showInputMessage="1" showErrorMessage="1" sqref="N7:N155" xr:uid="{00000000-0002-0000-0A00-000006000000}">
      <formula1>"버스, 기차, 택시, 지하철, 항공, 선박"</formula1>
    </dataValidation>
    <dataValidation type="list" allowBlank="1" showInputMessage="1" showErrorMessage="1" sqref="G7:G155" xr:uid="{00000000-0002-0000-0A00-000007000000}">
      <formula1>"자가차량, 법인차량"</formula1>
    </dataValidation>
    <dataValidation type="list" allowBlank="1" showInputMessage="1" showErrorMessage="1" sqref="C7:C155" xr:uid="{00000000-0002-0000-0A00-000008000000}">
      <formula1>"개인카드, 현금, 법인카드"</formula1>
    </dataValidation>
    <dataValidation type="list" allowBlank="1" showInputMessage="1" showErrorMessage="1" sqref="B7:B155" xr:uid="{00000000-0002-0000-0A00-000009000000}">
      <formula1>"차량경비, 여비교통비, 프로젝트경비, 접대비"</formula1>
    </dataValidation>
    <dataValidation type="list" allowBlank="1" showInputMessage="1" showErrorMessage="1" sqref="D2" xr:uid="{00000000-0002-0000-0A00-00000A000000}">
      <formula1>"솔리드이엔지, 시스템뱅크, 광주시스템뱅크"</formula1>
    </dataValidation>
    <dataValidation type="list" allowBlank="1" showInputMessage="1" showErrorMessage="1" sqref="F2" xr:uid="{00000000-0002-0000-0A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27"/>
  <sheetViews>
    <sheetView zoomScaleNormal="100" workbookViewId="0">
      <selection activeCell="P11" sqref="P11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'06상세'!A1:Y1</f>
        <v>경비 정산 일지(06월)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'06상세'!B2</f>
        <v>0</v>
      </c>
      <c r="C4" s="78" t="s">
        <v>81</v>
      </c>
      <c r="D4" s="77">
        <f>'06상세'!D2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'06상세'!F2</f>
        <v>0</v>
      </c>
      <c r="C5" s="78" t="s">
        <v>83</v>
      </c>
      <c r="D5" s="77">
        <f>'06상세'!H2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'06상세'!M3+'06상세'!N3</f>
        <v>0</v>
      </c>
      <c r="B9" s="80">
        <f>'06상세'!O3</f>
        <v>0</v>
      </c>
      <c r="C9" s="80">
        <f ca="1">'06상세'!P3</f>
        <v>0</v>
      </c>
      <c r="D9" s="80">
        <f>'06상세'!Q3</f>
        <v>0</v>
      </c>
      <c r="E9" s="80">
        <f ca="1">'06상세'!R3</f>
        <v>0</v>
      </c>
      <c r="F9" s="80">
        <f>'06상세'!S3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68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oq0PIlegF/g4TgZNN5Tcn9z7I/0yO0XWaec7ay7X5DnPXI8/sZVPtKb6vkx53a288lywx0QG1hh5OqSsgc6HIQ==" saltValue="9sQ0BkL1VoV/+gOWx8Iubw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  <pageSetUpPr fitToPage="1"/>
  </sheetPr>
  <dimension ref="A1:Y191"/>
  <sheetViews>
    <sheetView zoomScaleNormal="100" zoomScaleSheetLayoutView="70" workbookViewId="0">
      <pane xSplit="1" ySplit="6" topLeftCell="B7" activePane="bottomRight" state="frozen"/>
      <selection activeCell="P11" sqref="P11"/>
      <selection pane="topRight" activeCell="P11" sqref="P11"/>
      <selection pane="bottomLeft" activeCell="P11" sqref="P11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SUM('06상세'!K156)</f>
        <v>0</v>
      </c>
      <c r="N3" s="94">
        <f>SUM('06상세'!M156)</f>
        <v>0</v>
      </c>
      <c r="O3" s="94">
        <f>SUMIF(B7:B155,O2,S7:S155)</f>
        <v>0</v>
      </c>
      <c r="P3" s="94">
        <f ca="1">SUMIF(B7:B157,P2,S7:S155)</f>
        <v>0</v>
      </c>
      <c r="Q3" s="94">
        <f>SUM('06상세'!V156)</f>
        <v>0</v>
      </c>
      <c r="R3" s="94">
        <f ca="1">SUM(M3:Q3)</f>
        <v>0</v>
      </c>
      <c r="S3" s="95">
        <f>Y156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20"/>
      <c r="D7" s="16"/>
      <c r="E7" s="16"/>
      <c r="F7" s="17"/>
      <c r="G7" s="18"/>
      <c r="H7" s="16"/>
      <c r="I7" s="16"/>
      <c r="J7" s="19"/>
      <c r="K7" s="44">
        <f>IF($G7="자가차량",('06상세'!$H$3*$J7)*120%,IF($G7="법인차량",'06상세'!$H$3*$J7,0))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8"/>
      <c r="X7" s="16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20"/>
      <c r="C8" s="20"/>
      <c r="D8" s="20"/>
      <c r="E8" s="21"/>
      <c r="F8" s="22"/>
      <c r="G8" s="23"/>
      <c r="H8" s="24"/>
      <c r="I8" s="24"/>
      <c r="J8" s="21"/>
      <c r="K8" s="44">
        <f>IF($G8="자가차량",('06상세'!$H$3*$J8)*120%,IF($G8="법인차량",'06상세'!$H$3*$J8,0))</f>
        <v>0</v>
      </c>
      <c r="L8" s="24"/>
      <c r="M8" s="30"/>
      <c r="N8" s="23"/>
      <c r="O8" s="24"/>
      <c r="P8" s="24"/>
      <c r="Q8" s="24"/>
      <c r="R8" s="24"/>
      <c r="S8" s="30"/>
      <c r="T8" s="23"/>
      <c r="U8" s="16"/>
      <c r="V8" s="30"/>
      <c r="W8" s="28"/>
      <c r="X8" s="16"/>
      <c r="Y8" s="15">
        <f t="shared" ref="Y8:Y155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20"/>
      <c r="C9" s="20"/>
      <c r="D9" s="24"/>
      <c r="E9" s="24"/>
      <c r="F9" s="22"/>
      <c r="G9" s="18"/>
      <c r="H9" s="24"/>
      <c r="I9" s="24"/>
      <c r="J9" s="21"/>
      <c r="K9" s="44">
        <f>IF($G9="자가차량",('06상세'!$H$3*$J9)*120%,IF($G9="법인차량",'06상세'!$H$3*$J9,0))</f>
        <v>0</v>
      </c>
      <c r="L9" s="16"/>
      <c r="M9" s="30"/>
      <c r="N9" s="28"/>
      <c r="O9" s="24"/>
      <c r="P9" s="24"/>
      <c r="Q9" s="16"/>
      <c r="R9" s="24"/>
      <c r="S9" s="30"/>
      <c r="T9" s="28"/>
      <c r="U9" s="16"/>
      <c r="V9" s="31"/>
      <c r="W9" s="28"/>
      <c r="X9" s="16"/>
      <c r="Y9" s="15">
        <f t="shared" si="0"/>
        <v>0</v>
      </c>
    </row>
    <row r="10" spans="1:25" s="35" customFormat="1" ht="15.95" customHeight="1" x14ac:dyDescent="0.3">
      <c r="A10" s="42"/>
      <c r="B10" s="51"/>
      <c r="C10" s="16"/>
      <c r="D10" s="24"/>
      <c r="E10" s="24"/>
      <c r="F10" s="22"/>
      <c r="G10" s="18"/>
      <c r="H10" s="24"/>
      <c r="I10" s="24"/>
      <c r="J10" s="21"/>
      <c r="K10" s="44">
        <f>IF($G10="자가차량",('06상세'!$H$3*$J10)*120%,IF($G10="법인차량",'06상세'!$H$3*$J10,0))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16"/>
      <c r="D11" s="24"/>
      <c r="E11" s="24"/>
      <c r="F11" s="22"/>
      <c r="G11" s="18"/>
      <c r="H11" s="24"/>
      <c r="I11" s="24"/>
      <c r="J11" s="21"/>
      <c r="K11" s="44">
        <f>IF($G11="자가차량",('06상세'!$H$3*$J11)*120%,IF($G11="법인차량",'06상세'!$H$3*$J11,0))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2"/>
      <c r="B12" s="51"/>
      <c r="C12" s="16"/>
      <c r="D12" s="24"/>
      <c r="E12" s="24"/>
      <c r="F12" s="22"/>
      <c r="G12" s="18"/>
      <c r="H12" s="24"/>
      <c r="I12" s="24"/>
      <c r="J12" s="21"/>
      <c r="K12" s="44">
        <f>IF($G12="자가차량",('06상세'!$H$3*$J12)*120%,IF($G12="법인차량",'06상세'!$H$3*$J12,0))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3"/>
      <c r="B13" s="51"/>
      <c r="C13" s="16"/>
      <c r="D13" s="24"/>
      <c r="E13" s="24"/>
      <c r="F13" s="22"/>
      <c r="G13" s="18"/>
      <c r="H13" s="24"/>
      <c r="I13" s="24"/>
      <c r="J13" s="21"/>
      <c r="K13" s="44">
        <f>IF($G13="자가차량",('06상세'!$H$3*$J13)*120%,IF($G13="법인차량",'06상세'!$H$3*$J13,0))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3"/>
      <c r="B14" s="51"/>
      <c r="C14" s="16"/>
      <c r="D14" s="24"/>
      <c r="E14" s="24"/>
      <c r="F14" s="22"/>
      <c r="G14" s="18"/>
      <c r="H14" s="24"/>
      <c r="I14" s="24"/>
      <c r="J14" s="21"/>
      <c r="K14" s="44">
        <f>IF($G14="자가차량",('06상세'!$H$3*$J14)*120%,IF($G14="법인차량",'06상세'!$H$3*$J14,0))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3"/>
      <c r="B15" s="51"/>
      <c r="C15" s="16"/>
      <c r="D15" s="24"/>
      <c r="E15" s="24"/>
      <c r="F15" s="22"/>
      <c r="G15" s="18"/>
      <c r="H15" s="24"/>
      <c r="I15" s="24"/>
      <c r="J15" s="21"/>
      <c r="K15" s="44">
        <f>IF($G15="자가차량",('06상세'!$H$3*$J15)*120%,IF($G15="법인차량",'06상세'!$H$3*$J15,0))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3"/>
      <c r="B16" s="51"/>
      <c r="C16" s="16"/>
      <c r="D16" s="24"/>
      <c r="E16" s="24"/>
      <c r="F16" s="22"/>
      <c r="G16" s="18"/>
      <c r="H16" s="24"/>
      <c r="I16" s="24"/>
      <c r="J16" s="21"/>
      <c r="K16" s="44">
        <f>IF($G16="자가차량",('06상세'!$H$3*$J16)*120%,IF($G16="법인차량",'06상세'!$H$3*$J16,0))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IF($G17="자가차량",('06상세'!$H$3*$J17)*120%,IF($G17="법인차량",'06상세'!$H$3*$J17,0))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IF($G18="자가차량",('06상세'!$H$3*$J18)*120%,IF($G18="법인차량",'06상세'!$H$3*$J18,0))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3"/>
      <c r="B19" s="51"/>
      <c r="C19" s="16"/>
      <c r="D19" s="16"/>
      <c r="E19" s="16"/>
      <c r="F19" s="22"/>
      <c r="G19" s="18"/>
      <c r="H19" s="24"/>
      <c r="I19" s="24"/>
      <c r="J19" s="21"/>
      <c r="K19" s="44">
        <f>IF($G19="자가차량",('06상세'!$H$3*$J19)*120%,IF($G19="법인차량",'06상세'!$H$3*$J19,0))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8"/>
      <c r="X19" s="24"/>
      <c r="Y19" s="15">
        <f>IF(OR($C19="현금",$C19="개인카드"),K19+M19,0)+IF(OR($C19="현금",$C19="개인카드"),S19,0)+IF(OR($C19="현금",$C19="개인카드"),V19,0)</f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IF($G20="자가차량",('06상세'!$H$3*$J20)*120%,IF($G20="법인차량",'06상세'!$H$3*$J20,0))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IF($G21="자가차량",('06상세'!$H$3*$J21)*120%,IF($G21="법인차량",'06상세'!$H$3*$J21,0))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IF($G22="자가차량",('06상세'!$H$3*$J22)*120%,IF($G22="법인차량",'06상세'!$H$3*$J22,0))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IF($G23="자가차량",('06상세'!$H$3*$J23)*120%,IF($G23="법인차량",'06상세'!$H$3*$J23,0))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IF($G24="자가차량",('06상세'!$H$3*$J24)*120%,IF($G24="법인차량",'06상세'!$H$3*$J24,0))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IF($G25="자가차량",('06상세'!$H$3*$J25)*120%,IF($G25="법인차량",'06상세'!$H$3*$J25,0))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IF($G26="자가차량",('06상세'!$H$3*$J26)*120%,IF($G26="법인차량",'06상세'!$H$3*$J26,0))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IF($G27="자가차량",('06상세'!$H$3*$J27)*120%,IF($G27="법인차량",'06상세'!$H$3*$J27,0))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IF($G28="자가차량",('06상세'!$H$3*$J28)*120%,IF($G28="법인차량",'06상세'!$H$3*$J28,0))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ref="Y28:Y38" si="1">IF(OR($C28="현금",$C28="개인카드"),K28+M28,0)+IF(OR($C28="현금",$C28="개인카드"),S28,0)+IF(OR($C28="현금",$C28="개인카드"),V28,0)</f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IF($G29="자가차량",('06상세'!$H$3*$J29)*120%,IF($G29="법인차량",'06상세'!$H$3*$J29,0))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1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IF($G30="자가차량",('06상세'!$H$3*$J30)*120%,IF($G30="법인차량",'06상세'!$H$3*$J30,0))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1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IF($G31="자가차량",('06상세'!$H$3*$J31)*120%,IF($G31="법인차량",'06상세'!$H$3*$J31,0))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1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IF($G32="자가차량",('06상세'!$H$3*$J32)*120%,IF($G32="법인차량",'06상세'!$H$3*$J32,0))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1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IF($G33="자가차량",('06상세'!$H$3*$J33)*120%,IF($G33="법인차량",'06상세'!$H$3*$J33,0))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1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IF($G34="자가차량",('06상세'!$H$3*$J34)*120%,IF($G34="법인차량",'06상세'!$H$3*$J34,0))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1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IF($G35="자가차량",('06상세'!$H$3*$J35)*120%,IF($G35="법인차량",'06상세'!$H$3*$J35,0))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1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IF($G36="자가차량",('06상세'!$H$3*$J36)*120%,IF($G36="법인차량",'06상세'!$H$3*$J36,0))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1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IF($G37="자가차량",('06상세'!$H$3*$J37)*120%,IF($G37="법인차량",'06상세'!$H$3*$J37,0))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1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IF($G38="자가차량",('06상세'!$H$3*$J38)*120%,IF($G38="법인차량",'06상세'!$H$3*$J38,0))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1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IF($G39="자가차량",('06상세'!$H$3*$J39)*120%,IF($G39="법인차량",'06상세'!$H$3*$J39,0))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IF($G40="자가차량",('06상세'!$H$3*$J40)*120%,IF($G40="법인차량",'06상세'!$H$3*$J40,0))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IF($G41="자가차량",('06상세'!$H$3*$J41)*120%,IF($G41="법인차량",'06상세'!$H$3*$J41,0))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IF($G42="자가차량",('06상세'!$H$3*$J42)*120%,IF($G42="법인차량",'06상세'!$H$3*$J42,0))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IF($G43="자가차량",('06상세'!$H$3*$J43)*120%,IF($G43="법인차량",'06상세'!$H$3*$J43,0))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2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IF($G44="자가차량",('06상세'!$H$3*$J44)*120%,IF($G44="법인차량",'06상세'!$H$3*$J44,0))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2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IF($G45="자가차량",('06상세'!$H$3*$J45)*120%,IF($G45="법인차량",'06상세'!$H$3*$J45,0))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2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IF($G46="자가차량",('06상세'!$H$3*$J46)*120%,IF($G46="법인차량",'06상세'!$H$3*$J46,0))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IF($G47="자가차량",('06상세'!$H$3*$J47)*120%,IF($G47="법인차량",'06상세'!$H$3*$J47,0))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IF($G48="자가차량",('06상세'!$H$3*$J48)*120%,IF($G48="법인차량",'06상세'!$H$3*$J48,0))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IF($G49="자가차량",('06상세'!$H$3*$J49)*120%,IF($G49="법인차량",'06상세'!$H$3*$J49,0))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IF($G50="자가차량",('06상세'!$H$3*$J50)*120%,IF($G50="법인차량",'06상세'!$H$3*$J50,0))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IF($G51="자가차량",('06상세'!$H$3*$J51)*120%,IF($G51="법인차량",'06상세'!$H$3*$J51,0))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 t="shared" si="0"/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IF($G52="자가차량",('06상세'!$H$3*$J52)*120%,IF($G52="법인차량",'06상세'!$H$3*$J52,0))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 t="shared" si="0"/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IF($G53="자가차량",('06상세'!$H$3*$J53)*120%,IF($G53="법인차량",'06상세'!$H$3*$J53,0))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si="0"/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IF($G54="자가차량",('06상세'!$H$3*$J54)*120%,IF($G54="법인차량",'06상세'!$H$3*$J54,0))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0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IF($G55="자가차량",('06상세'!$H$3*$J55)*120%,IF($G55="법인차량",'06상세'!$H$3*$J55,0))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0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IF($G56="자가차량",('06상세'!$H$3*$J56)*120%,IF($G56="법인차량",'06상세'!$H$3*$J56,0))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0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IF($G57="자가차량",('06상세'!$H$3*$J57)*120%,IF($G57="법인차량",'06상세'!$H$3*$J57,0))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0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IF($G58="자가차량",('06상세'!$H$3*$J58)*120%,IF($G58="법인차량",'06상세'!$H$3*$J58,0))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0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IF($G59="자가차량",('06상세'!$H$3*$J59)*120%,IF($G59="법인차량",'06상세'!$H$3*$J59,0))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0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IF($G60="자가차량",('06상세'!$H$3*$J60)*120%,IF($G60="법인차량",'06상세'!$H$3*$J60,0))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0"/>
        <v>0</v>
      </c>
    </row>
    <row r="61" spans="1:25" s="35" customFormat="1" ht="15.95" customHeight="1" x14ac:dyDescent="0.3">
      <c r="A61" s="43"/>
      <c r="B61" s="51"/>
      <c r="C61" s="16"/>
      <c r="D61" s="24"/>
      <c r="E61" s="24"/>
      <c r="F61" s="22"/>
      <c r="G61" s="18"/>
      <c r="H61" s="24"/>
      <c r="I61" s="24"/>
      <c r="J61" s="21"/>
      <c r="K61" s="44">
        <f>IF($G61="자가차량",('06상세'!$H$3*$J61)*120%,IF($G61="법인차량",'06상세'!$H$3*$J61,0))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0"/>
        <v>0</v>
      </c>
    </row>
    <row r="62" spans="1:25" s="35" customFormat="1" ht="15.95" customHeight="1" x14ac:dyDescent="0.3">
      <c r="A62" s="43"/>
      <c r="B62" s="51"/>
      <c r="C62" s="16"/>
      <c r="D62" s="24"/>
      <c r="E62" s="24"/>
      <c r="F62" s="22"/>
      <c r="G62" s="18"/>
      <c r="H62" s="24"/>
      <c r="I62" s="24"/>
      <c r="J62" s="21"/>
      <c r="K62" s="44">
        <f>IF($G62="자가차량",('06상세'!$H$3*$J62)*120%,IF($G62="법인차량",'06상세'!$H$3*$J62,0))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>IF(OR($C62="현금",$C62="개인카드"),K62+M62,0)+IF(OR($C62="현금",$C62="개인카드"),S62,0)+IF(OR($C62="현금",$C62="개인카드"),V62,0)</f>
        <v>0</v>
      </c>
    </row>
    <row r="63" spans="1:25" s="35" customFormat="1" ht="15.95" customHeight="1" x14ac:dyDescent="0.3">
      <c r="A63" s="43"/>
      <c r="B63" s="51"/>
      <c r="C63" s="16"/>
      <c r="D63" s="24"/>
      <c r="E63" s="24"/>
      <c r="F63" s="22"/>
      <c r="G63" s="18"/>
      <c r="H63" s="24"/>
      <c r="I63" s="24"/>
      <c r="J63" s="21"/>
      <c r="K63" s="44">
        <f>IF($G63="자가차량",('06상세'!$H$3*$J63)*120%,IF($G63="법인차량",'06상세'!$H$3*$J63,0))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>IF(OR($C63="현금",$C63="개인카드"),K63+M63,0)+IF(OR($C63="현금",$C63="개인카드"),S63,0)+IF(OR($C63="현금",$C63="개인카드"),V63,0)</f>
        <v>0</v>
      </c>
    </row>
    <row r="64" spans="1:25" s="35" customFormat="1" ht="15.95" customHeight="1" x14ac:dyDescent="0.3">
      <c r="A64" s="43"/>
      <c r="B64" s="51"/>
      <c r="C64" s="16"/>
      <c r="D64" s="24"/>
      <c r="E64" s="24"/>
      <c r="F64" s="22"/>
      <c r="G64" s="18"/>
      <c r="H64" s="24"/>
      <c r="I64" s="24"/>
      <c r="J64" s="21"/>
      <c r="K64" s="44">
        <f>IF($G64="자가차량",('06상세'!$H$3*$J64)*120%,IF($G64="법인차량",'06상세'!$H$3*$J64,0))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>IF(OR($C64="현금",$C64="개인카드"),K64+M64,0)+IF(OR($C64="현금",$C64="개인카드"),S64,0)+IF(OR($C64="현금",$C64="개인카드"),V64,0)</f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IF($G65="자가차량",('06상세'!$H$3*$J65)*120%,IF($G65="법인차량",'06상세'!$H$3*$J65,0))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IF($G66="자가차량",('06상세'!$H$3*$J66)*120%,IF($G66="법인차량",'06상세'!$H$3*$J66,0))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ref="Y66:Y71" si="3"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IF($G67="자가차량",('06상세'!$H$3*$J67)*120%,IF($G67="법인차량",'06상세'!$H$3*$J67,0))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3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IF($G68="자가차량",('06상세'!$H$3*$J68)*120%,IF($G68="법인차량",'06상세'!$H$3*$J68,0))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3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IF($G69="자가차량",('06상세'!$H$3*$J69)*120%,IF($G69="법인차량",'06상세'!$H$3*$J69,0))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3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IF($G70="자가차량",('06상세'!$H$3*$J70)*120%,IF($G70="법인차량",'06상세'!$H$3*$J70,0))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3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IF($G71="자가차량",('06상세'!$H$3*$J71)*120%,IF($G71="법인차량",'06상세'!$H$3*$J71,0))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3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IF($G72="자가차량",('06상세'!$H$3*$J72)*120%,IF($G72="법인차량",'06상세'!$H$3*$J72,0))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>IF(OR($C72="현금",$C72="개인카드"),K72+M72,0)+IF(OR($C72="현금",$C72="개인카드"),S72,0)+IF(OR($C72="현금",$C72="개인카드"),V72,0)</f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IF($G73="자가차량",('06상세'!$H$3*$J73)*120%,IF($G73="법인차량",'06상세'!$H$3*$J73,0))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>IF(OR($C73="현금",$C73="개인카드"),K73+M73,0)+IF(OR($C73="현금",$C73="개인카드"),S73,0)+IF(OR($C73="현금",$C73="개인카드"),V73,0)</f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IF($G74="자가차량",('06상세'!$H$3*$J74)*120%,IF($G74="법인차량",'06상세'!$H$3*$J74,0))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IF($G75="자가차량",('06상세'!$H$3*$J75)*120%,IF($G75="법인차량",'06상세'!$H$3*$J75,0))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IF($G76="자가차량",('06상세'!$H$3*$J76)*120%,IF($G76="법인차량",'06상세'!$H$3*$J76,0))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ref="Y76:Y103" si="4">IF(OR($C76="현금",$C76="개인카드"),K76+M76,0)+IF(OR($C76="현금",$C76="개인카드"),S76,0)+IF(OR($C76="현금",$C76="개인카드"),V76,0)</f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IF($G77="자가차량",('06상세'!$H$3*$J77)*120%,IF($G77="법인차량",'06상세'!$H$3*$J77,0))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4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IF($G78="자가차량",('06상세'!$H$3*$J78)*120%,IF($G78="법인차량",'06상세'!$H$3*$J78,0))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4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IF($G79="자가차량",('06상세'!$H$3*$J79)*120%,IF($G79="법인차량",'06상세'!$H$3*$J79,0))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4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IF($G80="자가차량",('06상세'!$H$3*$J80)*120%,IF($G80="법인차량",'06상세'!$H$3*$J80,0))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4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IF($G81="자가차량",('06상세'!$H$3*$J81)*120%,IF($G81="법인차량",'06상세'!$H$3*$J81,0))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4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IF($G82="자가차량",('06상세'!$H$3*$J82)*120%,IF($G82="법인차량",'06상세'!$H$3*$J82,0))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4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IF($G83="자가차량",('06상세'!$H$3*$J83)*120%,IF($G83="법인차량",'06상세'!$H$3*$J83,0))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4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IF($G84="자가차량",('06상세'!$H$3*$J84)*120%,IF($G84="법인차량",'06상세'!$H$3*$J84,0))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4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IF($G85="자가차량",('06상세'!$H$3*$J85)*120%,IF($G85="법인차량",'06상세'!$H$3*$J85,0))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4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IF($G86="자가차량",('06상세'!$H$3*$J86)*120%,IF($G86="법인차량",'06상세'!$H$3*$J86,0))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4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IF($G87="자가차량",('06상세'!$H$3*$J87)*120%,IF($G87="법인차량",'06상세'!$H$3*$J87,0))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4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IF($G88="자가차량",('06상세'!$H$3*$J88)*120%,IF($G88="법인차량",'06상세'!$H$3*$J88,0))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4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IF($G89="자가차량",('06상세'!$H$3*$J89)*120%,IF($G89="법인차량",'06상세'!$H$3*$J89,0))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4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IF($G90="자가차량",('06상세'!$H$3*$J90)*120%,IF($G90="법인차량",'06상세'!$H$3*$J90,0))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4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IF($G91="자가차량",('06상세'!$H$3*$J91)*120%,IF($G91="법인차량",'06상세'!$H$3*$J91,0))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IF($G92="자가차량",('06상세'!$H$3*$J92)*120%,IF($G92="법인차량",'06상세'!$H$3*$J92,0))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IF($G93="자가차량",('06상세'!$H$3*$J93)*120%,IF($G93="법인차량",'06상세'!$H$3*$J93,0))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IF($G94="자가차량",('06상세'!$H$3*$J94)*120%,IF($G94="법인차량",'06상세'!$H$3*$J94,0))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IF($G95="자가차량",('06상세'!$H$3*$J95)*120%,IF($G95="법인차량",'06상세'!$H$3*$J95,0))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IF($G96="자가차량",('06상세'!$H$3*$J96)*120%,IF($G96="법인차량",'06상세'!$H$3*$J96,0))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IF($G97="자가차량",('06상세'!$H$3*$J97)*120%,IF($G97="법인차량",'06상세'!$H$3*$J97,0))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IF($G98="자가차량",('06상세'!$H$3*$J98)*120%,IF($G98="법인차량",'06상세'!$H$3*$J98,0))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4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IF($G99="자가차량",('06상세'!$H$3*$J99)*120%,IF($G99="법인차량",'06상세'!$H$3*$J99,0))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4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IF($G100="자가차량",('06상세'!$H$3*$J100)*120%,IF($G100="법인차량",'06상세'!$H$3*$J100,0))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4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IF($G101="자가차량",('06상세'!$H$3*$J101)*120%,IF($G101="법인차량",'06상세'!$H$3*$J101,0))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4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IF($G102="자가차량",('06상세'!$H$3*$J102)*120%,IF($G102="법인차량",'06상세'!$H$3*$J102,0))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4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IF($G103="자가차량",('06상세'!$H$3*$J103)*120%,IF($G103="법인차량",'06상세'!$H$3*$J103,0))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4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IF($G104="자가차량",('06상세'!$H$3*$J104)*120%,IF($G104="법인차량",'06상세'!$H$3*$J104,0))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>IF(OR($C104="현금",$C104="개인카드"),K104+M104,0)+IF(OR($C104="현금",$C104="개인카드"),S104,0)+IF(OR($C104="현금",$C104="개인카드"),V104,0)</f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IF($G105="자가차량",('06상세'!$H$3*$J105)*120%,IF($G105="법인차량",'06상세'!$H$3*$J105,0))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>IF(OR($C105="현금",$C105="개인카드"),K105+M105,0)+IF(OR($C105="현금",$C105="개인카드"),S105,0)+IF(OR($C105="현금",$C105="개인카드"),V105,0)</f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IF($G106="자가차량",('06상세'!$H$3*$J106)*120%,IF($G106="법인차량",'06상세'!$H$3*$J106,0))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IF($G107="자가차량",('06상세'!$H$3*$J107)*120%,IF($G107="법인차량",'06상세'!$H$3*$J107,0))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IF($G108="자가차량",('06상세'!$H$3*$J108)*120%,IF($G108="법인차량",'06상세'!$H$3*$J108,0))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 t="shared" ref="Y108:Y113" si="5"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IF($G109="자가차량",('06상세'!$H$3*$J109)*120%,IF($G109="법인차량",'06상세'!$H$3*$J109,0))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 t="shared" si="5"/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IF($G110="자가차량",('06상세'!$H$3*$J110)*120%,IF($G110="법인차량",'06상세'!$H$3*$J110,0))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si="5"/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IF($G111="자가차량",('06상세'!$H$3*$J111)*120%,IF($G111="법인차량",'06상세'!$H$3*$J111,0))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5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IF($G112="자가차량",('06상세'!$H$3*$J112)*120%,IF($G112="법인차량",'06상세'!$H$3*$J112,0))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5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IF($G113="자가차량",('06상세'!$H$3*$J113)*120%,IF($G113="법인차량",'06상세'!$H$3*$J113,0))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5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IF($G114="자가차량",('06상세'!$H$3*$J114)*120%,IF($G114="법인차량",'06상세'!$H$3*$J114,0))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>IF(OR($C114="현금",$C114="개인카드"),K114+M114,0)+IF(OR($C114="현금",$C114="개인카드"),S114,0)+IF(OR($C114="현금",$C114="개인카드"),V114,0)</f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IF($G115="자가차량",('06상세'!$H$3*$J115)*120%,IF($G115="법인차량",'06상세'!$H$3*$J115,0))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>IF(OR($C115="현금",$C115="개인카드"),K115+M115,0)+IF(OR($C115="현금",$C115="개인카드"),S115,0)+IF(OR($C115="현금",$C115="개인카드"),V115,0)</f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IF($G116="자가차량",('06상세'!$H$3*$J116)*120%,IF($G116="법인차량",'06상세'!$H$3*$J116,0))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 t="shared" ref="Y116:Y126" si="6">IF(OR($C116="현금",$C116="개인카드"),K116+M116,0)+IF(OR($C116="현금",$C116="개인카드"),S116,0)+IF(OR($C116="현금",$C116="개인카드"),V116,0)</f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IF($G117="자가차량",('06상세'!$H$3*$J117)*120%,IF($G117="법인차량",'06상세'!$H$3*$J117,0))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 t="shared" si="6"/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IF($G118="자가차량",('06상세'!$H$3*$J118)*120%,IF($G118="법인차량",'06상세'!$H$3*$J118,0))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 t="shared" si="6"/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IF($G119="자가차량",('06상세'!$H$3*$J119)*120%,IF($G119="법인차량",'06상세'!$H$3*$J119,0))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si="6"/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IF($G120="자가차량",('06상세'!$H$3*$J120)*120%,IF($G120="법인차량",'06상세'!$H$3*$J120,0))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6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IF($G121="자가차량",('06상세'!$H$3*$J121)*120%,IF($G121="법인차량",'06상세'!$H$3*$J121,0))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6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IF($G122="자가차량",('06상세'!$H$3*$J122)*120%,IF($G122="법인차량",'06상세'!$H$3*$J122,0))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6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IF($G123="자가차량",('06상세'!$H$3*$J123)*120%,IF($G123="법인차량",'06상세'!$H$3*$J123,0))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6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IF($G124="자가차량",('06상세'!$H$3*$J124)*120%,IF($G124="법인차량",'06상세'!$H$3*$J124,0))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6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IF($G125="자가차량",('06상세'!$H$3*$J125)*120%,IF($G125="법인차량",'06상세'!$H$3*$J125,0))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6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IF($G126="자가차량",('06상세'!$H$3*$J126)*120%,IF($G126="법인차량",'06상세'!$H$3*$J126,0))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6"/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IF($G127="자가차량",('06상세'!$H$3*$J127)*120%,IF($G127="법인차량",'06상세'!$H$3*$J127,0))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>IF(OR($C127="현금",$C127="개인카드"),K127+M127,0)+IF(OR($C127="현금",$C127="개인카드"),S127,0)+IF(OR($C127="현금",$C127="개인카드"),V127,0)</f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IF($G128="자가차량",('06상세'!$H$3*$J128)*120%,IF($G128="법인차량",'06상세'!$H$3*$J128,0))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>IF(OR($C128="현금",$C128="개인카드"),K128+M128,0)+IF(OR($C128="현금",$C128="개인카드"),S128,0)+IF(OR($C128="현금",$C128="개인카드"),V128,0)</f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IF($G129="자가차량",('06상세'!$H$3*$J129)*120%,IF($G129="법인차량",'06상세'!$H$3*$J129,0))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>IF(OR($C129="현금",$C129="개인카드"),K129+M129,0)+IF(OR($C129="현금",$C129="개인카드"),S129,0)+IF(OR($C129="현금",$C129="개인카드"),V129,0)</f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IF($G130="자가차량",('06상세'!$H$3*$J130)*120%,IF($G130="법인차량",'06상세'!$H$3*$J130,0))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>IF(OR($C130="현금",$C130="개인카드"),K130+M130,0)+IF(OR($C130="현금",$C130="개인카드"),S130,0)+IF(OR($C130="현금",$C130="개인카드"),V130,0)</f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IF($G131="자가차량",('06상세'!$H$3*$J131)*120%,IF($G131="법인차량",'06상세'!$H$3*$J131,0))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 t="shared" ref="Y131:Y136" si="7">IF(OR($C131="현금",$C131="개인카드"),K131+M131,0)+IF(OR($C131="현금",$C131="개인카드"),S131,0)+IF(OR($C131="현금",$C131="개인카드"),V131,0)</f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IF($G132="자가차량",('06상세'!$H$3*$J132)*120%,IF($G132="법인차량",'06상세'!$H$3*$J132,0))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si="7"/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IF($G133="자가차량",('06상세'!$H$3*$J133)*120%,IF($G133="법인차량",'06상세'!$H$3*$J133,0))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si="7"/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IF($G134="자가차량",('06상세'!$H$3*$J134)*120%,IF($G134="법인차량",'06상세'!$H$3*$J134,0))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si="7"/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IF($G135="자가차량",('06상세'!$H$3*$J135)*120%,IF($G135="법인차량",'06상세'!$H$3*$J135,0))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7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IF($G136="자가차량",('06상세'!$H$3*$J136)*120%,IF($G136="법인차량",'06상세'!$H$3*$J136,0))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7"/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IF($G137="자가차량",('06상세'!$H$3*$J137)*120%,IF($G137="법인차량",'06상세'!$H$3*$J137,0))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>IF(OR($C137="현금",$C137="개인카드"),K137+M137,0)+IF(OR($C137="현금",$C137="개인카드"),S137,0)+IF(OR($C137="현금",$C137="개인카드"),V137,0)</f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IF($G138="자가차량",('06상세'!$H$3*$J138)*120%,IF($G138="법인차량",'06상세'!$H$3*$J138,0))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>IF(OR($C138="현금",$C138="개인카드"),K138+M138,0)+IF(OR($C138="현금",$C138="개인카드"),S138,0)+IF(OR($C138="현금",$C138="개인카드"),V138,0)</f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IF($G139="자가차량",('06상세'!$H$3*$J139)*120%,IF($G139="법인차량",'06상세'!$H$3*$J139,0))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>IF(OR($C139="현금",$C139="개인카드"),K139+M139,0)+IF(OR($C139="현금",$C139="개인카드"),S139,0)+IF(OR($C139="현금",$C139="개인카드"),V139,0)</f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IF($G140="자가차량",('06상세'!$H$3*$J140)*120%,IF($G140="법인차량",'06상세'!$H$3*$J140,0))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>IF(OR($C140="현금",$C140="개인카드"),K140+M140,0)+IF(OR($C140="현금",$C140="개인카드"),S140,0)+IF(OR($C140="현금",$C140="개인카드"),V140,0)</f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IF($G141="자가차량",('06상세'!$H$3*$J141)*120%,IF($G141="법인차량",'06상세'!$H$3*$J141,0))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 t="shared" si="0"/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IF($G142="자가차량",('06상세'!$H$3*$J142)*120%,IF($G142="법인차량",'06상세'!$H$3*$J142,0))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si="0"/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IF($G143="자가차량",('06상세'!$H$3*$J143)*120%,IF($G143="법인차량",'06상세'!$H$3*$J143,0))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23"/>
      <c r="H144" s="24"/>
      <c r="I144" s="24"/>
      <c r="J144" s="21"/>
      <c r="K144" s="44">
        <f>IF($G144="자가차량",('06상세'!$H$3*$J144)*120%,IF($G144="법인차량",'06상세'!$H$3*$J144,0))</f>
        <v>0</v>
      </c>
      <c r="L144" s="24"/>
      <c r="M144" s="30"/>
      <c r="N144" s="23"/>
      <c r="O144" s="24"/>
      <c r="P144" s="24"/>
      <c r="Q144" s="24"/>
      <c r="R144" s="24"/>
      <c r="S144" s="30"/>
      <c r="T144" s="23"/>
      <c r="U144" s="16"/>
      <c r="V144" s="30"/>
      <c r="W144" s="23"/>
      <c r="X144" s="24"/>
      <c r="Y144" s="15">
        <f t="shared" si="0"/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23"/>
      <c r="H145" s="24"/>
      <c r="I145" s="24"/>
      <c r="J145" s="21"/>
      <c r="K145" s="44">
        <f>IF($G145="자가차량",('06상세'!$H$3*$J145)*120%,IF($G145="법인차량",'06상세'!$H$3*$J145,0))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0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IF($G146="자가차량",('06상세'!$H$3*$J146)*120%,IF($G146="법인차량",'06상세'!$H$3*$J146,0))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ref="Y146" si="8">IF(OR($C146="현금",$C146="개인카드"),K146+M146,0)+IF(OR($C146="현금",$C146="개인카드"),S146,0)+IF(OR($C146="현금",$C146="개인카드"),V146,0)</f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IF($G147="자가차량",('06상세'!$H$3*$J147)*120%,IF($G147="법인차량",'06상세'!$H$3*$J147,0))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IF($G148="자가차량",('06상세'!$H$3*$J148)*120%,IF($G148="법인차량",'06상세'!$H$3*$J148,0))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IF($G149="자가차량",('06상세'!$H$3*$J149)*120%,IF($G149="법인차량",'06상세'!$H$3*$J149,0))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IF($G150="자가차량",('06상세'!$H$3*$J150)*120%,IF($G150="법인차량",'06상세'!$H$3*$J150,0))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IF($G151="자가차량",('06상세'!$H$3*$J151)*120%,IF($G151="법인차량",'06상세'!$H$3*$J151,0))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IF($G152="자가차량",('06상세'!$H$3*$J152)*120%,IF($G152="법인차량",'06상세'!$H$3*$J152,0))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IF($G153="자가차량",('06상세'!$H$3*$J153)*120%,IF($G153="법인차량",'06상세'!$H$3*$J153,0))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IF($G154="자가차량",('06상세'!$H$3*$J154)*120%,IF($G154="법인차량",'06상세'!$H$3*$J154,0))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thickBot="1" x14ac:dyDescent="0.35">
      <c r="A155" s="43"/>
      <c r="B155" s="52"/>
      <c r="C155" s="20"/>
      <c r="D155" s="20"/>
      <c r="E155" s="21"/>
      <c r="F155" s="22"/>
      <c r="G155" s="18"/>
      <c r="H155" s="25"/>
      <c r="I155" s="25"/>
      <c r="J155" s="26"/>
      <c r="K155" s="44">
        <f>IF($G155="자가차량",('06상세'!$H$3*$J155)*120%,IF($G155="법인차량",'06상세'!$H$3*$J155,0))</f>
        <v>0</v>
      </c>
      <c r="L155" s="16"/>
      <c r="M155" s="32"/>
      <c r="N155" s="28"/>
      <c r="O155" s="25"/>
      <c r="P155" s="25"/>
      <c r="Q155" s="16"/>
      <c r="R155" s="25"/>
      <c r="S155" s="32"/>
      <c r="T155" s="28"/>
      <c r="U155" s="16"/>
      <c r="V155" s="33"/>
      <c r="W155" s="34"/>
      <c r="X155" s="25"/>
      <c r="Y155" s="15">
        <f t="shared" si="0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0</v>
      </c>
      <c r="T156" s="48"/>
      <c r="U156" s="46"/>
      <c r="V156" s="49">
        <f>SUBTOTAL(109,V7:V155)</f>
        <v>0</v>
      </c>
      <c r="W156" s="48"/>
      <c r="X156" s="46"/>
      <c r="Y156" s="47">
        <f>SUBTOTAL(109,Y7:Y155)</f>
        <v>0</v>
      </c>
    </row>
    <row r="157" spans="1:25" ht="15.95" customHeight="1" x14ac:dyDescent="0.3">
      <c r="A157" s="81"/>
      <c r="B157" s="81"/>
      <c r="C157" s="81"/>
      <c r="D157" s="81"/>
      <c r="E157" s="81"/>
      <c r="F157" s="81"/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/>
  </sheetData>
  <sheetProtection algorithmName="SHA-512" hashValue="p855n4kd01CyuXDypyPNnQd92jpNuJ8RDchXmbtA63ByxFBf5edyCd5pYzQWE0Df0dGABjYHfpCrnS1394qzeg==" saltValue="pG9gSfpQyKADCL8lBl95bw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5">
    <cfRule type="expression" dxfId="20" priority="6">
      <formula>$B7="차량경비"</formula>
    </cfRule>
  </conditionalFormatting>
  <conditionalFormatting sqref="N7:S155">
    <cfRule type="expression" dxfId="19" priority="1">
      <formula>OR($B7="여비교통비",$B7="프로젝트경비")</formula>
    </cfRule>
  </conditionalFormatting>
  <conditionalFormatting sqref="T7:V155">
    <cfRule type="expression" dxfId="18" priority="4">
      <formula>$B7="접대비"</formula>
    </cfRule>
  </conditionalFormatting>
  <dataValidations count="12">
    <dataValidation type="list" allowBlank="1" showInputMessage="1" showErrorMessage="1" sqref="L7:L155" xr:uid="{00000000-0002-0000-0C00-000000000000}">
      <formula1>"주차비, 통행료, 주유비"</formula1>
    </dataValidation>
    <dataValidation type="list" allowBlank="1" showInputMessage="1" showErrorMessage="1" sqref="U7:U155" xr:uid="{00000000-0002-0000-0C00-000001000000}">
      <formula1>"승인, 미승인"</formula1>
    </dataValidation>
    <dataValidation type="list" allowBlank="1" showInputMessage="1" showErrorMessage="1" sqref="T7:T155" xr:uid="{00000000-0002-0000-0C00-000002000000}">
      <formula1>"매출 전 접대, 매출 후 접대, 기타"</formula1>
    </dataValidation>
    <dataValidation type="list" allowBlank="1" showInputMessage="1" showErrorMessage="1" sqref="Q7:Q155" xr:uid="{00000000-0002-0000-0C00-000003000000}">
      <formula1>"물품구매비, 숙박비, 조식비, 석식비, 내부회식비, 외부회식비"</formula1>
    </dataValidation>
    <dataValidation type="list" allowBlank="1" showInputMessage="1" showErrorMessage="1" sqref="N7:N155" xr:uid="{00000000-0002-0000-0C00-000004000000}">
      <formula1>"버스, 기차, 택시, 지하철, 항공, 선박"</formula1>
    </dataValidation>
    <dataValidation type="list" allowBlank="1" showInputMessage="1" showErrorMessage="1" sqref="G7:G155" xr:uid="{00000000-0002-0000-0C00-000005000000}">
      <formula1>"자가차량, 법인차량"</formula1>
    </dataValidation>
    <dataValidation type="list" allowBlank="1" showInputMessage="1" showErrorMessage="1" sqref="C7:C155" xr:uid="{00000000-0002-0000-0C00-000006000000}">
      <formula1>"개인카드, 현금, 법인카드"</formula1>
    </dataValidation>
    <dataValidation type="list" allowBlank="1" showInputMessage="1" showErrorMessage="1" sqref="B7:B155" xr:uid="{00000000-0002-0000-0C00-000007000000}">
      <formula1>"차량경비, 여비교통비, 프로젝트경비, 접대비"</formula1>
    </dataValidation>
    <dataValidation type="list" allowBlank="1" showInputMessage="1" showErrorMessage="1" sqref="F3" xr:uid="{00000000-0002-0000-0C00-000008000000}">
      <formula1>"휘발유, 경유, LPG"</formula1>
    </dataValidation>
    <dataValidation type="list" allowBlank="1" showInputMessage="1" showErrorMessage="1" sqref="N156:Q156" xr:uid="{00000000-0002-0000-0C00-000009000000}">
      <formula1>사용구분1</formula1>
    </dataValidation>
    <dataValidation type="list" allowBlank="1" showInputMessage="1" showErrorMessage="1" sqref="D2" xr:uid="{00000000-0002-0000-0C00-00000A000000}">
      <formula1>"솔리드이엔지, 시스템뱅크, 광주시스템뱅크"</formula1>
    </dataValidation>
    <dataValidation type="list" allowBlank="1" showInputMessage="1" showErrorMessage="1" sqref="F2" xr:uid="{00000000-0002-0000-0C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zoomScaleNormal="100" workbookViewId="0">
      <selection activeCell="J11" sqref="J11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'07상세'!A1:Y1</f>
        <v>경비 정산 일지(07월)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'07상세'!B2</f>
        <v>0</v>
      </c>
      <c r="C4" s="78" t="s">
        <v>81</v>
      </c>
      <c r="D4" s="77">
        <f>'07상세'!D2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'07상세'!F2</f>
        <v>0</v>
      </c>
      <c r="C5" s="78" t="s">
        <v>83</v>
      </c>
      <c r="D5" s="77">
        <f>'07상세'!H2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'07상세'!M3+'07상세'!N3</f>
        <v>0</v>
      </c>
      <c r="B9" s="80">
        <f>'07상세'!O3</f>
        <v>0</v>
      </c>
      <c r="C9" s="80">
        <f ca="1">'07상세'!P3</f>
        <v>0</v>
      </c>
      <c r="D9" s="80">
        <f>'07상세'!Q3</f>
        <v>0</v>
      </c>
      <c r="E9" s="80">
        <f ca="1">'07상세'!R3</f>
        <v>0</v>
      </c>
      <c r="F9" s="80">
        <f>'07상세'!S3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69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3aKYC3JD23b0PzL0XjSGJxSu0G0AaU27jG9W7Job0/rn5f0PG85XamQywpwp7PN6V3uVJBsxntWd89DDSPm+SQ==" saltValue="x3KpPt1WD02ORhiMLs+fuA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  <pageSetUpPr fitToPage="1"/>
  </sheetPr>
  <dimension ref="A1:Y193"/>
  <sheetViews>
    <sheetView zoomScaleNormal="100" zoomScaleSheetLayoutView="70" workbookViewId="0">
      <pane xSplit="1" ySplit="6" topLeftCell="B7" activePane="bottomRight" state="frozen"/>
      <selection activeCell="J11" sqref="J11"/>
      <selection pane="topRight" activeCell="J11" sqref="J11"/>
      <selection pane="bottomLeft" activeCell="J11" sqref="J11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SUM('07상세'!K158)</f>
        <v>0</v>
      </c>
      <c r="N3" s="94">
        <f>SUM('07상세'!M158)</f>
        <v>0</v>
      </c>
      <c r="O3" s="94">
        <f>SUMIF(B7:B157,O2,S7:S157)</f>
        <v>0</v>
      </c>
      <c r="P3" s="94">
        <f ca="1">SUMIF(B7:B159,P2,S7:S157)</f>
        <v>0</v>
      </c>
      <c r="Q3" s="94">
        <f>SUM('07상세'!V158)</f>
        <v>0</v>
      </c>
      <c r="R3" s="94">
        <f ca="1">SUM(M3:Q3)</f>
        <v>0</v>
      </c>
      <c r="S3" s="95">
        <f>Y158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20"/>
      <c r="D7" s="16"/>
      <c r="E7" s="16"/>
      <c r="F7" s="17"/>
      <c r="G7" s="96"/>
      <c r="H7" s="97"/>
      <c r="I7" s="97"/>
      <c r="J7" s="98"/>
      <c r="K7" s="44">
        <f>IF($G7="자가차량",('07상세'!$H$3*$J7)*120%,IF($G7="법인차량",'07상세'!$H$3*$J7,0))</f>
        <v>0</v>
      </c>
      <c r="L7" s="97"/>
      <c r="M7" s="99"/>
      <c r="N7" s="28"/>
      <c r="O7" s="16"/>
      <c r="P7" s="16"/>
      <c r="Q7" s="16"/>
      <c r="R7" s="16"/>
      <c r="S7" s="27"/>
      <c r="T7" s="28"/>
      <c r="U7" s="16"/>
      <c r="V7" s="29"/>
      <c r="W7" s="28"/>
      <c r="X7" s="16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20"/>
      <c r="C8" s="20"/>
      <c r="D8" s="20"/>
      <c r="E8" s="21"/>
      <c r="F8" s="22"/>
      <c r="G8" s="100"/>
      <c r="H8" s="101"/>
      <c r="I8" s="101"/>
      <c r="J8" s="102"/>
      <c r="K8" s="44">
        <f>IF($G8="자가차량",('07상세'!$H$3*$J8)*120%,IF($G8="법인차량",'07상세'!$H$3*$J8,0))</f>
        <v>0</v>
      </c>
      <c r="L8" s="101"/>
      <c r="M8" s="103"/>
      <c r="N8" s="23"/>
      <c r="O8" s="24"/>
      <c r="P8" s="24"/>
      <c r="Q8" s="24"/>
      <c r="R8" s="24"/>
      <c r="S8" s="30"/>
      <c r="T8" s="23"/>
      <c r="U8" s="16"/>
      <c r="V8" s="30"/>
      <c r="W8" s="28"/>
      <c r="X8" s="16"/>
      <c r="Y8" s="15">
        <f t="shared" ref="Y8:Y157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20"/>
      <c r="C9" s="20"/>
      <c r="D9" s="20"/>
      <c r="E9" s="24"/>
      <c r="F9" s="22"/>
      <c r="G9" s="96"/>
      <c r="H9" s="97"/>
      <c r="I9" s="97"/>
      <c r="J9" s="102"/>
      <c r="K9" s="44">
        <f>IF($G9="자가차량",('07상세'!$H$3*$J9)*120%,IF($G9="법인차량",'07상세'!$H$3*$J9,0))</f>
        <v>0</v>
      </c>
      <c r="L9" s="97"/>
      <c r="M9" s="103"/>
      <c r="N9" s="28"/>
      <c r="O9" s="24"/>
      <c r="P9" s="24"/>
      <c r="Q9" s="24"/>
      <c r="R9" s="24"/>
      <c r="S9" s="30"/>
      <c r="T9" s="28"/>
      <c r="U9" s="16"/>
      <c r="V9" s="31"/>
      <c r="W9" s="28"/>
      <c r="X9" s="24"/>
      <c r="Y9" s="15">
        <f t="shared" si="0"/>
        <v>0</v>
      </c>
    </row>
    <row r="10" spans="1:25" s="35" customFormat="1" ht="15.95" customHeight="1" x14ac:dyDescent="0.3">
      <c r="A10" s="42"/>
      <c r="B10" s="51"/>
      <c r="C10" s="16"/>
      <c r="D10" s="16"/>
      <c r="E10" s="24"/>
      <c r="F10" s="22"/>
      <c r="G10" s="96"/>
      <c r="H10" s="97"/>
      <c r="I10" s="97"/>
      <c r="J10" s="102"/>
      <c r="K10" s="44">
        <f>IF($G10="자가차량",('07상세'!$H$3*$J10)*120%,IF($G10="법인차량",'07상세'!$H$3*$J10,0))</f>
        <v>0</v>
      </c>
      <c r="L10" s="97"/>
      <c r="M10" s="103"/>
      <c r="N10" s="28"/>
      <c r="O10" s="24"/>
      <c r="P10" s="24"/>
      <c r="Q10" s="16"/>
      <c r="R10" s="24"/>
      <c r="S10" s="30"/>
      <c r="T10" s="28"/>
      <c r="U10" s="16"/>
      <c r="V10" s="31"/>
      <c r="W10" s="28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20"/>
      <c r="D11" s="24"/>
      <c r="E11" s="24"/>
      <c r="F11" s="22"/>
      <c r="G11" s="96"/>
      <c r="H11" s="101"/>
      <c r="I11" s="101"/>
      <c r="J11" s="102"/>
      <c r="K11" s="44">
        <f>IF($G11="자가차량",('07상세'!$H$3*$J11)*120%,IF($G11="법인차량",'07상세'!$H$3*$J11,0))</f>
        <v>0</v>
      </c>
      <c r="L11" s="97"/>
      <c r="M11" s="103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2"/>
      <c r="B12" s="51"/>
      <c r="C12" s="20"/>
      <c r="D12" s="24"/>
      <c r="E12" s="24"/>
      <c r="F12" s="22"/>
      <c r="G12" s="96"/>
      <c r="H12" s="101"/>
      <c r="I12" s="101"/>
      <c r="J12" s="102"/>
      <c r="K12" s="44"/>
      <c r="L12" s="97"/>
      <c r="M12" s="103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/>
    </row>
    <row r="13" spans="1:25" s="35" customFormat="1" ht="15.95" customHeight="1" x14ac:dyDescent="0.3">
      <c r="A13" s="42"/>
      <c r="B13" s="51"/>
      <c r="C13" s="20"/>
      <c r="D13" s="24"/>
      <c r="E13" s="24"/>
      <c r="F13" s="22"/>
      <c r="G13" s="96"/>
      <c r="H13" s="101"/>
      <c r="I13" s="101"/>
      <c r="J13" s="102"/>
      <c r="K13" s="44">
        <f>IF($G13="자가차량",('07상세'!$H$3*$J13)*120%,IF($G13="법인차량",'07상세'!$H$3*$J13,0))</f>
        <v>0</v>
      </c>
      <c r="L13" s="97"/>
      <c r="M13" s="103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2"/>
      <c r="B14" s="51"/>
      <c r="C14" s="16"/>
      <c r="D14" s="24"/>
      <c r="E14" s="24"/>
      <c r="F14" s="22"/>
      <c r="G14" s="96"/>
      <c r="H14" s="101"/>
      <c r="I14" s="101"/>
      <c r="J14" s="102"/>
      <c r="K14" s="44">
        <f>IF($G14="자가차량",('07상세'!$H$3*$J14)*120%,IF($G14="법인차량",'07상세'!$H$3*$J14,0))</f>
        <v>0</v>
      </c>
      <c r="L14" s="97"/>
      <c r="M14" s="103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2"/>
      <c r="B15" s="51"/>
      <c r="C15" s="20"/>
      <c r="D15" s="24"/>
      <c r="E15" s="24"/>
      <c r="F15" s="22"/>
      <c r="G15" s="96"/>
      <c r="H15" s="101"/>
      <c r="I15" s="101"/>
      <c r="J15" s="102"/>
      <c r="K15" s="44">
        <f>IF($G15="자가차량",('07상세'!$H$3*$J15)*120%,IF($G15="법인차량",'07상세'!$H$3*$J15,0))</f>
        <v>0</v>
      </c>
      <c r="L15" s="97"/>
      <c r="M15" s="103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2"/>
      <c r="B16" s="51"/>
      <c r="C16" s="16"/>
      <c r="D16" s="24"/>
      <c r="E16" s="24"/>
      <c r="F16" s="22"/>
      <c r="G16" s="96"/>
      <c r="H16" s="101"/>
      <c r="I16" s="101"/>
      <c r="J16" s="102"/>
      <c r="K16" s="44"/>
      <c r="L16" s="97"/>
      <c r="M16" s="103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/>
    </row>
    <row r="17" spans="1:25" s="35" customFormat="1" ht="15.95" customHeight="1" x14ac:dyDescent="0.3">
      <c r="A17" s="42"/>
      <c r="B17" s="51"/>
      <c r="C17" s="20"/>
      <c r="D17" s="24"/>
      <c r="E17" s="24"/>
      <c r="F17" s="22"/>
      <c r="G17" s="96"/>
      <c r="H17" s="101"/>
      <c r="I17" s="101"/>
      <c r="J17" s="102"/>
      <c r="K17" s="44">
        <f>IF($G17="자가차량",('07상세'!$H$3*$J17)*120%,IF($G17="법인차량",'07상세'!$H$3*$J17,0))</f>
        <v>0</v>
      </c>
      <c r="L17" s="97"/>
      <c r="M17" s="103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2"/>
      <c r="B18" s="51"/>
      <c r="C18" s="20"/>
      <c r="D18" s="24"/>
      <c r="E18" s="24"/>
      <c r="F18" s="22"/>
      <c r="G18" s="96"/>
      <c r="H18" s="101"/>
      <c r="I18" s="101"/>
      <c r="J18" s="102"/>
      <c r="K18" s="44">
        <f>IF($G18="자가차량",('07상세'!$H$3*$J18)*120%,IF($G18="법인차량",'07상세'!$H$3*$J18,0))</f>
        <v>0</v>
      </c>
      <c r="L18" s="97"/>
      <c r="M18" s="103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2"/>
      <c r="B19" s="51"/>
      <c r="C19" s="20"/>
      <c r="D19" s="24"/>
      <c r="E19" s="24"/>
      <c r="F19" s="22"/>
      <c r="G19" s="96"/>
      <c r="H19" s="101"/>
      <c r="I19" s="101"/>
      <c r="J19" s="102"/>
      <c r="K19" s="44">
        <f>IF($G19="자가차량",('07상세'!$H$3*$J19)*120%,IF($G19="법인차량",'07상세'!$H$3*$J19,0))</f>
        <v>0</v>
      </c>
      <c r="L19" s="97"/>
      <c r="M19" s="103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2"/>
      <c r="B20" s="51"/>
      <c r="C20" s="20"/>
      <c r="D20" s="24"/>
      <c r="E20" s="24"/>
      <c r="F20" s="22"/>
      <c r="G20" s="96"/>
      <c r="H20" s="101"/>
      <c r="I20" s="101"/>
      <c r="J20" s="102"/>
      <c r="K20" s="44">
        <f>IF($G20="자가차량",('07상세'!$H$3*$J20)*120%,IF($G20="법인차량",'07상세'!$H$3*$J20,0))</f>
        <v>0</v>
      </c>
      <c r="L20" s="97"/>
      <c r="M20" s="103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2"/>
      <c r="B21" s="51"/>
      <c r="C21" s="20"/>
      <c r="D21" s="24"/>
      <c r="E21" s="24"/>
      <c r="F21" s="22"/>
      <c r="G21" s="96"/>
      <c r="H21" s="101"/>
      <c r="I21" s="101"/>
      <c r="J21" s="102"/>
      <c r="K21" s="44">
        <f>IF($G21="자가차량",('07상세'!$H$3*$J21)*120%,IF($G21="법인차량",'07상세'!$H$3*$J21,0))</f>
        <v>0</v>
      </c>
      <c r="L21" s="97"/>
      <c r="M21" s="103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2"/>
      <c r="B22" s="51"/>
      <c r="C22" s="20"/>
      <c r="D22" s="24"/>
      <c r="E22" s="24"/>
      <c r="F22" s="22"/>
      <c r="G22" s="96"/>
      <c r="H22" s="101"/>
      <c r="I22" s="101"/>
      <c r="J22" s="102"/>
      <c r="K22" s="44">
        <f>IF($G22="자가차량",('07상세'!$H$3*$J22)*120%,IF($G22="법인차량",'07상세'!$H$3*$J22,0))</f>
        <v>0</v>
      </c>
      <c r="L22" s="97"/>
      <c r="M22" s="103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2"/>
      <c r="B23" s="51"/>
      <c r="C23" s="20"/>
      <c r="D23" s="24"/>
      <c r="E23" s="24"/>
      <c r="F23" s="22"/>
      <c r="G23" s="96"/>
      <c r="H23" s="101"/>
      <c r="I23" s="101"/>
      <c r="J23" s="102"/>
      <c r="K23" s="44">
        <f>IF($G23="자가차량",('07상세'!$H$3*$J23)*120%,IF($G23="법인차량",'07상세'!$H$3*$J23,0))</f>
        <v>0</v>
      </c>
      <c r="L23" s="97"/>
      <c r="M23" s="103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2"/>
      <c r="B24" s="51"/>
      <c r="C24" s="20"/>
      <c r="D24" s="24"/>
      <c r="E24" s="24"/>
      <c r="F24" s="22"/>
      <c r="G24" s="96"/>
      <c r="H24" s="101"/>
      <c r="I24" s="101"/>
      <c r="J24" s="102"/>
      <c r="K24" s="44">
        <f>IF($G24="자가차량",('07상세'!$H$3*$J24)*120%,IF($G24="법인차량",'07상세'!$H$3*$J24,0))</f>
        <v>0</v>
      </c>
      <c r="L24" s="97"/>
      <c r="M24" s="103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2"/>
      <c r="B25" s="51"/>
      <c r="C25" s="20"/>
      <c r="D25" s="24"/>
      <c r="E25" s="24"/>
      <c r="F25" s="22"/>
      <c r="G25" s="96"/>
      <c r="H25" s="101"/>
      <c r="I25" s="101"/>
      <c r="J25" s="102"/>
      <c r="K25" s="44">
        <f>IF($G25="자가차량",('07상세'!$H$3*$J25)*120%,IF($G25="법인차량",'07상세'!$H$3*$J25,0))</f>
        <v>0</v>
      </c>
      <c r="L25" s="97"/>
      <c r="M25" s="103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2"/>
      <c r="B26" s="51"/>
      <c r="C26" s="20"/>
      <c r="D26" s="24"/>
      <c r="E26" s="24"/>
      <c r="F26" s="22"/>
      <c r="G26" s="96"/>
      <c r="H26" s="101"/>
      <c r="I26" s="101"/>
      <c r="J26" s="102"/>
      <c r="K26" s="44">
        <f>IF($G26="자가차량",('07상세'!$H$3*$J26)*120%,IF($G26="법인차량",'07상세'!$H$3*$J26,0))</f>
        <v>0</v>
      </c>
      <c r="L26" s="97"/>
      <c r="M26" s="103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96"/>
      <c r="H27" s="101"/>
      <c r="I27" s="101"/>
      <c r="J27" s="102"/>
      <c r="K27" s="44">
        <f>IF($G27="자가차량",('07상세'!$H$3*$J27)*120%,IF($G27="법인차량",'07상세'!$H$3*$J27,0))</f>
        <v>0</v>
      </c>
      <c r="L27" s="97"/>
      <c r="M27" s="103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2"/>
      <c r="B28" s="51"/>
      <c r="C28" s="16"/>
      <c r="D28" s="24"/>
      <c r="E28" s="24"/>
      <c r="F28" s="22"/>
      <c r="G28" s="96"/>
      <c r="H28" s="101"/>
      <c r="I28" s="101"/>
      <c r="J28" s="102"/>
      <c r="K28" s="44">
        <f>IF($G28="자가차량",('07상세'!$H$3*$J28)*120%,IF($G28="법인차량",'07상세'!$H$3*$J28,0))</f>
        <v>0</v>
      </c>
      <c r="L28" s="97"/>
      <c r="M28" s="103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ref="Y28:Y40" si="1">IF(OR($C28="현금",$C28="개인카드"),K28+M28,0)+IF(OR($C28="현금",$C28="개인카드"),S28,0)+IF(OR($C28="현금",$C28="개인카드"),V28,0)</f>
        <v>0</v>
      </c>
    </row>
    <row r="29" spans="1:25" s="35" customFormat="1" ht="15.95" customHeight="1" x14ac:dyDescent="0.3">
      <c r="A29" s="42"/>
      <c r="B29" s="51"/>
      <c r="C29" s="16"/>
      <c r="D29" s="24"/>
      <c r="E29" s="24"/>
      <c r="F29" s="22"/>
      <c r="G29" s="96"/>
      <c r="H29" s="101"/>
      <c r="I29" s="101"/>
      <c r="J29" s="102"/>
      <c r="K29" s="44">
        <f>IF($G29="자가차량",('07상세'!$H$3*$J29)*120%,IF($G29="법인차량",'07상세'!$H$3*$J29,0))</f>
        <v>0</v>
      </c>
      <c r="L29" s="97"/>
      <c r="M29" s="103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1"/>
        <v>0</v>
      </c>
    </row>
    <row r="30" spans="1:25" s="35" customFormat="1" ht="15.95" customHeight="1" x14ac:dyDescent="0.3">
      <c r="A30" s="42"/>
      <c r="B30" s="51"/>
      <c r="C30" s="16"/>
      <c r="D30" s="24"/>
      <c r="E30" s="24"/>
      <c r="F30" s="22"/>
      <c r="G30" s="96"/>
      <c r="H30" s="101"/>
      <c r="I30" s="101"/>
      <c r="J30" s="102"/>
      <c r="K30" s="44">
        <f>IF($G30="자가차량",('07상세'!$H$3*$J30)*120%,IF($G30="법인차량",'07상세'!$H$3*$J30,0))</f>
        <v>0</v>
      </c>
      <c r="L30" s="97"/>
      <c r="M30" s="103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1"/>
        <v>0</v>
      </c>
    </row>
    <row r="31" spans="1:25" s="35" customFormat="1" ht="15.95" customHeight="1" x14ac:dyDescent="0.3">
      <c r="A31" s="42"/>
      <c r="B31" s="51"/>
      <c r="C31" s="16"/>
      <c r="D31" s="24"/>
      <c r="E31" s="24"/>
      <c r="F31" s="22"/>
      <c r="G31" s="96"/>
      <c r="H31" s="101"/>
      <c r="I31" s="101"/>
      <c r="J31" s="102"/>
      <c r="K31" s="44">
        <f>IF($G31="자가차량",('07상세'!$H$3*$J31)*120%,IF($G31="법인차량",'07상세'!$H$3*$J31,0))</f>
        <v>0</v>
      </c>
      <c r="L31" s="97"/>
      <c r="M31" s="103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1"/>
        <v>0</v>
      </c>
    </row>
    <row r="32" spans="1:25" s="35" customFormat="1" ht="15.95" customHeight="1" x14ac:dyDescent="0.3">
      <c r="A32" s="42"/>
      <c r="B32" s="51"/>
      <c r="C32" s="20"/>
      <c r="D32" s="24"/>
      <c r="E32" s="24"/>
      <c r="F32" s="22"/>
      <c r="G32" s="96"/>
      <c r="H32" s="101"/>
      <c r="I32" s="101"/>
      <c r="J32" s="102"/>
      <c r="K32" s="44">
        <f>IF($G32="자가차량",('07상세'!$H$3*$J32)*120%,IF($G32="법인차량",'07상세'!$H$3*$J32,0))</f>
        <v>0</v>
      </c>
      <c r="L32" s="97"/>
      <c r="M32" s="103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1"/>
        <v>0</v>
      </c>
    </row>
    <row r="33" spans="1:25" s="35" customFormat="1" ht="15.95" customHeight="1" x14ac:dyDescent="0.3">
      <c r="A33" s="42"/>
      <c r="B33" s="51"/>
      <c r="C33" s="16"/>
      <c r="D33" s="24"/>
      <c r="E33" s="24"/>
      <c r="F33" s="22"/>
      <c r="G33" s="96"/>
      <c r="H33" s="101"/>
      <c r="I33" s="101"/>
      <c r="J33" s="102"/>
      <c r="K33" s="44">
        <f>IF($G33="자가차량",('07상세'!$H$3*$J33)*120%,IF($G33="법인차량",'07상세'!$H$3*$J33,0))</f>
        <v>0</v>
      </c>
      <c r="L33" s="97"/>
      <c r="M33" s="103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1"/>
        <v>0</v>
      </c>
    </row>
    <row r="34" spans="1:25" s="35" customFormat="1" ht="15.95" customHeight="1" x14ac:dyDescent="0.3">
      <c r="A34" s="42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IF($G34="자가차량",('07상세'!$H$3*$J34)*120%,IF($G34="법인차량",'07상세'!$H$3*$J34,0))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1"/>
        <v>0</v>
      </c>
    </row>
    <row r="35" spans="1:25" s="35" customFormat="1" ht="15.95" customHeight="1" x14ac:dyDescent="0.3">
      <c r="A35" s="42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IF($G35="자가차량",('07상세'!$H$3*$J35)*120%,IF($G35="법인차량",'07상세'!$H$3*$J35,0))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1"/>
        <v>0</v>
      </c>
    </row>
    <row r="36" spans="1:25" s="35" customFormat="1" ht="15.95" customHeight="1" x14ac:dyDescent="0.3">
      <c r="A36" s="42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IF($G36="자가차량",('07상세'!$H$3*$J36)*120%,IF($G36="법인차량",'07상세'!$H$3*$J36,0))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1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IF($G37="자가차량",('07상세'!$H$3*$J37)*120%,IF($G37="법인차량",'07상세'!$H$3*$J37,0))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1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IF($G38="자가차량",('07상세'!$H$3*$J38)*120%,IF($G38="법인차량",'07상세'!$H$3*$J38,0))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1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IF($G39="자가차량",('07상세'!$H$3*$J39)*120%,IF($G39="법인차량",'07상세'!$H$3*$J39,0))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 t="shared" si="1"/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IF($G40="자가차량",('07상세'!$H$3*$J40)*120%,IF($G40="법인차량",'07상세'!$H$3*$J40,0))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 t="shared" si="1"/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IF($G41="자가차량",('07상세'!$H$3*$J41)*120%,IF($G41="법인차량",'07상세'!$H$3*$J41,0))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IF($G42="자가차량",('07상세'!$H$3*$J42)*120%,IF($G42="법인차량",'07상세'!$H$3*$J42,0))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IF($G43="자가차량",('07상세'!$H$3*$J43)*120%,IF($G43="법인차량",'07상세'!$H$3*$J43,0))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IF($G44="자가차량",('07상세'!$H$3*$J44)*120%,IF($G44="법인차량",'07상세'!$H$3*$J44,0))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>IF(OR($C44="현금",$C44="개인카드"),K44+M44,0)+IF(OR($C44="현금",$C44="개인카드"),S44,0)+IF(OR($C44="현금",$C44="개인카드"),V44,0)</f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IF($G45="자가차량",('07상세'!$H$3*$J45)*120%,IF($G45="법인차량",'07상세'!$H$3*$J45,0))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ref="Y45:Y50" si="2">IF(OR($C45="현금",$C45="개인카드"),K45+M45,0)+IF(OR($C45="현금",$C45="개인카드"),S45,0)+IF(OR($C45="현금",$C45="개인카드"),V45,0)</f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IF($G46="자가차량",('07상세'!$H$3*$J46)*120%,IF($G46="법인차량",'07상세'!$H$3*$J46,0))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IF($G47="자가차량",('07상세'!$H$3*$J47)*120%,IF($G47="법인차량",'07상세'!$H$3*$J47,0))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IF($G48="자가차량",('07상세'!$H$3*$J48)*120%,IF($G48="법인차량",'07상세'!$H$3*$J48,0))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IF($G49="자가차량",('07상세'!$H$3*$J49)*120%,IF($G49="법인차량",'07상세'!$H$3*$J49,0))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 t="shared" si="2"/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IF($G50="자가차량",('07상세'!$H$3*$J50)*120%,IF($G50="법인차량",'07상세'!$H$3*$J50,0))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 t="shared" si="2"/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IF($G51="자가차량",('07상세'!$H$3*$J51)*120%,IF($G51="법인차량",'07상세'!$H$3*$J51,0))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 t="shared" si="0"/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IF($G52="자가차량",('07상세'!$H$3*$J52)*120%,IF($G52="법인차량",'07상세'!$H$3*$J52,0))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 t="shared" si="0"/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IF($G53="자가차량",('07상세'!$H$3*$J53)*120%,IF($G53="법인차량",'07상세'!$H$3*$J53,0))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si="0"/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IF($G54="자가차량",('07상세'!$H$3*$J54)*120%,IF($G54="법인차량",'07상세'!$H$3*$J54,0))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0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IF($G55="자가차량",('07상세'!$H$3*$J55)*120%,IF($G55="법인차량",'07상세'!$H$3*$J55,0))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0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IF($G56="자가차량",('07상세'!$H$3*$J56)*120%,IF($G56="법인차량",'07상세'!$H$3*$J56,0))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0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IF($G57="자가차량",('07상세'!$H$3*$J57)*120%,IF($G57="법인차량",'07상세'!$H$3*$J57,0))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0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IF($G58="자가차량",('07상세'!$H$3*$J58)*120%,IF($G58="법인차량",'07상세'!$H$3*$J58,0))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0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IF($G59="자가차량",('07상세'!$H$3*$J59)*120%,IF($G59="법인차량",'07상세'!$H$3*$J59,0))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0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IF($G60="자가차량",('07상세'!$H$3*$J60)*120%,IF($G60="법인차량",'07상세'!$H$3*$J60,0))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0"/>
        <v>0</v>
      </c>
    </row>
    <row r="61" spans="1:25" s="35" customFormat="1" ht="16.5" customHeight="1" x14ac:dyDescent="0.3">
      <c r="A61" s="43"/>
      <c r="B61" s="51"/>
      <c r="C61" s="16"/>
      <c r="D61" s="24"/>
      <c r="E61" s="24"/>
      <c r="F61" s="22"/>
      <c r="G61" s="18"/>
      <c r="H61" s="24"/>
      <c r="I61" s="24"/>
      <c r="J61" s="21"/>
      <c r="K61" s="44">
        <f>IF($G61="자가차량",('07상세'!$H$3*$J61)*120%,IF($G61="법인차량",'07상세'!$H$3*$J61,0))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0"/>
        <v>0</v>
      </c>
    </row>
    <row r="62" spans="1:25" s="35" customFormat="1" ht="15.95" customHeight="1" x14ac:dyDescent="0.3">
      <c r="A62" s="43"/>
      <c r="B62" s="51"/>
      <c r="C62" s="16"/>
      <c r="D62" s="24"/>
      <c r="E62" s="24"/>
      <c r="F62" s="22"/>
      <c r="G62" s="18"/>
      <c r="H62" s="24"/>
      <c r="I62" s="24"/>
      <c r="J62" s="21"/>
      <c r="K62" s="44">
        <f>IF($G62="자가차량",('07상세'!$H$3*$J62)*120%,IF($G62="법인차량",'07상세'!$H$3*$J62,0))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 t="shared" si="0"/>
        <v>0</v>
      </c>
    </row>
    <row r="63" spans="1:25" s="35" customFormat="1" ht="15.95" customHeight="1" x14ac:dyDescent="0.3">
      <c r="A63" s="43"/>
      <c r="B63" s="51"/>
      <c r="C63" s="16"/>
      <c r="D63" s="24"/>
      <c r="E63" s="24"/>
      <c r="F63" s="22"/>
      <c r="G63" s="18"/>
      <c r="H63" s="24"/>
      <c r="I63" s="24"/>
      <c r="J63" s="21"/>
      <c r="K63" s="44">
        <f>IF($G63="자가차량",('07상세'!$H$3*$J63)*120%,IF($G63="법인차량",'07상세'!$H$3*$J63,0))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 t="shared" si="0"/>
        <v>0</v>
      </c>
    </row>
    <row r="64" spans="1:25" s="35" customFormat="1" ht="15.95" customHeight="1" x14ac:dyDescent="0.3">
      <c r="A64" s="43"/>
      <c r="B64" s="51"/>
      <c r="C64" s="16"/>
      <c r="D64" s="24"/>
      <c r="E64" s="24"/>
      <c r="F64" s="22"/>
      <c r="G64" s="18"/>
      <c r="H64" s="24"/>
      <c r="I64" s="24"/>
      <c r="J64" s="21"/>
      <c r="K64" s="44">
        <f>IF($G64="자가차량",('07상세'!$H$3*$J64)*120%,IF($G64="법인차량",'07상세'!$H$3*$J64,0))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>IF(OR($C64="현금",$C64="개인카드"),K64+M64,0)+IF(OR($C64="현금",$C64="개인카드"),S64,0)+IF(OR($C64="현금",$C64="개인카드"),V64,0)</f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IF($G65="자가차량",('07상세'!$H$3*$J65)*120%,IF($G65="법인차량",'07상세'!$H$3*$J65,0))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IF($G66="자가차량",('07상세'!$H$3*$J66)*120%,IF($G66="법인차량",'07상세'!$H$3*$J66,0))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IF($G67="자가차량",('07상세'!$H$3*$J67)*120%,IF($G67="법인차량",'07상세'!$H$3*$J67,0))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>IF(OR($C67="현금",$C67="개인카드"),K67+M67,0)+IF(OR($C67="현금",$C67="개인카드"),S67,0)+IF(OR($C67="현금",$C67="개인카드"),V67,0)</f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IF($G68="자가차량",('07상세'!$H$3*$J68)*120%,IF($G68="법인차량",'07상세'!$H$3*$J68,0))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ref="Y68:Y73" si="3">IF(OR($C68="현금",$C68="개인카드"),K68+M68,0)+IF(OR($C68="현금",$C68="개인카드"),S68,0)+IF(OR($C68="현금",$C68="개인카드"),V68,0)</f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IF($G69="자가차량",('07상세'!$H$3*$J69)*120%,IF($G69="법인차량",'07상세'!$H$3*$J69,0))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3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IF($G70="자가차량",('07상세'!$H$3*$J70)*120%,IF($G70="법인차량",'07상세'!$H$3*$J70,0))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3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IF($G71="자가차량",('07상세'!$H$3*$J71)*120%,IF($G71="법인차량",'07상세'!$H$3*$J71,0))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3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IF($G72="자가차량",('07상세'!$H$3*$J72)*120%,IF($G72="법인차량",'07상세'!$H$3*$J72,0))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 t="shared" si="3"/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IF($G73="자가차량",('07상세'!$H$3*$J73)*120%,IF($G73="법인차량",'07상세'!$H$3*$J73,0))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 t="shared" si="3"/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IF($G74="자가차량",('07상세'!$H$3*$J74)*120%,IF($G74="법인차량",'07상세'!$H$3*$J74,0))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IF($G75="자가차량",('07상세'!$H$3*$J75)*120%,IF($G75="법인차량",'07상세'!$H$3*$J75,0))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IF($G76="자가차량",('07상세'!$H$3*$J76)*120%,IF($G76="법인차량",'07상세'!$H$3*$J76,0))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>IF(OR($C76="현금",$C76="개인카드"),K76+M76,0)+IF(OR($C76="현금",$C76="개인카드"),S76,0)+IF(OR($C76="현금",$C76="개인카드"),V76,0)</f>
        <v>0</v>
      </c>
    </row>
    <row r="77" spans="1:25" s="35" customFormat="1" ht="15.95" customHeight="1" x14ac:dyDescent="0.3">
      <c r="A77" s="42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IF($G77="자가차량",('07상세'!$H$3*$J77)*120%,IF($G77="법인차량",'07상세'!$H$3*$J77,0))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ref="Y77:Y106" si="4">IF(OR($C77="현금",$C77="개인카드"),K77+M77,0)+IF(OR($C77="현금",$C77="개인카드"),S77,0)+IF(OR($C77="현금",$C77="개인카드"),V77,0)</f>
        <v>0</v>
      </c>
    </row>
    <row r="78" spans="1:25" s="35" customFormat="1" ht="15.95" customHeight="1" x14ac:dyDescent="0.3">
      <c r="A78" s="42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IF($G78="자가차량",('07상세'!$H$3*$J78)*120%,IF($G78="법인차량",'07상세'!$H$3*$J78,0))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4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IF($G79="자가차량",('07상세'!$H$3*$J79)*120%,IF($G79="법인차량",'07상세'!$H$3*$J79,0))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4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IF($G80="자가차량",('07상세'!$H$3*$J80)*120%,IF($G80="법인차량",'07상세'!$H$3*$J80,0))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4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IF($G81="자가차량",('07상세'!$H$3*$J81)*120%,IF($G81="법인차량",'07상세'!$H$3*$J81,0))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4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IF($G82="자가차량",('07상세'!$H$3*$J82)*120%,IF($G82="법인차량",'07상세'!$H$3*$J82,0))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4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IF($G83="자가차량",('07상세'!$H$3*$J83)*120%,IF($G83="법인차량",'07상세'!$H$3*$J83,0))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4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IF($G84="자가차량",('07상세'!$H$3*$J84)*120%,IF($G84="법인차량",'07상세'!$H$3*$J84,0))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4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IF($G85="자가차량",('07상세'!$H$3*$J85)*120%,IF($G85="법인차량",'07상세'!$H$3*$J85,0))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4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IF($G86="자가차량",('07상세'!$H$3*$J86)*120%,IF($G86="법인차량",'07상세'!$H$3*$J86,0))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4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IF($G87="자가차량",('07상세'!$H$3*$J87)*120%,IF($G87="법인차량",'07상세'!$H$3*$J87,0))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4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IF($G88="자가차량",('07상세'!$H$3*$J88)*120%,IF($G88="법인차량",'07상세'!$H$3*$J88,0))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4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IF($G89="자가차량",('07상세'!$H$3*$J89)*120%,IF($G89="법인차량",'07상세'!$H$3*$J89,0))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4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IF($G90="자가차량",('07상세'!$H$3*$J90)*120%,IF($G90="법인차량",'07상세'!$H$3*$J90,0))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4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IF($G91="자가차량",('07상세'!$H$3*$J91)*120%,IF($G91="법인차량",'07상세'!$H$3*$J91,0))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IF($G92="자가차량",('07상세'!$H$3*$J92)*120%,IF($G92="법인차량",'07상세'!$H$3*$J92,0))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IF($G93="자가차량",('07상세'!$H$3*$J93)*120%,IF($G93="법인차량",'07상세'!$H$3*$J93,0))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IF($G94="자가차량",('07상세'!$H$3*$J94)*120%,IF($G94="법인차량",'07상세'!$H$3*$J94,0))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IF($G95="자가차량",('07상세'!$H$3*$J95)*120%,IF($G95="법인차량",'07상세'!$H$3*$J95,0))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IF($G96="자가차량",('07상세'!$H$3*$J96)*120%,IF($G96="법인차량",'07상세'!$H$3*$J96,0))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IF($G97="자가차량",('07상세'!$H$3*$J97)*120%,IF($G97="법인차량",'07상세'!$H$3*$J97,0))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IF($G98="자가차량",('07상세'!$H$3*$J98)*120%,IF($G98="법인차량",'07상세'!$H$3*$J98,0))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4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IF($G99="자가차량",('07상세'!$H$3*$J99)*120%,IF($G99="법인차량",'07상세'!$H$3*$J99,0))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4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IF($G100="자가차량",('07상세'!$H$3*$J100)*120%,IF($G100="법인차량",'07상세'!$H$3*$J100,0))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4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IF($G101="자가차량",('07상세'!$H$3*$J101)*120%,IF($G101="법인차량",'07상세'!$H$3*$J101,0))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4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IF($G102="자가차량",('07상세'!$H$3*$J102)*120%,IF($G102="법인차량",'07상세'!$H$3*$J102,0))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4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IF($G103="자가차량",('07상세'!$H$3*$J103)*120%,IF($G103="법인차량",'07상세'!$H$3*$J103,0))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4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IF($G104="자가차량",('07상세'!$H$3*$J104)*120%,IF($G104="법인차량",'07상세'!$H$3*$J104,0))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4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IF($G105="자가차량",('07상세'!$H$3*$J105)*120%,IF($G105="법인차량",'07상세'!$H$3*$J105,0))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 t="shared" si="4"/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IF($G106="자가차량",('07상세'!$H$3*$J106)*120%,IF($G106="법인차량",'07상세'!$H$3*$J106,0))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 t="shared" si="4"/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IF($G107="자가차량",('07상세'!$H$3*$J107)*120%,IF($G107="법인차량",'07상세'!$H$3*$J107,0))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IF($G108="자가차량",('07상세'!$H$3*$J108)*120%,IF($G108="법인차량",'07상세'!$H$3*$J108,0))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IF($G109="자가차량",('07상세'!$H$3*$J109)*120%,IF($G109="법인차량",'07상세'!$H$3*$J109,0))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IF($G110="자가차량",('07상세'!$H$3*$J110)*120%,IF($G110="법인차량",'07상세'!$H$3*$J110,0))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>IF(OR($C110="현금",$C110="개인카드"),K110+M110,0)+IF(OR($C110="현금",$C110="개인카드"),S110,0)+IF(OR($C110="현금",$C110="개인카드"),V110,0)</f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IF($G111="자가차량",('07상세'!$H$3*$J111)*120%,IF($G111="법인차량",'07상세'!$H$3*$J111,0))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ref="Y111:Y129" si="5">IF(OR($C111="현금",$C111="개인카드"),K111+M111,0)+IF(OR($C111="현금",$C111="개인카드"),S111,0)+IF(OR($C111="현금",$C111="개인카드"),V111,0)</f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IF($G112="자가차량",('07상세'!$H$3*$J112)*120%,IF($G112="법인차량",'07상세'!$H$3*$J112,0))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5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IF($G113="자가차량",('07상세'!$H$3*$J113)*120%,IF($G113="법인차량",'07상세'!$H$3*$J113,0))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5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IF($G114="자가차량",('07상세'!$H$3*$J114)*120%,IF($G114="법인차량",'07상세'!$H$3*$J114,0))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5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IF($G115="자가차량",('07상세'!$H$3*$J115)*120%,IF($G115="법인차량",'07상세'!$H$3*$J115,0))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 t="shared" si="5"/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IF($G116="자가차량",('07상세'!$H$3*$J116)*120%,IF($G116="법인차량",'07상세'!$H$3*$J116,0))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 t="shared" si="5"/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IF($G117="자가차량",('07상세'!$H$3*$J117)*120%,IF($G117="법인차량",'07상세'!$H$3*$J117,0))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 t="shared" si="5"/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IF($G118="자가차량",('07상세'!$H$3*$J118)*120%,IF($G118="법인차량",'07상세'!$H$3*$J118,0))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 t="shared" si="5"/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IF($G119="자가차량",('07상세'!$H$3*$J119)*120%,IF($G119="법인차량",'07상세'!$H$3*$J119,0))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si="5"/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IF($G120="자가차량",('07상세'!$H$3*$J120)*120%,IF($G120="법인차량",'07상세'!$H$3*$J120,0))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5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IF($G121="자가차량",('07상세'!$H$3*$J121)*120%,IF($G121="법인차량",'07상세'!$H$3*$J121,0))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5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IF($G122="자가차량",('07상세'!$H$3*$J122)*120%,IF($G122="법인차량",'07상세'!$H$3*$J122,0))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5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IF($G123="자가차량",('07상세'!$H$3*$J123)*120%,IF($G123="법인차량",'07상세'!$H$3*$J123,0))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5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IF($G124="자가차량",('07상세'!$H$3*$J124)*120%,IF($G124="법인차량",'07상세'!$H$3*$J124,0))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5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IF($G125="자가차량",('07상세'!$H$3*$J125)*120%,IF($G125="법인차량",'07상세'!$H$3*$J125,0))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5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IF($G126="자가차량",('07상세'!$H$3*$J126)*120%,IF($G126="법인차량",'07상세'!$H$3*$J126,0))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5"/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IF($G127="자가차량",('07상세'!$H$3*$J127)*120%,IF($G127="법인차량",'07상세'!$H$3*$J127,0))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5"/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IF($G128="자가차량",('07상세'!$H$3*$J128)*120%,IF($G128="법인차량",'07상세'!$H$3*$J128,0))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si="5"/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IF($G129="자가차량",('07상세'!$H$3*$J129)*120%,IF($G129="법인차량",'07상세'!$H$3*$J129,0))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 t="shared" si="5"/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IF($G130="자가차량",('07상세'!$H$3*$J130)*120%,IF($G130="법인차량",'07상세'!$H$3*$J130,0))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>IF(OR($C130="현금",$C130="개인카드"),K130+M130,0)+IF(OR($C130="현금",$C130="개인카드"),S130,0)+IF(OR($C130="현금",$C130="개인카드"),V130,0)</f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IF($G131="자가차량",('07상세'!$H$3*$J131)*120%,IF($G131="법인차량",'07상세'!$H$3*$J131,0))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>IF(OR($C131="현금",$C131="개인카드"),K131+M131,0)+IF(OR($C131="현금",$C131="개인카드"),S131,0)+IF(OR($C131="현금",$C131="개인카드"),V131,0)</f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IF($G132="자가차량",('07상세'!$H$3*$J132)*120%,IF($G132="법인차량",'07상세'!$H$3*$J132,0))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>IF(OR($C132="현금",$C132="개인카드"),K132+M132,0)+IF(OR($C132="현금",$C132="개인카드"),S132,0)+IF(OR($C132="현금",$C132="개인카드"),V132,0)</f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IF($G133="자가차량",('07상세'!$H$3*$J133)*120%,IF($G133="법인차량",'07상세'!$H$3*$J133,0))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>IF(OR($C133="현금",$C133="개인카드"),K133+M133,0)+IF(OR($C133="현금",$C133="개인카드"),S133,0)+IF(OR($C133="현금",$C133="개인카드"),V133,0)</f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IF($G134="자가차량",('07상세'!$H$3*$J134)*120%,IF($G134="법인차량",'07상세'!$H$3*$J134,0))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ref="Y134:Y139" si="6">IF(OR($C134="현금",$C134="개인카드"),K134+M134,0)+IF(OR($C134="현금",$C134="개인카드"),S134,0)+IF(OR($C134="현금",$C134="개인카드"),V134,0)</f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IF($G135="자가차량",('07상세'!$H$3*$J135)*120%,IF($G135="법인차량",'07상세'!$H$3*$J135,0))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6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IF($G136="자가차량",('07상세'!$H$3*$J136)*120%,IF($G136="법인차량",'07상세'!$H$3*$J136,0))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6"/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IF($G137="자가차량",('07상세'!$H$3*$J137)*120%,IF($G137="법인차량",'07상세'!$H$3*$J137,0))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6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IF($G138="자가차량",('07상세'!$H$3*$J138)*120%,IF($G138="법인차량",'07상세'!$H$3*$J138,0))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 t="shared" si="6"/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IF($G139="자가차량",('07상세'!$H$3*$J139)*120%,IF($G139="법인차량",'07상세'!$H$3*$J139,0))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 t="shared" si="6"/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IF($G140="자가차량",('07상세'!$H$3*$J140)*120%,IF($G140="법인차량",'07상세'!$H$3*$J140,0))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>IF(OR($C140="현금",$C140="개인카드"),K140+M140,0)+IF(OR($C140="현금",$C140="개인카드"),S140,0)+IF(OR($C140="현금",$C140="개인카드"),V140,0)</f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IF($G141="자가차량",('07상세'!$H$3*$J141)*120%,IF($G141="법인차량",'07상세'!$H$3*$J141,0))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>IF(OR($C141="현금",$C141="개인카드"),K141+M141,0)+IF(OR($C141="현금",$C141="개인카드"),S141,0)+IF(OR($C141="현금",$C141="개인카드"),V141,0)</f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IF($G142="자가차량",('07상세'!$H$3*$J142)*120%,IF($G142="법인차량",'07상세'!$H$3*$J142,0))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>IF(OR($C142="현금",$C142="개인카드"),K142+M142,0)+IF(OR($C142="현금",$C142="개인카드"),S142,0)+IF(OR($C142="현금",$C142="개인카드"),V142,0)</f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IF($G143="자가차량",('07상세'!$H$3*$J143)*120%,IF($G143="법인차량",'07상세'!$H$3*$J143,0))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>IF(OR($C143="현금",$C143="개인카드"),K143+M143,0)+IF(OR($C143="현금",$C143="개인카드"),S143,0)+IF(OR($C143="현금",$C143="개인카드"),V143,0)</f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18"/>
      <c r="H144" s="24"/>
      <c r="I144" s="24"/>
      <c r="J144" s="21"/>
      <c r="K144" s="44">
        <f>IF($G144="자가차량",('07상세'!$H$3*$J144)*120%,IF($G144="법인차량",'07상세'!$H$3*$J144,0))</f>
        <v>0</v>
      </c>
      <c r="L144" s="16"/>
      <c r="M144" s="30"/>
      <c r="N144" s="28"/>
      <c r="O144" s="24"/>
      <c r="P144" s="24"/>
      <c r="Q144" s="16"/>
      <c r="R144" s="24"/>
      <c r="S144" s="30"/>
      <c r="T144" s="28"/>
      <c r="U144" s="16"/>
      <c r="V144" s="31"/>
      <c r="W144" s="23"/>
      <c r="X144" s="24"/>
      <c r="Y144" s="15">
        <f t="shared" si="0"/>
        <v>0</v>
      </c>
    </row>
    <row r="145" spans="1:25" s="35" customFormat="1" ht="13.5" customHeight="1" x14ac:dyDescent="0.3">
      <c r="A145" s="43"/>
      <c r="B145" s="51"/>
      <c r="C145" s="16"/>
      <c r="D145" s="24"/>
      <c r="E145" s="24"/>
      <c r="F145" s="22"/>
      <c r="G145" s="18"/>
      <c r="H145" s="24"/>
      <c r="I145" s="24"/>
      <c r="J145" s="21"/>
      <c r="K145" s="44">
        <f>IF($G145="자가차량",('07상세'!$H$3*$J145)*120%,IF($G145="법인차량",'07상세'!$H$3*$J145,0))</f>
        <v>0</v>
      </c>
      <c r="L145" s="16"/>
      <c r="M145" s="30"/>
      <c r="N145" s="28"/>
      <c r="O145" s="24"/>
      <c r="P145" s="24"/>
      <c r="Q145" s="16"/>
      <c r="R145" s="24"/>
      <c r="S145" s="30"/>
      <c r="T145" s="28"/>
      <c r="U145" s="16"/>
      <c r="V145" s="31"/>
      <c r="W145" s="23"/>
      <c r="X145" s="24"/>
      <c r="Y145" s="15">
        <f t="shared" si="0"/>
        <v>0</v>
      </c>
    </row>
    <row r="146" spans="1:25" s="35" customFormat="1" ht="13.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IF($G146="자가차량",('07상세'!$H$3*$J146)*120%,IF($G146="법인차량",'07상세'!$H$3*$J146,0))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0"/>
        <v>0</v>
      </c>
    </row>
    <row r="147" spans="1:25" s="35" customFormat="1" ht="13.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IF($G147="자가차량",('07상세'!$H$3*$J147)*120%,IF($G147="법인차량",'07상세'!$H$3*$J147,0))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3.5" customHeight="1" x14ac:dyDescent="0.3">
      <c r="A148" s="43"/>
      <c r="B148" s="51"/>
      <c r="C148" s="16"/>
      <c r="D148" s="24"/>
      <c r="E148" s="24"/>
      <c r="F148" s="22"/>
      <c r="G148" s="23"/>
      <c r="H148" s="24"/>
      <c r="I148" s="24"/>
      <c r="J148" s="21"/>
      <c r="K148" s="44">
        <f>IF($G148="자가차량",('07상세'!$H$3*$J148)*120%,IF($G148="법인차량",'07상세'!$H$3*$J148,0))</f>
        <v>0</v>
      </c>
      <c r="L148" s="24"/>
      <c r="M148" s="30"/>
      <c r="N148" s="23"/>
      <c r="O148" s="24"/>
      <c r="P148" s="24"/>
      <c r="Q148" s="24"/>
      <c r="R148" s="24"/>
      <c r="S148" s="30"/>
      <c r="T148" s="23"/>
      <c r="U148" s="16"/>
      <c r="V148" s="30"/>
      <c r="W148" s="23"/>
      <c r="X148" s="24"/>
      <c r="Y148" s="15">
        <f t="shared" si="0"/>
        <v>0</v>
      </c>
    </row>
    <row r="149" spans="1:25" s="35" customFormat="1" ht="13.5" customHeight="1" x14ac:dyDescent="0.3">
      <c r="A149" s="43"/>
      <c r="B149" s="51"/>
      <c r="C149" s="16"/>
      <c r="D149" s="24"/>
      <c r="E149" s="24"/>
      <c r="F149" s="22"/>
      <c r="G149" s="23"/>
      <c r="H149" s="24"/>
      <c r="I149" s="24"/>
      <c r="J149" s="21"/>
      <c r="K149" s="44">
        <f>IF($G149="자가차량",('07상세'!$H$3*$J149)*120%,IF($G149="법인차량",'07상세'!$H$3*$J149,0))</f>
        <v>0</v>
      </c>
      <c r="L149" s="24"/>
      <c r="M149" s="30"/>
      <c r="N149" s="23"/>
      <c r="O149" s="24"/>
      <c r="P149" s="24"/>
      <c r="Q149" s="24"/>
      <c r="R149" s="24"/>
      <c r="S149" s="30"/>
      <c r="T149" s="23"/>
      <c r="U149" s="16"/>
      <c r="V149" s="30"/>
      <c r="W149" s="23"/>
      <c r="X149" s="24"/>
      <c r="Y149" s="15">
        <f t="shared" si="0"/>
        <v>0</v>
      </c>
    </row>
    <row r="150" spans="1:25" s="35" customFormat="1" ht="13.5" customHeight="1" x14ac:dyDescent="0.3">
      <c r="A150" s="43"/>
      <c r="B150" s="51"/>
      <c r="C150" s="16"/>
      <c r="D150" s="24"/>
      <c r="E150" s="24"/>
      <c r="F150" s="22"/>
      <c r="G150" s="18"/>
      <c r="H150" s="24"/>
      <c r="I150" s="24"/>
      <c r="J150" s="21"/>
      <c r="K150" s="44">
        <f>IF($G150="자가차량",('07상세'!$H$3*$J150)*120%,IF($G150="법인차량",'07상세'!$H$3*$J150,0))</f>
        <v>0</v>
      </c>
      <c r="L150" s="16"/>
      <c r="M150" s="30"/>
      <c r="N150" s="28"/>
      <c r="O150" s="24"/>
      <c r="P150" s="24"/>
      <c r="Q150" s="16"/>
      <c r="R150" s="24"/>
      <c r="S150" s="30"/>
      <c r="T150" s="28"/>
      <c r="U150" s="16"/>
      <c r="V150" s="31"/>
      <c r="W150" s="23"/>
      <c r="X150" s="24"/>
      <c r="Y150" s="15">
        <f t="shared" si="0"/>
        <v>0</v>
      </c>
    </row>
    <row r="151" spans="1:25" s="35" customFormat="1" ht="13.5" customHeight="1" x14ac:dyDescent="0.3">
      <c r="A151" s="43"/>
      <c r="B151" s="51"/>
      <c r="C151" s="16"/>
      <c r="D151" s="24"/>
      <c r="E151" s="24"/>
      <c r="F151" s="22"/>
      <c r="G151" s="18"/>
      <c r="H151" s="24"/>
      <c r="I151" s="24"/>
      <c r="J151" s="21"/>
      <c r="K151" s="44">
        <f>IF($G151="자가차량",('07상세'!$H$3*$J151)*120%,IF($G151="법인차량",'07상세'!$H$3*$J151,0))</f>
        <v>0</v>
      </c>
      <c r="L151" s="16"/>
      <c r="M151" s="30"/>
      <c r="N151" s="28"/>
      <c r="O151" s="24"/>
      <c r="P151" s="24"/>
      <c r="Q151" s="16"/>
      <c r="R151" s="24"/>
      <c r="S151" s="30"/>
      <c r="T151" s="28"/>
      <c r="U151" s="16"/>
      <c r="V151" s="31"/>
      <c r="W151" s="23"/>
      <c r="X151" s="24"/>
      <c r="Y151" s="15">
        <f t="shared" si="0"/>
        <v>0</v>
      </c>
    </row>
    <row r="152" spans="1:25" s="35" customFormat="1" ht="13.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IF($G152="자가차량",('07상세'!$H$3*$J152)*120%,IF($G152="법인차량",'07상세'!$H$3*$J152,0))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3.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IF($G153="자가차량",('07상세'!$H$3*$J153)*120%,IF($G153="법인차량",'07상세'!$H$3*$J153,0))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3.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IF($G154="자가차량",('07상세'!$H$3*$J154)*120%,IF($G154="법인차량",'07상세'!$H$3*$J154,0))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3.5" customHeight="1" x14ac:dyDescent="0.3">
      <c r="A155" s="43"/>
      <c r="B155" s="20"/>
      <c r="C155" s="20"/>
      <c r="D155" s="20"/>
      <c r="E155" s="21"/>
      <c r="F155" s="22"/>
      <c r="G155" s="23"/>
      <c r="H155" s="24"/>
      <c r="I155" s="24"/>
      <c r="J155" s="21"/>
      <c r="K155" s="44">
        <f>IF($G155="자가차량",('07상세'!$H$3*$J155)*120%,IF($G155="법인차량",'07상세'!$H$3*$J155,0))</f>
        <v>0</v>
      </c>
      <c r="L155" s="24"/>
      <c r="M155" s="30"/>
      <c r="N155" s="23"/>
      <c r="O155" s="24"/>
      <c r="P155" s="24"/>
      <c r="Q155" s="24"/>
      <c r="R155" s="24"/>
      <c r="S155" s="30"/>
      <c r="T155" s="23"/>
      <c r="U155" s="16"/>
      <c r="V155" s="30"/>
      <c r="W155" s="23"/>
      <c r="X155" s="24"/>
      <c r="Y155" s="15">
        <f t="shared" si="0"/>
        <v>0</v>
      </c>
    </row>
    <row r="156" spans="1:25" s="35" customFormat="1" ht="13.5" customHeight="1" x14ac:dyDescent="0.3">
      <c r="A156" s="43"/>
      <c r="B156" s="20"/>
      <c r="C156" s="20"/>
      <c r="D156" s="20"/>
      <c r="E156" s="21"/>
      <c r="F156" s="22"/>
      <c r="G156" s="23"/>
      <c r="H156" s="24"/>
      <c r="I156" s="24"/>
      <c r="J156" s="21"/>
      <c r="K156" s="44">
        <f>IF($G156="자가차량",('07상세'!$H$3*$J156)*120%,IF($G156="법인차량",'07상세'!$H$3*$J156,0))</f>
        <v>0</v>
      </c>
      <c r="L156" s="24"/>
      <c r="M156" s="30"/>
      <c r="N156" s="23"/>
      <c r="O156" s="24"/>
      <c r="P156" s="24"/>
      <c r="Q156" s="24"/>
      <c r="R156" s="24"/>
      <c r="S156" s="30"/>
      <c r="T156" s="23"/>
      <c r="U156" s="16"/>
      <c r="V156" s="30"/>
      <c r="W156" s="23"/>
      <c r="X156" s="24"/>
      <c r="Y156" s="15">
        <f t="shared" si="0"/>
        <v>0</v>
      </c>
    </row>
    <row r="157" spans="1:25" s="35" customFormat="1" ht="14.25" customHeight="1" thickBot="1" x14ac:dyDescent="0.35">
      <c r="A157" s="43"/>
      <c r="B157" s="52"/>
      <c r="C157" s="20"/>
      <c r="D157" s="20"/>
      <c r="E157" s="21"/>
      <c r="F157" s="22"/>
      <c r="G157" s="18"/>
      <c r="H157" s="25"/>
      <c r="I157" s="25"/>
      <c r="J157" s="26"/>
      <c r="K157" s="44">
        <f>IF($G157="자가차량",('07상세'!$H$3*$J157)*120%,IF($G157="법인차량",'07상세'!$H$3*$J157,0))</f>
        <v>0</v>
      </c>
      <c r="L157" s="16"/>
      <c r="M157" s="32"/>
      <c r="N157" s="28"/>
      <c r="O157" s="25"/>
      <c r="P157" s="25"/>
      <c r="Q157" s="16"/>
      <c r="R157" s="25"/>
      <c r="S157" s="32"/>
      <c r="T157" s="28"/>
      <c r="U157" s="16"/>
      <c r="V157" s="33"/>
      <c r="W157" s="34"/>
      <c r="X157" s="25"/>
      <c r="Y157" s="15">
        <f t="shared" si="0"/>
        <v>0</v>
      </c>
    </row>
    <row r="158" spans="1:25" s="1" customFormat="1" ht="15.95" customHeight="1" thickBot="1" x14ac:dyDescent="0.35">
      <c r="A158" s="130" t="s">
        <v>30</v>
      </c>
      <c r="B158" s="131"/>
      <c r="C158" s="131"/>
      <c r="D158" s="131"/>
      <c r="E158" s="131"/>
      <c r="F158" s="132"/>
      <c r="G158" s="38"/>
      <c r="H158" s="39"/>
      <c r="I158" s="39"/>
      <c r="J158" s="40"/>
      <c r="K158" s="45">
        <f>SUBTOTAL(109,K7:K157)</f>
        <v>0</v>
      </c>
      <c r="L158" s="46"/>
      <c r="M158" s="47">
        <f>SUBTOTAL(109,M7:M157)</f>
        <v>0</v>
      </c>
      <c r="N158" s="48"/>
      <c r="O158" s="46"/>
      <c r="P158" s="46"/>
      <c r="Q158" s="46"/>
      <c r="R158" s="46"/>
      <c r="S158" s="47">
        <f>SUBTOTAL(109,S7:S157)</f>
        <v>0</v>
      </c>
      <c r="T158" s="48"/>
      <c r="U158" s="46"/>
      <c r="V158" s="49">
        <f>SUBTOTAL(109,V7:V157)</f>
        <v>0</v>
      </c>
      <c r="W158" s="48"/>
      <c r="X158" s="46"/>
      <c r="Y158" s="47">
        <f>SUBTOTAL(109,Y7:Y157)</f>
        <v>0</v>
      </c>
    </row>
    <row r="159" spans="1:25" ht="15.95" customHeight="1" x14ac:dyDescent="0.3">
      <c r="A159" s="81"/>
      <c r="B159" s="81"/>
      <c r="C159" s="81"/>
      <c r="D159" s="81"/>
      <c r="E159" s="81"/>
      <c r="F159" s="81"/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>
      <c r="V191" s="2"/>
      <c r="W191" s="2"/>
    </row>
    <row r="192" spans="22:23" ht="13.5" customHeight="1" x14ac:dyDescent="0.3">
      <c r="V192" s="2"/>
      <c r="W192" s="2"/>
    </row>
    <row r="193" ht="13.5" customHeight="1" x14ac:dyDescent="0.3"/>
  </sheetData>
  <sheetProtection algorithmName="SHA-512" hashValue="9ki6aPgEcrHP4t13VZvmD8foP3rl7f4yGXPgIovb15OXTbjCDen1IC+qK8TbT13hk0agoN6d2l7McDKDah9xLQ==" saltValue="UjUvTU9yxIjiOYguEVmmGw==" spinCount="100000" sheet="1" objects="1" scenarios="1" formatCells="0" formatColumns="0" formatRows="0" insertColumns="0" insertRows="0" insertHyperlinks="0" deleteColumns="0" deleteRows="0" sort="0"/>
  <mergeCells count="8">
    <mergeCell ref="A158:F158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7">
    <cfRule type="expression" dxfId="17" priority="1">
      <formula>$B7="차량경비"</formula>
    </cfRule>
  </conditionalFormatting>
  <conditionalFormatting sqref="N7:S157">
    <cfRule type="expression" dxfId="16" priority="17">
      <formula>OR($B7="여비교통비",$B7="프로젝트경비")</formula>
    </cfRule>
  </conditionalFormatting>
  <conditionalFormatting sqref="T7:V157">
    <cfRule type="expression" dxfId="15" priority="16">
      <formula>$B7="접대비"</formula>
    </cfRule>
  </conditionalFormatting>
  <dataValidations count="12">
    <dataValidation type="list" allowBlank="1" showInputMessage="1" showErrorMessage="1" sqref="L7:L157" xr:uid="{00000000-0002-0000-0E00-000000000000}">
      <formula1>"주차비, 통행료, 주유비"</formula1>
    </dataValidation>
    <dataValidation type="list" allowBlank="1" showInputMessage="1" showErrorMessage="1" sqref="U7:U157" xr:uid="{00000000-0002-0000-0E00-000001000000}">
      <formula1>"승인, 미승인"</formula1>
    </dataValidation>
    <dataValidation type="list" allowBlank="1" showInputMessage="1" showErrorMessage="1" sqref="T7:T157" xr:uid="{00000000-0002-0000-0E00-000002000000}">
      <formula1>"매출 전 접대, 매출 후 접대, 기타"</formula1>
    </dataValidation>
    <dataValidation type="list" allowBlank="1" showInputMessage="1" showErrorMessage="1" sqref="Q7:Q157" xr:uid="{00000000-0002-0000-0E00-000003000000}">
      <formula1>"물품구매비, 숙박비, 조식비, 석식비, 내부회식비, 외부회식비"</formula1>
    </dataValidation>
    <dataValidation type="list" allowBlank="1" showInputMessage="1" showErrorMessage="1" sqref="N7:N157" xr:uid="{00000000-0002-0000-0E00-000004000000}">
      <formula1>"버스, 기차, 택시, 지하철, 항공, 선박"</formula1>
    </dataValidation>
    <dataValidation type="list" allowBlank="1" showInputMessage="1" showErrorMessage="1" sqref="G7:G157" xr:uid="{00000000-0002-0000-0E00-000005000000}">
      <formula1>"자가차량, 법인차량"</formula1>
    </dataValidation>
    <dataValidation type="list" allowBlank="1" showInputMessage="1" showErrorMessage="1" sqref="C7:C157" xr:uid="{00000000-0002-0000-0E00-000006000000}">
      <formula1>"개인카드, 현금, 법인카드"</formula1>
    </dataValidation>
    <dataValidation type="list" allowBlank="1" showInputMessage="1" showErrorMessage="1" sqref="B7:B157" xr:uid="{00000000-0002-0000-0E00-000007000000}">
      <formula1>"차량경비, 여비교통비, 프로젝트경비, 접대비"</formula1>
    </dataValidation>
    <dataValidation type="list" allowBlank="1" showInputMessage="1" showErrorMessage="1" sqref="F3" xr:uid="{00000000-0002-0000-0E00-000008000000}">
      <formula1>"휘발유, 경유, LPG"</formula1>
    </dataValidation>
    <dataValidation type="list" allowBlank="1" showInputMessage="1" showErrorMessage="1" sqref="N158:Q158" xr:uid="{00000000-0002-0000-0E00-000009000000}">
      <formula1>사용구분1</formula1>
    </dataValidation>
    <dataValidation type="list" allowBlank="1" showInputMessage="1" showErrorMessage="1" sqref="D2" xr:uid="{00000000-0002-0000-0E00-00000A000000}">
      <formula1>"솔리드이엔지, 시스템뱅크, 광주시스템뱅크"</formula1>
    </dataValidation>
    <dataValidation type="list" allowBlank="1" showInputMessage="1" showErrorMessage="1" sqref="F2" xr:uid="{00000000-0002-0000-0E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8" max="24" man="1"/>
    <brk id="108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27"/>
  <sheetViews>
    <sheetView zoomScaleNormal="100" workbookViewId="0">
      <selection activeCell="G6" sqref="G6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'08상세'!A1:Y1</f>
        <v>경비 정산 일지(08월)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'08상세'!B2</f>
        <v>0</v>
      </c>
      <c r="C4" s="78" t="s">
        <v>81</v>
      </c>
      <c r="D4" s="77">
        <f>'08상세'!D2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'08상세'!F2</f>
        <v>0</v>
      </c>
      <c r="C5" s="78" t="s">
        <v>83</v>
      </c>
      <c r="D5" s="77">
        <f>'08상세'!H2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'08상세'!M3+'08상세'!N3</f>
        <v>0</v>
      </c>
      <c r="B9" s="80">
        <f>'08상세'!O3</f>
        <v>0</v>
      </c>
      <c r="C9" s="80">
        <f ca="1">'08상세'!P3</f>
        <v>0</v>
      </c>
      <c r="D9" s="80">
        <f>'08상세'!Q3</f>
        <v>0</v>
      </c>
      <c r="E9" s="80">
        <f ca="1">'08상세'!R3</f>
        <v>0</v>
      </c>
      <c r="F9" s="80">
        <f>'08상세'!S3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70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OJkhKfPl0T0De6YpHGnvct1NHTrLnrOfBT2h/opGjTOF1UQeEDXGF9V/LEop1p4LjheXN10sVdDsB/9+64i2xA==" saltValue="oC5ZcxrAkFRs7yFARKY11Q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  <pageSetUpPr fitToPage="1"/>
  </sheetPr>
  <dimension ref="A1:Y192"/>
  <sheetViews>
    <sheetView zoomScaleNormal="100" zoomScaleSheetLayoutView="70" workbookViewId="0">
      <pane xSplit="1" ySplit="6" topLeftCell="B7" activePane="bottomRight" state="frozen"/>
      <selection activeCell="F4" sqref="F4"/>
      <selection pane="topRight" activeCell="F4" sqref="F4"/>
      <selection pane="bottomLeft" activeCell="F4" sqref="F4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50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SUM('08상세'!K157)</f>
        <v>0</v>
      </c>
      <c r="N3" s="94">
        <f>SUM('08상세'!M157)</f>
        <v>0</v>
      </c>
      <c r="O3" s="94">
        <f>SUMIF(B8:B156,O2,S8:S156)</f>
        <v>0</v>
      </c>
      <c r="P3" s="94">
        <f ca="1">SUMIF(B8:B158,P2,S8:S156)</f>
        <v>0</v>
      </c>
      <c r="Q3" s="94">
        <f>SUM('08상세'!V157)</f>
        <v>0</v>
      </c>
      <c r="R3" s="94">
        <f ca="1">SUM(M3:Q3)</f>
        <v>0</v>
      </c>
      <c r="S3" s="95">
        <f>Y157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16"/>
      <c r="D7" s="16"/>
      <c r="E7" s="16"/>
      <c r="F7" s="17"/>
      <c r="G7" s="18"/>
      <c r="H7" s="16"/>
      <c r="I7" s="16"/>
      <c r="J7" s="19"/>
      <c r="K7" s="44"/>
      <c r="L7" s="16"/>
      <c r="M7" s="27"/>
      <c r="N7" s="28"/>
      <c r="O7" s="16"/>
      <c r="P7" s="16"/>
      <c r="Q7" s="16" t="s">
        <v>89</v>
      </c>
      <c r="R7" s="16"/>
      <c r="S7" s="27"/>
      <c r="T7" s="28"/>
      <c r="U7" s="16"/>
      <c r="V7" s="29"/>
      <c r="W7" s="28"/>
      <c r="X7" s="16"/>
      <c r="Y7" s="15"/>
    </row>
    <row r="8" spans="1:25" s="35" customFormat="1" ht="15.75" customHeight="1" x14ac:dyDescent="0.3">
      <c r="A8" s="42"/>
      <c r="B8" s="51"/>
      <c r="C8" s="16"/>
      <c r="D8" s="16"/>
      <c r="E8" s="16"/>
      <c r="F8" s="17"/>
      <c r="G8" s="18"/>
      <c r="H8" s="16"/>
      <c r="I8" s="16"/>
      <c r="J8" s="19"/>
      <c r="K8" s="44">
        <f>IF($G8="자가차량",('08상세'!$H$3*$J8)*120%,IF($G8="법인차량",'08상세'!$H$3*$J8,0))</f>
        <v>0</v>
      </c>
      <c r="L8" s="16"/>
      <c r="M8" s="27"/>
      <c r="N8" s="28"/>
      <c r="O8" s="16"/>
      <c r="P8" s="16"/>
      <c r="Q8" s="16"/>
      <c r="R8" s="16"/>
      <c r="S8" s="27"/>
      <c r="T8" s="28"/>
      <c r="U8" s="16"/>
      <c r="V8" s="29"/>
      <c r="W8" s="28"/>
      <c r="X8" s="16"/>
      <c r="Y8" s="15">
        <f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20"/>
      <c r="C9" s="20"/>
      <c r="D9" s="20"/>
      <c r="E9" s="21"/>
      <c r="F9" s="22"/>
      <c r="G9" s="23"/>
      <c r="H9" s="24"/>
      <c r="I9" s="24"/>
      <c r="J9" s="21"/>
      <c r="K9" s="44">
        <f>IF($G9="자가차량",('08상세'!$H$3*$J9)*120%,IF($G9="법인차량",'08상세'!$H$3*$J9,0))</f>
        <v>0</v>
      </c>
      <c r="L9" s="24"/>
      <c r="M9" s="30"/>
      <c r="N9" s="23"/>
      <c r="O9" s="24"/>
      <c r="P9" s="24"/>
      <c r="Q9" s="24"/>
      <c r="R9" s="24"/>
      <c r="S9" s="30"/>
      <c r="T9" s="23"/>
      <c r="U9" s="16"/>
      <c r="V9" s="30"/>
      <c r="W9" s="28"/>
      <c r="X9" s="16"/>
      <c r="Y9" s="15">
        <f t="shared" ref="Y9:Y156" si="0">IF(OR($C9="현금",$C9="개인카드"),K9+M9,0)+IF(OR($C9="현금",$C9="개인카드"),S9,0)+IF(OR($C9="현금",$C9="개인카드"),V9,0)</f>
        <v>0</v>
      </c>
    </row>
    <row r="10" spans="1:25" s="35" customFormat="1" ht="15.95" customHeight="1" x14ac:dyDescent="0.3">
      <c r="A10" s="42"/>
      <c r="B10" s="51"/>
      <c r="C10" s="16"/>
      <c r="D10" s="24"/>
      <c r="E10" s="24"/>
      <c r="F10" s="22"/>
      <c r="G10" s="18"/>
      <c r="H10" s="24"/>
      <c r="I10" s="24"/>
      <c r="J10" s="21"/>
      <c r="K10" s="44">
        <f>IF($G10="자가차량",('08상세'!$H$3*$J10)*120%,IF($G10="법인차량",'08상세'!$H$3*$J10,0))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16"/>
      <c r="D11" s="24"/>
      <c r="E11" s="24"/>
      <c r="F11" s="22"/>
      <c r="G11" s="18"/>
      <c r="H11" s="24"/>
      <c r="I11" s="24"/>
      <c r="J11" s="21"/>
      <c r="K11" s="44">
        <f>IF($G11="자가차량",('08상세'!$H$3*$J11)*120%,IF($G11="법인차량",'08상세'!$H$3*$J11,0))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3"/>
      <c r="B12" s="51"/>
      <c r="C12" s="16"/>
      <c r="D12" s="24"/>
      <c r="E12" s="24"/>
      <c r="F12" s="22"/>
      <c r="G12" s="18"/>
      <c r="H12" s="24"/>
      <c r="I12" s="24"/>
      <c r="J12" s="21"/>
      <c r="K12" s="44">
        <f>IF($G12="자가차량",('08상세'!$H$3*$J12)*120%,IF($G12="법인차량",'08상세'!$H$3*$J12,0))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3"/>
      <c r="B13" s="51"/>
      <c r="C13" s="16"/>
      <c r="D13" s="24"/>
      <c r="E13" s="24"/>
      <c r="F13" s="22"/>
      <c r="G13" s="18"/>
      <c r="H13" s="24"/>
      <c r="I13" s="24"/>
      <c r="J13" s="21"/>
      <c r="K13" s="44">
        <f>IF($G13="자가차량",('08상세'!$H$3*$J13)*120%,IF($G13="법인차량",'08상세'!$H$3*$J13,0))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3"/>
      <c r="B14" s="51"/>
      <c r="C14" s="16"/>
      <c r="D14" s="24"/>
      <c r="E14" s="24"/>
      <c r="F14" s="22"/>
      <c r="G14" s="18"/>
      <c r="H14" s="24"/>
      <c r="I14" s="24"/>
      <c r="J14" s="21"/>
      <c r="K14" s="44">
        <f>IF($G14="자가차량",('08상세'!$H$3*$J14)*120%,IF($G14="법인차량",'08상세'!$H$3*$J14,0))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3"/>
      <c r="B15" s="51"/>
      <c r="C15" s="16"/>
      <c r="D15" s="24"/>
      <c r="E15" s="24"/>
      <c r="F15" s="22"/>
      <c r="G15" s="18"/>
      <c r="H15" s="24"/>
      <c r="I15" s="24"/>
      <c r="J15" s="21"/>
      <c r="K15" s="44">
        <f>IF($G15="자가차량",('08상세'!$H$3*$J15)*120%,IF($G15="법인차량",'08상세'!$H$3*$J15,0))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3"/>
      <c r="B16" s="51"/>
      <c r="C16" s="16"/>
      <c r="D16" s="24"/>
      <c r="E16" s="24"/>
      <c r="F16" s="22"/>
      <c r="G16" s="18"/>
      <c r="H16" s="24"/>
      <c r="I16" s="24"/>
      <c r="J16" s="21"/>
      <c r="K16" s="44">
        <f>IF($G16="자가차량",('08상세'!$H$3*$J16)*120%,IF($G16="법인차량",'08상세'!$H$3*$J16,0))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IF($G17="자가차량",('08상세'!$H$3*$J17)*120%,IF($G17="법인차량",'08상세'!$H$3*$J17,0))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IF($G18="자가차량",('08상세'!$H$3*$J18)*120%,IF($G18="법인차량",'08상세'!$H$3*$J18,0))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3"/>
      <c r="B19" s="51"/>
      <c r="C19" s="16"/>
      <c r="D19" s="24"/>
      <c r="E19" s="24"/>
      <c r="F19" s="22"/>
      <c r="G19" s="18"/>
      <c r="H19" s="24"/>
      <c r="I19" s="24"/>
      <c r="J19" s="21"/>
      <c r="K19" s="44">
        <f>IF($G19="자가차량",('08상세'!$H$3*$J19)*120%,IF($G19="법인차량",'08상세'!$H$3*$J19,0))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IF($G20="자가차량",('08상세'!$H$3*$J20)*120%,IF($G20="법인차량",'08상세'!$H$3*$J20,0))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IF($G21="자가차량",('08상세'!$H$3*$J21)*120%,IF($G21="법인차량",'08상세'!$H$3*$J21,0))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IF($G22="자가차량",('08상세'!$H$3*$J22)*120%,IF($G22="법인차량",'08상세'!$H$3*$J22,0))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IF($G23="자가차량",('08상세'!$H$3*$J23)*120%,IF($G23="법인차량",'08상세'!$H$3*$J23,0))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IF($G24="자가차량",('08상세'!$H$3*$J24)*120%,IF($G24="법인차량",'08상세'!$H$3*$J24,0))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IF($G25="자가차량",('08상세'!$H$3*$J25)*120%,IF($G25="법인차량",'08상세'!$H$3*$J25,0))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IF($G26="자가차량",('08상세'!$H$3*$J26)*120%,IF($G26="법인차량",'08상세'!$H$3*$J26,0))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IF($G27="자가차량",('08상세'!$H$3*$J27)*120%,IF($G27="법인차량",'08상세'!$H$3*$J27,0))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IF($G28="자가차량",('08상세'!$H$3*$J28)*120%,IF($G28="법인차량",'08상세'!$H$3*$J28,0))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IF($G29="자가차량",('08상세'!$H$3*$J29)*120%,IF($G29="법인차량",'08상세'!$H$3*$J29,0))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IF($G30="자가차량",('08상세'!$H$3*$J30)*120%,IF($G30="법인차량",'08상세'!$H$3*$J30,0))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IF($G31="자가차량",('08상세'!$H$3*$J31)*120%,IF($G31="법인차량",'08상세'!$H$3*$J31,0))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IF($G32="자가차량",('08상세'!$H$3*$J32)*120%,IF($G32="법인차량",'08상세'!$H$3*$J32,0))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ref="Y32:Y39" si="1">IF(OR($C32="현금",$C32="개인카드"),K32+M32,0)+IF(OR($C32="현금",$C32="개인카드"),S32,0)+IF(OR($C32="현금",$C32="개인카드"),V32,0)</f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IF($G33="자가차량",('08상세'!$H$3*$J33)*120%,IF($G33="법인차량",'08상세'!$H$3*$J33,0))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1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IF($G34="자가차량",('08상세'!$H$3*$J34)*120%,IF($G34="법인차량",'08상세'!$H$3*$J34,0))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1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IF($G35="자가차량",('08상세'!$H$3*$J35)*120%,IF($G35="법인차량",'08상세'!$H$3*$J35,0))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1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IF($G36="자가차량",('08상세'!$H$3*$J36)*120%,IF($G36="법인차량",'08상세'!$H$3*$J36,0))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1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IF($G37="자가차량",('08상세'!$H$3*$J37)*120%,IF($G37="법인차량",'08상세'!$H$3*$J37,0))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1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IF($G38="자가차량",('08상세'!$H$3*$J38)*120%,IF($G38="법인차량",'08상세'!$H$3*$J38,0))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1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IF($G39="자가차량",('08상세'!$H$3*$J39)*120%,IF($G39="법인차량",'08상세'!$H$3*$J39,0))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 t="shared" si="1"/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IF($G40="자가차량",('08상세'!$H$3*$J40)*120%,IF($G40="법인차량",'08상세'!$H$3*$J40,0))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IF($G41="자가차량",('08상세'!$H$3*$J41)*120%,IF($G41="법인차량",'08상세'!$H$3*$J41,0))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IF($G42="자가차량",('08상세'!$H$3*$J42)*120%,IF($G42="법인차량",'08상세'!$H$3*$J42,0))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IF($G43="자가차량",('08상세'!$H$3*$J43)*120%,IF($G43="법인차량",'08상세'!$H$3*$J43,0))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IF($G44="자가차량",('08상세'!$H$3*$J44)*120%,IF($G44="법인차량",'08상세'!$H$3*$J44,0))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ref="Y44:Y49" si="2">IF(OR($C44="현금",$C44="개인카드"),K44+M44,0)+IF(OR($C44="현금",$C44="개인카드"),S44,0)+IF(OR($C44="현금",$C44="개인카드"),V44,0)</f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IF($G45="자가차량",('08상세'!$H$3*$J45)*120%,IF($G45="법인차량",'08상세'!$H$3*$J45,0))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2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IF($G46="자가차량",('08상세'!$H$3*$J46)*120%,IF($G46="법인차량",'08상세'!$H$3*$J46,0))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IF($G47="자가차량",('08상세'!$H$3*$J47)*120%,IF($G47="법인차량",'08상세'!$H$3*$J47,0))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IF($G48="자가차량",('08상세'!$H$3*$J48)*120%,IF($G48="법인차량",'08상세'!$H$3*$J48,0))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IF($G49="자가차량",('08상세'!$H$3*$J49)*120%,IF($G49="법인차량",'08상세'!$H$3*$J49,0))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 t="shared" si="2"/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IF($G50="자가차량",('08상세'!$H$3*$J50)*120%,IF($G50="법인차량",'08상세'!$H$3*$J50,0))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IF($G51="자가차량",('08상세'!$H$3*$J51)*120%,IF($G51="법인차량",'08상세'!$H$3*$J51,0))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IF($G52="자가차량",('08상세'!$H$3*$J52)*120%,IF($G52="법인차량",'08상세'!$H$3*$J52,0))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IF($G53="자가차량",('08상세'!$H$3*$J53)*120%,IF($G53="법인차량",'08상세'!$H$3*$J53,0))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IF($G54="자가차량",('08상세'!$H$3*$J54)*120%,IF($G54="법인차량",'08상세'!$H$3*$J54,0))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ref="Y54" si="3">IF(OR($C54="현금",$C54="개인카드"),K54+M54,0)+IF(OR($C54="현금",$C54="개인카드"),S54,0)+IF(OR($C54="현금",$C54="개인카드"),V54,0)</f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IF($G55="자가차량",('08상세'!$H$3*$J55)*120%,IF($G55="법인차량",'08상세'!$H$3*$J55,0))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0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IF($G56="자가차량",('08상세'!$H$3*$J56)*120%,IF($G56="법인차량",'08상세'!$H$3*$J56,0))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0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IF($G57="자가차량",('08상세'!$H$3*$J57)*120%,IF($G57="법인차량",'08상세'!$H$3*$J57,0))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0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IF($G58="자가차량",('08상세'!$H$3*$J58)*120%,IF($G58="법인차량",'08상세'!$H$3*$J58,0))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0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IF($G59="자가차량",('08상세'!$H$3*$J59)*120%,IF($G59="법인차량",'08상세'!$H$3*$J59,0))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0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IF($G60="자가차량",('08상세'!$H$3*$J60)*120%,IF($G60="법인차량",'08상세'!$H$3*$J60,0))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0"/>
        <v>0</v>
      </c>
    </row>
    <row r="61" spans="1:25" s="35" customFormat="1" ht="15.95" customHeight="1" x14ac:dyDescent="0.3">
      <c r="A61" s="43"/>
      <c r="B61" s="51"/>
      <c r="C61" s="16"/>
      <c r="D61" s="24"/>
      <c r="E61" s="24"/>
      <c r="F61" s="22"/>
      <c r="G61" s="18"/>
      <c r="H61" s="24"/>
      <c r="I61" s="24"/>
      <c r="J61" s="21"/>
      <c r="K61" s="44">
        <f>IF($G61="자가차량",('08상세'!$H$3*$J61)*120%,IF($G61="법인차량",'08상세'!$H$3*$J61,0))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0"/>
        <v>0</v>
      </c>
    </row>
    <row r="62" spans="1:25" s="35" customFormat="1" ht="15.95" customHeight="1" x14ac:dyDescent="0.3">
      <c r="A62" s="43"/>
      <c r="B62" s="51"/>
      <c r="C62" s="16"/>
      <c r="D62" s="24"/>
      <c r="E62" s="24"/>
      <c r="F62" s="22"/>
      <c r="G62" s="18"/>
      <c r="H62" s="24"/>
      <c r="I62" s="24"/>
      <c r="J62" s="21"/>
      <c r="K62" s="44">
        <f>IF($G62="자가차량",('08상세'!$H$3*$J62)*120%,IF($G62="법인차량",'08상세'!$H$3*$J62,0))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 t="shared" si="0"/>
        <v>0</v>
      </c>
    </row>
    <row r="63" spans="1:25" s="35" customFormat="1" ht="15.95" customHeight="1" x14ac:dyDescent="0.3">
      <c r="A63" s="43"/>
      <c r="B63" s="51"/>
      <c r="C63" s="16"/>
      <c r="D63" s="24"/>
      <c r="E63" s="24"/>
      <c r="F63" s="22"/>
      <c r="G63" s="18"/>
      <c r="H63" s="24"/>
      <c r="I63" s="24"/>
      <c r="J63" s="21"/>
      <c r="K63" s="44">
        <f>IF($G63="자가차량",('08상세'!$H$3*$J63)*120%,IF($G63="법인차량",'08상세'!$H$3*$J63,0))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>IF(OR($C63="현금",$C63="개인카드"),K63+M63,0)+IF(OR($C63="현금",$C63="개인카드"),S63,0)+IF(OR($C63="현금",$C63="개인카드"),V63,0)</f>
        <v>0</v>
      </c>
    </row>
    <row r="64" spans="1:25" s="35" customFormat="1" ht="15.95" customHeight="1" x14ac:dyDescent="0.3">
      <c r="A64" s="43"/>
      <c r="B64" s="51"/>
      <c r="C64" s="16"/>
      <c r="D64" s="24"/>
      <c r="E64" s="24"/>
      <c r="F64" s="22"/>
      <c r="G64" s="18"/>
      <c r="H64" s="24"/>
      <c r="I64" s="24"/>
      <c r="J64" s="21"/>
      <c r="K64" s="44">
        <f>IF($G64="자가차량",('08상세'!$H$3*$J64)*120%,IF($G64="법인차량",'08상세'!$H$3*$J64,0))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>IF(OR($C64="현금",$C64="개인카드"),K64+M64,0)+IF(OR($C64="현금",$C64="개인카드"),S64,0)+IF(OR($C64="현금",$C64="개인카드"),V64,0)</f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IF($G65="자가차량",('08상세'!$H$3*$J65)*120%,IF($G65="법인차량",'08상세'!$H$3*$J65,0))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IF($G66="자가차량",('08상세'!$H$3*$J66)*120%,IF($G66="법인차량",'08상세'!$H$3*$J66,0))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IF($G67="자가차량",('08상세'!$H$3*$J67)*120%,IF($G67="법인차량",'08상세'!$H$3*$J67,0))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ref="Y67:Y72" si="4">IF(OR($C67="현금",$C67="개인카드"),K67+M67,0)+IF(OR($C67="현금",$C67="개인카드"),S67,0)+IF(OR($C67="현금",$C67="개인카드"),V67,0)</f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IF($G68="자가차량",('08상세'!$H$3*$J68)*120%,IF($G68="법인차량",'08상세'!$H$3*$J68,0))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4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IF($G69="자가차량",('08상세'!$H$3*$J69)*120%,IF($G69="법인차량",'08상세'!$H$3*$J69,0))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4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IF($G70="자가차량",('08상세'!$H$3*$J70)*120%,IF($G70="법인차량",'08상세'!$H$3*$J70,0))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4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IF($G71="자가차량",('08상세'!$H$3*$J71)*120%,IF($G71="법인차량",'08상세'!$H$3*$J71,0))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4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IF($G72="자가차량",('08상세'!$H$3*$J72)*120%,IF($G72="법인차량",'08상세'!$H$3*$J72,0))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 t="shared" si="4"/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IF($G73="자가차량",('08상세'!$H$3*$J73)*120%,IF($G73="법인차량",'08상세'!$H$3*$J73,0))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>IF(OR($C73="현금",$C73="개인카드"),K73+M73,0)+IF(OR($C73="현금",$C73="개인카드"),S73,0)+IF(OR($C73="현금",$C73="개인카드"),V73,0)</f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IF($G74="자가차량",('08상세'!$H$3*$J74)*120%,IF($G74="법인차량",'08상세'!$H$3*$J74,0))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IF($G75="자가차량",('08상세'!$H$3*$J75)*120%,IF($G75="법인차량",'08상세'!$H$3*$J75,0))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IF($G76="자가차량",('08상세'!$H$3*$J76)*120%,IF($G76="법인차량",'08상세'!$H$3*$J76,0))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>IF(OR($C76="현금",$C76="개인카드"),K76+M76,0)+IF(OR($C76="현금",$C76="개인카드"),S76,0)+IF(OR($C76="현금",$C76="개인카드"),V76,0)</f>
        <v>0</v>
      </c>
    </row>
    <row r="77" spans="1:25" s="35" customFormat="1" ht="15.95" customHeight="1" x14ac:dyDescent="0.3">
      <c r="A77" s="42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IF($G77="자가차량",('08상세'!$H$3*$J77)*120%,IF($G77="법인차량",'08상세'!$H$3*$J77,0))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ref="Y77:Y105" si="5">IF(OR($C77="현금",$C77="개인카드"),K77+M77,0)+IF(OR($C77="현금",$C77="개인카드"),S77,0)+IF(OR($C77="현금",$C77="개인카드"),V77,0)</f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IF($G78="자가차량",('08상세'!$H$3*$J78)*120%,IF($G78="법인차량",'08상세'!$H$3*$J78,0))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5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IF($G79="자가차량",('08상세'!$H$3*$J79)*120%,IF($G79="법인차량",'08상세'!$H$3*$J79,0))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5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IF($G80="자가차량",('08상세'!$H$3*$J80)*120%,IF($G80="법인차량",'08상세'!$H$3*$J80,0))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5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IF($G81="자가차량",('08상세'!$H$3*$J81)*120%,IF($G81="법인차량",'08상세'!$H$3*$J81,0))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5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IF($G82="자가차량",('08상세'!$H$3*$J82)*120%,IF($G82="법인차량",'08상세'!$H$3*$J82,0))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5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IF($G83="자가차량",('08상세'!$H$3*$J83)*120%,IF($G83="법인차량",'08상세'!$H$3*$J83,0))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5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IF($G84="자가차량",('08상세'!$H$3*$J84)*120%,IF($G84="법인차량",'08상세'!$H$3*$J84,0))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5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IF($G85="자가차량",('08상세'!$H$3*$J85)*120%,IF($G85="법인차량",'08상세'!$H$3*$J85,0))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5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IF($G86="자가차량",('08상세'!$H$3*$J86)*120%,IF($G86="법인차량",'08상세'!$H$3*$J86,0))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5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IF($G87="자가차량",('08상세'!$H$3*$J87)*120%,IF($G87="법인차량",'08상세'!$H$3*$J87,0))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5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IF($G88="자가차량",('08상세'!$H$3*$J88)*120%,IF($G88="법인차량",'08상세'!$H$3*$J88,0))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5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IF($G89="자가차량",('08상세'!$H$3*$J89)*120%,IF($G89="법인차량",'08상세'!$H$3*$J89,0))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5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IF($G90="자가차량",('08상세'!$H$3*$J90)*120%,IF($G90="법인차량",'08상세'!$H$3*$J90,0))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5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IF($G91="자가차량",('08상세'!$H$3*$J91)*120%,IF($G91="법인차량",'08상세'!$H$3*$J91,0))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5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IF($G92="자가차량",('08상세'!$H$3*$J92)*120%,IF($G92="법인차량",'08상세'!$H$3*$J92,0))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5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IF($G93="자가차량",('08상세'!$H$3*$J93)*120%,IF($G93="법인차량",'08상세'!$H$3*$J93,0))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5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IF($G94="자가차량",('08상세'!$H$3*$J94)*120%,IF($G94="법인차량",'08상세'!$H$3*$J94,0))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5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IF($G95="자가차량",('08상세'!$H$3*$J95)*120%,IF($G95="법인차량",'08상세'!$H$3*$J95,0))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5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IF($G96="자가차량",('08상세'!$H$3*$J96)*120%,IF($G96="법인차량",'08상세'!$H$3*$J96,0))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5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IF($G97="자가차량",('08상세'!$H$3*$J97)*120%,IF($G97="법인차량",'08상세'!$H$3*$J97,0))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5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IF($G98="자가차량",('08상세'!$H$3*$J98)*120%,IF($G98="법인차량",'08상세'!$H$3*$J98,0))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5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IF($G99="자가차량",('08상세'!$H$3*$J99)*120%,IF($G99="법인차량",'08상세'!$H$3*$J99,0))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5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IF($G100="자가차량",('08상세'!$H$3*$J100)*120%,IF($G100="법인차량",'08상세'!$H$3*$J100,0))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5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IF($G101="자가차량",('08상세'!$H$3*$J101)*120%,IF($G101="법인차량",'08상세'!$H$3*$J101,0))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5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IF($G102="자가차량",('08상세'!$H$3*$J102)*120%,IF($G102="법인차량",'08상세'!$H$3*$J102,0))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5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IF($G103="자가차량",('08상세'!$H$3*$J103)*120%,IF($G103="법인차량",'08상세'!$H$3*$J103,0))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5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IF($G104="자가차량",('08상세'!$H$3*$J104)*120%,IF($G104="법인차량",'08상세'!$H$3*$J104,0))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5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IF($G105="자가차량",('08상세'!$H$3*$J105)*120%,IF($G105="법인차량",'08상세'!$H$3*$J105,0))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 t="shared" si="5"/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IF($G106="자가차량",('08상세'!$H$3*$J106)*120%,IF($G106="법인차량",'08상세'!$H$3*$J106,0))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IF($G107="자가차량",('08상세'!$H$3*$J107)*120%,IF($G107="법인차량",'08상세'!$H$3*$J107,0))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IF($G108="자가차량",('08상세'!$H$3*$J108)*120%,IF($G108="법인차량",'08상세'!$H$3*$J108,0))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IF($G109="자가차량",('08상세'!$H$3*$J109)*120%,IF($G109="법인차량",'08상세'!$H$3*$J109,0))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IF($G110="자가차량",('08상세'!$H$3*$J110)*120%,IF($G110="법인차량",'08상세'!$H$3*$J110,0))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ref="Y110:Y115" si="6">IF(OR($C110="현금",$C110="개인카드"),K110+M110,0)+IF(OR($C110="현금",$C110="개인카드"),S110,0)+IF(OR($C110="현금",$C110="개인카드"),V110,0)</f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IF($G111="자가차량",('08상세'!$H$3*$J111)*120%,IF($G111="법인차량",'08상세'!$H$3*$J111,0))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6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IF($G112="자가차량",('08상세'!$H$3*$J112)*120%,IF($G112="법인차량",'08상세'!$H$3*$J112,0))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6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IF($G113="자가차량",('08상세'!$H$3*$J113)*120%,IF($G113="법인차량",'08상세'!$H$3*$J113,0))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6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IF($G114="자가차량",('08상세'!$H$3*$J114)*120%,IF($G114="법인차량",'08상세'!$H$3*$J114,0))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6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IF($G115="자가차량",('08상세'!$H$3*$J115)*120%,IF($G115="법인차량",'08상세'!$H$3*$J115,0))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 t="shared" si="6"/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IF($G116="자가차량",('08상세'!$H$3*$J116)*120%,IF($G116="법인차량",'08상세'!$H$3*$J116,0))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>IF(OR($C116="현금",$C116="개인카드"),K116+M116,0)+IF(OR($C116="현금",$C116="개인카드"),S116,0)+IF(OR($C116="현금",$C116="개인카드"),V116,0)</f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IF($G117="자가차량",('08상세'!$H$3*$J117)*120%,IF($G117="법인차량",'08상세'!$H$3*$J117,0))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>IF(OR($C117="현금",$C117="개인카드"),K117+M117,0)+IF(OR($C117="현금",$C117="개인카드"),S117,0)+IF(OR($C117="현금",$C117="개인카드"),V117,0)</f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IF($G118="자가차량",('08상세'!$H$3*$J118)*120%,IF($G118="법인차량",'08상세'!$H$3*$J118,0))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>IF(OR($C118="현금",$C118="개인카드"),K118+M118,0)+IF(OR($C118="현금",$C118="개인카드"),S118,0)+IF(OR($C118="현금",$C118="개인카드"),V118,0)</f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IF($G119="자가차량",('08상세'!$H$3*$J119)*120%,IF($G119="법인차량",'08상세'!$H$3*$J119,0))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>IF(OR($C119="현금",$C119="개인카드"),K119+M119,0)+IF(OR($C119="현금",$C119="개인카드"),S119,0)+IF(OR($C119="현금",$C119="개인카드"),V119,0)</f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IF($G120="자가차량",('08상세'!$H$3*$J120)*120%,IF($G120="법인차량",'08상세'!$H$3*$J120,0))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ref="Y120:Y128" si="7">IF(OR($C120="현금",$C120="개인카드"),K120+M120,0)+IF(OR($C120="현금",$C120="개인카드"),S120,0)+IF(OR($C120="현금",$C120="개인카드"),V120,0)</f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IF($G121="자가차량",('08상세'!$H$3*$J121)*120%,IF($G121="법인차량",'08상세'!$H$3*$J121,0))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7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IF($G122="자가차량",('08상세'!$H$3*$J122)*120%,IF($G122="법인차량",'08상세'!$H$3*$J122,0))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7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IF($G123="자가차량",('08상세'!$H$3*$J123)*120%,IF($G123="법인차량",'08상세'!$H$3*$J123,0))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7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IF($G124="자가차량",('08상세'!$H$3*$J124)*120%,IF($G124="법인차량",'08상세'!$H$3*$J124,0))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7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IF($G125="자가차량",('08상세'!$H$3*$J125)*120%,IF($G125="법인차량",'08상세'!$H$3*$J125,0))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7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IF($G126="자가차량",('08상세'!$H$3*$J126)*120%,IF($G126="법인차량",'08상세'!$H$3*$J126,0))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7"/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IF($G127="자가차량",('08상세'!$H$3*$J127)*120%,IF($G127="법인차량",'08상세'!$H$3*$J127,0))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7"/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IF($G128="자가차량",('08상세'!$H$3*$J128)*120%,IF($G128="법인차량",'08상세'!$H$3*$J128,0))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si="7"/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IF($G129="자가차량",('08상세'!$H$3*$J129)*120%,IF($G129="법인차량",'08상세'!$H$3*$J129,0))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>IF(OR($C129="현금",$C129="개인카드"),K129+M129,0)+IF(OR($C129="현금",$C129="개인카드"),S129,0)+IF(OR($C129="현금",$C129="개인카드"),V129,0)</f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IF($G130="자가차량",('08상세'!$H$3*$J130)*120%,IF($G130="법인차량",'08상세'!$H$3*$J130,0))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>IF(OR($C130="현금",$C130="개인카드"),K130+M130,0)+IF(OR($C130="현금",$C130="개인카드"),S130,0)+IF(OR($C130="현금",$C130="개인카드"),V130,0)</f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IF($G131="자가차량",('08상세'!$H$3*$J131)*120%,IF($G131="법인차량",'08상세'!$H$3*$J131,0))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>IF(OR($C131="현금",$C131="개인카드"),K131+M131,0)+IF(OR($C131="현금",$C131="개인카드"),S131,0)+IF(OR($C131="현금",$C131="개인카드"),V131,0)</f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IF($G132="자가차량",('08상세'!$H$3*$J132)*120%,IF($G132="법인차량",'08상세'!$H$3*$J132,0))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>IF(OR($C132="현금",$C132="개인카드"),K132+M132,0)+IF(OR($C132="현금",$C132="개인카드"),S132,0)+IF(OR($C132="현금",$C132="개인카드"),V132,0)</f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IF($G133="자가차량",('08상세'!$H$3*$J133)*120%,IF($G133="법인차량",'08상세'!$H$3*$J133,0))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ref="Y133:Y138" si="8">IF(OR($C133="현금",$C133="개인카드"),K133+M133,0)+IF(OR($C133="현금",$C133="개인카드"),S133,0)+IF(OR($C133="현금",$C133="개인카드"),V133,0)</f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IF($G134="자가차량",('08상세'!$H$3*$J134)*120%,IF($G134="법인차량",'08상세'!$H$3*$J134,0))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si="8"/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IF($G135="자가차량",('08상세'!$H$3*$J135)*120%,IF($G135="법인차량",'08상세'!$H$3*$J135,0))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8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IF($G136="자가차량",('08상세'!$H$3*$J136)*120%,IF($G136="법인차량",'08상세'!$H$3*$J136,0))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8"/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IF($G137="자가차량",('08상세'!$H$3*$J137)*120%,IF($G137="법인차량",'08상세'!$H$3*$J137,0))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8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IF($G138="자가차량",('08상세'!$H$3*$J138)*120%,IF($G138="법인차량",'08상세'!$H$3*$J138,0))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 t="shared" si="8"/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IF($G139="자가차량",('08상세'!$H$3*$J139)*120%,IF($G139="법인차량",'08상세'!$H$3*$J139,0))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>IF(OR($C139="현금",$C139="개인카드"),K139+M139,0)+IF(OR($C139="현금",$C139="개인카드"),S139,0)+IF(OR($C139="현금",$C139="개인카드"),V139,0)</f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IF($G140="자가차량",('08상세'!$H$3*$J140)*120%,IF($G140="법인차량",'08상세'!$H$3*$J140,0))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>IF(OR($C140="현금",$C140="개인카드"),K140+M140,0)+IF(OR($C140="현금",$C140="개인카드"),S140,0)+IF(OR($C140="현금",$C140="개인카드"),V140,0)</f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IF($G141="자가차량",('08상세'!$H$3*$J141)*120%,IF($G141="법인차량",'08상세'!$H$3*$J141,0))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>IF(OR($C141="현금",$C141="개인카드"),K141+M141,0)+IF(OR($C141="현금",$C141="개인카드"),S141,0)+IF(OR($C141="현금",$C141="개인카드"),V141,0)</f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IF($G142="자가차량",('08상세'!$H$3*$J142)*120%,IF($G142="법인차량",'08상세'!$H$3*$J142,0))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>IF(OR($C142="현금",$C142="개인카드"),K142+M142,0)+IF(OR($C142="현금",$C142="개인카드"),S142,0)+IF(OR($C142="현금",$C142="개인카드"),V142,0)</f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IF($G143="자가차량",('08상세'!$H$3*$J143)*120%,IF($G143="법인차량",'08상세'!$H$3*$J143,0))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18"/>
      <c r="H144" s="24"/>
      <c r="I144" s="24"/>
      <c r="J144" s="21"/>
      <c r="K144" s="44">
        <f>IF($G144="자가차량",('08상세'!$H$3*$J144)*120%,IF($G144="법인차량",'08상세'!$H$3*$J144,0))</f>
        <v>0</v>
      </c>
      <c r="L144" s="16"/>
      <c r="M144" s="30"/>
      <c r="N144" s="28"/>
      <c r="O144" s="24"/>
      <c r="P144" s="24"/>
      <c r="Q144" s="16"/>
      <c r="R144" s="24"/>
      <c r="S144" s="30"/>
      <c r="T144" s="28"/>
      <c r="U144" s="16"/>
      <c r="V144" s="31"/>
      <c r="W144" s="23"/>
      <c r="X144" s="24"/>
      <c r="Y144" s="15">
        <f t="shared" si="0"/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23"/>
      <c r="H145" s="24"/>
      <c r="I145" s="24"/>
      <c r="J145" s="21"/>
      <c r="K145" s="44">
        <f>IF($G145="자가차량",('08상세'!$H$3*$J145)*120%,IF($G145="법인차량",'08상세'!$H$3*$J145,0))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0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IF($G146="자가차량",('08상세'!$H$3*$J146)*120%,IF($G146="법인차량",'08상세'!$H$3*$J146,0))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0"/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IF($G147="자가차량",('08상세'!$H$3*$J147)*120%,IF($G147="법인차량",'08상세'!$H$3*$J147,0))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23"/>
      <c r="H148" s="24"/>
      <c r="I148" s="24"/>
      <c r="J148" s="21"/>
      <c r="K148" s="44">
        <f>IF($G148="자가차량",('08상세'!$H$3*$J148)*120%,IF($G148="법인차량",'08상세'!$H$3*$J148,0))</f>
        <v>0</v>
      </c>
      <c r="L148" s="24"/>
      <c r="M148" s="30"/>
      <c r="N148" s="23"/>
      <c r="O148" s="24"/>
      <c r="P148" s="24"/>
      <c r="Q148" s="24"/>
      <c r="R148" s="24"/>
      <c r="S148" s="30"/>
      <c r="T148" s="23"/>
      <c r="U148" s="16"/>
      <c r="V148" s="30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IF($G149="자가차량",('08상세'!$H$3*$J149)*120%,IF($G149="법인차량",'08상세'!$H$3*$J149,0))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51"/>
      <c r="C150" s="16"/>
      <c r="D150" s="24"/>
      <c r="E150" s="24"/>
      <c r="F150" s="22"/>
      <c r="G150" s="18"/>
      <c r="H150" s="24"/>
      <c r="I150" s="24"/>
      <c r="J150" s="21"/>
      <c r="K150" s="44">
        <f>IF($G150="자가차량",('08상세'!$H$3*$J150)*120%,IF($G150="법인차량",'08상세'!$H$3*$J150,0))</f>
        <v>0</v>
      </c>
      <c r="L150" s="16"/>
      <c r="M150" s="30"/>
      <c r="N150" s="28"/>
      <c r="O150" s="24"/>
      <c r="P150" s="24"/>
      <c r="Q150" s="16"/>
      <c r="R150" s="24"/>
      <c r="S150" s="30"/>
      <c r="T150" s="28"/>
      <c r="U150" s="16"/>
      <c r="V150" s="31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IF($G151="자가차량",('08상세'!$H$3*$J151)*120%,IF($G151="법인차량",'08상세'!$H$3*$J151,0))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IF($G152="자가차량",('08상세'!$H$3*$J152)*120%,IF($G152="법인차량",'08상세'!$H$3*$J152,0))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IF($G153="자가차량",('08상세'!$H$3*$J153)*120%,IF($G153="법인차량",'08상세'!$H$3*$J153,0))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IF($G154="자가차량",('08상세'!$H$3*$J154)*120%,IF($G154="법인차량",'08상세'!$H$3*$J154,0))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x14ac:dyDescent="0.3">
      <c r="A155" s="43"/>
      <c r="B155" s="20"/>
      <c r="C155" s="20"/>
      <c r="D155" s="20"/>
      <c r="E155" s="21"/>
      <c r="F155" s="22"/>
      <c r="G155" s="23"/>
      <c r="H155" s="24"/>
      <c r="I155" s="24"/>
      <c r="J155" s="21"/>
      <c r="K155" s="44">
        <f>IF($G155="자가차량",('08상세'!$H$3*$J155)*120%,IF($G155="법인차량",'08상세'!$H$3*$J155,0))</f>
        <v>0</v>
      </c>
      <c r="L155" s="24"/>
      <c r="M155" s="30"/>
      <c r="N155" s="23"/>
      <c r="O155" s="24"/>
      <c r="P155" s="24"/>
      <c r="Q155" s="24"/>
      <c r="R155" s="24"/>
      <c r="S155" s="30"/>
      <c r="T155" s="23"/>
      <c r="U155" s="16"/>
      <c r="V155" s="30"/>
      <c r="W155" s="23"/>
      <c r="X155" s="24"/>
      <c r="Y155" s="15">
        <f t="shared" si="0"/>
        <v>0</v>
      </c>
    </row>
    <row r="156" spans="1:25" s="35" customFormat="1" ht="15.95" customHeight="1" thickBot="1" x14ac:dyDescent="0.35">
      <c r="A156" s="43"/>
      <c r="B156" s="52"/>
      <c r="C156" s="20"/>
      <c r="D156" s="20"/>
      <c r="E156" s="21"/>
      <c r="F156" s="22"/>
      <c r="G156" s="18"/>
      <c r="H156" s="25"/>
      <c r="I156" s="25"/>
      <c r="J156" s="26"/>
      <c r="K156" s="44">
        <f>IF($G156="자가차량",('08상세'!$H$3*$J156)*120%,IF($G156="법인차량",'08상세'!$H$3*$J156,0))</f>
        <v>0</v>
      </c>
      <c r="L156" s="16"/>
      <c r="M156" s="32"/>
      <c r="N156" s="28"/>
      <c r="O156" s="25"/>
      <c r="P156" s="25"/>
      <c r="Q156" s="16"/>
      <c r="R156" s="25"/>
      <c r="S156" s="32"/>
      <c r="T156" s="28"/>
      <c r="U156" s="16"/>
      <c r="V156" s="33"/>
      <c r="W156" s="34"/>
      <c r="X156" s="25"/>
      <c r="Y156" s="15">
        <f t="shared" si="0"/>
        <v>0</v>
      </c>
    </row>
    <row r="157" spans="1:25" s="1" customFormat="1" ht="15.95" customHeight="1" thickBot="1" x14ac:dyDescent="0.35">
      <c r="A157" s="130" t="s">
        <v>30</v>
      </c>
      <c r="B157" s="131"/>
      <c r="C157" s="131"/>
      <c r="D157" s="131"/>
      <c r="E157" s="131"/>
      <c r="F157" s="132"/>
      <c r="G157" s="38"/>
      <c r="H157" s="39"/>
      <c r="I157" s="39"/>
      <c r="J157" s="40"/>
      <c r="K157" s="45">
        <f>SUBTOTAL(109,K8:K156)</f>
        <v>0</v>
      </c>
      <c r="L157" s="46"/>
      <c r="M157" s="47">
        <f>SUBTOTAL(109,M8:M156)</f>
        <v>0</v>
      </c>
      <c r="N157" s="48"/>
      <c r="O157" s="46"/>
      <c r="P157" s="46"/>
      <c r="Q157" s="46"/>
      <c r="R157" s="46"/>
      <c r="S157" s="47">
        <f>SUBTOTAL(109,S8:S156)</f>
        <v>0</v>
      </c>
      <c r="T157" s="48"/>
      <c r="U157" s="46"/>
      <c r="V157" s="49">
        <f>SUBTOTAL(109,V8:V156)</f>
        <v>0</v>
      </c>
      <c r="W157" s="48"/>
      <c r="X157" s="46"/>
      <c r="Y157" s="47">
        <f>SUBTOTAL(109,Y8:Y156)</f>
        <v>0</v>
      </c>
    </row>
    <row r="158" spans="1:25" ht="15.95" customHeight="1" x14ac:dyDescent="0.3">
      <c r="A158" s="81"/>
      <c r="B158" s="81"/>
      <c r="C158" s="81"/>
      <c r="D158" s="81"/>
      <c r="E158" s="81"/>
      <c r="F158" s="81"/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>
      <c r="V191" s="2"/>
      <c r="W191" s="2"/>
    </row>
    <row r="192" spans="22:23" ht="13.5" customHeight="1" x14ac:dyDescent="0.3"/>
  </sheetData>
  <sheetProtection algorithmName="SHA-512" hashValue="nKYeWPFioLqDt0MYujH0CToOCOYfqmDklv182S0xq0wvAqAWezFjvsOrx6qjyg+qXsKvCIakk4dE+qa4yV4CTw==" saltValue="wlmHcI+dXnGPVR9v+Oyp6g==" spinCount="100000" sheet="1" objects="1" scenarios="1" formatCells="0" formatColumns="0" formatRows="0" insertColumns="0" insertRows="0" insertHyperlinks="0" deleteColumns="0" deleteRows="0" sort="0"/>
  <mergeCells count="8">
    <mergeCell ref="A157:F157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6">
    <cfRule type="expression" dxfId="14" priority="4">
      <formula>$B7="차량경비"</formula>
    </cfRule>
  </conditionalFormatting>
  <conditionalFormatting sqref="N7:S156">
    <cfRule type="expression" dxfId="13" priority="1">
      <formula>OR($B7="여비교통비",$B7="프로젝트경비")</formula>
    </cfRule>
  </conditionalFormatting>
  <conditionalFormatting sqref="T7:V156">
    <cfRule type="expression" dxfId="12" priority="2">
      <formula>$B7="접대비"</formula>
    </cfRule>
  </conditionalFormatting>
  <dataValidations count="12">
    <dataValidation type="list" allowBlank="1" showInputMessage="1" showErrorMessage="1" sqref="L8:L156" xr:uid="{00000000-0002-0000-1000-000000000000}">
      <formula1>"주차비, 통행료, 주유비"</formula1>
    </dataValidation>
    <dataValidation type="list" allowBlank="1" showInputMessage="1" showErrorMessage="1" sqref="U8:U156" xr:uid="{00000000-0002-0000-1000-000001000000}">
      <formula1>"승인, 미승인"</formula1>
    </dataValidation>
    <dataValidation type="list" allowBlank="1" showInputMessage="1" showErrorMessage="1" sqref="T8:T156" xr:uid="{00000000-0002-0000-1000-000002000000}">
      <formula1>"매출 전 접대, 매출 후 접대, 기타"</formula1>
    </dataValidation>
    <dataValidation type="list" allowBlank="1" showInputMessage="1" showErrorMessage="1" sqref="Q8:Q156" xr:uid="{00000000-0002-0000-1000-000003000000}">
      <formula1>"물품구매비, 숙박비, 조식비, 석식비, 내부회식비, 외부회식비"</formula1>
    </dataValidation>
    <dataValidation type="list" allowBlank="1" showInputMessage="1" showErrorMessage="1" sqref="N8:N156" xr:uid="{00000000-0002-0000-1000-000004000000}">
      <formula1>"버스, 기차, 택시, 지하철, 항공, 선박"</formula1>
    </dataValidation>
    <dataValidation type="list" allowBlank="1" showInputMessage="1" showErrorMessage="1" sqref="G8:G156" xr:uid="{00000000-0002-0000-1000-000005000000}">
      <formula1>"자가차량, 법인차량"</formula1>
    </dataValidation>
    <dataValidation type="list" allowBlank="1" showInputMessage="1" showErrorMessage="1" sqref="C8:C156" xr:uid="{00000000-0002-0000-1000-000006000000}">
      <formula1>"개인카드, 현금, 법인카드"</formula1>
    </dataValidation>
    <dataValidation type="list" allowBlank="1" showInputMessage="1" showErrorMessage="1" sqref="B8:B156" xr:uid="{00000000-0002-0000-1000-000007000000}">
      <formula1>"차량경비, 여비교통비, 프로젝트경비, 접대비"</formula1>
    </dataValidation>
    <dataValidation type="list" allowBlank="1" showInputMessage="1" showErrorMessage="1" sqref="F3" xr:uid="{00000000-0002-0000-1000-000008000000}">
      <formula1>"휘발유, 경유, LPG"</formula1>
    </dataValidation>
    <dataValidation type="list" allowBlank="1" showInputMessage="1" showErrorMessage="1" sqref="N157:Q157" xr:uid="{00000000-0002-0000-1000-000009000000}">
      <formula1>사용구분1</formula1>
    </dataValidation>
    <dataValidation type="list" allowBlank="1" showInputMessage="1" showErrorMessage="1" sqref="D2" xr:uid="{00000000-0002-0000-1000-00000A000000}">
      <formula1>"솔리드이엔지, 시스템뱅크, 광주시스템뱅크"</formula1>
    </dataValidation>
    <dataValidation type="list" allowBlank="1" showInputMessage="1" showErrorMessage="1" sqref="F2" xr:uid="{00000000-0002-0000-10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7" max="24" man="1"/>
    <brk id="107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27"/>
  <sheetViews>
    <sheetView zoomScaleNormal="100" workbookViewId="0">
      <selection activeCell="F31" sqref="F31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'09상세'!A1:Y1</f>
        <v>경비 정산 일지(09월)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'09상세'!B2</f>
        <v>0</v>
      </c>
      <c r="C4" s="78" t="s">
        <v>81</v>
      </c>
      <c r="D4" s="77">
        <f>'09상세'!D2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'09상세'!F2</f>
        <v>0</v>
      </c>
      <c r="C5" s="78" t="s">
        <v>83</v>
      </c>
      <c r="D5" s="77">
        <f>'09상세'!H2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'09상세'!M3+'09상세'!N3</f>
        <v>0</v>
      </c>
      <c r="B9" s="80">
        <f>'09상세'!O3</f>
        <v>0</v>
      </c>
      <c r="C9" s="80">
        <f ca="1">'09상세'!P3</f>
        <v>0</v>
      </c>
      <c r="D9" s="80">
        <f>'09상세'!Q3</f>
        <v>0</v>
      </c>
      <c r="E9" s="80">
        <f ca="1">'09상세'!R3</f>
        <v>0</v>
      </c>
      <c r="F9" s="80">
        <f>'09상세'!S3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71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rZptYQgkwifJI8y5D6nUtZSHtbSAelUvF5tRx1CLBUGRqvGEKnyWmWBIMAnjRrSTauvo56VGZHIFfFfg9bVq4g==" saltValue="oF7prQOi0HPV7ecPdbeOWA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  <pageSetUpPr fitToPage="1"/>
  </sheetPr>
  <dimension ref="A1:Y191"/>
  <sheetViews>
    <sheetView zoomScaleNormal="100" zoomScaleSheetLayoutView="70" workbookViewId="0">
      <pane xSplit="1" ySplit="6" topLeftCell="B7" activePane="bottomRight" state="frozen"/>
      <selection activeCell="A7" sqref="A7:F7"/>
      <selection pane="topRight" activeCell="A7" sqref="A7:F7"/>
      <selection pane="bottomLeft" activeCell="A7" sqref="A7:F7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51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SUM('09상세'!K156)</f>
        <v>0</v>
      </c>
      <c r="N3" s="94">
        <f>SUM('09상세'!M156)</f>
        <v>0</v>
      </c>
      <c r="O3" s="94">
        <f>SUMIF(B7:B155,O2,S7:S155)</f>
        <v>0</v>
      </c>
      <c r="P3" s="94">
        <f ca="1">SUMIF(B7:B157,P2,S7:S155)</f>
        <v>0</v>
      </c>
      <c r="Q3" s="94">
        <f>SUM('09상세'!V156)</f>
        <v>0</v>
      </c>
      <c r="R3" s="94">
        <f ca="1">SUM(M3:Q3)</f>
        <v>0</v>
      </c>
      <c r="S3" s="95">
        <f>Y156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16"/>
      <c r="D7" s="16"/>
      <c r="E7" s="16"/>
      <c r="F7" s="17"/>
      <c r="G7" s="18"/>
      <c r="H7" s="16"/>
      <c r="I7" s="16"/>
      <c r="J7" s="19"/>
      <c r="K7" s="44">
        <f>IF($G7="자가차량",('09상세'!$H$3*$J7)*120%,IF($G7="법인차량",'09상세'!$H$3*$J7,0))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8"/>
      <c r="X7" s="27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20"/>
      <c r="C8" s="20"/>
      <c r="D8" s="20"/>
      <c r="E8" s="21"/>
      <c r="F8" s="22"/>
      <c r="G8" s="23"/>
      <c r="H8" s="24"/>
      <c r="I8" s="24"/>
      <c r="J8" s="21"/>
      <c r="K8" s="44">
        <f>IF($G8="자가차량",('09상세'!$H$3*$J8)*120%,IF($G8="법인차량",'09상세'!$H$3*$J8,0))</f>
        <v>0</v>
      </c>
      <c r="L8" s="24"/>
      <c r="M8" s="30"/>
      <c r="N8" s="23"/>
      <c r="O8" s="24"/>
      <c r="P8" s="24"/>
      <c r="Q8" s="24"/>
      <c r="R8" s="24"/>
      <c r="S8" s="30"/>
      <c r="T8" s="23"/>
      <c r="U8" s="16"/>
      <c r="V8" s="30"/>
      <c r="W8" s="28"/>
      <c r="X8" s="27"/>
      <c r="Y8" s="15">
        <f t="shared" ref="Y8:Y155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51"/>
      <c r="C9" s="16"/>
      <c r="D9" s="24"/>
      <c r="E9" s="24"/>
      <c r="F9" s="22"/>
      <c r="G9" s="18"/>
      <c r="H9" s="24"/>
      <c r="I9" s="24"/>
      <c r="J9" s="21"/>
      <c r="K9" s="44">
        <f>IF($G9="자가차량",('09상세'!$H$3*$J9)*120%,IF($G9="법인차량",'09상세'!$H$3*$J9,0))</f>
        <v>0</v>
      </c>
      <c r="L9" s="16"/>
      <c r="M9" s="30"/>
      <c r="N9" s="28"/>
      <c r="O9" s="24"/>
      <c r="P9" s="24"/>
      <c r="Q9" s="16"/>
      <c r="R9" s="24"/>
      <c r="S9" s="30"/>
      <c r="T9" s="28"/>
      <c r="U9" s="16"/>
      <c r="V9" s="31"/>
      <c r="W9" s="28"/>
      <c r="X9" s="27"/>
      <c r="Y9" s="15">
        <f t="shared" si="0"/>
        <v>0</v>
      </c>
    </row>
    <row r="10" spans="1:25" s="35" customFormat="1" ht="15.95" customHeight="1" x14ac:dyDescent="0.3">
      <c r="A10" s="42"/>
      <c r="B10" s="51"/>
      <c r="C10" s="16"/>
      <c r="D10" s="24"/>
      <c r="E10" s="24"/>
      <c r="F10" s="22"/>
      <c r="G10" s="18"/>
      <c r="H10" s="24"/>
      <c r="I10" s="24"/>
      <c r="J10" s="21"/>
      <c r="K10" s="44">
        <f>IF($G10="자가차량",('09상세'!$H$3*$J10)*120%,IF($G10="법인차량",'09상세'!$H$3*$J10,0))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16"/>
      <c r="D11" s="24"/>
      <c r="E11" s="24"/>
      <c r="F11" s="22"/>
      <c r="G11" s="18"/>
      <c r="H11" s="24"/>
      <c r="I11" s="24"/>
      <c r="J11" s="21"/>
      <c r="K11" s="44">
        <f>IF($G11="자가차량",('09상세'!$H$3*$J11)*120%,IF($G11="법인차량",'09상세'!$H$3*$J11,0))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3"/>
      <c r="B12" s="51"/>
      <c r="C12" s="16"/>
      <c r="D12" s="24"/>
      <c r="E12" s="24"/>
      <c r="F12" s="22"/>
      <c r="G12" s="18"/>
      <c r="H12" s="24"/>
      <c r="I12" s="24"/>
      <c r="J12" s="21"/>
      <c r="K12" s="44">
        <f>IF($G12="자가차량",('09상세'!$H$3*$J12)*120%,IF($G12="법인차량",'09상세'!$H$3*$J12,0))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3"/>
      <c r="B13" s="51"/>
      <c r="C13" s="16"/>
      <c r="D13" s="24"/>
      <c r="E13" s="24"/>
      <c r="F13" s="22"/>
      <c r="G13" s="18"/>
      <c r="H13" s="24"/>
      <c r="I13" s="24"/>
      <c r="J13" s="21"/>
      <c r="K13" s="44">
        <f>IF($G13="자가차량",('09상세'!$H$3*$J13)*120%,IF($G13="법인차량",'09상세'!$H$3*$J13,0))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3"/>
      <c r="B14" s="51"/>
      <c r="C14" s="16"/>
      <c r="D14" s="24"/>
      <c r="E14" s="24"/>
      <c r="F14" s="22"/>
      <c r="G14" s="18"/>
      <c r="H14" s="24"/>
      <c r="I14" s="24"/>
      <c r="J14" s="21"/>
      <c r="K14" s="44">
        <f>IF($G14="자가차량",('09상세'!$H$3*$J14)*120%,IF($G14="법인차량",'09상세'!$H$3*$J14,0))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3"/>
      <c r="B15" s="51"/>
      <c r="C15" s="16"/>
      <c r="D15" s="24"/>
      <c r="E15" s="24"/>
      <c r="F15" s="22"/>
      <c r="G15" s="18"/>
      <c r="H15" s="24"/>
      <c r="I15" s="24"/>
      <c r="J15" s="21"/>
      <c r="K15" s="44">
        <f>IF($G15="자가차량",('09상세'!$H$3*$J15)*120%,IF($G15="법인차량",'09상세'!$H$3*$J15,0))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3"/>
      <c r="B16" s="51"/>
      <c r="C16" s="16"/>
      <c r="D16" s="24"/>
      <c r="E16" s="24"/>
      <c r="F16" s="22"/>
      <c r="G16" s="18"/>
      <c r="H16" s="24"/>
      <c r="I16" s="24"/>
      <c r="J16" s="21"/>
      <c r="K16" s="44">
        <f>IF($G16="자가차량",('09상세'!$H$3*$J16)*120%,IF($G16="법인차량",'09상세'!$H$3*$J16,0))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IF($G17="자가차량",('09상세'!$H$3*$J17)*120%,IF($G17="법인차량",'09상세'!$H$3*$J17,0))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IF($G18="자가차량",('09상세'!$H$3*$J18)*120%,IF($G18="법인차량",'09상세'!$H$3*$J18,0))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3"/>
      <c r="B19" s="51"/>
      <c r="C19" s="16"/>
      <c r="D19" s="24"/>
      <c r="E19" s="24"/>
      <c r="F19" s="22"/>
      <c r="G19" s="18"/>
      <c r="H19" s="24"/>
      <c r="I19" s="24"/>
      <c r="J19" s="21"/>
      <c r="K19" s="44">
        <f>IF($G19="자가차량",('09상세'!$H$3*$J19)*120%,IF($G19="법인차량",'09상세'!$H$3*$J19,0))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IF($G20="자가차량",('09상세'!$H$3*$J20)*120%,IF($G20="법인차량",'09상세'!$H$3*$J20,0))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IF($G21="자가차량",('09상세'!$H$3*$J21)*120%,IF($G21="법인차량",'09상세'!$H$3*$J21,0))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IF($G22="자가차량",('09상세'!$H$3*$J22)*120%,IF($G22="법인차량",'09상세'!$H$3*$J22,0))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IF($G23="자가차량",('09상세'!$H$3*$J23)*120%,IF($G23="법인차량",'09상세'!$H$3*$J23,0))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IF($G24="자가차량",('09상세'!$H$3*$J24)*120%,IF($G24="법인차량",'09상세'!$H$3*$J24,0))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IF($G25="자가차량",('09상세'!$H$3*$J25)*120%,IF($G25="법인차량",'09상세'!$H$3*$J25,0))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IF($G26="자가차량",('09상세'!$H$3*$J26)*120%,IF($G26="법인차량",'09상세'!$H$3*$J26,0))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IF($G27="자가차량",('09상세'!$H$3*$J27)*120%,IF($G27="법인차량",'09상세'!$H$3*$J27,0))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IF($G28="자가차량",('09상세'!$H$3*$J28)*120%,IF($G28="법인차량",'09상세'!$H$3*$J28,0))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IF($G29="자가차량",('09상세'!$H$3*$J29)*120%,IF($G29="법인차량",'09상세'!$H$3*$J29,0))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IF($G30="자가차량",('09상세'!$H$3*$J30)*120%,IF($G30="법인차량",'09상세'!$H$3*$J30,0))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IF($G31="자가차량",('09상세'!$H$3*$J31)*120%,IF($G31="법인차량",'09상세'!$H$3*$J31,0))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IF($G32="자가차량",('09상세'!$H$3*$J32)*120%,IF($G32="법인차량",'09상세'!$H$3*$J32,0))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0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IF($G33="자가차량",('09상세'!$H$3*$J33)*120%,IF($G33="법인차량",'09상세'!$H$3*$J33,0))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0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IF($G34="자가차량",('09상세'!$H$3*$J34)*120%,IF($G34="법인차량",'09상세'!$H$3*$J34,0))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0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IF($G35="자가차량",('09상세'!$H$3*$J35)*120%,IF($G35="법인차량",'09상세'!$H$3*$J35,0))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0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IF($G36="자가차량",('09상세'!$H$3*$J36)*120%,IF($G36="법인차량",'09상세'!$H$3*$J36,0))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0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IF($G37="자가차량",('09상세'!$H$3*$J37)*120%,IF($G37="법인차량",'09상세'!$H$3*$J37,0))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0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IF($G38="자가차량",('09상세'!$H$3*$J38)*120%,IF($G38="법인차량",'09상세'!$H$3*$J38,0))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0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IF($G39="자가차량",('09상세'!$H$3*$J39)*120%,IF($G39="법인차량",'09상세'!$H$3*$J39,0))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IF($G40="자가차량",('09상세'!$H$3*$J40)*120%,IF($G40="법인차량",'09상세'!$H$3*$J40,0))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IF($G41="자가차량",('09상세'!$H$3*$J41)*120%,IF($G41="법인차량",'09상세'!$H$3*$J41,0))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IF($G42="자가차량",('09상세'!$H$3*$J42)*120%,IF($G42="법인차량",'09상세'!$H$3*$J42,0))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IF($G43="자가차량",('09상세'!$H$3*$J43)*120%,IF($G43="법인차량",'09상세'!$H$3*$J43,0))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1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IF($G44="자가차량",('09상세'!$H$3*$J44)*120%,IF($G44="법인차량",'09상세'!$H$3*$J44,0))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1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IF($G45="자가차량",('09상세'!$H$3*$J45)*120%,IF($G45="법인차량",'09상세'!$H$3*$J45,0))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1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IF($G46="자가차량",('09상세'!$H$3*$J46)*120%,IF($G46="법인차량",'09상세'!$H$3*$J46,0))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1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IF($G47="자가차량",('09상세'!$H$3*$J47)*120%,IF($G47="법인차량",'09상세'!$H$3*$J47,0))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1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IF($G48="자가차량",('09상세'!$H$3*$J48)*120%,IF($G48="법인차량",'09상세'!$H$3*$J48,0))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1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IF($G49="자가차량",('09상세'!$H$3*$J49)*120%,IF($G49="법인차량",'09상세'!$H$3*$J49,0))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IF($G50="자가차량",('09상세'!$H$3*$J50)*120%,IF($G50="법인차량",'09상세'!$H$3*$J50,0))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IF($G51="자가차량",('09상세'!$H$3*$J51)*120%,IF($G51="법인차량",'09상세'!$H$3*$J51,0))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IF($G52="자가차량",('09상세'!$H$3*$J52)*120%,IF($G52="법인차량",'09상세'!$H$3*$J52,0))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IF($G53="자가차량",('09상세'!$H$3*$J53)*120%,IF($G53="법인차량",'09상세'!$H$3*$J53,0))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ref="Y53:Y64" si="2"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IF($G54="자가차량",('09상세'!$H$3*$J54)*120%,IF($G54="법인차량",'09상세'!$H$3*$J54,0))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2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IF($G55="자가차량",('09상세'!$H$3*$J55)*120%,IF($G55="법인차량",'09상세'!$H$3*$J55,0))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2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IF($G56="자가차량",('09상세'!$H$3*$J56)*120%,IF($G56="법인차량",'09상세'!$H$3*$J56,0))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2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IF($G57="자가차량",('09상세'!$H$3*$J57)*120%,IF($G57="법인차량",'09상세'!$H$3*$J57,0))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2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IF($G58="자가차량",('09상세'!$H$3*$J58)*120%,IF($G58="법인차량",'09상세'!$H$3*$J58,0))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2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IF($G59="자가차량",('09상세'!$H$3*$J59)*120%,IF($G59="법인차량",'09상세'!$H$3*$J59,0))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2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IF($G60="자가차량",('09상세'!$H$3*$J60)*120%,IF($G60="법인차량",'09상세'!$H$3*$J60,0))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2"/>
        <v>0</v>
      </c>
    </row>
    <row r="61" spans="1:25" s="35" customFormat="1" ht="15.95" customHeight="1" x14ac:dyDescent="0.3">
      <c r="A61" s="43"/>
      <c r="B61" s="20"/>
      <c r="C61" s="20"/>
      <c r="D61" s="20"/>
      <c r="E61" s="21"/>
      <c r="F61" s="22"/>
      <c r="G61" s="18"/>
      <c r="H61" s="24"/>
      <c r="I61" s="24"/>
      <c r="J61" s="21"/>
      <c r="K61" s="44">
        <f>IF($G61="자가차량",('09상세'!$H$3*$J61)*120%,IF($G61="법인차량",'09상세'!$H$3*$J61,0))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2"/>
        <v>0</v>
      </c>
    </row>
    <row r="62" spans="1:25" s="35" customFormat="1" ht="15.95" customHeight="1" x14ac:dyDescent="0.3">
      <c r="A62" s="43"/>
      <c r="B62" s="20"/>
      <c r="C62" s="20"/>
      <c r="D62" s="20"/>
      <c r="E62" s="21"/>
      <c r="F62" s="22"/>
      <c r="G62" s="18"/>
      <c r="H62" s="24"/>
      <c r="I62" s="24"/>
      <c r="J62" s="21"/>
      <c r="K62" s="44">
        <f>IF($G62="자가차량",('09상세'!$H$3*$J62)*120%,IF($G62="법인차량",'09상세'!$H$3*$J62,0))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 t="shared" si="2"/>
        <v>0</v>
      </c>
    </row>
    <row r="63" spans="1:25" s="35" customFormat="1" ht="15.95" customHeight="1" x14ac:dyDescent="0.3">
      <c r="A63" s="43"/>
      <c r="B63" s="20"/>
      <c r="C63" s="20"/>
      <c r="D63" s="20"/>
      <c r="E63" s="21"/>
      <c r="F63" s="22"/>
      <c r="G63" s="18"/>
      <c r="H63" s="24"/>
      <c r="I63" s="24"/>
      <c r="J63" s="21"/>
      <c r="K63" s="44">
        <f>IF($G63="자가차량",('09상세'!$H$3*$J63)*120%,IF($G63="법인차량",'09상세'!$H$3*$J63,0))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 t="shared" si="2"/>
        <v>0</v>
      </c>
    </row>
    <row r="64" spans="1:25" s="35" customFormat="1" ht="15.95" customHeight="1" x14ac:dyDescent="0.3">
      <c r="A64" s="43"/>
      <c r="B64" s="20"/>
      <c r="C64" s="20"/>
      <c r="D64" s="20"/>
      <c r="E64" s="21"/>
      <c r="F64" s="22"/>
      <c r="G64" s="18"/>
      <c r="H64" s="24"/>
      <c r="I64" s="24"/>
      <c r="J64" s="21"/>
      <c r="K64" s="44">
        <f>IF($G64="자가차량",('09상세'!$H$3*$J64)*120%,IF($G64="법인차량",'09상세'!$H$3*$J64,0))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 t="shared" si="2"/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IF($G65="자가차량",('09상세'!$H$3*$J65)*120%,IF($G65="법인차량",'09상세'!$H$3*$J65,0))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IF($G66="자가차량",('09상세'!$H$3*$J66)*120%,IF($G66="법인차량",'09상세'!$H$3*$J66,0))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ref="Y66:Y71" si="3"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IF($G67="자가차량",('09상세'!$H$3*$J67)*120%,IF($G67="법인차량",'09상세'!$H$3*$J67,0))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3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IF($G68="자가차량",('09상세'!$H$3*$J68)*120%,IF($G68="법인차량",'09상세'!$H$3*$J68,0))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3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IF($G69="자가차량",('09상세'!$H$3*$J69)*120%,IF($G69="법인차량",'09상세'!$H$3*$J69,0))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3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IF($G70="자가차량",('09상세'!$H$3*$J70)*120%,IF($G70="법인차량",'09상세'!$H$3*$J70,0))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3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IF($G71="자가차량",('09상세'!$H$3*$J71)*120%,IF($G71="법인차량",'09상세'!$H$3*$J71,0))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3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IF($G72="자가차량",('09상세'!$H$3*$J72)*120%,IF($G72="법인차량",'09상세'!$H$3*$J72,0))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>IF(OR($C72="현금",$C72="개인카드"),K72+M72,0)+IF(OR($C72="현금",$C72="개인카드"),S72,0)+IF(OR($C72="현금",$C72="개인카드"),V72,0)</f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IF($G73="자가차량",('09상세'!$H$3*$J73)*120%,IF($G73="법인차량",'09상세'!$H$3*$J73,0))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>IF(OR($C73="현금",$C73="개인카드"),K73+M73,0)+IF(OR($C73="현금",$C73="개인카드"),S73,0)+IF(OR($C73="현금",$C73="개인카드"),V73,0)</f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IF($G74="자가차량",('09상세'!$H$3*$J74)*120%,IF($G74="법인차량",'09상세'!$H$3*$J74,0))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IF($G75="자가차량",('09상세'!$H$3*$J75)*120%,IF($G75="법인차량",'09상세'!$H$3*$J75,0))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2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IF($G76="자가차량",('09상세'!$H$3*$J76)*120%,IF($G76="법인차량",'09상세'!$H$3*$J76,0))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ref="Y76:Y104" si="4">IF(OR($C76="현금",$C76="개인카드"),K76+M76,0)+IF(OR($C76="현금",$C76="개인카드"),S76,0)+IF(OR($C76="현금",$C76="개인카드"),V76,0)</f>
        <v>0</v>
      </c>
    </row>
    <row r="77" spans="1:25" s="35" customFormat="1" ht="15.95" customHeight="1" x14ac:dyDescent="0.3">
      <c r="A77" s="42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IF($G77="자가차량",('09상세'!$H$3*$J77)*120%,IF($G77="법인차량",'09상세'!$H$3*$J77,0))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4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IF($G78="자가차량",('09상세'!$H$3*$J78)*120%,IF($G78="법인차량",'09상세'!$H$3*$J78,0))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4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IF($G79="자가차량",('09상세'!$H$3*$J79)*120%,IF($G79="법인차량",'09상세'!$H$3*$J79,0))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4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IF($G80="자가차량",('09상세'!$H$3*$J80)*120%,IF($G80="법인차량",'09상세'!$H$3*$J80,0))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4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IF($G81="자가차량",('09상세'!$H$3*$J81)*120%,IF($G81="법인차량",'09상세'!$H$3*$J81,0))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4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IF($G82="자가차량",('09상세'!$H$3*$J82)*120%,IF($G82="법인차량",'09상세'!$H$3*$J82,0))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4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IF($G83="자가차량",('09상세'!$H$3*$J83)*120%,IF($G83="법인차량",'09상세'!$H$3*$J83,0))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4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IF($G84="자가차량",('09상세'!$H$3*$J84)*120%,IF($G84="법인차량",'09상세'!$H$3*$J84,0))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4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IF($G85="자가차량",('09상세'!$H$3*$J85)*120%,IF($G85="법인차량",'09상세'!$H$3*$J85,0))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4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IF($G86="자가차량",('09상세'!$H$3*$J86)*120%,IF($G86="법인차량",'09상세'!$H$3*$J86,0))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4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IF($G87="자가차량",('09상세'!$H$3*$J87)*120%,IF($G87="법인차량",'09상세'!$H$3*$J87,0))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4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IF($G88="자가차량",('09상세'!$H$3*$J88)*120%,IF($G88="법인차량",'09상세'!$H$3*$J88,0))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4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IF($G89="자가차량",('09상세'!$H$3*$J89)*120%,IF($G89="법인차량",'09상세'!$H$3*$J89,0))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4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IF($G90="자가차량",('09상세'!$H$3*$J90)*120%,IF($G90="법인차량",'09상세'!$H$3*$J90,0))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4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IF($G91="자가차량",('09상세'!$H$3*$J91)*120%,IF($G91="법인차량",'09상세'!$H$3*$J91,0))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IF($G92="자가차량",('09상세'!$H$3*$J92)*120%,IF($G92="법인차량",'09상세'!$H$3*$J92,0))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IF($G93="자가차량",('09상세'!$H$3*$J93)*120%,IF($G93="법인차량",'09상세'!$H$3*$J93,0))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IF($G94="자가차량",('09상세'!$H$3*$J94)*120%,IF($G94="법인차량",'09상세'!$H$3*$J94,0))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IF($G95="자가차량",('09상세'!$H$3*$J95)*120%,IF($G95="법인차량",'09상세'!$H$3*$J95,0))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IF($G96="자가차량",('09상세'!$H$3*$J96)*120%,IF($G96="법인차량",'09상세'!$H$3*$J96,0))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IF($G97="자가차량",('09상세'!$H$3*$J97)*120%,IF($G97="법인차량",'09상세'!$H$3*$J97,0))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IF($G98="자가차량",('09상세'!$H$3*$J98)*120%,IF($G98="법인차량",'09상세'!$H$3*$J98,0))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4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IF($G99="자가차량",('09상세'!$H$3*$J99)*120%,IF($G99="법인차량",'09상세'!$H$3*$J99,0))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4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IF($G100="자가차량",('09상세'!$H$3*$J100)*120%,IF($G100="법인차량",'09상세'!$H$3*$J100,0))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4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IF($G101="자가차량",('09상세'!$H$3*$J101)*120%,IF($G101="법인차량",'09상세'!$H$3*$J101,0))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4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IF($G102="자가차량",('09상세'!$H$3*$J102)*120%,IF($G102="법인차량",'09상세'!$H$3*$J102,0))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4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IF($G103="자가차량",('09상세'!$H$3*$J103)*120%,IF($G103="법인차량",'09상세'!$H$3*$J103,0))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4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IF($G104="자가차량",('09상세'!$H$3*$J104)*120%,IF($G104="법인차량",'09상세'!$H$3*$J104,0))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4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IF($G105="자가차량",('09상세'!$H$3*$J105)*120%,IF($G105="법인차량",'09상세'!$H$3*$J105,0))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>IF(OR($C105="현금",$C105="개인카드"),K105+M105,0)+IF(OR($C105="현금",$C105="개인카드"),S105,0)+IF(OR($C105="현금",$C105="개인카드"),V105,0)</f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IF($G106="자가차량",('09상세'!$H$3*$J106)*120%,IF($G106="법인차량",'09상세'!$H$3*$J106,0))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IF($G107="자가차량",('09상세'!$H$3*$J107)*120%,IF($G107="법인차량",'09상세'!$H$3*$J107,0))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IF($G108="자가차량",('09상세'!$H$3*$J108)*120%,IF($G108="법인차량",'09상세'!$H$3*$J108,0))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IF($G109="자가차량",('09상세'!$H$3*$J109)*120%,IF($G109="법인차량",'09상세'!$H$3*$J109,0))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 t="shared" ref="Y109:Y114" si="5"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IF($G110="자가차량",('09상세'!$H$3*$J110)*120%,IF($G110="법인차량",'09상세'!$H$3*$J110,0))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si="5"/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IF($G111="자가차량",('09상세'!$H$3*$J111)*120%,IF($G111="법인차량",'09상세'!$H$3*$J111,0))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5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IF($G112="자가차량",('09상세'!$H$3*$J112)*120%,IF($G112="법인차량",'09상세'!$H$3*$J112,0))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5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IF($G113="자가차량",('09상세'!$H$3*$J113)*120%,IF($G113="법인차량",'09상세'!$H$3*$J113,0))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5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IF($G114="자가차량",('09상세'!$H$3*$J114)*120%,IF($G114="법인차량",'09상세'!$H$3*$J114,0))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5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IF($G115="자가차량",('09상세'!$H$3*$J115)*120%,IF($G115="법인차량",'09상세'!$H$3*$J115,0))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>IF(OR($C115="현금",$C115="개인카드"),K115+M115,0)+IF(OR($C115="현금",$C115="개인카드"),S115,0)+IF(OR($C115="현금",$C115="개인카드"),V115,0)</f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IF($G116="자가차량",('09상세'!$H$3*$J116)*120%,IF($G116="법인차량",'09상세'!$H$3*$J116,0))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>IF(OR($C116="현금",$C116="개인카드"),K116+M116,0)+IF(OR($C116="현금",$C116="개인카드"),S116,0)+IF(OR($C116="현금",$C116="개인카드"),V116,0)</f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IF($G117="자가차량",('09상세'!$H$3*$J117)*120%,IF($G117="법인차량",'09상세'!$H$3*$J117,0))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>IF(OR($C117="현금",$C117="개인카드"),K117+M117,0)+IF(OR($C117="현금",$C117="개인카드"),S117,0)+IF(OR($C117="현금",$C117="개인카드"),V117,0)</f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IF($G118="자가차량",('09상세'!$H$3*$J118)*120%,IF($G118="법인차량",'09상세'!$H$3*$J118,0))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>IF(OR($C118="현금",$C118="개인카드"),K118+M118,0)+IF(OR($C118="현금",$C118="개인카드"),S118,0)+IF(OR($C118="현금",$C118="개인카드"),V118,0)</f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IF($G119="자가차량",('09상세'!$H$3*$J119)*120%,IF($G119="법인차량",'09상세'!$H$3*$J119,0))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ref="Y119:Y130" si="6">IF(OR($C119="현금",$C119="개인카드"),K119+M119,0)+IF(OR($C119="현금",$C119="개인카드"),S119,0)+IF(OR($C119="현금",$C119="개인카드"),V119,0)</f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IF($G120="자가차량",('09상세'!$H$3*$J120)*120%,IF($G120="법인차량",'09상세'!$H$3*$J120,0))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6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IF($G121="자가차량",('09상세'!$H$3*$J121)*120%,IF($G121="법인차량",'09상세'!$H$3*$J121,0))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6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IF($G122="자가차량",('09상세'!$H$3*$J122)*120%,IF($G122="법인차량",'09상세'!$H$3*$J122,0))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6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IF($G123="자가차량",('09상세'!$H$3*$J123)*120%,IF($G123="법인차량",'09상세'!$H$3*$J123,0))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6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IF($G124="자가차량",('09상세'!$H$3*$J124)*120%,IF($G124="법인차량",'09상세'!$H$3*$J124,0))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6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IF($G125="자가차량",('09상세'!$H$3*$J125)*120%,IF($G125="법인차량",'09상세'!$H$3*$J125,0))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6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IF($G126="자가차량",('09상세'!$H$3*$J126)*120%,IF($G126="법인차량",'09상세'!$H$3*$J126,0))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6"/>
        <v>0</v>
      </c>
    </row>
    <row r="127" spans="1:25" s="35" customFormat="1" ht="15.95" customHeight="1" x14ac:dyDescent="0.3">
      <c r="A127" s="43"/>
      <c r="B127" s="20"/>
      <c r="C127" s="20"/>
      <c r="D127" s="20"/>
      <c r="E127" s="21"/>
      <c r="F127" s="22"/>
      <c r="G127" s="18"/>
      <c r="H127" s="24"/>
      <c r="I127" s="24"/>
      <c r="J127" s="21"/>
      <c r="K127" s="44">
        <f>IF($G127="자가차량",('09상세'!$H$3*$J127)*120%,IF($G127="법인차량",'09상세'!$H$3*$J127,0))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6"/>
        <v>0</v>
      </c>
    </row>
    <row r="128" spans="1:25" s="35" customFormat="1" ht="15.95" customHeight="1" x14ac:dyDescent="0.3">
      <c r="A128" s="43"/>
      <c r="B128" s="20"/>
      <c r="C128" s="20"/>
      <c r="D128" s="20"/>
      <c r="E128" s="21"/>
      <c r="F128" s="22"/>
      <c r="G128" s="18"/>
      <c r="H128" s="24"/>
      <c r="I128" s="24"/>
      <c r="J128" s="21"/>
      <c r="K128" s="44">
        <f>IF($G128="자가차량",('09상세'!$H$3*$J128)*120%,IF($G128="법인차량",'09상세'!$H$3*$J128,0))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si="6"/>
        <v>0</v>
      </c>
    </row>
    <row r="129" spans="1:25" s="35" customFormat="1" ht="15.95" customHeight="1" x14ac:dyDescent="0.3">
      <c r="A129" s="43"/>
      <c r="B129" s="20"/>
      <c r="C129" s="20"/>
      <c r="D129" s="20"/>
      <c r="E129" s="21"/>
      <c r="F129" s="22"/>
      <c r="G129" s="18"/>
      <c r="H129" s="24"/>
      <c r="I129" s="24"/>
      <c r="J129" s="21"/>
      <c r="K129" s="44">
        <f>IF($G129="자가차량",('09상세'!$H$3*$J129)*120%,IF($G129="법인차량",'09상세'!$H$3*$J129,0))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 t="shared" si="6"/>
        <v>0</v>
      </c>
    </row>
    <row r="130" spans="1:25" s="35" customFormat="1" ht="15.95" customHeight="1" x14ac:dyDescent="0.3">
      <c r="A130" s="43"/>
      <c r="B130" s="20"/>
      <c r="C130" s="20"/>
      <c r="D130" s="20"/>
      <c r="E130" s="21"/>
      <c r="F130" s="22"/>
      <c r="G130" s="18"/>
      <c r="H130" s="24"/>
      <c r="I130" s="24"/>
      <c r="J130" s="21"/>
      <c r="K130" s="44">
        <f>IF($G130="자가차량",('09상세'!$H$3*$J130)*120%,IF($G130="법인차량",'09상세'!$H$3*$J130,0))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 t="shared" si="6"/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IF($G131="자가차량",('09상세'!$H$3*$J131)*120%,IF($G131="법인차량",'09상세'!$H$3*$J131,0))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>IF(OR($C131="현금",$C131="개인카드"),K131+M131,0)+IF(OR($C131="현금",$C131="개인카드"),S131,0)+IF(OR($C131="현금",$C131="개인카드"),V131,0)</f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IF($G132="자가차량",('09상세'!$H$3*$J132)*120%,IF($G132="법인차량",'09상세'!$H$3*$J132,0))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ref="Y132:Y137" si="7">IF(OR($C132="현금",$C132="개인카드"),K132+M132,0)+IF(OR($C132="현금",$C132="개인카드"),S132,0)+IF(OR($C132="현금",$C132="개인카드"),V132,0)</f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IF($G133="자가차량",('09상세'!$H$3*$J133)*120%,IF($G133="법인차량",'09상세'!$H$3*$J133,0))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si="7"/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IF($G134="자가차량",('09상세'!$H$3*$J134)*120%,IF($G134="법인차량",'09상세'!$H$3*$J134,0))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si="7"/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IF($G135="자가차량",('09상세'!$H$3*$J135)*120%,IF($G135="법인차량",'09상세'!$H$3*$J135,0))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7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IF($G136="자가차량",('09상세'!$H$3*$J136)*120%,IF($G136="법인차량",'09상세'!$H$3*$J136,0))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7"/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IF($G137="자가차량",('09상세'!$H$3*$J137)*120%,IF($G137="법인차량",'09상세'!$H$3*$J137,0))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7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IF($G138="자가차량",('09상세'!$H$3*$J138)*120%,IF($G138="법인차량",'09상세'!$H$3*$J138,0))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>IF(OR($C138="현금",$C138="개인카드"),K138+M138,0)+IF(OR($C138="현금",$C138="개인카드"),S138,0)+IF(OR($C138="현금",$C138="개인카드"),V138,0)</f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IF($G139="자가차량",('09상세'!$H$3*$J139)*120%,IF($G139="법인차량",'09상세'!$H$3*$J139,0))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>IF(OR($C139="현금",$C139="개인카드"),K139+M139,0)+IF(OR($C139="현금",$C139="개인카드"),S139,0)+IF(OR($C139="현금",$C139="개인카드"),V139,0)</f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IF($G140="자가차량",('09상세'!$H$3*$J140)*120%,IF($G140="법인차량",'09상세'!$H$3*$J140,0))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>IF(OR($C140="현금",$C140="개인카드"),K140+M140,0)+IF(OR($C140="현금",$C140="개인카드"),S140,0)+IF(OR($C140="현금",$C140="개인카드"),V140,0)</f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IF($G141="자가차량",('09상세'!$H$3*$J141)*120%,IF($G141="법인차량",'09상세'!$H$3*$J141,0))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>IF(OR($C141="현금",$C141="개인카드"),K141+M141,0)+IF(OR($C141="현금",$C141="개인카드"),S141,0)+IF(OR($C141="현금",$C141="개인카드"),V141,0)</f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IF($G142="자가차량",('09상세'!$H$3*$J142)*120%,IF($G142="법인차량",'09상세'!$H$3*$J142,0))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si="0"/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IF($G143="자가차량",('09상세'!$H$3*$J143)*120%,IF($G143="법인차량",'09상세'!$H$3*$J143,0))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23"/>
      <c r="H144" s="24"/>
      <c r="I144" s="24"/>
      <c r="J144" s="21"/>
      <c r="K144" s="44">
        <f>IF($G144="자가차량",('09상세'!$H$3*$J144)*120%,IF($G144="법인차량",'09상세'!$H$3*$J144,0))</f>
        <v>0</v>
      </c>
      <c r="L144" s="24"/>
      <c r="M144" s="30"/>
      <c r="N144" s="23"/>
      <c r="O144" s="24"/>
      <c r="P144" s="24"/>
      <c r="Q144" s="24"/>
      <c r="R144" s="24"/>
      <c r="S144" s="30"/>
      <c r="T144" s="23"/>
      <c r="U144" s="16"/>
      <c r="V144" s="30"/>
      <c r="W144" s="23"/>
      <c r="X144" s="24"/>
      <c r="Y144" s="15">
        <f t="shared" si="0"/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23"/>
      <c r="H145" s="24"/>
      <c r="I145" s="24"/>
      <c r="J145" s="21"/>
      <c r="K145" s="44">
        <f>IF($G145="자가차량",('09상세'!$H$3*$J145)*120%,IF($G145="법인차량",'09상세'!$H$3*$J145,0))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0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IF($G146="자가차량",('09상세'!$H$3*$J146)*120%,IF($G146="법인차량",'09상세'!$H$3*$J146,0))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0"/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IF($G147="자가차량",('09상세'!$H$3*$J147)*120%,IF($G147="법인차량",'09상세'!$H$3*$J147,0))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IF($G148="자가차량",('09상세'!$H$3*$J148)*120%,IF($G148="법인차량",'09상세'!$H$3*$J148,0))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IF($G149="자가차량",('09상세'!$H$3*$J149)*120%,IF($G149="법인차량",'09상세'!$H$3*$J149,0))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IF($G150="자가차량",('09상세'!$H$3*$J150)*120%,IF($G150="법인차량",'09상세'!$H$3*$J150,0))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IF($G151="자가차량",('09상세'!$H$3*$J151)*120%,IF($G151="법인차량",'09상세'!$H$3*$J151,0))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IF($G152="자가차량",('09상세'!$H$3*$J152)*120%,IF($G152="법인차량",'09상세'!$H$3*$J152,0))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IF($G153="자가차량",('09상세'!$H$3*$J153)*120%,IF($G153="법인차량",'09상세'!$H$3*$J153,0))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IF($G154="자가차량",('09상세'!$H$3*$J154)*120%,IF($G154="법인차량",'09상세'!$H$3*$J154,0))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thickBot="1" x14ac:dyDescent="0.35">
      <c r="A155" s="43"/>
      <c r="B155" s="52"/>
      <c r="C155" s="20"/>
      <c r="D155" s="20"/>
      <c r="E155" s="21"/>
      <c r="F155" s="22"/>
      <c r="G155" s="18"/>
      <c r="H155" s="25"/>
      <c r="I155" s="25"/>
      <c r="J155" s="26"/>
      <c r="K155" s="44">
        <f>IF($G155="자가차량",('09상세'!$H$3*$J155)*120%,IF($G155="법인차량",'09상세'!$H$3*$J155,0))</f>
        <v>0</v>
      </c>
      <c r="L155" s="16"/>
      <c r="M155" s="32"/>
      <c r="N155" s="28"/>
      <c r="O155" s="25"/>
      <c r="P155" s="25"/>
      <c r="Q155" s="16"/>
      <c r="R155" s="25"/>
      <c r="S155" s="32"/>
      <c r="T155" s="28"/>
      <c r="U155" s="16"/>
      <c r="V155" s="33"/>
      <c r="W155" s="34"/>
      <c r="X155" s="25"/>
      <c r="Y155" s="15">
        <f t="shared" si="0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0</v>
      </c>
      <c r="T156" s="48"/>
      <c r="U156" s="46"/>
      <c r="V156" s="49">
        <f>SUBTOTAL(109,V7:V155)</f>
        <v>0</v>
      </c>
      <c r="W156" s="48"/>
      <c r="X156" s="46"/>
      <c r="Y156" s="47">
        <f>SUBTOTAL(109,Y7:Y155)</f>
        <v>0</v>
      </c>
    </row>
    <row r="157" spans="1:25" ht="15.95" customHeight="1" x14ac:dyDescent="0.3">
      <c r="A157" s="81"/>
      <c r="B157" s="81"/>
      <c r="C157" s="81"/>
      <c r="D157" s="81"/>
      <c r="E157" s="81"/>
      <c r="F157" s="81"/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/>
  </sheetData>
  <sheetProtection algorithmName="SHA-512" hashValue="Wntbcto3/hBjJmm6X4dYLcU5wRugSrVp8ju4cG5wuQ50cn0SwpUhBBDFaEbZp+yB2IPIE5sgjHreE/8F0SAd8Q==" saltValue="bdvcIFHzVBdAbWRekJ0cjQ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5">
    <cfRule type="expression" dxfId="11" priority="4">
      <formula>$B7="차량경비"</formula>
    </cfRule>
  </conditionalFormatting>
  <conditionalFormatting sqref="N7:S155">
    <cfRule type="expression" dxfId="10" priority="1">
      <formula>OR($B7="여비교통비",$B7="프로젝트경비")</formula>
    </cfRule>
  </conditionalFormatting>
  <conditionalFormatting sqref="T7:V155">
    <cfRule type="expression" dxfId="9" priority="2">
      <formula>$B7="접대비"</formula>
    </cfRule>
  </conditionalFormatting>
  <dataValidations count="12">
    <dataValidation type="list" allowBlank="1" showInputMessage="1" showErrorMessage="1" sqref="L7:L155" xr:uid="{00000000-0002-0000-1200-000000000000}">
      <formula1>"주차비, 통행료, 주유비"</formula1>
    </dataValidation>
    <dataValidation type="list" allowBlank="1" showInputMessage="1" showErrorMessage="1" sqref="U7:U155" xr:uid="{00000000-0002-0000-1200-000001000000}">
      <formula1>"승인, 미승인"</formula1>
    </dataValidation>
    <dataValidation type="list" allowBlank="1" showInputMessage="1" showErrorMessage="1" sqref="T7:T155" xr:uid="{00000000-0002-0000-1200-000002000000}">
      <formula1>"매출 전 접대, 매출 후 접대, 기타"</formula1>
    </dataValidation>
    <dataValidation type="list" allowBlank="1" showInputMessage="1" showErrorMessage="1" sqref="Q7:Q155" xr:uid="{00000000-0002-0000-1200-000003000000}">
      <formula1>"물품구매비, 숙박비, 조식비, 석식비, 내부회식비, 외부회식비"</formula1>
    </dataValidation>
    <dataValidation type="list" allowBlank="1" showInputMessage="1" showErrorMessage="1" sqref="N7:N155" xr:uid="{00000000-0002-0000-1200-000004000000}">
      <formula1>"버스, 기차, 택시, 지하철, 항공, 선박"</formula1>
    </dataValidation>
    <dataValidation type="list" allowBlank="1" showInputMessage="1" showErrorMessage="1" sqref="G7:G155" xr:uid="{00000000-0002-0000-1200-000005000000}">
      <formula1>"자가차량, 법인차량"</formula1>
    </dataValidation>
    <dataValidation type="list" allowBlank="1" showInputMessage="1" showErrorMessage="1" sqref="C7:C155" xr:uid="{00000000-0002-0000-1200-000006000000}">
      <formula1>"개인카드, 현금, 법인카드"</formula1>
    </dataValidation>
    <dataValidation type="list" allowBlank="1" showInputMessage="1" showErrorMessage="1" sqref="B7:B155" xr:uid="{00000000-0002-0000-1200-000007000000}">
      <formula1>"차량경비, 여비교통비, 프로젝트경비, 접대비"</formula1>
    </dataValidation>
    <dataValidation type="list" allowBlank="1" showInputMessage="1" showErrorMessage="1" sqref="F3" xr:uid="{00000000-0002-0000-1200-000008000000}">
      <formula1>"휘발유, 경유, LPG"</formula1>
    </dataValidation>
    <dataValidation type="list" allowBlank="1" showInputMessage="1" showErrorMessage="1" sqref="N156:Q156" xr:uid="{00000000-0002-0000-1200-000009000000}">
      <formula1>사용구분1</formula1>
    </dataValidation>
    <dataValidation type="list" allowBlank="1" showInputMessage="1" showErrorMessage="1" sqref="D2" xr:uid="{00000000-0002-0000-1200-00000A000000}">
      <formula1>"솔리드이엔지, 시스템뱅크, 광주시스템뱅크"</formula1>
    </dataValidation>
    <dataValidation type="list" allowBlank="1" showInputMessage="1" showErrorMessage="1" sqref="F2" xr:uid="{00000000-0002-0000-12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"/>
  <sheetViews>
    <sheetView topLeftCell="A2" zoomScaleNormal="100" workbookViewId="0">
      <selection activeCell="L9" sqref="L9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'01상세'!A1:Y1</f>
        <v>경비 정산 일지(01월)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59</v>
      </c>
      <c r="B4" s="77" t="str">
        <f>'01상세'!B2</f>
        <v>이정원</v>
      </c>
      <c r="C4" s="76" t="s">
        <v>82</v>
      </c>
      <c r="D4" s="77">
        <f>'01상세'!D2</f>
        <v>0</v>
      </c>
      <c r="E4" s="56" t="s">
        <v>64</v>
      </c>
      <c r="F4" s="64"/>
    </row>
    <row r="5" spans="1:6" ht="20.25" customHeight="1" x14ac:dyDescent="0.3">
      <c r="A5" s="76" t="s">
        <v>86</v>
      </c>
      <c r="B5" s="77" t="str">
        <f>'01상세'!F2</f>
        <v>3DPLM사업부문</v>
      </c>
      <c r="C5" s="78" t="s">
        <v>84</v>
      </c>
      <c r="D5" s="77" t="str">
        <f>'01상세'!H2</f>
        <v>디지털 MES 컨설팅팀</v>
      </c>
      <c r="E5" s="5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74">
        <f>'01상세'!M3+'01상세'!N3</f>
        <v>0</v>
      </c>
      <c r="B9" s="74">
        <f>'01상세'!O3</f>
        <v>42600</v>
      </c>
      <c r="C9" s="74">
        <f ca="1">'01상세'!P3</f>
        <v>0</v>
      </c>
      <c r="D9" s="74">
        <f>'01상세'!Q3</f>
        <v>42100</v>
      </c>
      <c r="E9" s="74">
        <f ca="1">'01상세'!R3</f>
        <v>84700</v>
      </c>
      <c r="F9" s="74">
        <f>'01상세'!S3</f>
        <v>84700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76</v>
      </c>
      <c r="B12" s="129"/>
      <c r="C12" s="129"/>
      <c r="D12" s="129" t="s">
        <v>77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NJJeaof0LrOty7YAUt/UjPyhKwWpZK+wiaucH0lRLIR2qCMS0y7PvUrvtT7chGddyDv2WdylGeEFmt4iRi05AA==" saltValue="h9p6hX25kgLRWjlE0wbuKQ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A1:E1"/>
    <mergeCell ref="A2:F2"/>
    <mergeCell ref="A7:F7"/>
    <mergeCell ref="A11:F11"/>
    <mergeCell ref="A12:C12"/>
    <mergeCell ref="D12:F12"/>
    <mergeCell ref="D13:D15"/>
    <mergeCell ref="D16:D18"/>
    <mergeCell ref="E13:F13"/>
    <mergeCell ref="E14:F14"/>
    <mergeCell ref="E15:F15"/>
    <mergeCell ref="E16:F16"/>
    <mergeCell ref="E17:F17"/>
    <mergeCell ref="E18:F18"/>
    <mergeCell ref="D25:D27"/>
    <mergeCell ref="E25:F25"/>
    <mergeCell ref="E26:F26"/>
    <mergeCell ref="E27:F27"/>
    <mergeCell ref="E19:F19"/>
    <mergeCell ref="E20:F20"/>
    <mergeCell ref="E21:F21"/>
    <mergeCell ref="E22:F22"/>
    <mergeCell ref="E23:F23"/>
    <mergeCell ref="E24:F24"/>
    <mergeCell ref="D19:D21"/>
    <mergeCell ref="D22:D24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27"/>
  <sheetViews>
    <sheetView zoomScaleNormal="100" workbookViewId="0">
      <selection activeCell="J16" sqref="J16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'10상세'!A1:Y1</f>
        <v>경비 정산 일지(10월)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'10상세'!B2</f>
        <v>0</v>
      </c>
      <c r="C4" s="78" t="s">
        <v>81</v>
      </c>
      <c r="D4" s="77">
        <f>'10상세'!D2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'10상세'!F2</f>
        <v>0</v>
      </c>
      <c r="C5" s="78" t="s">
        <v>83</v>
      </c>
      <c r="D5" s="77">
        <f>'10상세'!H2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'10상세'!M3+'10상세'!N3</f>
        <v>0</v>
      </c>
      <c r="B9" s="80">
        <f>'10상세'!O3</f>
        <v>0</v>
      </c>
      <c r="C9" s="80">
        <f ca="1">'10상세'!P3</f>
        <v>0</v>
      </c>
      <c r="D9" s="80">
        <f>'10상세'!Q3</f>
        <v>0</v>
      </c>
      <c r="E9" s="80">
        <f ca="1">'10상세'!R3</f>
        <v>0</v>
      </c>
      <c r="F9" s="80">
        <f>'10상세'!S3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72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9BZ5/fE7LT35sWhpFgPe7zGKWPNrodJgEH1znTs7CmhXtRYbNWdPTN92OUEqgRSeY1+Ww6Hh4C9fhQRIpLv2RA==" saltValue="jF7r2d0oXoDqxH1/eilrEQ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/>
    <pageSetUpPr fitToPage="1"/>
  </sheetPr>
  <dimension ref="A1:Y191"/>
  <sheetViews>
    <sheetView zoomScaleNormal="100" zoomScaleSheetLayoutView="70" workbookViewId="0">
      <pane xSplit="1" ySplit="6" topLeftCell="B7" activePane="bottomRight" state="frozen"/>
      <selection activeCell="A7" sqref="A7:F7"/>
      <selection pane="topRight" activeCell="A7" sqref="A7:F7"/>
      <selection pane="bottomLeft" activeCell="A7" sqref="A7:F7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SUM('10상세'!K156)</f>
        <v>0</v>
      </c>
      <c r="N3" s="94">
        <f>SUM('10상세'!M156)</f>
        <v>0</v>
      </c>
      <c r="O3" s="94">
        <f>SUMIF(B7:B155,O2,S7:S155)</f>
        <v>0</v>
      </c>
      <c r="P3" s="94">
        <f ca="1">SUMIF(B7:B157,P2,S7:S155)</f>
        <v>0</v>
      </c>
      <c r="Q3" s="94">
        <f>SUM('10상세'!V156)</f>
        <v>0</v>
      </c>
      <c r="R3" s="94">
        <f ca="1">SUM(M3:Q3)</f>
        <v>0</v>
      </c>
      <c r="S3" s="95">
        <f>Y156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16"/>
      <c r="D7" s="16"/>
      <c r="E7" s="16"/>
      <c r="F7" s="17"/>
      <c r="G7" s="18"/>
      <c r="H7" s="16"/>
      <c r="I7" s="16"/>
      <c r="J7" s="19"/>
      <c r="K7" s="44">
        <f>IF($G7="자가차량",('10상세'!$H$3*$J7)*120%,IF($G7="법인차량",'10상세'!$H$3*$J7,0))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8"/>
      <c r="X7" s="16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51"/>
      <c r="C8" s="16"/>
      <c r="D8" s="16"/>
      <c r="E8" s="16"/>
      <c r="F8" s="22"/>
      <c r="G8" s="23"/>
      <c r="H8" s="24"/>
      <c r="I8" s="24"/>
      <c r="J8" s="21"/>
      <c r="K8" s="44">
        <f>IF($G8="자가차량",('10상세'!$H$3*$J8)*120%,IF($G8="법인차량",'10상세'!$H$3*$J8,0))</f>
        <v>0</v>
      </c>
      <c r="L8" s="24"/>
      <c r="M8" s="30"/>
      <c r="N8" s="23"/>
      <c r="O8" s="24"/>
      <c r="P8" s="24"/>
      <c r="Q8" s="24"/>
      <c r="R8" s="16"/>
      <c r="S8" s="27"/>
      <c r="T8" s="23"/>
      <c r="U8" s="16"/>
      <c r="V8" s="30"/>
      <c r="W8" s="28"/>
      <c r="X8" s="16"/>
      <c r="Y8" s="15">
        <f t="shared" ref="Y8:Y155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51"/>
      <c r="C9" s="16"/>
      <c r="D9" s="16"/>
      <c r="E9" s="16"/>
      <c r="F9" s="22"/>
      <c r="G9" s="23"/>
      <c r="H9" s="24"/>
      <c r="I9" s="24"/>
      <c r="J9" s="21"/>
      <c r="K9" s="44">
        <f>IF($G9="자가차량",('10상세'!$H$3*$J9)*120%,IF($G9="법인차량",'10상세'!$H$3*$J9,0))</f>
        <v>0</v>
      </c>
      <c r="L9" s="16"/>
      <c r="M9" s="30"/>
      <c r="N9" s="28"/>
      <c r="O9" s="24"/>
      <c r="P9" s="24"/>
      <c r="Q9" s="16"/>
      <c r="R9" s="24"/>
      <c r="S9" s="30"/>
      <c r="T9" s="28"/>
      <c r="U9" s="16"/>
      <c r="V9" s="31"/>
      <c r="W9" s="28"/>
      <c r="X9" s="16"/>
      <c r="Y9" s="15">
        <f t="shared" si="0"/>
        <v>0</v>
      </c>
    </row>
    <row r="10" spans="1:25" s="35" customFormat="1" ht="15.95" customHeight="1" x14ac:dyDescent="0.3">
      <c r="A10" s="42"/>
      <c r="B10" s="51"/>
      <c r="C10" s="16"/>
      <c r="D10" s="16"/>
      <c r="E10" s="16"/>
      <c r="F10" s="22"/>
      <c r="G10" s="23"/>
      <c r="H10" s="24"/>
      <c r="I10" s="24"/>
      <c r="J10" s="21"/>
      <c r="K10" s="44">
        <f>IF($G10="자가차량",('10상세'!$H$3*$J10)*120%,IF($G10="법인차량",'10상세'!$H$3*$J10,0))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16"/>
      <c r="D11" s="16"/>
      <c r="E11" s="16"/>
      <c r="F11" s="22"/>
      <c r="G11" s="23"/>
      <c r="H11" s="24"/>
      <c r="I11" s="24"/>
      <c r="J11" s="21"/>
      <c r="K11" s="44">
        <f>IF($G11="자가차량",('10상세'!$H$3*$J11)*120%,IF($G11="법인차량",'10상세'!$H$3*$J11,0))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3"/>
      <c r="B12" s="51"/>
      <c r="C12" s="16"/>
      <c r="D12" s="24"/>
      <c r="E12" s="24"/>
      <c r="F12" s="22"/>
      <c r="G12" s="18"/>
      <c r="H12" s="24"/>
      <c r="I12" s="24"/>
      <c r="J12" s="21"/>
      <c r="K12" s="44">
        <f>IF($G12="자가차량",('10상세'!$H$3*$J12)*120%,IF($G12="법인차량",'10상세'!$H$3*$J12,0))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3"/>
      <c r="B13" s="51"/>
      <c r="C13" s="16"/>
      <c r="D13" s="24"/>
      <c r="E13" s="24"/>
      <c r="F13" s="22"/>
      <c r="G13" s="18"/>
      <c r="H13" s="24"/>
      <c r="I13" s="24"/>
      <c r="J13" s="21"/>
      <c r="K13" s="44">
        <f>IF($G13="자가차량",('10상세'!$H$3*$J13)*120%,IF($G13="법인차량",'10상세'!$H$3*$J13,0))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3"/>
      <c r="B14" s="51"/>
      <c r="C14" s="16"/>
      <c r="D14" s="24"/>
      <c r="E14" s="24"/>
      <c r="F14" s="22"/>
      <c r="G14" s="18"/>
      <c r="H14" s="24"/>
      <c r="I14" s="24"/>
      <c r="J14" s="21"/>
      <c r="K14" s="44">
        <f>IF($G14="자가차량",('10상세'!$H$3*$J14)*120%,IF($G14="법인차량",'10상세'!$H$3*$J14,0))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3"/>
      <c r="B15" s="51"/>
      <c r="C15" s="16"/>
      <c r="D15" s="24"/>
      <c r="E15" s="24"/>
      <c r="F15" s="22"/>
      <c r="G15" s="18"/>
      <c r="H15" s="24"/>
      <c r="I15" s="24"/>
      <c r="J15" s="21"/>
      <c r="K15" s="44">
        <f>IF($G15="자가차량",('10상세'!$H$3*$J15)*120%,IF($G15="법인차량",'10상세'!$H$3*$J15,0))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3"/>
      <c r="B16" s="51"/>
      <c r="C16" s="16"/>
      <c r="D16" s="24"/>
      <c r="E16" s="24"/>
      <c r="F16" s="22"/>
      <c r="G16" s="18"/>
      <c r="H16" s="24"/>
      <c r="I16" s="24"/>
      <c r="J16" s="21"/>
      <c r="K16" s="44">
        <f>IF($G16="자가차량",('10상세'!$H$3*$J16)*120%,IF($G16="법인차량",'10상세'!$H$3*$J16,0))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IF($G17="자가차량",('10상세'!$H$3*$J17)*120%,IF($G17="법인차량",'10상세'!$H$3*$J17,0))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IF($G18="자가차량",('10상세'!$H$3*$J18)*120%,IF($G18="법인차량",'10상세'!$H$3*$J18,0))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3"/>
      <c r="B19" s="51"/>
      <c r="C19" s="16"/>
      <c r="D19" s="24"/>
      <c r="E19" s="24"/>
      <c r="F19" s="22"/>
      <c r="G19" s="18"/>
      <c r="H19" s="24"/>
      <c r="I19" s="24"/>
      <c r="J19" s="21"/>
      <c r="K19" s="44">
        <f>IF($G19="자가차량",('10상세'!$H$3*$J19)*120%,IF($G19="법인차량",'10상세'!$H$3*$J19,0))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IF($G20="자가차량",('10상세'!$H$3*$J20)*120%,IF($G20="법인차량",'10상세'!$H$3*$J20,0))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IF($G21="자가차량",('10상세'!$H$3*$J21)*120%,IF($G21="법인차량",'10상세'!$H$3*$J21,0))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IF($G22="자가차량",('10상세'!$H$3*$J22)*120%,IF($G22="법인차량",'10상세'!$H$3*$J22,0))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IF($G23="자가차량",('10상세'!$H$3*$J23)*120%,IF($G23="법인차량",'10상세'!$H$3*$J23,0))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IF($G24="자가차량",('10상세'!$H$3*$J24)*120%,IF($G24="법인차량",'10상세'!$H$3*$J24,0))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IF($G25="자가차량",('10상세'!$H$3*$J25)*120%,IF($G25="법인차량",'10상세'!$H$3*$J25,0))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IF($G26="자가차량",('10상세'!$H$3*$J26)*120%,IF($G26="법인차량",'10상세'!$H$3*$J26,0))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IF($G27="자가차량",('10상세'!$H$3*$J27)*120%,IF($G27="법인차량",'10상세'!$H$3*$J27,0))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IF($G28="자가차량",('10상세'!$H$3*$J28)*120%,IF($G28="법인차량",'10상세'!$H$3*$J28,0))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IF($G29="자가차량",('10상세'!$H$3*$J29)*120%,IF($G29="법인차량",'10상세'!$H$3*$J29,0))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IF($G30="자가차량",('10상세'!$H$3*$J30)*120%,IF($G30="법인차량",'10상세'!$H$3*$J30,0))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IF($G31="자가차량",('10상세'!$H$3*$J31)*120%,IF($G31="법인차량",'10상세'!$H$3*$J31,0))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IF($G32="자가차량",('10상세'!$H$3*$J32)*120%,IF($G32="법인차량",'10상세'!$H$3*$J32,0))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0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IF($G33="자가차량",('10상세'!$H$3*$J33)*120%,IF($G33="법인차량",'10상세'!$H$3*$J33,0))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0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IF($G34="자가차량",('10상세'!$H$3*$J34)*120%,IF($G34="법인차량",'10상세'!$H$3*$J34,0))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0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IF($G35="자가차량",('10상세'!$H$3*$J35)*120%,IF($G35="법인차량",'10상세'!$H$3*$J35,0))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0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IF($G36="자가차량",('10상세'!$H$3*$J36)*120%,IF($G36="법인차량",'10상세'!$H$3*$J36,0))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0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IF($G37="자가차량",('10상세'!$H$3*$J37)*120%,IF($G37="법인차량",'10상세'!$H$3*$J37,0))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0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IF($G38="자가차량",('10상세'!$H$3*$J38)*120%,IF($G38="법인차량",'10상세'!$H$3*$J38,0))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ref="Y38" si="1">IF(OR($C38="현금",$C38="개인카드"),K38+M38,0)+IF(OR($C38="현금",$C38="개인카드"),S38,0)+IF(OR($C38="현금",$C38="개인카드"),V38,0)</f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IF($G39="자가차량",('10상세'!$H$3*$J39)*120%,IF($G39="법인차량",'10상세'!$H$3*$J39,0))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IF($G40="자가차량",('10상세'!$H$3*$J40)*120%,IF($G40="법인차량",'10상세'!$H$3*$J40,0))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IF($G41="자가차량",('10상세'!$H$3*$J41)*120%,IF($G41="법인차량",'10상세'!$H$3*$J41,0))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IF($G42="자가차량",('10상세'!$H$3*$J42)*120%,IF($G42="법인차량",'10상세'!$H$3*$J42,0))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IF($G43="자가차량",('10상세'!$H$3*$J43)*120%,IF($G43="법인차량",'10상세'!$H$3*$J43,0))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2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IF($G44="자가차량",('10상세'!$H$3*$J44)*120%,IF($G44="법인차량",'10상세'!$H$3*$J44,0))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2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IF($G45="자가차량",('10상세'!$H$3*$J45)*120%,IF($G45="법인차량",'10상세'!$H$3*$J45,0))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2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IF($G46="자가차량",('10상세'!$H$3*$J46)*120%,IF($G46="법인차량",'10상세'!$H$3*$J46,0))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IF($G47="자가차량",('10상세'!$H$3*$J47)*120%,IF($G47="법인차량",'10상세'!$H$3*$J47,0))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IF($G48="자가차량",('10상세'!$H$3*$J48)*120%,IF($G48="법인차량",'10상세'!$H$3*$J48,0))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IF($G49="자가차량",('10상세'!$H$3*$J49)*120%,IF($G49="법인차량",'10상세'!$H$3*$J49,0))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IF($G50="자가차량",('10상세'!$H$3*$J50)*120%,IF($G50="법인차량",'10상세'!$H$3*$J50,0))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IF($G51="자가차량",('10상세'!$H$3*$J51)*120%,IF($G51="법인차량",'10상세'!$H$3*$J51,0))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IF($G52="자가차량",('10상세'!$H$3*$J52)*120%,IF($G52="법인차량",'10상세'!$H$3*$J52,0))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IF($G53="자가차량",('10상세'!$H$3*$J53)*120%,IF($G53="법인차량",'10상세'!$H$3*$J53,0))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ref="Y53:Y60" si="3"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IF($G54="자가차량",('10상세'!$H$3*$J54)*120%,IF($G54="법인차량",'10상세'!$H$3*$J54,0))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3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IF($G55="자가차량",('10상세'!$H$3*$J55)*120%,IF($G55="법인차량",'10상세'!$H$3*$J55,0))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3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IF($G56="자가차량",('10상세'!$H$3*$J56)*120%,IF($G56="법인차량",'10상세'!$H$3*$J56,0))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3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IF($G57="자가차량",('10상세'!$H$3*$J57)*120%,IF($G57="법인차량",'10상세'!$H$3*$J57,0))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3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IF($G58="자가차량",('10상세'!$H$3*$J58)*120%,IF($G58="법인차량",'10상세'!$H$3*$J58,0))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3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IF($G59="자가차량",('10상세'!$H$3*$J59)*120%,IF($G59="법인차량",'10상세'!$H$3*$J59,0))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3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IF($G60="자가차량",('10상세'!$H$3*$J60)*120%,IF($G60="법인차량",'10상세'!$H$3*$J60,0))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3"/>
        <v>0</v>
      </c>
    </row>
    <row r="61" spans="1:25" s="35" customFormat="1" ht="15.95" customHeight="1" x14ac:dyDescent="0.3">
      <c r="A61" s="43"/>
      <c r="B61" s="51"/>
      <c r="C61" s="16"/>
      <c r="D61" s="24"/>
      <c r="E61" s="24"/>
      <c r="F61" s="22"/>
      <c r="G61" s="18"/>
      <c r="H61" s="24"/>
      <c r="I61" s="24"/>
      <c r="J61" s="21"/>
      <c r="K61" s="44">
        <f>IF($G61="자가차량",('10상세'!$H$3*$J61)*120%,IF($G61="법인차량",'10상세'!$H$3*$J61,0))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0"/>
        <v>0</v>
      </c>
    </row>
    <row r="62" spans="1:25" s="35" customFormat="1" ht="15.95" customHeight="1" x14ac:dyDescent="0.3">
      <c r="A62" s="43"/>
      <c r="B62" s="51"/>
      <c r="C62" s="16"/>
      <c r="D62" s="24"/>
      <c r="E62" s="24"/>
      <c r="F62" s="22"/>
      <c r="G62" s="18"/>
      <c r="H62" s="24"/>
      <c r="I62" s="24"/>
      <c r="J62" s="21"/>
      <c r="K62" s="44">
        <f>IF($G62="자가차량",('10상세'!$H$3*$J62)*120%,IF($G62="법인차량",'10상세'!$H$3*$J62,0))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>IF(OR($C62="현금",$C62="개인카드"),K62+M62,0)+IF(OR($C62="현금",$C62="개인카드"),S62,0)+IF(OR($C62="현금",$C62="개인카드"),V62,0)</f>
        <v>0</v>
      </c>
    </row>
    <row r="63" spans="1:25" s="35" customFormat="1" ht="15.95" customHeight="1" x14ac:dyDescent="0.3">
      <c r="A63" s="43"/>
      <c r="B63" s="51"/>
      <c r="C63" s="16"/>
      <c r="D63" s="24"/>
      <c r="E63" s="24"/>
      <c r="F63" s="22"/>
      <c r="G63" s="18"/>
      <c r="H63" s="24"/>
      <c r="I63" s="24"/>
      <c r="J63" s="21"/>
      <c r="K63" s="44">
        <f>IF($G63="자가차량",('10상세'!$H$3*$J63)*120%,IF($G63="법인차량",'10상세'!$H$3*$J63,0))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>IF(OR($C63="현금",$C63="개인카드"),K63+M63,0)+IF(OR($C63="현금",$C63="개인카드"),S63,0)+IF(OR($C63="현금",$C63="개인카드"),V63,0)</f>
        <v>0</v>
      </c>
    </row>
    <row r="64" spans="1:25" s="35" customFormat="1" ht="15.95" customHeight="1" x14ac:dyDescent="0.3">
      <c r="A64" s="43"/>
      <c r="B64" s="51"/>
      <c r="C64" s="16"/>
      <c r="D64" s="24"/>
      <c r="E64" s="24"/>
      <c r="F64" s="22"/>
      <c r="G64" s="18"/>
      <c r="H64" s="24"/>
      <c r="I64" s="24"/>
      <c r="J64" s="21"/>
      <c r="K64" s="44">
        <f>IF($G64="자가차량",('10상세'!$H$3*$J64)*120%,IF($G64="법인차량",'10상세'!$H$3*$J64,0))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>IF(OR($C64="현금",$C64="개인카드"),K64+M64,0)+IF(OR($C64="현금",$C64="개인카드"),S64,0)+IF(OR($C64="현금",$C64="개인카드"),V64,0)</f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IF($G65="자가차량",('10상세'!$H$3*$J65)*120%,IF($G65="법인차량",'10상세'!$H$3*$J65,0))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IF($G66="자가차량",('10상세'!$H$3*$J66)*120%,IF($G66="법인차량",'10상세'!$H$3*$J66,0))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ref="Y66:Y71" si="4"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IF($G67="자가차량",('10상세'!$H$3*$J67)*120%,IF($G67="법인차량",'10상세'!$H$3*$J67,0))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4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IF($G68="자가차량",('10상세'!$H$3*$J68)*120%,IF($G68="법인차량",'10상세'!$H$3*$J68,0))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4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IF($G69="자가차량",('10상세'!$H$3*$J69)*120%,IF($G69="법인차량",'10상세'!$H$3*$J69,0))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4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IF($G70="자가차량",('10상세'!$H$3*$J70)*120%,IF($G70="법인차량",'10상세'!$H$3*$J70,0))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4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IF($G71="자가차량",('10상세'!$H$3*$J71)*120%,IF($G71="법인차량",'10상세'!$H$3*$J71,0))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4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IF($G72="자가차량",('10상세'!$H$3*$J72)*120%,IF($G72="법인차량",'10상세'!$H$3*$J72,0))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>IF(OR($C72="현금",$C72="개인카드"),K72+M72,0)+IF(OR($C72="현금",$C72="개인카드"),S72,0)+IF(OR($C72="현금",$C72="개인카드"),V72,0)</f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IF($G73="자가차량",('10상세'!$H$3*$J73)*120%,IF($G73="법인차량",'10상세'!$H$3*$J73,0))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>IF(OR($C73="현금",$C73="개인카드"),K73+M73,0)+IF(OR($C73="현금",$C73="개인카드"),S73,0)+IF(OR($C73="현금",$C73="개인카드"),V73,0)</f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IF($G74="자가차량",('10상세'!$H$3*$J74)*120%,IF($G74="법인차량",'10상세'!$H$3*$J74,0))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2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IF($G75="자가차량",('10상세'!$H$3*$J75)*120%,IF($G75="법인차량",'10상세'!$H$3*$J75,0))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 t="shared" ref="Y75:Y104" si="5"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2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IF($G76="자가차량",('10상세'!$H$3*$J76)*120%,IF($G76="법인차량",'10상세'!$H$3*$J76,0))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si="5"/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IF($G77="자가차량",('10상세'!$H$3*$J77)*120%,IF($G77="법인차량",'10상세'!$H$3*$J77,0))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5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IF($G78="자가차량",('10상세'!$H$3*$J78)*120%,IF($G78="법인차량",'10상세'!$H$3*$J78,0))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5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IF($G79="자가차량",('10상세'!$H$3*$J79)*120%,IF($G79="법인차량",'10상세'!$H$3*$J79,0))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5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IF($G80="자가차량",('10상세'!$H$3*$J80)*120%,IF($G80="법인차량",'10상세'!$H$3*$J80,0))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5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IF($G81="자가차량",('10상세'!$H$3*$J81)*120%,IF($G81="법인차량",'10상세'!$H$3*$J81,0))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5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IF($G82="자가차량",('10상세'!$H$3*$J82)*120%,IF($G82="법인차량",'10상세'!$H$3*$J82,0))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5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IF($G83="자가차량",('10상세'!$H$3*$J83)*120%,IF($G83="법인차량",'10상세'!$H$3*$J83,0))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5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IF($G84="자가차량",('10상세'!$H$3*$J84)*120%,IF($G84="법인차량",'10상세'!$H$3*$J84,0))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5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IF($G85="자가차량",('10상세'!$H$3*$J85)*120%,IF($G85="법인차량",'10상세'!$H$3*$J85,0))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5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IF($G86="자가차량",('10상세'!$H$3*$J86)*120%,IF($G86="법인차량",'10상세'!$H$3*$J86,0))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5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IF($G87="자가차량",('10상세'!$H$3*$J87)*120%,IF($G87="법인차량",'10상세'!$H$3*$J87,0))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5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IF($G88="자가차량",('10상세'!$H$3*$J88)*120%,IF($G88="법인차량",'10상세'!$H$3*$J88,0))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5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IF($G89="자가차량",('10상세'!$H$3*$J89)*120%,IF($G89="법인차량",'10상세'!$H$3*$J89,0))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5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IF($G90="자가차량",('10상세'!$H$3*$J90)*120%,IF($G90="법인차량",'10상세'!$H$3*$J90,0))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5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IF($G91="자가차량",('10상세'!$H$3*$J91)*120%,IF($G91="법인차량",'10상세'!$H$3*$J91,0))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5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IF($G92="자가차량",('10상세'!$H$3*$J92)*120%,IF($G92="법인차량",'10상세'!$H$3*$J92,0))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5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IF($G93="자가차량",('10상세'!$H$3*$J93)*120%,IF($G93="법인차량",'10상세'!$H$3*$J93,0))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5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IF($G94="자가차량",('10상세'!$H$3*$J94)*120%,IF($G94="법인차량",'10상세'!$H$3*$J94,0))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5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IF($G95="자가차량",('10상세'!$H$3*$J95)*120%,IF($G95="법인차량",'10상세'!$H$3*$J95,0))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5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IF($G96="자가차량",('10상세'!$H$3*$J96)*120%,IF($G96="법인차량",'10상세'!$H$3*$J96,0))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5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IF($G97="자가차량",('10상세'!$H$3*$J97)*120%,IF($G97="법인차량",'10상세'!$H$3*$J97,0))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5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IF($G98="자가차량",('10상세'!$H$3*$J98)*120%,IF($G98="법인차량",'10상세'!$H$3*$J98,0))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5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IF($G99="자가차량",('10상세'!$H$3*$J99)*120%,IF($G99="법인차량",'10상세'!$H$3*$J99,0))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5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IF($G100="자가차량",('10상세'!$H$3*$J100)*120%,IF($G100="법인차량",'10상세'!$H$3*$J100,0))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5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IF($G101="자가차량",('10상세'!$H$3*$J101)*120%,IF($G101="법인차량",'10상세'!$H$3*$J101,0))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5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IF($G102="자가차량",('10상세'!$H$3*$J102)*120%,IF($G102="법인차량",'10상세'!$H$3*$J102,0))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5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IF($G103="자가차량",('10상세'!$H$3*$J103)*120%,IF($G103="법인차량",'10상세'!$H$3*$J103,0))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5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IF($G104="자가차량",('10상세'!$H$3*$J104)*120%,IF($G104="법인차량",'10상세'!$H$3*$J104,0))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5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IF($G105="자가차량",('10상세'!$H$3*$J105)*120%,IF($G105="법인차량",'10상세'!$H$3*$J105,0))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>IF(OR($C105="현금",$C105="개인카드"),K105+M105,0)+IF(OR($C105="현금",$C105="개인카드"),S105,0)+IF(OR($C105="현금",$C105="개인카드"),V105,0)</f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IF($G106="자가차량",('10상세'!$H$3*$J106)*120%,IF($G106="법인차량",'10상세'!$H$3*$J106,0))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IF($G107="자가차량",('10상세'!$H$3*$J107)*120%,IF($G107="법인차량",'10상세'!$H$3*$J107,0))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IF($G108="자가차량",('10상세'!$H$3*$J108)*120%,IF($G108="법인차량",'10상세'!$H$3*$J108,0))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IF($G109="자가차량",('10상세'!$H$3*$J109)*120%,IF($G109="법인차량",'10상세'!$H$3*$J109,0))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 t="shared" ref="Y109:Y114" si="6"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IF($G110="자가차량",('10상세'!$H$3*$J110)*120%,IF($G110="법인차량",'10상세'!$H$3*$J110,0))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si="6"/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IF($G111="자가차량",('10상세'!$H$3*$J111)*120%,IF($G111="법인차량",'10상세'!$H$3*$J111,0))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6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IF($G112="자가차량",('10상세'!$H$3*$J112)*120%,IF($G112="법인차량",'10상세'!$H$3*$J112,0))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6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IF($G113="자가차량",('10상세'!$H$3*$J113)*120%,IF($G113="법인차량",'10상세'!$H$3*$J113,0))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6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IF($G114="자가차량",('10상세'!$H$3*$J114)*120%,IF($G114="법인차량",'10상세'!$H$3*$J114,0))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6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IF($G115="자가차량",('10상세'!$H$3*$J115)*120%,IF($G115="법인차량",'10상세'!$H$3*$J115,0))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>IF(OR($C115="현금",$C115="개인카드"),K115+M115,0)+IF(OR($C115="현금",$C115="개인카드"),S115,0)+IF(OR($C115="현금",$C115="개인카드"),V115,0)</f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IF($G116="자가차량",('10상세'!$H$3*$J116)*120%,IF($G116="법인차량",'10상세'!$H$3*$J116,0))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>IF(OR($C116="현금",$C116="개인카드"),K116+M116,0)+IF(OR($C116="현금",$C116="개인카드"),S116,0)+IF(OR($C116="현금",$C116="개인카드"),V116,0)</f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IF($G117="자가차량",('10상세'!$H$3*$J117)*120%,IF($G117="법인차량",'10상세'!$H$3*$J117,0))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>IF(OR($C117="현금",$C117="개인카드"),K117+M117,0)+IF(OR($C117="현금",$C117="개인카드"),S117,0)+IF(OR($C117="현금",$C117="개인카드"),V117,0)</f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IF($G118="자가차량",('10상세'!$H$3*$J118)*120%,IF($G118="법인차량",'10상세'!$H$3*$J118,0))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>IF(OR($C118="현금",$C118="개인카드"),K118+M118,0)+IF(OR($C118="현금",$C118="개인카드"),S118,0)+IF(OR($C118="현금",$C118="개인카드"),V118,0)</f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IF($G119="자가차량",('10상세'!$H$3*$J119)*120%,IF($G119="법인차량",'10상세'!$H$3*$J119,0))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ref="Y119:Y127" si="7">IF(OR($C119="현금",$C119="개인카드"),K119+M119,0)+IF(OR($C119="현금",$C119="개인카드"),S119,0)+IF(OR($C119="현금",$C119="개인카드"),V119,0)</f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IF($G120="자가차량",('10상세'!$H$3*$J120)*120%,IF($G120="법인차량",'10상세'!$H$3*$J120,0))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7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IF($G121="자가차량",('10상세'!$H$3*$J121)*120%,IF($G121="법인차량",'10상세'!$H$3*$J121,0))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7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IF($G122="자가차량",('10상세'!$H$3*$J122)*120%,IF($G122="법인차량",'10상세'!$H$3*$J122,0))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7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IF($G123="자가차량",('10상세'!$H$3*$J123)*120%,IF($G123="법인차량",'10상세'!$H$3*$J123,0))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7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IF($G124="자가차량",('10상세'!$H$3*$J124)*120%,IF($G124="법인차량",'10상세'!$H$3*$J124,0))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7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IF($G125="자가차량",('10상세'!$H$3*$J125)*120%,IF($G125="법인차량",'10상세'!$H$3*$J125,0))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7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IF($G126="자가차량",('10상세'!$H$3*$J126)*120%,IF($G126="법인차량",'10상세'!$H$3*$J126,0))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7"/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IF($G127="자가차량",('10상세'!$H$3*$J127)*120%,IF($G127="법인차량",'10상세'!$H$3*$J127,0))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7"/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IF($G128="자가차량",('10상세'!$H$3*$J128)*120%,IF($G128="법인차량",'10상세'!$H$3*$J128,0))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>IF(OR($C128="현금",$C128="개인카드"),K128+M128,0)+IF(OR($C128="현금",$C128="개인카드"),S128,0)+IF(OR($C128="현금",$C128="개인카드"),V128,0)</f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IF($G129="자가차량",('10상세'!$H$3*$J129)*120%,IF($G129="법인차량",'10상세'!$H$3*$J129,0))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>IF(OR($C129="현금",$C129="개인카드"),K129+M129,0)+IF(OR($C129="현금",$C129="개인카드"),S129,0)+IF(OR($C129="현금",$C129="개인카드"),V129,0)</f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IF($G130="자가차량",('10상세'!$H$3*$J130)*120%,IF($G130="법인차량",'10상세'!$H$3*$J130,0))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>IF(OR($C130="현금",$C130="개인카드"),K130+M130,0)+IF(OR($C130="현금",$C130="개인카드"),S130,0)+IF(OR($C130="현금",$C130="개인카드"),V130,0)</f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IF($G131="자가차량",('10상세'!$H$3*$J131)*120%,IF($G131="법인차량",'10상세'!$H$3*$J131,0))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>IF(OR($C131="현금",$C131="개인카드"),K131+M131,0)+IF(OR($C131="현금",$C131="개인카드"),S131,0)+IF(OR($C131="현금",$C131="개인카드"),V131,0)</f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IF($G132="자가차량",('10상세'!$H$3*$J132)*120%,IF($G132="법인차량",'10상세'!$H$3*$J132,0))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ref="Y132:Y137" si="8">IF(OR($C132="현금",$C132="개인카드"),K132+M132,0)+IF(OR($C132="현금",$C132="개인카드"),S132,0)+IF(OR($C132="현금",$C132="개인카드"),V132,0)</f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IF($G133="자가차량",('10상세'!$H$3*$J133)*120%,IF($G133="법인차량",'10상세'!$H$3*$J133,0))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si="8"/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IF($G134="자가차량",('10상세'!$H$3*$J134)*120%,IF($G134="법인차량",'10상세'!$H$3*$J134,0))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si="8"/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IF($G135="자가차량",('10상세'!$H$3*$J135)*120%,IF($G135="법인차량",'10상세'!$H$3*$J135,0))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8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IF($G136="자가차량",('10상세'!$H$3*$J136)*120%,IF($G136="법인차량",'10상세'!$H$3*$J136,0))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8"/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IF($G137="자가차량",('10상세'!$H$3*$J137)*120%,IF($G137="법인차량",'10상세'!$H$3*$J137,0))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8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IF($G138="자가차량",('10상세'!$H$3*$J138)*120%,IF($G138="법인차량",'10상세'!$H$3*$J138,0))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>IF(OR($C138="현금",$C138="개인카드"),K138+M138,0)+IF(OR($C138="현금",$C138="개인카드"),S138,0)+IF(OR($C138="현금",$C138="개인카드"),V138,0)</f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IF($G139="자가차량",('10상세'!$H$3*$J139)*120%,IF($G139="법인차량",'10상세'!$H$3*$J139,0))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>IF(OR($C139="현금",$C139="개인카드"),K139+M139,0)+IF(OR($C139="현금",$C139="개인카드"),S139,0)+IF(OR($C139="현금",$C139="개인카드"),V139,0)</f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IF($G140="자가차량",('10상세'!$H$3*$J140)*120%,IF($G140="법인차량",'10상세'!$H$3*$J140,0))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>IF(OR($C140="현금",$C140="개인카드"),K140+M140,0)+IF(OR($C140="현금",$C140="개인카드"),S140,0)+IF(OR($C140="현금",$C140="개인카드"),V140,0)</f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IF($G141="자가차량",('10상세'!$H$3*$J141)*120%,IF($G141="법인차량",'10상세'!$H$3*$J141,0))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>IF(OR($C141="현금",$C141="개인카드"),K141+M141,0)+IF(OR($C141="현금",$C141="개인카드"),S141,0)+IF(OR($C141="현금",$C141="개인카드"),V141,0)</f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IF($G142="자가차량",('10상세'!$H$3*$J142)*120%,IF($G142="법인차량",'10상세'!$H$3*$J142,0))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si="0"/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IF($G143="자가차량",('10상세'!$H$3*$J143)*120%,IF($G143="법인차량",'10상세'!$H$3*$J143,0))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23"/>
      <c r="H144" s="24"/>
      <c r="I144" s="24"/>
      <c r="J144" s="21"/>
      <c r="K144" s="44">
        <f>IF($G144="자가차량",('10상세'!$H$3*$J144)*120%,IF($G144="법인차량",'10상세'!$H$3*$J144,0))</f>
        <v>0</v>
      </c>
      <c r="L144" s="24"/>
      <c r="M144" s="30"/>
      <c r="N144" s="23"/>
      <c r="O144" s="24"/>
      <c r="P144" s="24"/>
      <c r="Q144" s="24"/>
      <c r="R144" s="24"/>
      <c r="S144" s="30"/>
      <c r="T144" s="23"/>
      <c r="U144" s="16"/>
      <c r="V144" s="30"/>
      <c r="W144" s="23"/>
      <c r="X144" s="24"/>
      <c r="Y144" s="15">
        <f t="shared" si="0"/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23"/>
      <c r="H145" s="24"/>
      <c r="I145" s="24"/>
      <c r="J145" s="21"/>
      <c r="K145" s="44">
        <f>IF($G145="자가차량",('10상세'!$H$3*$J145)*120%,IF($G145="법인차량",'10상세'!$H$3*$J145,0))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0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IF($G146="자가차량",('10상세'!$H$3*$J146)*120%,IF($G146="법인차량",'10상세'!$H$3*$J146,0))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0"/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IF($G147="자가차량",('10상세'!$H$3*$J147)*120%,IF($G147="법인차량",'10상세'!$H$3*$J147,0))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IF($G148="자가차량",('10상세'!$H$3*$J148)*120%,IF($G148="법인차량",'10상세'!$H$3*$J148,0))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IF($G149="자가차량",('10상세'!$H$3*$J149)*120%,IF($G149="법인차량",'10상세'!$H$3*$J149,0))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IF($G150="자가차량",('10상세'!$H$3*$J150)*120%,IF($G150="법인차량",'10상세'!$H$3*$J150,0))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IF($G151="자가차량",('10상세'!$H$3*$J151)*120%,IF($G151="법인차량",'10상세'!$H$3*$J151,0))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IF($G152="자가차량",('10상세'!$H$3*$J152)*120%,IF($G152="법인차량",'10상세'!$H$3*$J152,0))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IF($G153="자가차량",('10상세'!$H$3*$J153)*120%,IF($G153="법인차량",'10상세'!$H$3*$J153,0))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IF($G154="자가차량",('10상세'!$H$3*$J154)*120%,IF($G154="법인차량",'10상세'!$H$3*$J154,0))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thickBot="1" x14ac:dyDescent="0.35">
      <c r="A155" s="43"/>
      <c r="B155" s="52"/>
      <c r="C155" s="20"/>
      <c r="D155" s="20"/>
      <c r="E155" s="21"/>
      <c r="F155" s="22"/>
      <c r="G155" s="18"/>
      <c r="H155" s="25"/>
      <c r="I155" s="25"/>
      <c r="J155" s="26"/>
      <c r="K155" s="44">
        <f>IF($G155="자가차량",('10상세'!$H$3*$J155)*120%,IF($G155="법인차량",'10상세'!$H$3*$J155,0))</f>
        <v>0</v>
      </c>
      <c r="L155" s="16"/>
      <c r="M155" s="32"/>
      <c r="N155" s="28"/>
      <c r="O155" s="25"/>
      <c r="P155" s="25"/>
      <c r="Q155" s="16"/>
      <c r="R155" s="25"/>
      <c r="S155" s="32"/>
      <c r="T155" s="28"/>
      <c r="U155" s="16"/>
      <c r="V155" s="33"/>
      <c r="W155" s="34"/>
      <c r="X155" s="25"/>
      <c r="Y155" s="15">
        <f t="shared" si="0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0</v>
      </c>
      <c r="T156" s="48"/>
      <c r="U156" s="46"/>
      <c r="V156" s="49">
        <f>SUBTOTAL(109,V7:V155)</f>
        <v>0</v>
      </c>
      <c r="W156" s="48"/>
      <c r="X156" s="46"/>
      <c r="Y156" s="47">
        <f>SUBTOTAL(109,Y7:Y155)</f>
        <v>0</v>
      </c>
    </row>
    <row r="157" spans="1:25" ht="15.95" customHeight="1" x14ac:dyDescent="0.3">
      <c r="A157" s="81"/>
      <c r="B157" s="81"/>
      <c r="C157" s="81"/>
      <c r="D157" s="81"/>
      <c r="E157" s="81"/>
      <c r="F157" s="81"/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/>
  </sheetData>
  <sheetProtection algorithmName="SHA-512" hashValue="3w9X1sSgzIlKUiopE3YVOejzRw4lz/S6B0+HC0jNkL3g0Y1+5CQZYOND0yzvA0oMN0DHpMdFxW1ODxpQXr7b/w==" saltValue="UnaWV4NA9OytYLgY+K5jhg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5">
    <cfRule type="expression" dxfId="8" priority="6">
      <formula>$B7="차량경비"</formula>
    </cfRule>
  </conditionalFormatting>
  <conditionalFormatting sqref="N7:S155">
    <cfRule type="expression" dxfId="7" priority="1">
      <formula>OR($B7="여비교통비",$B7="프로젝트경비")</formula>
    </cfRule>
  </conditionalFormatting>
  <conditionalFormatting sqref="T7:V155">
    <cfRule type="expression" dxfId="6" priority="4">
      <formula>$B7="접대비"</formula>
    </cfRule>
  </conditionalFormatting>
  <dataValidations count="12">
    <dataValidation type="list" allowBlank="1" showInputMessage="1" showErrorMessage="1" sqref="L7:L155" xr:uid="{00000000-0002-0000-1400-000000000000}">
      <formula1>"주차비, 통행료, 주유비"</formula1>
    </dataValidation>
    <dataValidation type="list" allowBlank="1" showInputMessage="1" showErrorMessage="1" sqref="U7:U155" xr:uid="{00000000-0002-0000-1400-000001000000}">
      <formula1>"승인, 미승인"</formula1>
    </dataValidation>
    <dataValidation type="list" allowBlank="1" showInputMessage="1" showErrorMessage="1" sqref="T7:T155" xr:uid="{00000000-0002-0000-1400-000002000000}">
      <formula1>"매출 전 접대, 매출 후 접대, 기타"</formula1>
    </dataValidation>
    <dataValidation type="list" allowBlank="1" showInputMessage="1" showErrorMessage="1" sqref="Q7:Q155" xr:uid="{00000000-0002-0000-1400-000003000000}">
      <formula1>"물품구매비, 숙박비, 조식비, 석식비, 내부회식비, 외부회식비"</formula1>
    </dataValidation>
    <dataValidation type="list" allowBlank="1" showInputMessage="1" showErrorMessage="1" sqref="N7:N155" xr:uid="{00000000-0002-0000-1400-000004000000}">
      <formula1>"버스, 기차, 택시, 지하철, 항공, 선박"</formula1>
    </dataValidation>
    <dataValidation type="list" allowBlank="1" showInputMessage="1" showErrorMessage="1" sqref="G7:G155" xr:uid="{00000000-0002-0000-1400-000005000000}">
      <formula1>"자가차량, 법인차량"</formula1>
    </dataValidation>
    <dataValidation type="list" allowBlank="1" showInputMessage="1" showErrorMessage="1" sqref="C7:C155" xr:uid="{00000000-0002-0000-1400-000006000000}">
      <formula1>"개인카드, 현금, 법인카드"</formula1>
    </dataValidation>
    <dataValidation type="list" allowBlank="1" showInputMessage="1" showErrorMessage="1" sqref="B7:B155" xr:uid="{00000000-0002-0000-1400-000007000000}">
      <formula1>"차량경비, 여비교통비, 프로젝트경비, 접대비"</formula1>
    </dataValidation>
    <dataValidation type="list" allowBlank="1" showInputMessage="1" showErrorMessage="1" sqref="F3" xr:uid="{00000000-0002-0000-1400-000008000000}">
      <formula1>"휘발유, 경유, LPG"</formula1>
    </dataValidation>
    <dataValidation type="list" allowBlank="1" showInputMessage="1" showErrorMessage="1" sqref="N156:Q156" xr:uid="{00000000-0002-0000-1400-000009000000}">
      <formula1>사용구분1</formula1>
    </dataValidation>
    <dataValidation type="list" allowBlank="1" showInputMessage="1" showErrorMessage="1" sqref="D2" xr:uid="{00000000-0002-0000-1400-00000A000000}">
      <formula1>"솔리드이엔지, 시스템뱅크, 광주시스템뱅크"</formula1>
    </dataValidation>
    <dataValidation type="list" allowBlank="1" showInputMessage="1" showErrorMessage="1" sqref="F2" xr:uid="{00000000-0002-0000-14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rowBreaks count="2" manualBreakCount="2">
    <brk id="56" max="24" man="1"/>
    <brk id="106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27"/>
  <sheetViews>
    <sheetView zoomScaleNormal="100" workbookViewId="0">
      <selection activeCell="E32" sqref="E32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'11상세'!A1:Y1</f>
        <v>경비 정산 일지(11월)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'11상세'!B2</f>
        <v>0</v>
      </c>
      <c r="C4" s="78" t="s">
        <v>81</v>
      </c>
      <c r="D4" s="77">
        <f>'11상세'!D2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'11상세'!F2</f>
        <v>0</v>
      </c>
      <c r="C5" s="78" t="s">
        <v>83</v>
      </c>
      <c r="D5" s="77">
        <f>'11상세'!H2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'11상세'!M3+'11상세'!N3</f>
        <v>0</v>
      </c>
      <c r="B9" s="80">
        <f>'11상세'!O3</f>
        <v>0</v>
      </c>
      <c r="C9" s="80">
        <f ca="1">'11상세'!P3</f>
        <v>0</v>
      </c>
      <c r="D9" s="80">
        <f>'11상세'!Q3</f>
        <v>0</v>
      </c>
      <c r="E9" s="80">
        <f ca="1">'11상세'!R3</f>
        <v>0</v>
      </c>
      <c r="F9" s="80">
        <f>'11상세'!S3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73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mNYslP/b80AQx2w+VyoSGDifleBPghptY5NPq828GdHxirdUtdvsxJcFkeSjJozEPMzYPdYhKMvfLmnz6OZ0AA==" saltValue="/RC1/V9FX7L9XLNFx2klRw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/>
    <pageSetUpPr fitToPage="1"/>
  </sheetPr>
  <dimension ref="A1:Y191"/>
  <sheetViews>
    <sheetView zoomScaleNormal="100" zoomScaleSheetLayoutView="70" workbookViewId="0">
      <pane xSplit="1" ySplit="6" topLeftCell="B7" activePane="bottomRight" state="frozen"/>
      <selection activeCell="E32" sqref="E32"/>
      <selection pane="topRight" activeCell="E32" sqref="E32"/>
      <selection pane="bottomLeft" activeCell="E32" sqref="E32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39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SUM('11상세'!K156)</f>
        <v>0</v>
      </c>
      <c r="N3" s="94">
        <f>SUM('11상세'!M156)</f>
        <v>0</v>
      </c>
      <c r="O3" s="94">
        <f>SUMIF(B7:B155,O2,S7:S155)</f>
        <v>0</v>
      </c>
      <c r="P3" s="94">
        <f ca="1">SUMIF(B7:B157,P2,S7:S155)</f>
        <v>0</v>
      </c>
      <c r="Q3" s="94">
        <f>SUM('11상세'!V156)</f>
        <v>0</v>
      </c>
      <c r="R3" s="94">
        <f ca="1">SUM(M3:Q3)</f>
        <v>0</v>
      </c>
      <c r="S3" s="95">
        <f>Y156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16"/>
      <c r="D7" s="16"/>
      <c r="E7" s="16"/>
      <c r="F7" s="17"/>
      <c r="G7" s="18"/>
      <c r="H7" s="16"/>
      <c r="I7" s="16"/>
      <c r="J7" s="19"/>
      <c r="K7" s="44">
        <f>IF($G7="자가차량",('11상세'!$H$3*$J7)*120%,IF($G7="법인차량",'11상세'!$H$3*$J7,0))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3"/>
      <c r="X7" s="24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51"/>
      <c r="C8" s="16"/>
      <c r="D8" s="16"/>
      <c r="E8" s="16"/>
      <c r="F8" s="22"/>
      <c r="G8" s="23"/>
      <c r="H8" s="24"/>
      <c r="I8" s="24"/>
      <c r="J8" s="21"/>
      <c r="K8" s="44">
        <f>IF($G8="자가차량",('11상세'!$H$3*$J8)*120%,IF($G8="법인차량",'11상세'!$H$3*$J8,0))</f>
        <v>0</v>
      </c>
      <c r="L8" s="24"/>
      <c r="M8" s="30"/>
      <c r="N8" s="23"/>
      <c r="O8" s="24"/>
      <c r="P8" s="24"/>
      <c r="Q8" s="24"/>
      <c r="R8" s="24"/>
      <c r="S8" s="30"/>
      <c r="T8" s="23"/>
      <c r="U8" s="16"/>
      <c r="V8" s="30"/>
      <c r="W8" s="23"/>
      <c r="X8" s="24"/>
      <c r="Y8" s="15">
        <f t="shared" ref="Y8:Y155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51"/>
      <c r="C9" s="16"/>
      <c r="D9" s="16"/>
      <c r="E9" s="16"/>
      <c r="F9" s="22"/>
      <c r="G9" s="23"/>
      <c r="H9" s="24"/>
      <c r="I9" s="24"/>
      <c r="J9" s="21"/>
      <c r="K9" s="44">
        <f>IF($G9="자가차량",('11상세'!$H$3*$J9)*120%,IF($G9="법인차량",'11상세'!$H$3*$J9,0))</f>
        <v>0</v>
      </c>
      <c r="L9" s="24"/>
      <c r="M9" s="30"/>
      <c r="N9" s="28"/>
      <c r="O9" s="24"/>
      <c r="P9" s="24"/>
      <c r="Q9" s="16"/>
      <c r="R9" s="24"/>
      <c r="S9" s="30"/>
      <c r="T9" s="28"/>
      <c r="U9" s="16"/>
      <c r="V9" s="31"/>
      <c r="W9" s="23"/>
      <c r="X9" s="24"/>
      <c r="Y9" s="15">
        <f t="shared" si="0"/>
        <v>0</v>
      </c>
    </row>
    <row r="10" spans="1:25" s="35" customFormat="1" ht="15.95" customHeight="1" x14ac:dyDescent="0.3">
      <c r="A10" s="42"/>
      <c r="B10" s="51"/>
      <c r="C10" s="16"/>
      <c r="D10" s="16"/>
      <c r="E10" s="16"/>
      <c r="F10" s="22"/>
      <c r="G10" s="23"/>
      <c r="H10" s="24"/>
      <c r="I10" s="24"/>
      <c r="J10" s="21"/>
      <c r="K10" s="44">
        <f>IF($G10="자가차량",('11상세'!$H$3*$J10)*120%,IF($G10="법인차량",'11상세'!$H$3*$J10,0))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16"/>
      <c r="D11" s="16"/>
      <c r="E11" s="16"/>
      <c r="F11" s="22"/>
      <c r="G11" s="23"/>
      <c r="H11" s="24"/>
      <c r="I11" s="24"/>
      <c r="J11" s="21"/>
      <c r="K11" s="44">
        <f>IF($G11="자가차량",('11상세'!$H$3*$J11)*120%,IF($G11="법인차량",'11상세'!$H$3*$J11,0))</f>
        <v>0</v>
      </c>
      <c r="L11" s="24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2"/>
      <c r="B12" s="51"/>
      <c r="C12" s="16"/>
      <c r="D12" s="16"/>
      <c r="E12" s="16"/>
      <c r="F12" s="22"/>
      <c r="G12" s="23"/>
      <c r="H12" s="24"/>
      <c r="I12" s="24"/>
      <c r="J12" s="21"/>
      <c r="K12" s="44">
        <f>IF($G12="자가차량",('11상세'!$H$3*$J12)*120%,IF($G12="법인차량",'11상세'!$H$3*$J12,0))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2"/>
      <c r="B13" s="51"/>
      <c r="C13" s="16"/>
      <c r="D13" s="16"/>
      <c r="E13" s="16"/>
      <c r="F13" s="22"/>
      <c r="G13" s="23"/>
      <c r="H13" s="24"/>
      <c r="I13" s="24"/>
      <c r="J13" s="21"/>
      <c r="K13" s="44">
        <f>IF($G13="자가차량",('11상세'!$H$3*$J13)*120%,IF($G13="법인차량",'11상세'!$H$3*$J13,0))</f>
        <v>0</v>
      </c>
      <c r="L13" s="24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2"/>
      <c r="B14" s="51"/>
      <c r="C14" s="16"/>
      <c r="D14" s="16"/>
      <c r="E14" s="16"/>
      <c r="F14" s="22"/>
      <c r="G14" s="23"/>
      <c r="H14" s="24"/>
      <c r="I14" s="24"/>
      <c r="J14" s="21"/>
      <c r="K14" s="44">
        <f>IF($G14="자가차량",('11상세'!$H$3*$J14)*120%,IF($G14="법인차량",'11상세'!$H$3*$J14,0))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2"/>
      <c r="B15" s="51"/>
      <c r="C15" s="16"/>
      <c r="D15" s="16"/>
      <c r="E15" s="16"/>
      <c r="F15" s="22"/>
      <c r="G15" s="23"/>
      <c r="H15" s="24"/>
      <c r="I15" s="24"/>
      <c r="J15" s="21"/>
      <c r="K15" s="44">
        <f>IF($G15="자가차량",('11상세'!$H$3*$J15)*120%,IF($G15="법인차량",'11상세'!$H$3*$J15,0))</f>
        <v>0</v>
      </c>
      <c r="L15" s="24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2"/>
      <c r="B16" s="51"/>
      <c r="C16" s="16"/>
      <c r="D16" s="16"/>
      <c r="E16" s="16"/>
      <c r="F16" s="22"/>
      <c r="G16" s="23"/>
      <c r="H16" s="24"/>
      <c r="I16" s="24"/>
      <c r="J16" s="21"/>
      <c r="K16" s="44">
        <f>IF($G16="자가차량",('11상세'!$H$3*$J16)*120%,IF($G16="법인차량",'11상세'!$H$3*$J16,0))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IF($G17="자가차량",('11상세'!$H$3*$J17)*120%,IF($G17="법인차량",'11상세'!$H$3*$J17,0))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IF($G18="자가차량",('11상세'!$H$3*$J18)*120%,IF($G18="법인차량",'11상세'!$H$3*$J18,0))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3"/>
      <c r="B19" s="51"/>
      <c r="C19" s="16"/>
      <c r="D19" s="24"/>
      <c r="E19" s="24"/>
      <c r="F19" s="22"/>
      <c r="G19" s="18"/>
      <c r="H19" s="24"/>
      <c r="I19" s="24"/>
      <c r="J19" s="21"/>
      <c r="K19" s="44">
        <f>IF($G19="자가차량",('11상세'!$H$3*$J19)*120%,IF($G19="법인차량",'11상세'!$H$3*$J19,0))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IF($G20="자가차량",('11상세'!$H$3*$J20)*120%,IF($G20="법인차량",'11상세'!$H$3*$J20,0))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IF($G21="자가차량",('11상세'!$H$3*$J21)*120%,IF($G21="법인차량",'11상세'!$H$3*$J21,0))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IF($G22="자가차량",('11상세'!$H$3*$J22)*120%,IF($G22="법인차량",'11상세'!$H$3*$J22,0))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IF($G23="자가차량",('11상세'!$H$3*$J23)*120%,IF($G23="법인차량",'11상세'!$H$3*$J23,0))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IF($G24="자가차량",('11상세'!$H$3*$J24)*120%,IF($G24="법인차량",'11상세'!$H$3*$J24,0))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IF($G25="자가차량",('11상세'!$H$3*$J25)*120%,IF($G25="법인차량",'11상세'!$H$3*$J25,0))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IF($G26="자가차량",('11상세'!$H$3*$J26)*120%,IF($G26="법인차량",'11상세'!$H$3*$J26,0))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IF($G27="자가차량",('11상세'!$H$3*$J27)*120%,IF($G27="법인차량",'11상세'!$H$3*$J27,0))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IF($G28="자가차량",('11상세'!$H$3*$J28)*120%,IF($G28="법인차량",'11상세'!$H$3*$J28,0))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IF($G29="자가차량",('11상세'!$H$3*$J29)*120%,IF($G29="법인차량",'11상세'!$H$3*$J29,0))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IF($G30="자가차량",('11상세'!$H$3*$J30)*120%,IF($G30="법인차량",'11상세'!$H$3*$J30,0))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IF($G31="자가차량",('11상세'!$H$3*$J31)*120%,IF($G31="법인차량",'11상세'!$H$3*$J31,0))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IF($G32="자가차량",('11상세'!$H$3*$J32)*120%,IF($G32="법인차량",'11상세'!$H$3*$J32,0))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0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IF($G33="자가차량",('11상세'!$H$3*$J33)*120%,IF($G33="법인차량",'11상세'!$H$3*$J33,0))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0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IF($G34="자가차량",('11상세'!$H$3*$J34)*120%,IF($G34="법인차량",'11상세'!$H$3*$J34,0))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0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IF($G35="자가차량",('11상세'!$H$3*$J35)*120%,IF($G35="법인차량",'11상세'!$H$3*$J35,0))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0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IF($G36="자가차량",('11상세'!$H$3*$J36)*120%,IF($G36="법인차량",'11상세'!$H$3*$J36,0))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0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IF($G37="자가차량",('11상세'!$H$3*$J37)*120%,IF($G37="법인차량",'11상세'!$H$3*$J37,0))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0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IF($G38="자가차량",('11상세'!$H$3*$J38)*120%,IF($G38="법인차량",'11상세'!$H$3*$J38,0))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0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IF($G39="자가차량",('11상세'!$H$3*$J39)*120%,IF($G39="법인차량",'11상세'!$H$3*$J39,0))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IF($G40="자가차량",('11상세'!$H$3*$J40)*120%,IF($G40="법인차량",'11상세'!$H$3*$J40,0))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IF($G41="자가차량",('11상세'!$H$3*$J41)*120%,IF($G41="법인차량",'11상세'!$H$3*$J41,0))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IF($G42="자가차량",('11상세'!$H$3*$J42)*120%,IF($G42="법인차량",'11상세'!$H$3*$J42,0))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IF($G43="자가차량",('11상세'!$H$3*$J43)*120%,IF($G43="법인차량",'11상세'!$H$3*$J43,0))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1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IF($G44="자가차량",('11상세'!$H$3*$J44)*120%,IF($G44="법인차량",'11상세'!$H$3*$J44,0))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1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IF($G45="자가차량",('11상세'!$H$3*$J45)*120%,IF($G45="법인차량",'11상세'!$H$3*$J45,0))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1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IF($G46="자가차량",('11상세'!$H$3*$J46)*120%,IF($G46="법인차량",'11상세'!$H$3*$J46,0))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1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IF($G47="자가차량",('11상세'!$H$3*$J47)*120%,IF($G47="법인차량",'11상세'!$H$3*$J47,0))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1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IF($G48="자가차량",('11상세'!$H$3*$J48)*120%,IF($G48="법인차량",'11상세'!$H$3*$J48,0))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1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IF($G49="자가차량",('11상세'!$H$3*$J49)*120%,IF($G49="법인차량",'11상세'!$H$3*$J49,0))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IF($G50="자가차량",('11상세'!$H$3*$J50)*120%,IF($G50="법인차량",'11상세'!$H$3*$J50,0))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IF($G51="자가차량",('11상세'!$H$3*$J51)*120%,IF($G51="법인차량",'11상세'!$H$3*$J51,0))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IF($G52="자가차량",('11상세'!$H$3*$J52)*120%,IF($G52="법인차량",'11상세'!$H$3*$J52,0))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IF($G53="자가차량",('11상세'!$H$3*$J53)*120%,IF($G53="법인차량",'11상세'!$H$3*$J53,0))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ref="Y53:Y61" si="2"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IF($G54="자가차량",('11상세'!$H$3*$J54)*120%,IF($G54="법인차량",'11상세'!$H$3*$J54,0))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2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IF($G55="자가차량",('11상세'!$H$3*$J55)*120%,IF($G55="법인차량",'11상세'!$H$3*$J55,0))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2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IF($G56="자가차량",('11상세'!$H$3*$J56)*120%,IF($G56="법인차량",'11상세'!$H$3*$J56,0))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2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IF($G57="자가차량",('11상세'!$H$3*$J57)*120%,IF($G57="법인차량",'11상세'!$H$3*$J57,0))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2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IF($G58="자가차량",('11상세'!$H$3*$J58)*120%,IF($G58="법인차량",'11상세'!$H$3*$J58,0))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2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IF($G59="자가차량",('11상세'!$H$3*$J59)*120%,IF($G59="법인차량",'11상세'!$H$3*$J59,0))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2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IF($G60="자가차량",('11상세'!$H$3*$J60)*120%,IF($G60="법인차량",'11상세'!$H$3*$J60,0))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2"/>
        <v>0</v>
      </c>
    </row>
    <row r="61" spans="1:25" s="35" customFormat="1" ht="15.95" customHeight="1" x14ac:dyDescent="0.3">
      <c r="A61" s="43"/>
      <c r="B61" s="20"/>
      <c r="C61" s="20"/>
      <c r="D61" s="20"/>
      <c r="E61" s="21"/>
      <c r="F61" s="22"/>
      <c r="G61" s="18"/>
      <c r="H61" s="24"/>
      <c r="I61" s="24"/>
      <c r="J61" s="21"/>
      <c r="K61" s="44">
        <f>IF($G61="자가차량",('11상세'!$H$3*$J61)*120%,IF($G61="법인차량",'11상세'!$H$3*$J61,0))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2"/>
        <v>0</v>
      </c>
    </row>
    <row r="62" spans="1:25" s="35" customFormat="1" ht="15.95" customHeight="1" x14ac:dyDescent="0.3">
      <c r="A62" s="43"/>
      <c r="B62" s="51"/>
      <c r="C62" s="16"/>
      <c r="D62" s="24"/>
      <c r="E62" s="24"/>
      <c r="F62" s="22"/>
      <c r="G62" s="18"/>
      <c r="H62" s="24"/>
      <c r="I62" s="24"/>
      <c r="J62" s="21"/>
      <c r="K62" s="44">
        <f>IF($G62="자가차량",('11상세'!$H$3*$J62)*120%,IF($G62="법인차량",'11상세'!$H$3*$J62,0))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>IF(OR($C62="현금",$C62="개인카드"),K62+M62,0)+IF(OR($C62="현금",$C62="개인카드"),S62,0)+IF(OR($C62="현금",$C62="개인카드"),V62,0)</f>
        <v>0</v>
      </c>
    </row>
    <row r="63" spans="1:25" s="35" customFormat="1" ht="15.95" customHeight="1" x14ac:dyDescent="0.3">
      <c r="A63" s="43"/>
      <c r="B63" s="51"/>
      <c r="C63" s="16"/>
      <c r="D63" s="24"/>
      <c r="E63" s="24"/>
      <c r="F63" s="22"/>
      <c r="G63" s="18"/>
      <c r="H63" s="24"/>
      <c r="I63" s="24"/>
      <c r="J63" s="21"/>
      <c r="K63" s="44">
        <f>IF($G63="자가차량",('11상세'!$H$3*$J63)*120%,IF($G63="법인차량",'11상세'!$H$3*$J63,0))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>IF(OR($C63="현금",$C63="개인카드"),K63+M63,0)+IF(OR($C63="현금",$C63="개인카드"),S63,0)+IF(OR($C63="현금",$C63="개인카드"),V63,0)</f>
        <v>0</v>
      </c>
    </row>
    <row r="64" spans="1:25" s="35" customFormat="1" ht="15.95" customHeight="1" x14ac:dyDescent="0.3">
      <c r="A64" s="43"/>
      <c r="B64" s="51"/>
      <c r="C64" s="16"/>
      <c r="D64" s="24"/>
      <c r="E64" s="24"/>
      <c r="F64" s="22"/>
      <c r="G64" s="18"/>
      <c r="H64" s="24"/>
      <c r="I64" s="24"/>
      <c r="J64" s="21"/>
      <c r="K64" s="44">
        <f>IF($G64="자가차량",('11상세'!$H$3*$J64)*120%,IF($G64="법인차량",'11상세'!$H$3*$J64,0))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>IF(OR($C64="현금",$C64="개인카드"),K64+M64,0)+IF(OR($C64="현금",$C64="개인카드"),S64,0)+IF(OR($C64="현금",$C64="개인카드"),V64,0)</f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IF($G65="자가차량",('11상세'!$H$3*$J65)*120%,IF($G65="법인차량",'11상세'!$H$3*$J65,0))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IF($G66="자가차량",('11상세'!$H$3*$J66)*120%,IF($G66="법인차량",'11상세'!$H$3*$J66,0))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ref="Y66:Y71" si="3"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IF($G67="자가차량",('11상세'!$H$3*$J67)*120%,IF($G67="법인차량",'11상세'!$H$3*$J67,0))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3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IF($G68="자가차량",('11상세'!$H$3*$J68)*120%,IF($G68="법인차량",'11상세'!$H$3*$J68,0))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3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IF($G69="자가차량",('11상세'!$H$3*$J69)*120%,IF($G69="법인차량",'11상세'!$H$3*$J69,0))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3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IF($G70="자가차량",('11상세'!$H$3*$J70)*120%,IF($G70="법인차량",'11상세'!$H$3*$J70,0))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3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IF($G71="자가차량",('11상세'!$H$3*$J71)*120%,IF($G71="법인차량",'11상세'!$H$3*$J71,0))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3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IF($G72="자가차량",('11상세'!$H$3*$J72)*120%,IF($G72="법인차량",'11상세'!$H$3*$J72,0))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>IF(OR($C72="현금",$C72="개인카드"),K72+M72,0)+IF(OR($C72="현금",$C72="개인카드"),S72,0)+IF(OR($C72="현금",$C72="개인카드"),V72,0)</f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IF($G73="자가차량",('11상세'!$H$3*$J73)*120%,IF($G73="법인차량",'11상세'!$H$3*$J73,0))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>IF(OR($C73="현금",$C73="개인카드"),K73+M73,0)+IF(OR($C73="현금",$C73="개인카드"),S73,0)+IF(OR($C73="현금",$C73="개인카드"),V73,0)</f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IF($G74="자가차량",('11상세'!$H$3*$J74)*120%,IF($G74="법인차량",'11상세'!$H$3*$J74,0))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2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IF($G75="자가차량",('11상세'!$H$3*$J75)*120%,IF($G75="법인차량",'11상세'!$H$3*$J75,0))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 t="shared" ref="Y75:Y104" si="4"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2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IF($G76="자가차량",('11상세'!$H$3*$J76)*120%,IF($G76="법인차량",'11상세'!$H$3*$J76,0))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si="4"/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IF($G77="자가차량",('11상세'!$H$3*$J77)*120%,IF($G77="법인차량",'11상세'!$H$3*$J77,0))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4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IF($G78="자가차량",('11상세'!$H$3*$J78)*120%,IF($G78="법인차량",'11상세'!$H$3*$J78,0))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4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IF($G79="자가차량",('11상세'!$H$3*$J79)*120%,IF($G79="법인차량",'11상세'!$H$3*$J79,0))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4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IF($G80="자가차량",('11상세'!$H$3*$J80)*120%,IF($G80="법인차량",'11상세'!$H$3*$J80,0))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4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IF($G81="자가차량",('11상세'!$H$3*$J81)*120%,IF($G81="법인차량",'11상세'!$H$3*$J81,0))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4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IF($G82="자가차량",('11상세'!$H$3*$J82)*120%,IF($G82="법인차량",'11상세'!$H$3*$J82,0))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4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IF($G83="자가차량",('11상세'!$H$3*$J83)*120%,IF($G83="법인차량",'11상세'!$H$3*$J83,0))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4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IF($G84="자가차량",('11상세'!$H$3*$J84)*120%,IF($G84="법인차량",'11상세'!$H$3*$J84,0))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4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IF($G85="자가차량",('11상세'!$H$3*$J85)*120%,IF($G85="법인차량",'11상세'!$H$3*$J85,0))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4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IF($G86="자가차량",('11상세'!$H$3*$J86)*120%,IF($G86="법인차량",'11상세'!$H$3*$J86,0))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4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IF($G87="자가차량",('11상세'!$H$3*$J87)*120%,IF($G87="법인차량",'11상세'!$H$3*$J87,0))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4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IF($G88="자가차량",('11상세'!$H$3*$J88)*120%,IF($G88="법인차량",'11상세'!$H$3*$J88,0))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4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IF($G89="자가차량",('11상세'!$H$3*$J89)*120%,IF($G89="법인차량",'11상세'!$H$3*$J89,0))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4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IF($G90="자가차량",('11상세'!$H$3*$J90)*120%,IF($G90="법인차량",'11상세'!$H$3*$J90,0))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4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IF($G91="자가차량",('11상세'!$H$3*$J91)*120%,IF($G91="법인차량",'11상세'!$H$3*$J91,0))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IF($G92="자가차량",('11상세'!$H$3*$J92)*120%,IF($G92="법인차량",'11상세'!$H$3*$J92,0))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IF($G93="자가차량",('11상세'!$H$3*$J93)*120%,IF($G93="법인차량",'11상세'!$H$3*$J93,0))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IF($G94="자가차량",('11상세'!$H$3*$J94)*120%,IF($G94="법인차량",'11상세'!$H$3*$J94,0))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IF($G95="자가차량",('11상세'!$H$3*$J95)*120%,IF($G95="법인차량",'11상세'!$H$3*$J95,0))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IF($G96="자가차량",('11상세'!$H$3*$J96)*120%,IF($G96="법인차량",'11상세'!$H$3*$J96,0))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IF($G97="자가차량",('11상세'!$H$3*$J97)*120%,IF($G97="법인차량",'11상세'!$H$3*$J97,0))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IF($G98="자가차량",('11상세'!$H$3*$J98)*120%,IF($G98="법인차량",'11상세'!$H$3*$J98,0))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4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IF($G99="자가차량",('11상세'!$H$3*$J99)*120%,IF($G99="법인차량",'11상세'!$H$3*$J99,0))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4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IF($G100="자가차량",('11상세'!$H$3*$J100)*120%,IF($G100="법인차량",'11상세'!$H$3*$J100,0))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4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IF($G101="자가차량",('11상세'!$H$3*$J101)*120%,IF($G101="법인차량",'11상세'!$H$3*$J101,0))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4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IF($G102="자가차량",('11상세'!$H$3*$J102)*120%,IF($G102="법인차량",'11상세'!$H$3*$J102,0))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4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IF($G103="자가차량",('11상세'!$H$3*$J103)*120%,IF($G103="법인차량",'11상세'!$H$3*$J103,0))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4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IF($G104="자가차량",('11상세'!$H$3*$J104)*120%,IF($G104="법인차량",'11상세'!$H$3*$J104,0))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4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IF($G105="자가차량",('11상세'!$H$3*$J105)*120%,IF($G105="법인차량",'11상세'!$H$3*$J105,0))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>IF(OR($C105="현금",$C105="개인카드"),K105+M105,0)+IF(OR($C105="현금",$C105="개인카드"),S105,0)+IF(OR($C105="현금",$C105="개인카드"),V105,0)</f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IF($G106="자가차량",('11상세'!$H$3*$J106)*120%,IF($G106="법인차량",'11상세'!$H$3*$J106,0))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IF($G107="자가차량",('11상세'!$H$3*$J107)*120%,IF($G107="법인차량",'11상세'!$H$3*$J107,0))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IF($G108="자가차량",('11상세'!$H$3*$J108)*120%,IF($G108="법인차량",'11상세'!$H$3*$J108,0))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IF($G109="자가차량",('11상세'!$H$3*$J109)*120%,IF($G109="법인차량",'11상세'!$H$3*$J109,0))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 t="shared" ref="Y109:Y114" si="5"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IF($G110="자가차량",('11상세'!$H$3*$J110)*120%,IF($G110="법인차량",'11상세'!$H$3*$J110,0))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si="5"/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IF($G111="자가차량",('11상세'!$H$3*$J111)*120%,IF($G111="법인차량",'11상세'!$H$3*$J111,0))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5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IF($G112="자가차량",('11상세'!$H$3*$J112)*120%,IF($G112="법인차량",'11상세'!$H$3*$J112,0))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5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IF($G113="자가차량",('11상세'!$H$3*$J113)*120%,IF($G113="법인차량",'11상세'!$H$3*$J113,0))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5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IF($G114="자가차량",('11상세'!$H$3*$J114)*120%,IF($G114="법인차량",'11상세'!$H$3*$J114,0))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5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IF($G115="자가차량",('11상세'!$H$3*$J115)*120%,IF($G115="법인차량",'11상세'!$H$3*$J115,0))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>IF(OR($C115="현금",$C115="개인카드"),K115+M115,0)+IF(OR($C115="현금",$C115="개인카드"),S115,0)+IF(OR($C115="현금",$C115="개인카드"),V115,0)</f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IF($G116="자가차량",('11상세'!$H$3*$J116)*120%,IF($G116="법인차량",'11상세'!$H$3*$J116,0))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>IF(OR($C116="현금",$C116="개인카드"),K116+M116,0)+IF(OR($C116="현금",$C116="개인카드"),S116,0)+IF(OR($C116="현금",$C116="개인카드"),V116,0)</f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IF($G117="자가차량",('11상세'!$H$3*$J117)*120%,IF($G117="법인차량",'11상세'!$H$3*$J117,0))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>IF(OR($C117="현금",$C117="개인카드"),K117+M117,0)+IF(OR($C117="현금",$C117="개인카드"),S117,0)+IF(OR($C117="현금",$C117="개인카드"),V117,0)</f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IF($G118="자가차량",('11상세'!$H$3*$J118)*120%,IF($G118="법인차량",'11상세'!$H$3*$J118,0))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>IF(OR($C118="현금",$C118="개인카드"),K118+M118,0)+IF(OR($C118="현금",$C118="개인카드"),S118,0)+IF(OR($C118="현금",$C118="개인카드"),V118,0)</f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IF($G119="자가차량",('11상세'!$H$3*$J119)*120%,IF($G119="법인차량",'11상세'!$H$3*$J119,0))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ref="Y119:Y127" si="6">IF(OR($C119="현금",$C119="개인카드"),K119+M119,0)+IF(OR($C119="현금",$C119="개인카드"),S119,0)+IF(OR($C119="현금",$C119="개인카드"),V119,0)</f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IF($G120="자가차량",('11상세'!$H$3*$J120)*120%,IF($G120="법인차량",'11상세'!$H$3*$J120,0))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6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IF($G121="자가차량",('11상세'!$H$3*$J121)*120%,IF($G121="법인차량",'11상세'!$H$3*$J121,0))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6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IF($G122="자가차량",('11상세'!$H$3*$J122)*120%,IF($G122="법인차량",'11상세'!$H$3*$J122,0))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6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IF($G123="자가차량",('11상세'!$H$3*$J123)*120%,IF($G123="법인차량",'11상세'!$H$3*$J123,0))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6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IF($G124="자가차량",('11상세'!$H$3*$J124)*120%,IF($G124="법인차량",'11상세'!$H$3*$J124,0))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6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IF($G125="자가차량",('11상세'!$H$3*$J125)*120%,IF($G125="법인차량",'11상세'!$H$3*$J125,0))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6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IF($G126="자가차량",('11상세'!$H$3*$J126)*120%,IF($G126="법인차량",'11상세'!$H$3*$J126,0))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6"/>
        <v>0</v>
      </c>
    </row>
    <row r="127" spans="1:25" s="35" customFormat="1" ht="15.95" customHeight="1" x14ac:dyDescent="0.3">
      <c r="A127" s="43"/>
      <c r="B127" s="20"/>
      <c r="C127" s="20"/>
      <c r="D127" s="20"/>
      <c r="E127" s="21"/>
      <c r="F127" s="22"/>
      <c r="G127" s="18"/>
      <c r="H127" s="24"/>
      <c r="I127" s="24"/>
      <c r="J127" s="21"/>
      <c r="K127" s="44">
        <f>IF($G127="자가차량",('11상세'!$H$3*$J127)*120%,IF($G127="법인차량",'11상세'!$H$3*$J127,0))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6"/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IF($G128="자가차량",('11상세'!$H$3*$J128)*120%,IF($G128="법인차량",'11상세'!$H$3*$J128,0))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>IF(OR($C128="현금",$C128="개인카드"),K128+M128,0)+IF(OR($C128="현금",$C128="개인카드"),S128,0)+IF(OR($C128="현금",$C128="개인카드"),V128,0)</f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IF($G129="자가차량",('11상세'!$H$3*$J129)*120%,IF($G129="법인차량",'11상세'!$H$3*$J129,0))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>IF(OR($C129="현금",$C129="개인카드"),K129+M129,0)+IF(OR($C129="현금",$C129="개인카드"),S129,0)+IF(OR($C129="현금",$C129="개인카드"),V129,0)</f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IF($G130="자가차량",('11상세'!$H$3*$J130)*120%,IF($G130="법인차량",'11상세'!$H$3*$J130,0))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>IF(OR($C130="현금",$C130="개인카드"),K130+M130,0)+IF(OR($C130="현금",$C130="개인카드"),S130,0)+IF(OR($C130="현금",$C130="개인카드"),V130,0)</f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IF($G131="자가차량",('11상세'!$H$3*$J131)*120%,IF($G131="법인차량",'11상세'!$H$3*$J131,0))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>IF(OR($C131="현금",$C131="개인카드"),K131+M131,0)+IF(OR($C131="현금",$C131="개인카드"),S131,0)+IF(OR($C131="현금",$C131="개인카드"),V131,0)</f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IF($G132="자가차량",('11상세'!$H$3*$J132)*120%,IF($G132="법인차량",'11상세'!$H$3*$J132,0))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ref="Y132:Y137" si="7">IF(OR($C132="현금",$C132="개인카드"),K132+M132,0)+IF(OR($C132="현금",$C132="개인카드"),S132,0)+IF(OR($C132="현금",$C132="개인카드"),V132,0)</f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IF($G133="자가차량",('11상세'!$H$3*$J133)*120%,IF($G133="법인차량",'11상세'!$H$3*$J133,0))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si="7"/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IF($G134="자가차량",('11상세'!$H$3*$J134)*120%,IF($G134="법인차량",'11상세'!$H$3*$J134,0))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si="7"/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IF($G135="자가차량",('11상세'!$H$3*$J135)*120%,IF($G135="법인차량",'11상세'!$H$3*$J135,0))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7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IF($G136="자가차량",('11상세'!$H$3*$J136)*120%,IF($G136="법인차량",'11상세'!$H$3*$J136,0))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7"/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IF($G137="자가차량",('11상세'!$H$3*$J137)*120%,IF($G137="법인차량",'11상세'!$H$3*$J137,0))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7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IF($G138="자가차량",('11상세'!$H$3*$J138)*120%,IF($G138="법인차량",'11상세'!$H$3*$J138,0))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>IF(OR($C138="현금",$C138="개인카드"),K138+M138,0)+IF(OR($C138="현금",$C138="개인카드"),S138,0)+IF(OR($C138="현금",$C138="개인카드"),V138,0)</f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IF($G139="자가차량",('11상세'!$H$3*$J139)*120%,IF($G139="법인차량",'11상세'!$H$3*$J139,0))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>IF(OR($C139="현금",$C139="개인카드"),K139+M139,0)+IF(OR($C139="현금",$C139="개인카드"),S139,0)+IF(OR($C139="현금",$C139="개인카드"),V139,0)</f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IF($G140="자가차량",('11상세'!$H$3*$J140)*120%,IF($G140="법인차량",'11상세'!$H$3*$J140,0))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>IF(OR($C140="현금",$C140="개인카드"),K140+M140,0)+IF(OR($C140="현금",$C140="개인카드"),S140,0)+IF(OR($C140="현금",$C140="개인카드"),V140,0)</f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IF($G141="자가차량",('11상세'!$H$3*$J141)*120%,IF($G141="법인차량",'11상세'!$H$3*$J141,0))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>IF(OR($C141="현금",$C141="개인카드"),K141+M141,0)+IF(OR($C141="현금",$C141="개인카드"),S141,0)+IF(OR($C141="현금",$C141="개인카드"),V141,0)</f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IF($G142="자가차량",('11상세'!$H$3*$J142)*120%,IF($G142="법인차량",'11상세'!$H$3*$J142,0))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si="0"/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IF($G143="자가차량",('11상세'!$H$3*$J143)*120%,IF($G143="법인차량",'11상세'!$H$3*$J143,0))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23"/>
      <c r="H144" s="24"/>
      <c r="I144" s="24"/>
      <c r="J144" s="21"/>
      <c r="K144" s="44">
        <f>IF($G144="자가차량",('11상세'!$H$3*$J144)*120%,IF($G144="법인차량",'11상세'!$H$3*$J144,0))</f>
        <v>0</v>
      </c>
      <c r="L144" s="24"/>
      <c r="M144" s="30"/>
      <c r="N144" s="23"/>
      <c r="O144" s="24"/>
      <c r="P144" s="24"/>
      <c r="Q144" s="24"/>
      <c r="R144" s="24"/>
      <c r="S144" s="30"/>
      <c r="T144" s="23"/>
      <c r="U144" s="16"/>
      <c r="V144" s="30"/>
      <c r="W144" s="23"/>
      <c r="X144" s="24"/>
      <c r="Y144" s="15">
        <f t="shared" si="0"/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23"/>
      <c r="H145" s="24"/>
      <c r="I145" s="24"/>
      <c r="J145" s="21"/>
      <c r="K145" s="44">
        <f>IF($G145="자가차량",('11상세'!$H$3*$J145)*120%,IF($G145="법인차량",'11상세'!$H$3*$J145,0))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0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IF($G146="자가차량",('11상세'!$H$3*$J146)*120%,IF($G146="법인차량",'11상세'!$H$3*$J146,0))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0"/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IF($G147="자가차량",('11상세'!$H$3*$J147)*120%,IF($G147="법인차량",'11상세'!$H$3*$J147,0))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IF($G148="자가차량",('11상세'!$H$3*$J148)*120%,IF($G148="법인차량",'11상세'!$H$3*$J148,0))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IF($G149="자가차량",('11상세'!$H$3*$J149)*120%,IF($G149="법인차량",'11상세'!$H$3*$J149,0))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IF($G150="자가차량",('11상세'!$H$3*$J150)*120%,IF($G150="법인차량",'11상세'!$H$3*$J150,0))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IF($G151="자가차량",('11상세'!$H$3*$J151)*120%,IF($G151="법인차량",'11상세'!$H$3*$J151,0))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IF($G152="자가차량",('11상세'!$H$3*$J152)*120%,IF($G152="법인차량",'11상세'!$H$3*$J152,0))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IF($G153="자가차량",('11상세'!$H$3*$J153)*120%,IF($G153="법인차량",'11상세'!$H$3*$J153,0))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IF($G154="자가차량",('11상세'!$H$3*$J154)*120%,IF($G154="법인차량",'11상세'!$H$3*$J154,0))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thickBot="1" x14ac:dyDescent="0.35">
      <c r="A155" s="43"/>
      <c r="B155" s="52"/>
      <c r="C155" s="20"/>
      <c r="D155" s="20"/>
      <c r="E155" s="21"/>
      <c r="F155" s="22"/>
      <c r="G155" s="18"/>
      <c r="H155" s="25"/>
      <c r="I155" s="25"/>
      <c r="J155" s="26"/>
      <c r="K155" s="44">
        <f>IF($G155="자가차량",('11상세'!$H$3*$J155)*120%,IF($G155="법인차량",'11상세'!$H$3*$J155,0))</f>
        <v>0</v>
      </c>
      <c r="L155" s="16"/>
      <c r="M155" s="32"/>
      <c r="N155" s="28"/>
      <c r="O155" s="25"/>
      <c r="P155" s="25"/>
      <c r="Q155" s="16"/>
      <c r="R155" s="25"/>
      <c r="S155" s="32"/>
      <c r="T155" s="28"/>
      <c r="U155" s="16"/>
      <c r="V155" s="33"/>
      <c r="W155" s="34"/>
      <c r="X155" s="25"/>
      <c r="Y155" s="15">
        <f t="shared" si="0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0</v>
      </c>
      <c r="T156" s="48"/>
      <c r="U156" s="46"/>
      <c r="V156" s="49">
        <f>SUBTOTAL(109,V7:V155)</f>
        <v>0</v>
      </c>
      <c r="W156" s="48"/>
      <c r="X156" s="46"/>
      <c r="Y156" s="47">
        <f>SUBTOTAL(109,Y7:Y155)</f>
        <v>0</v>
      </c>
    </row>
    <row r="157" spans="1:25" ht="15.95" customHeight="1" x14ac:dyDescent="0.3">
      <c r="A157" s="81"/>
      <c r="B157" s="81"/>
      <c r="C157" s="81"/>
      <c r="D157" s="81"/>
      <c r="E157" s="81"/>
      <c r="F157" s="81"/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/>
  </sheetData>
  <sheetProtection algorithmName="SHA-512" hashValue="SJoT80rDaKuUxNBghy3bL7rgyTRB33xk7/hodUVt85E4A218J9QH2VdrP8DzmhU2hx7kuyuXCnUie0QqXirkFg==" saltValue="uIPigALOjFhmmK2vN6lYQg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5">
    <cfRule type="expression" dxfId="5" priority="1">
      <formula>$B7="차량경비"</formula>
    </cfRule>
  </conditionalFormatting>
  <conditionalFormatting sqref="N7:S155">
    <cfRule type="expression" dxfId="4" priority="22">
      <formula>OR($B7="여비교통비",$B7="프로젝트경비")</formula>
    </cfRule>
  </conditionalFormatting>
  <conditionalFormatting sqref="T7:V155">
    <cfRule type="expression" dxfId="3" priority="21">
      <formula>$B7="접대비"</formula>
    </cfRule>
  </conditionalFormatting>
  <dataValidations count="12">
    <dataValidation type="list" allowBlank="1" showInputMessage="1" showErrorMessage="1" sqref="L7:L155" xr:uid="{00000000-0002-0000-1600-000000000000}">
      <formula1>"주차비, 통행료, 주유비"</formula1>
    </dataValidation>
    <dataValidation type="list" allowBlank="1" showInputMessage="1" showErrorMessage="1" sqref="U7:U155" xr:uid="{00000000-0002-0000-1600-000001000000}">
      <formula1>"승인, 미승인"</formula1>
    </dataValidation>
    <dataValidation type="list" allowBlank="1" showInputMessage="1" showErrorMessage="1" sqref="T7:T155" xr:uid="{00000000-0002-0000-1600-000002000000}">
      <formula1>"매출 전 접대, 매출 후 접대, 기타"</formula1>
    </dataValidation>
    <dataValidation type="list" allowBlank="1" showInputMessage="1" showErrorMessage="1" sqref="Q7:Q155" xr:uid="{00000000-0002-0000-1600-000003000000}">
      <formula1>"물품구매비, 숙박비, 조식비, 석식비, 내부회식비, 외부회식비"</formula1>
    </dataValidation>
    <dataValidation type="list" allowBlank="1" showInputMessage="1" showErrorMessage="1" sqref="N7:N155" xr:uid="{00000000-0002-0000-1600-000004000000}">
      <formula1>"버스, 기차, 택시, 지하철, 항공, 선박"</formula1>
    </dataValidation>
    <dataValidation type="list" allowBlank="1" showInputMessage="1" showErrorMessage="1" sqref="G7:G155" xr:uid="{00000000-0002-0000-1600-000005000000}">
      <formula1>"자가차량, 법인차량"</formula1>
    </dataValidation>
    <dataValidation type="list" allowBlank="1" showInputMessage="1" showErrorMessage="1" sqref="C7:C155" xr:uid="{00000000-0002-0000-1600-000006000000}">
      <formula1>"개인카드, 현금, 법인카드"</formula1>
    </dataValidation>
    <dataValidation type="list" allowBlank="1" showInputMessage="1" showErrorMessage="1" sqref="B7:B155" xr:uid="{00000000-0002-0000-1600-000007000000}">
      <formula1>"차량경비, 여비교통비, 프로젝트경비, 접대비"</formula1>
    </dataValidation>
    <dataValidation type="list" allowBlank="1" showInputMessage="1" showErrorMessage="1" sqref="F3" xr:uid="{00000000-0002-0000-1600-000008000000}">
      <formula1>"휘발유, 경유, LPG"</formula1>
    </dataValidation>
    <dataValidation type="list" allowBlank="1" showInputMessage="1" showErrorMessage="1" sqref="N156:Q156" xr:uid="{00000000-0002-0000-1600-000009000000}">
      <formula1>사용구분1</formula1>
    </dataValidation>
    <dataValidation type="list" allowBlank="1" showInputMessage="1" showErrorMessage="1" sqref="D2" xr:uid="{00000000-0002-0000-1600-00000A000000}">
      <formula1>"솔리드이엔지, 시스템뱅크, 광주시스템뱅크"</formula1>
    </dataValidation>
    <dataValidation type="list" allowBlank="1" showInputMessage="1" showErrorMessage="1" sqref="F2" xr:uid="{00000000-0002-0000-16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rowBreaks count="2" manualBreakCount="2">
    <brk id="56" max="24" man="1"/>
    <brk id="106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F27"/>
  <sheetViews>
    <sheetView zoomScaleNormal="100" zoomScaleSheetLayoutView="100" workbookViewId="0">
      <selection activeCell="A33" sqref="A33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'12상세'!A1:Y1</f>
        <v>경비 정산 일지(12월)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'12상세'!B2</f>
        <v>0</v>
      </c>
      <c r="C4" s="78" t="s">
        <v>81</v>
      </c>
      <c r="D4" s="77">
        <f>'12상세'!D2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'12상세'!F2</f>
        <v>0</v>
      </c>
      <c r="C5" s="78" t="s">
        <v>83</v>
      </c>
      <c r="D5" s="77">
        <f>'12상세'!H2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'12상세'!M3+'12상세'!N3</f>
        <v>0</v>
      </c>
      <c r="B9" s="80">
        <f>'12상세'!O3</f>
        <v>0</v>
      </c>
      <c r="C9" s="80">
        <f ca="1">'12상세'!P3</f>
        <v>0</v>
      </c>
      <c r="D9" s="80">
        <f>'12상세'!Q3</f>
        <v>0</v>
      </c>
      <c r="E9" s="80">
        <f ca="1">'12상세'!R3</f>
        <v>0</v>
      </c>
      <c r="F9" s="80">
        <f>'12상세'!S3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74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ha55c2hC6WFgsck1Qd+SlwJopnw9TXsjlNNIsc0+lB5FIHMewkXgTo+VUJZ084hINXfl7inXiEgR8edqD7Kgzg==" saltValue="PEplZSKvf5SGGDKQVpaYVw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/>
    <pageSetUpPr fitToPage="1"/>
  </sheetPr>
  <dimension ref="A1:Y191"/>
  <sheetViews>
    <sheetView zoomScaleNormal="100" zoomScaleSheetLayoutView="70" workbookViewId="0">
      <pane xSplit="1" ySplit="6" topLeftCell="B7" activePane="bottomRight" state="frozen"/>
      <selection activeCell="A7" sqref="A7:F7"/>
      <selection pane="topRight" activeCell="A7" sqref="A7:F7"/>
      <selection pane="bottomLeft" activeCell="A7" sqref="A7:F7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SUM('12상세'!K156)</f>
        <v>0</v>
      </c>
      <c r="N3" s="94">
        <f>SUM('12상세'!M156)</f>
        <v>0</v>
      </c>
      <c r="O3" s="94">
        <f>SUMIF(B7:B155,O2,S7:S155)</f>
        <v>0</v>
      </c>
      <c r="P3" s="94">
        <f ca="1">SUMIF(B7:B157,P2,S7:S155)</f>
        <v>0</v>
      </c>
      <c r="Q3" s="94">
        <f>SUM('12상세'!V156)</f>
        <v>0</v>
      </c>
      <c r="R3" s="94">
        <f ca="1">SUM(M3:Q3)</f>
        <v>0</v>
      </c>
      <c r="S3" s="95">
        <f>Y156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16"/>
      <c r="D7" s="16"/>
      <c r="E7" s="16"/>
      <c r="F7" s="17"/>
      <c r="G7" s="18"/>
      <c r="H7" s="16"/>
      <c r="I7" s="16"/>
      <c r="J7" s="19"/>
      <c r="K7" s="44">
        <f>IF($G7="자가차량",('12상세'!$H$3*$J7)*120%,IF($G7="법인차량",'12상세'!$H$3*$J7,0))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8"/>
      <c r="X7" s="16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51"/>
      <c r="C8" s="16"/>
      <c r="D8" s="16"/>
      <c r="E8" s="16"/>
      <c r="F8" s="17"/>
      <c r="G8" s="23"/>
      <c r="H8" s="24"/>
      <c r="I8" s="24"/>
      <c r="J8" s="21"/>
      <c r="K8" s="44">
        <f>IF($G8="자가차량",('12상세'!$H$3*$J8)*120%,IF($G8="법인차량",'12상세'!$H$3*$J8,0))</f>
        <v>0</v>
      </c>
      <c r="L8" s="24"/>
      <c r="M8" s="30"/>
      <c r="N8" s="23"/>
      <c r="O8" s="24"/>
      <c r="P8" s="24"/>
      <c r="Q8" s="24"/>
      <c r="R8" s="24"/>
      <c r="S8" s="30"/>
      <c r="T8" s="23"/>
      <c r="U8" s="16"/>
      <c r="V8" s="30"/>
      <c r="W8" s="28"/>
      <c r="X8" s="24"/>
      <c r="Y8" s="15">
        <f t="shared" ref="Y8:Y155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51"/>
      <c r="C9" s="16"/>
      <c r="D9" s="16"/>
      <c r="E9" s="16"/>
      <c r="F9" s="17"/>
      <c r="G9" s="23"/>
      <c r="H9" s="24"/>
      <c r="I9" s="24"/>
      <c r="J9" s="21"/>
      <c r="K9" s="44">
        <f>IF($G9="자가차량",('12상세'!$H$3*$J9)*120%,IF($G9="법인차량",'12상세'!$H$3*$J9,0))</f>
        <v>0</v>
      </c>
      <c r="L9" s="24"/>
      <c r="M9" s="30"/>
      <c r="N9" s="28"/>
      <c r="O9" s="24"/>
      <c r="P9" s="24"/>
      <c r="Q9" s="16"/>
      <c r="R9" s="24"/>
      <c r="S9" s="30"/>
      <c r="T9" s="28"/>
      <c r="U9" s="16"/>
      <c r="V9" s="31"/>
      <c r="W9" s="23"/>
      <c r="X9" s="24"/>
      <c r="Y9" s="15">
        <f t="shared" si="0"/>
        <v>0</v>
      </c>
    </row>
    <row r="10" spans="1:25" s="35" customFormat="1" ht="15.95" customHeight="1" x14ac:dyDescent="0.3">
      <c r="A10" s="42"/>
      <c r="B10" s="51"/>
      <c r="C10" s="16"/>
      <c r="D10" s="16"/>
      <c r="E10" s="16"/>
      <c r="F10" s="17"/>
      <c r="G10" s="23"/>
      <c r="H10" s="24"/>
      <c r="I10" s="24"/>
      <c r="J10" s="21"/>
      <c r="K10" s="44">
        <f>IF($G10="자가차량",('12상세'!$H$3*$J10)*120%,IF($G10="법인차량",'12상세'!$H$3*$J10,0))</f>
        <v>0</v>
      </c>
      <c r="L10" s="24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16"/>
      <c r="D11" s="16"/>
      <c r="E11" s="16"/>
      <c r="F11" s="17"/>
      <c r="G11" s="23"/>
      <c r="H11" s="24"/>
      <c r="I11" s="24"/>
      <c r="J11" s="21"/>
      <c r="K11" s="44">
        <f>IF($G11="자가차량",('12상세'!$H$3*$J11)*120%,IF($G11="법인차량",'12상세'!$H$3*$J11,0))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2"/>
      <c r="B12" s="51"/>
      <c r="C12" s="16"/>
      <c r="D12" s="16"/>
      <c r="E12" s="16"/>
      <c r="F12" s="17"/>
      <c r="G12" s="23"/>
      <c r="H12" s="24"/>
      <c r="I12" s="24"/>
      <c r="J12" s="21"/>
      <c r="K12" s="44">
        <f>IF($G12="자가차량",('12상세'!$H$3*$J12)*120%,IF($G12="법인차량",'12상세'!$H$3*$J12,0))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2"/>
      <c r="B13" s="51"/>
      <c r="C13" s="16"/>
      <c r="D13" s="16"/>
      <c r="E13" s="16"/>
      <c r="F13" s="17"/>
      <c r="G13" s="23"/>
      <c r="H13" s="24"/>
      <c r="I13" s="24"/>
      <c r="J13" s="21"/>
      <c r="K13" s="44">
        <f>IF($G13="자가차량",('12상세'!$H$3*$J13)*120%,IF($G13="법인차량",'12상세'!$H$3*$J13,0))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2"/>
      <c r="B14" s="51"/>
      <c r="C14" s="16"/>
      <c r="D14" s="16"/>
      <c r="E14" s="16"/>
      <c r="F14" s="17"/>
      <c r="G14" s="23"/>
      <c r="H14" s="24"/>
      <c r="I14" s="24"/>
      <c r="J14" s="21"/>
      <c r="K14" s="44">
        <f>IF($G14="자가차량",('12상세'!$H$3*$J14)*120%,IF($G14="법인차량",'12상세'!$H$3*$J14,0))</f>
        <v>0</v>
      </c>
      <c r="L14" s="24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2"/>
      <c r="B15" s="51"/>
      <c r="C15" s="16"/>
      <c r="D15" s="16"/>
      <c r="E15" s="16"/>
      <c r="F15" s="17"/>
      <c r="G15" s="23"/>
      <c r="H15" s="24"/>
      <c r="I15" s="24"/>
      <c r="J15" s="21"/>
      <c r="K15" s="44">
        <f>IF($G15="자가차량",('12상세'!$H$3*$J15)*120%,IF($G15="법인차량",'12상세'!$H$3*$J15,0))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2"/>
      <c r="B16" s="51"/>
      <c r="C16" s="16"/>
      <c r="D16" s="16"/>
      <c r="E16" s="16"/>
      <c r="F16" s="17"/>
      <c r="G16" s="23"/>
      <c r="H16" s="24"/>
      <c r="I16" s="24"/>
      <c r="J16" s="21"/>
      <c r="K16" s="44">
        <f>IF($G16="자가차량",('12상세'!$H$3*$J16)*120%,IF($G16="법인차량",'12상세'!$H$3*$J16,0))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2"/>
      <c r="B17" s="51"/>
      <c r="C17" s="16"/>
      <c r="D17" s="16"/>
      <c r="E17" s="16"/>
      <c r="F17" s="17"/>
      <c r="G17" s="23"/>
      <c r="H17" s="24"/>
      <c r="I17" s="24"/>
      <c r="J17" s="21"/>
      <c r="K17" s="44">
        <f>IF($G17="자가차량",('12상세'!$H$3*$J17)*120%,IF($G17="법인차량",'12상세'!$H$3*$J17,0))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2"/>
      <c r="B18" s="51"/>
      <c r="C18" s="16"/>
      <c r="D18" s="16"/>
      <c r="E18" s="16"/>
      <c r="F18" s="17"/>
      <c r="G18" s="23"/>
      <c r="H18" s="24"/>
      <c r="I18" s="24"/>
      <c r="J18" s="21"/>
      <c r="K18" s="44">
        <f>IF($G18="자가차량",('12상세'!$H$3*$J18)*120%,IF($G18="법인차량",'12상세'!$H$3*$J18,0))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2"/>
      <c r="B19" s="51"/>
      <c r="C19" s="16"/>
      <c r="D19" s="16"/>
      <c r="E19" s="16"/>
      <c r="F19" s="17"/>
      <c r="G19" s="23"/>
      <c r="H19" s="24"/>
      <c r="I19" s="24"/>
      <c r="J19" s="21"/>
      <c r="K19" s="44">
        <f>IF($G19="자가차량",('12상세'!$H$3*$J19)*120%,IF($G19="법인차량",'12상세'!$H$3*$J19,0))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2"/>
      <c r="B20" s="51"/>
      <c r="C20" s="16"/>
      <c r="D20" s="16"/>
      <c r="E20" s="16"/>
      <c r="F20" s="17"/>
      <c r="G20" s="23"/>
      <c r="H20" s="24"/>
      <c r="I20" s="24"/>
      <c r="J20" s="21"/>
      <c r="K20" s="44">
        <f>IF($G20="자가차량",('12상세'!$H$3*$J20)*120%,IF($G20="법인차량",'12상세'!$H$3*$J20,0))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IF($G21="자가차량",('12상세'!$H$3*$J21)*120%,IF($G21="법인차량",'12상세'!$H$3*$J21,0))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IF($G22="자가차량",('12상세'!$H$3*$J22)*120%,IF($G22="법인차량",'12상세'!$H$3*$J22,0))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IF($G23="자가차량",('12상세'!$H$3*$J23)*120%,IF($G23="법인차량",'12상세'!$H$3*$J23,0))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IF($G24="자가차량",('12상세'!$H$3*$J24)*120%,IF($G24="법인차량",'12상세'!$H$3*$J24,0))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IF($G25="자가차량",('12상세'!$H$3*$J25)*120%,IF($G25="법인차량",'12상세'!$H$3*$J25,0))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IF($G26="자가차량",('12상세'!$H$3*$J26)*120%,IF($G26="법인차량",'12상세'!$H$3*$J26,0))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IF($G27="자가차량",('12상세'!$H$3*$J27)*120%,IF($G27="법인차량",'12상세'!$H$3*$J27,0))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IF($G28="자가차량",('12상세'!$H$3*$J28)*120%,IF($G28="법인차량",'12상세'!$H$3*$J28,0))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IF($G29="자가차량",('12상세'!$H$3*$J29)*120%,IF($G29="법인차량",'12상세'!$H$3*$J29,0))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IF($G30="자가차량",('12상세'!$H$3*$J30)*120%,IF($G30="법인차량",'12상세'!$H$3*$J30,0))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IF($G31="자가차량",('12상세'!$H$3*$J31)*120%,IF($G31="법인차량",'12상세'!$H$3*$J31,0))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IF($G32="자가차량",('12상세'!$H$3*$J32)*120%,IF($G32="법인차량",'12상세'!$H$3*$J32,0))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0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IF($G33="자가차량",('12상세'!$H$3*$J33)*120%,IF($G33="법인차량",'12상세'!$H$3*$J33,0))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0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IF($G34="자가차량",('12상세'!$H$3*$J34)*120%,IF($G34="법인차량",'12상세'!$H$3*$J34,0))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0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IF($G35="자가차량",('12상세'!$H$3*$J35)*120%,IF($G35="법인차량",'12상세'!$H$3*$J35,0))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0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IF($G36="자가차량",('12상세'!$H$3*$J36)*120%,IF($G36="법인차량",'12상세'!$H$3*$J36,0))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0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IF($G37="자가차량",('12상세'!$H$3*$J37)*120%,IF($G37="법인차량",'12상세'!$H$3*$J37,0))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0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IF($G38="자가차량",('12상세'!$H$3*$J38)*120%,IF($G38="법인차량",'12상세'!$H$3*$J38,0))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0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IF($G39="자가차량",('12상세'!$H$3*$J39)*120%,IF($G39="법인차량",'12상세'!$H$3*$J39,0))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IF($G40="자가차량",('12상세'!$H$3*$J40)*120%,IF($G40="법인차량",'12상세'!$H$3*$J40,0))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IF($G41="자가차량",('12상세'!$H$3*$J41)*120%,IF($G41="법인차량",'12상세'!$H$3*$J41,0))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IF($G42="자가차량",('12상세'!$H$3*$J42)*120%,IF($G42="법인차량",'12상세'!$H$3*$J42,0))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IF($G43="자가차량",('12상세'!$H$3*$J43)*120%,IF($G43="법인차량",'12상세'!$H$3*$J43,0))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1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IF($G44="자가차량",('12상세'!$H$3*$J44)*120%,IF($G44="법인차량",'12상세'!$H$3*$J44,0))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1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IF($G45="자가차량",('12상세'!$H$3*$J45)*120%,IF($G45="법인차량",'12상세'!$H$3*$J45,0))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1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IF($G46="자가차량",('12상세'!$H$3*$J46)*120%,IF($G46="법인차량",'12상세'!$H$3*$J46,0))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1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IF($G47="자가차량",('12상세'!$H$3*$J47)*120%,IF($G47="법인차량",'12상세'!$H$3*$J47,0))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1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IF($G48="자가차량",('12상세'!$H$3*$J48)*120%,IF($G48="법인차량",'12상세'!$H$3*$J48,0))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1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IF($G49="자가차량",('12상세'!$H$3*$J49)*120%,IF($G49="법인차량",'12상세'!$H$3*$J49,0))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IF($G50="자가차량",('12상세'!$H$3*$J50)*120%,IF($G50="법인차량",'12상세'!$H$3*$J50,0))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IF($G51="자가차량",('12상세'!$H$3*$J51)*120%,IF($G51="법인차량",'12상세'!$H$3*$J51,0))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IF($G52="자가차량",('12상세'!$H$3*$J52)*120%,IF($G52="법인차량",'12상세'!$H$3*$J52,0))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 t="shared" ref="Y52:Y61" si="2"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IF($G53="자가차량",('12상세'!$H$3*$J53)*120%,IF($G53="법인차량",'12상세'!$H$3*$J53,0))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si="2"/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IF($G54="자가차량",('12상세'!$H$3*$J54)*120%,IF($G54="법인차량",'12상세'!$H$3*$J54,0))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2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IF($G55="자가차량",('12상세'!$H$3*$J55)*120%,IF($G55="법인차량",'12상세'!$H$3*$J55,0))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2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IF($G56="자가차량",('12상세'!$H$3*$J56)*120%,IF($G56="법인차량",'12상세'!$H$3*$J56,0))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2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IF($G57="자가차량",('12상세'!$H$3*$J57)*120%,IF($G57="법인차량",'12상세'!$H$3*$J57,0))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2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IF($G58="자가차량",('12상세'!$H$3*$J58)*120%,IF($G58="법인차량",'12상세'!$H$3*$J58,0))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2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IF($G59="자가차량",('12상세'!$H$3*$J59)*120%,IF($G59="법인차량",'12상세'!$H$3*$J59,0))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2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IF($G60="자가차량",('12상세'!$H$3*$J60)*120%,IF($G60="법인차량",'12상세'!$H$3*$J60,0))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2"/>
        <v>0</v>
      </c>
    </row>
    <row r="61" spans="1:25" s="35" customFormat="1" ht="15.95" customHeight="1" x14ac:dyDescent="0.3">
      <c r="A61" s="43"/>
      <c r="B61" s="51"/>
      <c r="C61" s="16"/>
      <c r="D61" s="24"/>
      <c r="E61" s="24"/>
      <c r="F61" s="22"/>
      <c r="G61" s="18"/>
      <c r="H61" s="24"/>
      <c r="I61" s="24"/>
      <c r="J61" s="21"/>
      <c r="K61" s="44">
        <f>IF($G61="자가차량",('12상세'!$H$3*$J61)*120%,IF($G61="법인차량",'12상세'!$H$3*$J61,0))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2"/>
        <v>0</v>
      </c>
    </row>
    <row r="62" spans="1:25" s="35" customFormat="1" ht="15.95" customHeight="1" x14ac:dyDescent="0.3">
      <c r="A62" s="43"/>
      <c r="B62" s="51"/>
      <c r="C62" s="16"/>
      <c r="D62" s="24"/>
      <c r="E62" s="24"/>
      <c r="F62" s="22"/>
      <c r="G62" s="18"/>
      <c r="H62" s="24"/>
      <c r="I62" s="24"/>
      <c r="J62" s="21"/>
      <c r="K62" s="44">
        <f>IF($G62="자가차량",('12상세'!$H$3*$J62)*120%,IF($G62="법인차량",'12상세'!$H$3*$J62,0))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>IF(OR($C62="현금",$C62="개인카드"),K62+M62,0)+IF(OR($C62="현금",$C62="개인카드"),S62,0)+IF(OR($C62="현금",$C62="개인카드"),V62,0)</f>
        <v>0</v>
      </c>
    </row>
    <row r="63" spans="1:25" s="35" customFormat="1" ht="15.95" customHeight="1" x14ac:dyDescent="0.3">
      <c r="A63" s="43"/>
      <c r="B63" s="51"/>
      <c r="C63" s="16"/>
      <c r="D63" s="24"/>
      <c r="E63" s="24"/>
      <c r="F63" s="22"/>
      <c r="G63" s="18"/>
      <c r="H63" s="24"/>
      <c r="I63" s="24"/>
      <c r="J63" s="21"/>
      <c r="K63" s="44">
        <f>IF($G63="자가차량",('12상세'!$H$3*$J63)*120%,IF($G63="법인차량",'12상세'!$H$3*$J63,0))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>IF(OR($C63="현금",$C63="개인카드"),K63+M63,0)+IF(OR($C63="현금",$C63="개인카드"),S63,0)+IF(OR($C63="현금",$C63="개인카드"),V63,0)</f>
        <v>0</v>
      </c>
    </row>
    <row r="64" spans="1:25" s="35" customFormat="1" ht="15.95" customHeight="1" x14ac:dyDescent="0.3">
      <c r="A64" s="43"/>
      <c r="B64" s="51"/>
      <c r="C64" s="16"/>
      <c r="D64" s="24"/>
      <c r="E64" s="24"/>
      <c r="F64" s="22"/>
      <c r="G64" s="18"/>
      <c r="H64" s="24"/>
      <c r="I64" s="24"/>
      <c r="J64" s="21"/>
      <c r="K64" s="44">
        <f>IF($G64="자가차량",('12상세'!$H$3*$J64)*120%,IF($G64="법인차량",'12상세'!$H$3*$J64,0))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>IF(OR($C64="현금",$C64="개인카드"),K64+M64,0)+IF(OR($C64="현금",$C64="개인카드"),S64,0)+IF(OR($C64="현금",$C64="개인카드"),V64,0)</f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IF($G65="자가차량",('12상세'!$H$3*$J65)*120%,IF($G65="법인차량",'12상세'!$H$3*$J65,0))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IF($G66="자가차량",('12상세'!$H$3*$J66)*120%,IF($G66="법인차량",'12상세'!$H$3*$J66,0))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ref="Y66:Y71" si="3"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IF($G67="자가차량",('12상세'!$H$3*$J67)*120%,IF($G67="법인차량",'12상세'!$H$3*$J67,0))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3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IF($G68="자가차량",('12상세'!$H$3*$J68)*120%,IF($G68="법인차량",'12상세'!$H$3*$J68,0))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3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IF($G69="자가차량",('12상세'!$H$3*$J69)*120%,IF($G69="법인차량",'12상세'!$H$3*$J69,0))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3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IF($G70="자가차량",('12상세'!$H$3*$J70)*120%,IF($G70="법인차량",'12상세'!$H$3*$J70,0))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3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IF($G71="자가차량",('12상세'!$H$3*$J71)*120%,IF($G71="법인차량",'12상세'!$H$3*$J71,0))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3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IF($G72="자가차량",('12상세'!$H$3*$J72)*120%,IF($G72="법인차량",'12상세'!$H$3*$J72,0))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>IF(OR($C72="현금",$C72="개인카드"),K72+M72,0)+IF(OR($C72="현금",$C72="개인카드"),S72,0)+IF(OR($C72="현금",$C72="개인카드"),V72,0)</f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IF($G73="자가차량",('12상세'!$H$3*$J73)*120%,IF($G73="법인차량",'12상세'!$H$3*$J73,0))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>IF(OR($C73="현금",$C73="개인카드"),K73+M73,0)+IF(OR($C73="현금",$C73="개인카드"),S73,0)+IF(OR($C73="현금",$C73="개인카드"),V73,0)</f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IF($G74="자가차량",('12상세'!$H$3*$J74)*120%,IF($G74="법인차량",'12상세'!$H$3*$J74,0))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2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IF($G75="자가차량",('12상세'!$H$3*$J75)*120%,IF($G75="법인차량",'12상세'!$H$3*$J75,0))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 t="shared" ref="Y75:Y104" si="4"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2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IF($G76="자가차량",('12상세'!$H$3*$J76)*120%,IF($G76="법인차량",'12상세'!$H$3*$J76,0))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si="4"/>
        <v>0</v>
      </c>
    </row>
    <row r="77" spans="1:25" s="35" customFormat="1" ht="15.95" customHeight="1" x14ac:dyDescent="0.3">
      <c r="A77" s="42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IF($G77="자가차량",('12상세'!$H$3*$J77)*120%,IF($G77="법인차량",'12상세'!$H$3*$J77,0))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4"/>
        <v>0</v>
      </c>
    </row>
    <row r="78" spans="1:25" s="35" customFormat="1" ht="15.95" customHeight="1" x14ac:dyDescent="0.3">
      <c r="A78" s="42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IF($G78="자가차량",('12상세'!$H$3*$J78)*120%,IF($G78="법인차량",'12상세'!$H$3*$J78,0))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4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IF($G79="자가차량",('12상세'!$H$3*$J79)*120%,IF($G79="법인차량",'12상세'!$H$3*$J79,0))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4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IF($G80="자가차량",('12상세'!$H$3*$J80)*120%,IF($G80="법인차량",'12상세'!$H$3*$J80,0))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4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IF($G81="자가차량",('12상세'!$H$3*$J81)*120%,IF($G81="법인차량",'12상세'!$H$3*$J81,0))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4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IF($G82="자가차량",('12상세'!$H$3*$J82)*120%,IF($G82="법인차량",'12상세'!$H$3*$J82,0))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4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IF($G83="자가차량",('12상세'!$H$3*$J83)*120%,IF($G83="법인차량",'12상세'!$H$3*$J83,0))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4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IF($G84="자가차량",('12상세'!$H$3*$J84)*120%,IF($G84="법인차량",'12상세'!$H$3*$J84,0))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4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IF($G85="자가차량",('12상세'!$H$3*$J85)*120%,IF($G85="법인차량",'12상세'!$H$3*$J85,0))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4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IF($G86="자가차량",('12상세'!$H$3*$J86)*120%,IF($G86="법인차량",'12상세'!$H$3*$J86,0))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4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IF($G87="자가차량",('12상세'!$H$3*$J87)*120%,IF($G87="법인차량",'12상세'!$H$3*$J87,0))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4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IF($G88="자가차량",('12상세'!$H$3*$J88)*120%,IF($G88="법인차량",'12상세'!$H$3*$J88,0))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4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IF($G89="자가차량",('12상세'!$H$3*$J89)*120%,IF($G89="법인차량",'12상세'!$H$3*$J89,0))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4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IF($G90="자가차량",('12상세'!$H$3*$J90)*120%,IF($G90="법인차량",'12상세'!$H$3*$J90,0))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4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IF($G91="자가차량",('12상세'!$H$3*$J91)*120%,IF($G91="법인차량",'12상세'!$H$3*$J91,0))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IF($G92="자가차량",('12상세'!$H$3*$J92)*120%,IF($G92="법인차량",'12상세'!$H$3*$J92,0))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IF($G93="자가차량",('12상세'!$H$3*$J93)*120%,IF($G93="법인차량",'12상세'!$H$3*$J93,0))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IF($G94="자가차량",('12상세'!$H$3*$J94)*120%,IF($G94="법인차량",'12상세'!$H$3*$J94,0))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IF($G95="자가차량",('12상세'!$H$3*$J95)*120%,IF($G95="법인차량",'12상세'!$H$3*$J95,0))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IF($G96="자가차량",('12상세'!$H$3*$J96)*120%,IF($G96="법인차량",'12상세'!$H$3*$J96,0))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IF($G97="자가차량",('12상세'!$H$3*$J97)*120%,IF($G97="법인차량",'12상세'!$H$3*$J97,0))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IF($G98="자가차량",('12상세'!$H$3*$J98)*120%,IF($G98="법인차량",'12상세'!$H$3*$J98,0))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4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IF($G99="자가차량",('12상세'!$H$3*$J99)*120%,IF($G99="법인차량",'12상세'!$H$3*$J99,0))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 t="shared" si="4"/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IF($G100="자가차량",('12상세'!$H$3*$J100)*120%,IF($G100="법인차량",'12상세'!$H$3*$J100,0))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si="4"/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IF($G101="자가차량",('12상세'!$H$3*$J101)*120%,IF($G101="법인차량",'12상세'!$H$3*$J101,0))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4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IF($G102="자가차량",('12상세'!$H$3*$J102)*120%,IF($G102="법인차량",'12상세'!$H$3*$J102,0))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4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IF($G103="자가차량",('12상세'!$H$3*$J103)*120%,IF($G103="법인차량",'12상세'!$H$3*$J103,0))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4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IF($G104="자가차량",('12상세'!$H$3*$J104)*120%,IF($G104="법인차량",'12상세'!$H$3*$J104,0))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4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IF($G105="자가차량",('12상세'!$H$3*$J105)*120%,IF($G105="법인차량",'12상세'!$H$3*$J105,0))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>IF(OR($C105="현금",$C105="개인카드"),K105+M105,0)+IF(OR($C105="현금",$C105="개인카드"),S105,0)+IF(OR($C105="현금",$C105="개인카드"),V105,0)</f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IF($G106="자가차량",('12상세'!$H$3*$J106)*120%,IF($G106="법인차량",'12상세'!$H$3*$J106,0))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IF($G107="자가차량",('12상세'!$H$3*$J107)*120%,IF($G107="법인차량",'12상세'!$H$3*$J107,0))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IF($G108="자가차량",('12상세'!$H$3*$J108)*120%,IF($G108="법인차량",'12상세'!$H$3*$J108,0))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IF($G109="자가차량",('12상세'!$H$3*$J109)*120%,IF($G109="법인차량",'12상세'!$H$3*$J109,0))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 t="shared" ref="Y109:Y114" si="5"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IF($G110="자가차량",('12상세'!$H$3*$J110)*120%,IF($G110="법인차량",'12상세'!$H$3*$J110,0))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si="5"/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IF($G111="자가차량",('12상세'!$H$3*$J111)*120%,IF($G111="법인차량",'12상세'!$H$3*$J111,0))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5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IF($G112="자가차량",('12상세'!$H$3*$J112)*120%,IF($G112="법인차량",'12상세'!$H$3*$J112,0))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5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IF($G113="자가차량",('12상세'!$H$3*$J113)*120%,IF($G113="법인차량",'12상세'!$H$3*$J113,0))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5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IF($G114="자가차량",('12상세'!$H$3*$J114)*120%,IF($G114="법인차량",'12상세'!$H$3*$J114,0))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5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IF($G115="자가차량",('12상세'!$H$3*$J115)*120%,IF($G115="법인차량",'12상세'!$H$3*$J115,0))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>IF(OR($C115="현금",$C115="개인카드"),K115+M115,0)+IF(OR($C115="현금",$C115="개인카드"),S115,0)+IF(OR($C115="현금",$C115="개인카드"),V115,0)</f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IF($G116="자가차량",('12상세'!$H$3*$J116)*120%,IF($G116="법인차량",'12상세'!$H$3*$J116,0))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>IF(OR($C116="현금",$C116="개인카드"),K116+M116,0)+IF(OR($C116="현금",$C116="개인카드"),S116,0)+IF(OR($C116="현금",$C116="개인카드"),V116,0)</f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IF($G117="자가차량",('12상세'!$H$3*$J117)*120%,IF($G117="법인차량",'12상세'!$H$3*$J117,0))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>IF(OR($C117="현금",$C117="개인카드"),K117+M117,0)+IF(OR($C117="현금",$C117="개인카드"),S117,0)+IF(OR($C117="현금",$C117="개인카드"),V117,0)</f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IF($G118="자가차량",('12상세'!$H$3*$J118)*120%,IF($G118="법인차량",'12상세'!$H$3*$J118,0))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 t="shared" ref="Y118:Y127" si="6">IF(OR($C118="현금",$C118="개인카드"),K118+M118,0)+IF(OR($C118="현금",$C118="개인카드"),S118,0)+IF(OR($C118="현금",$C118="개인카드"),V118,0)</f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IF($G119="자가차량",('12상세'!$H$3*$J119)*120%,IF($G119="법인차량",'12상세'!$H$3*$J119,0))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si="6"/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IF($G120="자가차량",('12상세'!$H$3*$J120)*120%,IF($G120="법인차량",'12상세'!$H$3*$J120,0))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6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IF($G121="자가차량",('12상세'!$H$3*$J121)*120%,IF($G121="법인차량",'12상세'!$H$3*$J121,0))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6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IF($G122="자가차량",('12상세'!$H$3*$J122)*120%,IF($G122="법인차량",'12상세'!$H$3*$J122,0))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6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IF($G123="자가차량",('12상세'!$H$3*$J123)*120%,IF($G123="법인차량",'12상세'!$H$3*$J123,0))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6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IF($G124="자가차량",('12상세'!$H$3*$J124)*120%,IF($G124="법인차량",'12상세'!$H$3*$J124,0))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6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IF($G125="자가차량",('12상세'!$H$3*$J125)*120%,IF($G125="법인차량",'12상세'!$H$3*$J125,0))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6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IF($G126="자가차량",('12상세'!$H$3*$J126)*120%,IF($G126="법인차량",'12상세'!$H$3*$J126,0))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6"/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IF($G127="자가차량",('12상세'!$H$3*$J127)*120%,IF($G127="법인차량",'12상세'!$H$3*$J127,0))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6"/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IF($G128="자가차량",('12상세'!$H$3*$J128)*120%,IF($G128="법인차량",'12상세'!$H$3*$J128,0))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>IF(OR($C128="현금",$C128="개인카드"),K128+M128,0)+IF(OR($C128="현금",$C128="개인카드"),S128,0)+IF(OR($C128="현금",$C128="개인카드"),V128,0)</f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IF($G129="자가차량",('12상세'!$H$3*$J129)*120%,IF($G129="법인차량",'12상세'!$H$3*$J129,0))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>IF(OR($C129="현금",$C129="개인카드"),K129+M129,0)+IF(OR($C129="현금",$C129="개인카드"),S129,0)+IF(OR($C129="현금",$C129="개인카드"),V129,0)</f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IF($G130="자가차량",('12상세'!$H$3*$J130)*120%,IF($G130="법인차량",'12상세'!$H$3*$J130,0))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>IF(OR($C130="현금",$C130="개인카드"),K130+M130,0)+IF(OR($C130="현금",$C130="개인카드"),S130,0)+IF(OR($C130="현금",$C130="개인카드"),V130,0)</f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IF($G131="자가차량",('12상세'!$H$3*$J131)*120%,IF($G131="법인차량",'12상세'!$H$3*$J131,0))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>IF(OR($C131="현금",$C131="개인카드"),K131+M131,0)+IF(OR($C131="현금",$C131="개인카드"),S131,0)+IF(OR($C131="현금",$C131="개인카드"),V131,0)</f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IF($G132="자가차량",('12상세'!$H$3*$J132)*120%,IF($G132="법인차량",'12상세'!$H$3*$J132,0))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ref="Y132:Y137" si="7">IF(OR($C132="현금",$C132="개인카드"),K132+M132,0)+IF(OR($C132="현금",$C132="개인카드"),S132,0)+IF(OR($C132="현금",$C132="개인카드"),V132,0)</f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IF($G133="자가차량",('12상세'!$H$3*$J133)*120%,IF($G133="법인차량",'12상세'!$H$3*$J133,0))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si="7"/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IF($G134="자가차량",('12상세'!$H$3*$J134)*120%,IF($G134="법인차량",'12상세'!$H$3*$J134,0))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si="7"/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IF($G135="자가차량",('12상세'!$H$3*$J135)*120%,IF($G135="법인차량",'12상세'!$H$3*$J135,0))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7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IF($G136="자가차량",('12상세'!$H$3*$J136)*120%,IF($G136="법인차량",'12상세'!$H$3*$J136,0))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7"/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IF($G137="자가차량",('12상세'!$H$3*$J137)*120%,IF($G137="법인차량",'12상세'!$H$3*$J137,0))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7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IF($G138="자가차량",('12상세'!$H$3*$J138)*120%,IF($G138="법인차량",'12상세'!$H$3*$J138,0))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>IF(OR($C138="현금",$C138="개인카드"),K138+M138,0)+IF(OR($C138="현금",$C138="개인카드"),S138,0)+IF(OR($C138="현금",$C138="개인카드"),V138,0)</f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IF($G139="자가차량",('12상세'!$H$3*$J139)*120%,IF($G139="법인차량",'12상세'!$H$3*$J139,0))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>IF(OR($C139="현금",$C139="개인카드"),K139+M139,0)+IF(OR($C139="현금",$C139="개인카드"),S139,0)+IF(OR($C139="현금",$C139="개인카드"),V139,0)</f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IF($G140="자가차량",('12상세'!$H$3*$J140)*120%,IF($G140="법인차량",'12상세'!$H$3*$J140,0))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>IF(OR($C140="현금",$C140="개인카드"),K140+M140,0)+IF(OR($C140="현금",$C140="개인카드"),S140,0)+IF(OR($C140="현금",$C140="개인카드"),V140,0)</f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IF($G141="자가차량",('12상세'!$H$3*$J141)*120%,IF($G141="법인차량",'12상세'!$H$3*$J141,0))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>IF(OR($C141="현금",$C141="개인카드"),K141+M141,0)+IF(OR($C141="현금",$C141="개인카드"),S141,0)+IF(OR($C141="현금",$C141="개인카드"),V141,0)</f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IF($G142="자가차량",('12상세'!$H$3*$J142)*120%,IF($G142="법인차량",'12상세'!$H$3*$J142,0))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si="0"/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IF($G143="자가차량",('12상세'!$H$3*$J143)*120%,IF($G143="법인차량",'12상세'!$H$3*$J143,0))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23"/>
      <c r="H144" s="24"/>
      <c r="I144" s="24"/>
      <c r="J144" s="21"/>
      <c r="K144" s="44">
        <f>IF($G144="자가차량",('12상세'!$H$3*$J144)*120%,IF($G144="법인차량",'12상세'!$H$3*$J144,0))</f>
        <v>0</v>
      </c>
      <c r="L144" s="24"/>
      <c r="M144" s="30"/>
      <c r="N144" s="23"/>
      <c r="O144" s="24"/>
      <c r="P144" s="24"/>
      <c r="Q144" s="24"/>
      <c r="R144" s="24"/>
      <c r="S144" s="30"/>
      <c r="T144" s="23"/>
      <c r="U144" s="16"/>
      <c r="V144" s="30"/>
      <c r="W144" s="23"/>
      <c r="X144" s="24"/>
      <c r="Y144" s="15">
        <f t="shared" si="0"/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23"/>
      <c r="H145" s="24"/>
      <c r="I145" s="24"/>
      <c r="J145" s="21"/>
      <c r="K145" s="44">
        <f>IF($G145="자가차량",('12상세'!$H$3*$J145)*120%,IF($G145="법인차량",'12상세'!$H$3*$J145,0))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0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23"/>
      <c r="H146" s="24"/>
      <c r="I146" s="24"/>
      <c r="J146" s="21"/>
      <c r="K146" s="44">
        <f>IF($G146="자가차량",('12상세'!$H$3*$J146)*120%,IF($G146="법인차량",'12상세'!$H$3*$J146,0))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0"/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23"/>
      <c r="H147" s="24"/>
      <c r="I147" s="24"/>
      <c r="J147" s="21"/>
      <c r="K147" s="44">
        <f>IF($G147="자가차량",('12상세'!$H$3*$J147)*120%,IF($G147="법인차량",'12상세'!$H$3*$J147,0))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IF($G148="자가차량",('12상세'!$H$3*$J148)*120%,IF($G148="법인차량",'12상세'!$H$3*$J148,0))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IF($G149="자가차량",('12상세'!$H$3*$J149)*120%,IF($G149="법인차량",'12상세'!$H$3*$J149,0))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IF($G150="자가차량",('12상세'!$H$3*$J150)*120%,IF($G150="법인차량",'12상세'!$H$3*$J150,0))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IF($G151="자가차량",('12상세'!$H$3*$J151)*120%,IF($G151="법인차량",'12상세'!$H$3*$J151,0))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IF($G152="자가차량",('12상세'!$H$3*$J152)*120%,IF($G152="법인차량",'12상세'!$H$3*$J152,0))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IF($G153="자가차량",('12상세'!$H$3*$J153)*120%,IF($G153="법인차량",'12상세'!$H$3*$J153,0))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IF($G154="자가차량",('12상세'!$H$3*$J154)*120%,IF($G154="법인차량",'12상세'!$H$3*$J154,0))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thickBot="1" x14ac:dyDescent="0.35">
      <c r="A155" s="43"/>
      <c r="B155" s="52"/>
      <c r="C155" s="20"/>
      <c r="D155" s="20"/>
      <c r="E155" s="21"/>
      <c r="F155" s="22"/>
      <c r="G155" s="18"/>
      <c r="H155" s="25"/>
      <c r="I155" s="25"/>
      <c r="J155" s="26"/>
      <c r="K155" s="44">
        <f>IF($G155="자가차량",('12상세'!$H$3*$J155)*120%,IF($G155="법인차량",'12상세'!$H$3*$J155,0))</f>
        <v>0</v>
      </c>
      <c r="L155" s="16"/>
      <c r="M155" s="32"/>
      <c r="N155" s="28"/>
      <c r="O155" s="25"/>
      <c r="P155" s="25"/>
      <c r="Q155" s="16"/>
      <c r="R155" s="25"/>
      <c r="S155" s="32"/>
      <c r="T155" s="28"/>
      <c r="U155" s="16"/>
      <c r="V155" s="33"/>
      <c r="W155" s="34"/>
      <c r="X155" s="25"/>
      <c r="Y155" s="15">
        <f t="shared" si="0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0</v>
      </c>
      <c r="T156" s="48"/>
      <c r="U156" s="46"/>
      <c r="V156" s="49">
        <f>SUBTOTAL(109,V7:V155)</f>
        <v>0</v>
      </c>
      <c r="W156" s="48"/>
      <c r="X156" s="46"/>
      <c r="Y156" s="47">
        <f>SUBTOTAL(109,Y7:Y155)</f>
        <v>0</v>
      </c>
    </row>
    <row r="157" spans="1:25" ht="15.95" customHeight="1" x14ac:dyDescent="0.3">
      <c r="A157" s="81"/>
      <c r="B157" s="81"/>
      <c r="C157" s="81"/>
      <c r="D157" s="81"/>
      <c r="E157" s="81"/>
      <c r="F157" s="81"/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/>
  </sheetData>
  <sheetProtection algorithmName="SHA-512" hashValue="fsRKbclVS8mqUS7v33tdY70oALDoeWPPE/B1xQHyPtXyIWhBVvy3rtfc3VzyEqepRk6pYsVdG8XuX5dOpglfdw==" saltValue="JO494c46UmkYQPghLs+DNg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5">
    <cfRule type="expression" dxfId="2" priority="1">
      <formula>$B7="차량경비"</formula>
    </cfRule>
  </conditionalFormatting>
  <conditionalFormatting sqref="N7:S155">
    <cfRule type="expression" dxfId="1" priority="28">
      <formula>OR($B7="여비교통비",$B7="프로젝트경비")</formula>
    </cfRule>
  </conditionalFormatting>
  <conditionalFormatting sqref="T7:V155">
    <cfRule type="expression" dxfId="0" priority="29">
      <formula>$B7="접대비"</formula>
    </cfRule>
  </conditionalFormatting>
  <dataValidations count="12">
    <dataValidation type="list" allowBlank="1" showInputMessage="1" showErrorMessage="1" sqref="L7:L155" xr:uid="{00000000-0002-0000-1800-000000000000}">
      <formula1>"주차비, 통행료, 주유비"</formula1>
    </dataValidation>
    <dataValidation type="list" allowBlank="1" showInputMessage="1" showErrorMessage="1" sqref="U7:U155" xr:uid="{00000000-0002-0000-1800-000001000000}">
      <formula1>"승인, 미승인"</formula1>
    </dataValidation>
    <dataValidation type="list" allowBlank="1" showInputMessage="1" showErrorMessage="1" sqref="T7:T155" xr:uid="{00000000-0002-0000-1800-000002000000}">
      <formula1>"매출 전 접대, 매출 후 접대, 기타"</formula1>
    </dataValidation>
    <dataValidation type="list" allowBlank="1" showInputMessage="1" showErrorMessage="1" sqref="Q7:Q155" xr:uid="{00000000-0002-0000-1800-000003000000}">
      <formula1>"물품구매비, 숙박비, 조식비, 석식비, 내부회식비, 외부회식비"</formula1>
    </dataValidation>
    <dataValidation type="list" allowBlank="1" showInputMessage="1" showErrorMessage="1" sqref="N7:N155" xr:uid="{00000000-0002-0000-1800-000004000000}">
      <formula1>"버스, 기차, 택시, 지하철, 항공, 선박"</formula1>
    </dataValidation>
    <dataValidation type="list" allowBlank="1" showInputMessage="1" showErrorMessage="1" sqref="G7:G155" xr:uid="{00000000-0002-0000-1800-000005000000}">
      <formula1>"자가차량, 법인차량"</formula1>
    </dataValidation>
    <dataValidation type="list" allowBlank="1" showInputMessage="1" showErrorMessage="1" sqref="C7:C155" xr:uid="{00000000-0002-0000-1800-000006000000}">
      <formula1>"개인카드, 현금, 법인카드"</formula1>
    </dataValidation>
    <dataValidation type="list" allowBlank="1" showInputMessage="1" showErrorMessage="1" sqref="B7:B155" xr:uid="{00000000-0002-0000-1800-000007000000}">
      <formula1>"차량경비, 여비교통비, 프로젝트경비, 접대비"</formula1>
    </dataValidation>
    <dataValidation type="list" allowBlank="1" showInputMessage="1" showErrorMessage="1" sqref="F3" xr:uid="{00000000-0002-0000-1800-000008000000}">
      <formula1>"휘발유, 경유, LPG"</formula1>
    </dataValidation>
    <dataValidation type="list" allowBlank="1" showInputMessage="1" showErrorMessage="1" sqref="N156:Q156" xr:uid="{00000000-0002-0000-1800-000009000000}">
      <formula1>사용구분1</formula1>
    </dataValidation>
    <dataValidation type="list" allowBlank="1" showInputMessage="1" showErrorMessage="1" sqref="D2" xr:uid="{00000000-0002-0000-1800-00000A000000}">
      <formula1>"솔리드이엔지, 시스템뱅크, 광주시스템뱅크"</formula1>
    </dataValidation>
    <dataValidation type="list" allowBlank="1" showInputMessage="1" showErrorMessage="1" sqref="F2" xr:uid="{00000000-0002-0000-18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Y189"/>
  <sheetViews>
    <sheetView tabSelected="1" topLeftCell="J1" zoomScaleNormal="100" zoomScaleSheetLayoutView="70" workbookViewId="0">
      <selection activeCell="X19" sqref="X19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 t="s">
        <v>91</v>
      </c>
      <c r="C2" s="84" t="s">
        <v>31</v>
      </c>
      <c r="D2" s="83"/>
      <c r="E2" s="84" t="s">
        <v>87</v>
      </c>
      <c r="F2" s="83" t="s">
        <v>92</v>
      </c>
      <c r="G2" s="84" t="s">
        <v>80</v>
      </c>
      <c r="H2" s="83" t="s">
        <v>93</v>
      </c>
      <c r="I2" s="84" t="s">
        <v>4</v>
      </c>
      <c r="J2" s="85"/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 t="s">
        <v>94</v>
      </c>
      <c r="C3" s="88" t="s">
        <v>2</v>
      </c>
      <c r="D3" s="87" t="s">
        <v>95</v>
      </c>
      <c r="E3" s="88" t="s">
        <v>3</v>
      </c>
      <c r="F3" s="87" t="s">
        <v>96</v>
      </c>
      <c r="G3" s="89" t="s">
        <v>32</v>
      </c>
      <c r="H3" s="90">
        <v>148</v>
      </c>
      <c r="I3" s="89" t="s">
        <v>5</v>
      </c>
      <c r="J3" s="91"/>
      <c r="K3" s="4"/>
      <c r="L3" s="147"/>
      <c r="M3" s="94">
        <f>SUM('01상세'!K156)</f>
        <v>0</v>
      </c>
      <c r="N3" s="94">
        <f>SUM('01상세'!M156)</f>
        <v>0</v>
      </c>
      <c r="O3" s="94">
        <f>SUMIF(B7:B155,O2,S7:S155)</f>
        <v>42600</v>
      </c>
      <c r="P3" s="94">
        <f ca="1">SUMIF(B7:B156,P2,S7:S155)</f>
        <v>0</v>
      </c>
      <c r="Q3" s="94">
        <f>SUM('01상세'!V156)</f>
        <v>42100</v>
      </c>
      <c r="R3" s="94">
        <f ca="1">SUM(M3:Q3)</f>
        <v>84700</v>
      </c>
      <c r="S3" s="95">
        <f>Y156</f>
        <v>84700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>
        <v>45309</v>
      </c>
      <c r="B7" s="51" t="s">
        <v>97</v>
      </c>
      <c r="C7" s="16" t="s">
        <v>99</v>
      </c>
      <c r="D7" s="16"/>
      <c r="E7" s="16"/>
      <c r="F7" s="17"/>
      <c r="G7" s="18"/>
      <c r="H7" s="16"/>
      <c r="I7" s="16"/>
      <c r="J7" s="19"/>
      <c r="K7" s="44">
        <f>IF($G7="자가차량",('01상세'!$H$3*$J7)*120%,IF($G7="법인차량",'01상세'!$H$3*$J7,0))</f>
        <v>0</v>
      </c>
      <c r="L7" s="16"/>
      <c r="M7" s="27"/>
      <c r="N7" s="28" t="s">
        <v>100</v>
      </c>
      <c r="O7" s="16" t="s">
        <v>102</v>
      </c>
      <c r="P7" s="16" t="s">
        <v>103</v>
      </c>
      <c r="Q7" s="16"/>
      <c r="R7" s="16"/>
      <c r="S7" s="27">
        <v>23700</v>
      </c>
      <c r="T7" s="28"/>
      <c r="U7" s="16"/>
      <c r="V7" s="29"/>
      <c r="W7" s="28" t="s">
        <v>108</v>
      </c>
      <c r="X7" s="16" t="s">
        <v>109</v>
      </c>
      <c r="Y7" s="15">
        <f>IF(OR($C7="현금",$C7="개인카드"),K7+M7,0)+IF(OR($C7="현금",$C7="개인카드"),S7,0)+IF(OR($C7="현금",$C7="개인카드"),V7,0)</f>
        <v>23700</v>
      </c>
    </row>
    <row r="8" spans="1:25" s="35" customFormat="1" ht="15.95" customHeight="1" x14ac:dyDescent="0.3">
      <c r="A8" s="42">
        <v>45310</v>
      </c>
      <c r="B8" s="20" t="s">
        <v>98</v>
      </c>
      <c r="C8" s="20" t="s">
        <v>99</v>
      </c>
      <c r="D8" s="20"/>
      <c r="E8" s="21"/>
      <c r="F8" s="22"/>
      <c r="G8" s="23"/>
      <c r="H8" s="24"/>
      <c r="I8" s="24"/>
      <c r="J8" s="21"/>
      <c r="K8" s="44">
        <f>IF($G8="자가차량",('01상세'!$H$3*$J8)*120%,IF($G8="법인차량",'01상세'!$H$3*$J8,0))</f>
        <v>0</v>
      </c>
      <c r="L8" s="16"/>
      <c r="M8" s="27"/>
      <c r="N8" s="23"/>
      <c r="O8" s="24"/>
      <c r="P8" s="24"/>
      <c r="Q8" s="24"/>
      <c r="R8" s="24"/>
      <c r="S8" s="30"/>
      <c r="T8" s="23" t="s">
        <v>106</v>
      </c>
      <c r="U8" s="16" t="s">
        <v>107</v>
      </c>
      <c r="V8" s="30">
        <v>42100</v>
      </c>
      <c r="W8" s="28" t="s">
        <v>110</v>
      </c>
      <c r="X8" s="24" t="s">
        <v>111</v>
      </c>
      <c r="Y8" s="15">
        <f t="shared" ref="Y8:Y64" si="0">IF(OR($C8="현금",$C8="개인카드"),K8+M8,0)+IF(OR($C8="현금",$C8="개인카드"),S8,0)+IF(OR($C8="현금",$C8="개인카드"),V8,0)</f>
        <v>42100</v>
      </c>
    </row>
    <row r="9" spans="1:25" s="35" customFormat="1" ht="15.95" customHeight="1" x14ac:dyDescent="0.3">
      <c r="A9" s="42">
        <v>45317</v>
      </c>
      <c r="B9" s="51" t="s">
        <v>97</v>
      </c>
      <c r="C9" s="20" t="s">
        <v>99</v>
      </c>
      <c r="D9" s="24"/>
      <c r="E9" s="24"/>
      <c r="F9" s="22"/>
      <c r="G9" s="18"/>
      <c r="H9" s="24"/>
      <c r="I9" s="24"/>
      <c r="J9" s="21"/>
      <c r="K9" s="44">
        <f>IF($G9="자가차량",('01상세'!$H$3*$J9)*120%,IF($G9="법인차량",'01상세'!$H$3*$J9,0))</f>
        <v>0</v>
      </c>
      <c r="L9" s="16"/>
      <c r="M9" s="30"/>
      <c r="N9" s="28" t="s">
        <v>101</v>
      </c>
      <c r="O9" s="24" t="s">
        <v>104</v>
      </c>
      <c r="P9" s="24" t="s">
        <v>105</v>
      </c>
      <c r="Q9" s="16"/>
      <c r="R9" s="24"/>
      <c r="S9" s="30">
        <v>18900</v>
      </c>
      <c r="T9" s="28"/>
      <c r="U9" s="16"/>
      <c r="V9" s="31"/>
      <c r="W9" s="23" t="s">
        <v>108</v>
      </c>
      <c r="X9" s="24" t="s">
        <v>109</v>
      </c>
      <c r="Y9" s="15">
        <f t="shared" si="0"/>
        <v>18900</v>
      </c>
    </row>
    <row r="10" spans="1:25" s="35" customFormat="1" ht="15.95" customHeight="1" x14ac:dyDescent="0.3">
      <c r="A10" s="42"/>
      <c r="B10" s="51"/>
      <c r="C10" s="20"/>
      <c r="D10" s="24"/>
      <c r="E10" s="24"/>
      <c r="F10" s="22"/>
      <c r="G10" s="18"/>
      <c r="H10" s="24"/>
      <c r="I10" s="24"/>
      <c r="J10" s="21"/>
      <c r="K10" s="44">
        <f>IF($G10="자가차량",('01상세'!$H$3*$J10)*120%,IF($G10="법인차량",'01상세'!$H$3*$J10,0))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2"/>
      <c r="B11" s="51"/>
      <c r="C11" s="20"/>
      <c r="D11" s="24"/>
      <c r="E11" s="24"/>
      <c r="F11" s="22"/>
      <c r="G11" s="18"/>
      <c r="H11" s="24"/>
      <c r="I11" s="24"/>
      <c r="J11" s="21"/>
      <c r="K11" s="44">
        <f>IF($G11="자가차량",('01상세'!$H$3*$J11)*120%,IF($G11="법인차량",'01상세'!$H$3*$J11,0))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2"/>
      <c r="B12" s="51"/>
      <c r="C12" s="20"/>
      <c r="D12" s="24"/>
      <c r="E12" s="24"/>
      <c r="F12" s="22"/>
      <c r="G12" s="18"/>
      <c r="H12" s="24"/>
      <c r="I12" s="24"/>
      <c r="J12" s="21"/>
      <c r="K12" s="44">
        <f>IF($G12="자가차량",('01상세'!$H$3*$J12)*120%,IF($G12="법인차량",'01상세'!$H$3*$J12,0))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2"/>
      <c r="B13" s="51"/>
      <c r="C13" s="20"/>
      <c r="D13" s="24"/>
      <c r="E13" s="24"/>
      <c r="F13" s="22"/>
      <c r="G13" s="18"/>
      <c r="H13" s="24"/>
      <c r="I13" s="24"/>
      <c r="J13" s="21"/>
      <c r="K13" s="44">
        <f>IF($G13="자가차량",('01상세'!$H$3*$J13)*120%,IF($G13="법인차량",'01상세'!$H$3*$J13,0))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2"/>
      <c r="B14" s="51"/>
      <c r="C14" s="20"/>
      <c r="D14" s="24"/>
      <c r="E14" s="24"/>
      <c r="F14" s="22"/>
      <c r="G14" s="18"/>
      <c r="H14" s="24"/>
      <c r="I14" s="24"/>
      <c r="J14" s="21"/>
      <c r="K14" s="44">
        <f>IF($G14="자가차량",('01상세'!$H$3*$J14)*120%,IF($G14="법인차량",'01상세'!$H$3*$J14,0))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2"/>
      <c r="B15" s="51"/>
      <c r="C15" s="20"/>
      <c r="D15" s="24"/>
      <c r="E15" s="24"/>
      <c r="F15" s="22"/>
      <c r="G15" s="18"/>
      <c r="H15" s="24"/>
      <c r="I15" s="24"/>
      <c r="J15" s="21"/>
      <c r="K15" s="44">
        <f>IF($G15="자가차량",('01상세'!$H$3*$J15)*120%,IF($G15="법인차량",'01상세'!$H$3*$J15,0))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2"/>
      <c r="B16" s="51"/>
      <c r="C16" s="20"/>
      <c r="D16" s="24"/>
      <c r="E16" s="24"/>
      <c r="F16" s="22"/>
      <c r="G16" s="18"/>
      <c r="H16" s="24"/>
      <c r="I16" s="24"/>
      <c r="J16" s="21"/>
      <c r="K16" s="44">
        <f>IF($G16="자가차량",('01상세'!$H$3*$J16)*120%,IF($G16="법인차량",'01상세'!$H$3*$J16,0))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2"/>
      <c r="B17" s="51"/>
      <c r="C17" s="20"/>
      <c r="D17" s="24"/>
      <c r="E17" s="24"/>
      <c r="F17" s="22"/>
      <c r="G17" s="18"/>
      <c r="H17" s="24"/>
      <c r="I17" s="24"/>
      <c r="J17" s="21"/>
      <c r="K17" s="44">
        <f>IF($G17="자가차량",('01상세'!$H$3*$J17)*120%,IF($G17="법인차량",'01상세'!$H$3*$J17,0))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2"/>
      <c r="B18" s="51"/>
      <c r="C18" s="20"/>
      <c r="D18" s="24"/>
      <c r="E18" s="24"/>
      <c r="F18" s="22"/>
      <c r="G18" s="18"/>
      <c r="H18" s="24"/>
      <c r="I18" s="24"/>
      <c r="J18" s="21"/>
      <c r="K18" s="44">
        <f>IF($G18="자가차량",('01상세'!$H$3*$J18)*120%,IF($G18="법인차량",'01상세'!$H$3*$J18,0))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2"/>
      <c r="B19" s="51"/>
      <c r="C19" s="20"/>
      <c r="D19" s="24"/>
      <c r="E19" s="24"/>
      <c r="F19" s="22"/>
      <c r="G19" s="18"/>
      <c r="H19" s="24"/>
      <c r="I19" s="24"/>
      <c r="J19" s="21"/>
      <c r="K19" s="44">
        <f>IF($G19="자가차량",('01상세'!$H$3*$J19)*120%,IF($G19="법인차량",'01상세'!$H$3*$J19,0))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2"/>
      <c r="B20" s="51"/>
      <c r="C20" s="20"/>
      <c r="D20" s="24"/>
      <c r="E20" s="24"/>
      <c r="F20" s="22"/>
      <c r="G20" s="18"/>
      <c r="H20" s="24"/>
      <c r="I20" s="24"/>
      <c r="J20" s="21"/>
      <c r="K20" s="44">
        <f>IF($G20="자가차량",('01상세'!$H$3*$J20)*120%,IF($G20="법인차량",'01상세'!$H$3*$J20,0))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2"/>
      <c r="B21" s="51"/>
      <c r="C21" s="20"/>
      <c r="D21" s="24"/>
      <c r="E21" s="24"/>
      <c r="F21" s="22"/>
      <c r="G21" s="18"/>
      <c r="H21" s="24"/>
      <c r="I21" s="24"/>
      <c r="J21" s="21"/>
      <c r="K21" s="44">
        <f>IF($G21="자가차량",('01상세'!$H$3*$J21)*120%,IF($G21="법인차량",'01상세'!$H$3*$J21,0))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2"/>
      <c r="B22" s="51"/>
      <c r="C22" s="20"/>
      <c r="D22" s="24"/>
      <c r="E22" s="24"/>
      <c r="F22" s="22"/>
      <c r="G22" s="18"/>
      <c r="H22" s="24"/>
      <c r="I22" s="24"/>
      <c r="J22" s="21"/>
      <c r="K22" s="44">
        <f>IF($G22="자가차량",('01상세'!$H$3*$J22)*120%,IF($G22="법인차량",'01상세'!$H$3*$J22,0))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2"/>
      <c r="B23" s="51"/>
      <c r="C23" s="20"/>
      <c r="D23" s="24"/>
      <c r="E23" s="24"/>
      <c r="F23" s="22"/>
      <c r="G23" s="18"/>
      <c r="H23" s="24"/>
      <c r="I23" s="24"/>
      <c r="J23" s="21"/>
      <c r="K23" s="44">
        <f>IF($G23="자가차량",('01상세'!$H$3*$J23)*120%,IF($G23="법인차량",'01상세'!$H$3*$J23,0))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2"/>
      <c r="B24" s="51"/>
      <c r="C24" s="20"/>
      <c r="D24" s="24"/>
      <c r="E24" s="24"/>
      <c r="F24" s="22"/>
      <c r="G24" s="18"/>
      <c r="H24" s="24"/>
      <c r="I24" s="24"/>
      <c r="J24" s="21"/>
      <c r="K24" s="44">
        <f>IF($G24="자가차량",('01상세'!$H$3*$J24)*120%,IF($G24="법인차량",'01상세'!$H$3*$J24,0))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2"/>
      <c r="B25" s="51"/>
      <c r="C25" s="20"/>
      <c r="D25" s="24"/>
      <c r="E25" s="24"/>
      <c r="F25" s="22"/>
      <c r="G25" s="18"/>
      <c r="H25" s="24"/>
      <c r="I25" s="24"/>
      <c r="J25" s="21"/>
      <c r="K25" s="44">
        <f>IF($G25="자가차량",('01상세'!$H$3*$J25)*120%,IF($G25="법인차량",'01상세'!$H$3*$J25,0))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2"/>
      <c r="B26" s="51"/>
      <c r="C26" s="20"/>
      <c r="D26" s="24"/>
      <c r="E26" s="24"/>
      <c r="F26" s="22"/>
      <c r="G26" s="18"/>
      <c r="H26" s="24"/>
      <c r="I26" s="24"/>
      <c r="J26" s="21"/>
      <c r="K26" s="44">
        <f>IF($G26="자가차량",('01상세'!$H$3*$J26)*120%,IF($G26="법인차량",'01상세'!$H$3*$J26,0))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2"/>
      <c r="B27" s="51"/>
      <c r="C27" s="20"/>
      <c r="D27" s="24"/>
      <c r="E27" s="24"/>
      <c r="F27" s="22"/>
      <c r="G27" s="18"/>
      <c r="H27" s="24"/>
      <c r="I27" s="24"/>
      <c r="J27" s="21"/>
      <c r="K27" s="44">
        <f>IF($G27="자가차량",('01상세'!$H$3*$J27)*120%,IF($G27="법인차량",'01상세'!$H$3*$J27,0))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2"/>
      <c r="B28" s="51"/>
      <c r="C28" s="20"/>
      <c r="D28" s="24"/>
      <c r="E28" s="24"/>
      <c r="F28" s="22"/>
      <c r="G28" s="18"/>
      <c r="H28" s="24"/>
      <c r="I28" s="24"/>
      <c r="J28" s="21"/>
      <c r="K28" s="44">
        <f>IF($G28="자가차량",('01상세'!$H$3*$J28)*120%,IF($G28="법인차량",'01상세'!$H$3*$J28,0))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ref="Y28:Y37" si="1">IF(OR($C28="현금",$C28="개인카드"),K28+M28,0)+IF(OR($C28="현금",$C28="개인카드"),S28,0)+IF(OR($C28="현금",$C28="개인카드"),V28,0)</f>
        <v>0</v>
      </c>
    </row>
    <row r="29" spans="1:25" s="35" customFormat="1" ht="15.95" customHeight="1" x14ac:dyDescent="0.3">
      <c r="A29" s="42"/>
      <c r="B29" s="51"/>
      <c r="C29" s="20"/>
      <c r="D29" s="24"/>
      <c r="E29" s="24"/>
      <c r="F29" s="22"/>
      <c r="G29" s="18"/>
      <c r="H29" s="24"/>
      <c r="I29" s="24"/>
      <c r="J29" s="21"/>
      <c r="K29" s="44">
        <f>IF($G29="자가차량",('01상세'!$H$3*$J29)*120%,IF($G29="법인차량",'01상세'!$H$3*$J29,0))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1"/>
        <v>0</v>
      </c>
    </row>
    <row r="30" spans="1:25" s="35" customFormat="1" ht="15.95" customHeight="1" x14ac:dyDescent="0.3">
      <c r="A30" s="42"/>
      <c r="B30" s="51"/>
      <c r="C30" s="20"/>
      <c r="D30" s="24"/>
      <c r="E30" s="24"/>
      <c r="F30" s="22"/>
      <c r="G30" s="18"/>
      <c r="H30" s="24"/>
      <c r="I30" s="24"/>
      <c r="J30" s="21"/>
      <c r="K30" s="44">
        <f>IF($G30="자가차량",('01상세'!$H$3*$J30)*120%,IF($G30="법인차량",'01상세'!$H$3*$J30,0))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1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IF($G31="자가차량",('01상세'!$H$3*$J31)*120%,IF($G31="법인차량",'01상세'!$H$3*$J31,0))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1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IF($G32="자가차량",('01상세'!$H$3*$J32)*120%,IF($G32="법인차량",'01상세'!$H$3*$J32,0))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1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IF($G33="자가차량",('01상세'!$H$3*$J33)*120%,IF($G33="법인차량",'01상세'!$H$3*$J33,0))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1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IF($G34="자가차량",('01상세'!$H$3*$J34)*120%,IF($G34="법인차량",'01상세'!$H$3*$J34,0))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1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IF($G35="자가차량",('01상세'!$H$3*$J35)*120%,IF($G35="법인차량",'01상세'!$H$3*$J35,0))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1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IF($G36="자가차량",('01상세'!$H$3*$J36)*120%,IF($G36="법인차량",'01상세'!$H$3*$J36,0))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1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IF($G37="자가차량",('01상세'!$H$3*$J37)*120%,IF($G37="법인차량",'01상세'!$H$3*$J37,0))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1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IF($G38="자가차량",('01상세'!$H$3*$J38)*120%,IF($G38="법인차량",'01상세'!$H$3*$J38,0))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0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IF($G39="자가차량",('01상세'!$H$3*$J39)*120%,IF($G39="법인차량",'01상세'!$H$3*$J39,0))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IF($G40="자가차량",('01상세'!$H$3*$J40)*120%,IF($G40="법인차량",'01상세'!$H$3*$J40,0))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IF($G41="자가차량",('01상세'!$H$3*$J41)*120%,IF($G41="법인차량",'01상세'!$H$3*$J41,0))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IF($G42="자가차량",('01상세'!$H$3*$J42)*120%,IF($G42="법인차량",'01상세'!$H$3*$J42,0))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IF($G43="자가차량",('01상세'!$H$3*$J43)*120%,IF($G43="법인차량",'01상세'!$H$3*$J43,0))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2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IF($G44="자가차량",('01상세'!$H$3*$J44)*120%,IF($G44="법인차량",'01상세'!$H$3*$J44,0))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2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IF($G45="자가차량",('01상세'!$H$3*$J45)*120%,IF($G45="법인차량",'01상세'!$H$3*$J45,0))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2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IF($G46="자가차량",('01상세'!$H$3*$J46)*120%,IF($G46="법인차량",'01상세'!$H$3*$J46,0))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IF($G47="자가차량",('01상세'!$H$3*$J47)*120%,IF($G47="법인차량",'01상세'!$H$3*$J47,0))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IF($G48="자가차량",('01상세'!$H$3*$J48)*120%,IF($G48="법인차량",'01상세'!$H$3*$J48,0))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IF($G49="자가차량",('01상세'!$H$3*$J49)*120%,IF($G49="법인차량",'01상세'!$H$3*$J49,0))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IF($G50="자가차량",('01상세'!$H$3*$J50)*120%,IF($G50="법인차량",'01상세'!$H$3*$J50,0))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IF($G51="자가차량",('01상세'!$H$3*$J51)*120%,IF($G51="법인차량",'01상세'!$H$3*$J51,0))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IF($G52="자가차량",('01상세'!$H$3*$J52)*120%,IF($G52="법인차량",'01상세'!$H$3*$J52,0))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IF($G53="자가차량",('01상세'!$H$3*$J53)*120%,IF($G53="법인차량",'01상세'!$H$3*$J53,0))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si="0"/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IF($G54="자가차량",('01상세'!$H$3*$J54)*120%,IF($G54="법인차량",'01상세'!$H$3*$J54,0))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0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IF($G55="자가차량",('01상세'!$H$3*$J55)*120%,IF($G55="법인차량",'01상세'!$H$3*$J55,0))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0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IF($G56="자가차량",('01상세'!$H$3*$J56)*120%,IF($G56="법인차량",'01상세'!$H$3*$J56,0))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0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IF($G57="자가차량",('01상세'!$H$3*$J57)*120%,IF($G57="법인차량",'01상세'!$H$3*$J57,0))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0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IF($G58="자가차량",('01상세'!$H$3*$J58)*120%,IF($G58="법인차량",'01상세'!$H$3*$J58,0))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0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IF($G59="자가차량",('01상세'!$H$3*$J59)*120%,IF($G59="법인차량",'01상세'!$H$3*$J59,0))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0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IF($G60="자가차량",('01상세'!$H$3*$J60)*120%,IF($G60="법인차량",'01상세'!$H$3*$J60,0))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0"/>
        <v>0</v>
      </c>
    </row>
    <row r="61" spans="1:25" s="35" customFormat="1" ht="15.95" customHeight="1" x14ac:dyDescent="0.3">
      <c r="A61" s="43"/>
      <c r="B61" s="20"/>
      <c r="C61" s="20"/>
      <c r="D61" s="20"/>
      <c r="E61" s="21"/>
      <c r="F61" s="22"/>
      <c r="G61" s="23"/>
      <c r="H61" s="24"/>
      <c r="I61" s="24"/>
      <c r="J61" s="21"/>
      <c r="K61" s="44">
        <f>IF($G61="자가차량",('01상세'!$H$3*$J61)*120%,IF($G61="법인차량",'01상세'!$H$3*$J61,0))</f>
        <v>0</v>
      </c>
      <c r="L61" s="24"/>
      <c r="M61" s="30"/>
      <c r="N61" s="23"/>
      <c r="O61" s="24"/>
      <c r="P61" s="24"/>
      <c r="Q61" s="24"/>
      <c r="R61" s="24"/>
      <c r="S61" s="30"/>
      <c r="T61" s="23"/>
      <c r="U61" s="16"/>
      <c r="V61" s="30"/>
      <c r="W61" s="23"/>
      <c r="X61" s="24"/>
      <c r="Y61" s="15">
        <f t="shared" si="0"/>
        <v>0</v>
      </c>
    </row>
    <row r="62" spans="1:25" s="35" customFormat="1" ht="15.95" customHeight="1" x14ac:dyDescent="0.3">
      <c r="A62" s="43"/>
      <c r="B62" s="20"/>
      <c r="C62" s="20"/>
      <c r="D62" s="20"/>
      <c r="E62" s="21"/>
      <c r="F62" s="22"/>
      <c r="G62" s="23"/>
      <c r="H62" s="24"/>
      <c r="I62" s="24"/>
      <c r="J62" s="21"/>
      <c r="K62" s="44">
        <f>IF($G62="자가차량",('01상세'!$H$3*$J62)*120%,IF($G62="법인차량",'01상세'!$H$3*$J62,0))</f>
        <v>0</v>
      </c>
      <c r="L62" s="24"/>
      <c r="M62" s="30"/>
      <c r="N62" s="23"/>
      <c r="O62" s="24"/>
      <c r="P62" s="24"/>
      <c r="Q62" s="24"/>
      <c r="R62" s="24"/>
      <c r="S62" s="30"/>
      <c r="T62" s="23"/>
      <c r="U62" s="16"/>
      <c r="V62" s="30"/>
      <c r="W62" s="23"/>
      <c r="X62" s="24"/>
      <c r="Y62" s="15">
        <f t="shared" si="0"/>
        <v>0</v>
      </c>
    </row>
    <row r="63" spans="1:25" s="35" customFormat="1" ht="15.95" customHeight="1" x14ac:dyDescent="0.3">
      <c r="A63" s="43"/>
      <c r="B63" s="20"/>
      <c r="C63" s="20"/>
      <c r="D63" s="20"/>
      <c r="E63" s="21"/>
      <c r="F63" s="22"/>
      <c r="G63" s="23"/>
      <c r="H63" s="24"/>
      <c r="I63" s="24"/>
      <c r="J63" s="21"/>
      <c r="K63" s="44">
        <f>IF($G63="자가차량",('01상세'!$H$3*$J63)*120%,IF($G63="법인차량",'01상세'!$H$3*$J63,0))</f>
        <v>0</v>
      </c>
      <c r="L63" s="24"/>
      <c r="M63" s="30"/>
      <c r="N63" s="23"/>
      <c r="O63" s="24"/>
      <c r="P63" s="24"/>
      <c r="Q63" s="24"/>
      <c r="R63" s="24"/>
      <c r="S63" s="30"/>
      <c r="T63" s="23"/>
      <c r="U63" s="16"/>
      <c r="V63" s="30"/>
      <c r="W63" s="23"/>
      <c r="X63" s="24"/>
      <c r="Y63" s="15">
        <f t="shared" si="0"/>
        <v>0</v>
      </c>
    </row>
    <row r="64" spans="1:25" s="35" customFormat="1" ht="15.95" customHeight="1" x14ac:dyDescent="0.3">
      <c r="A64" s="43"/>
      <c r="B64" s="20"/>
      <c r="C64" s="20"/>
      <c r="D64" s="20"/>
      <c r="E64" s="21"/>
      <c r="F64" s="22"/>
      <c r="G64" s="23"/>
      <c r="H64" s="24"/>
      <c r="I64" s="24"/>
      <c r="J64" s="21"/>
      <c r="K64" s="44">
        <f>IF($G64="자가차량",('01상세'!$H$3*$J64)*120%,IF($G64="법인차량",'01상세'!$H$3*$J64,0))</f>
        <v>0</v>
      </c>
      <c r="L64" s="24"/>
      <c r="M64" s="30"/>
      <c r="N64" s="23"/>
      <c r="O64" s="24"/>
      <c r="P64" s="24"/>
      <c r="Q64" s="24"/>
      <c r="R64" s="24"/>
      <c r="S64" s="30"/>
      <c r="T64" s="23"/>
      <c r="U64" s="16"/>
      <c r="V64" s="30"/>
      <c r="W64" s="23"/>
      <c r="X64" s="24"/>
      <c r="Y64" s="15">
        <f t="shared" si="0"/>
        <v>0</v>
      </c>
    </row>
    <row r="65" spans="1:25" s="35" customFormat="1" ht="15.95" customHeight="1" x14ac:dyDescent="0.3">
      <c r="A65" s="43"/>
      <c r="B65" s="20"/>
      <c r="C65" s="20"/>
      <c r="D65" s="20"/>
      <c r="E65" s="21"/>
      <c r="F65" s="22"/>
      <c r="G65" s="23"/>
      <c r="H65" s="24"/>
      <c r="I65" s="24"/>
      <c r="J65" s="21"/>
      <c r="K65" s="44">
        <f>IF($G65="자가차량",('01상세'!$H$3*$J65)*120%,IF($G65="법인차량",'01상세'!$H$3*$J65,0))</f>
        <v>0</v>
      </c>
      <c r="L65" s="24"/>
      <c r="M65" s="30"/>
      <c r="N65" s="23"/>
      <c r="O65" s="24"/>
      <c r="P65" s="24"/>
      <c r="Q65" s="24"/>
      <c r="R65" s="24"/>
      <c r="S65" s="30"/>
      <c r="T65" s="23"/>
      <c r="U65" s="16"/>
      <c r="V65" s="30"/>
      <c r="W65" s="23"/>
      <c r="X65" s="24"/>
      <c r="Y65" s="15">
        <f t="shared" ref="Y65:Y95" si="3"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IF($G66="자가차량",('01상세'!$H$3*$J66)*120%,IF($G66="법인차량",'01상세'!$H$3*$J66,0))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si="3"/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IF($G67="자가차량",('01상세'!$H$3*$J67)*120%,IF($G67="법인차량",'01상세'!$H$3*$J67,0))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3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IF($G68="자가차량",('01상세'!$H$3*$J68)*120%,IF($G68="법인차량",'01상세'!$H$3*$J68,0))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3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IF($G69="자가차량",('01상세'!$H$3*$J69)*120%,IF($G69="법인차량",'01상세'!$H$3*$J69,0))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3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IF($G70="자가차량",('01상세'!$H$3*$J70)*120%,IF($G70="법인차량",'01상세'!$H$3*$J70,0))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3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IF($G71="자가차량",('01상세'!$H$3*$J71)*120%,IF($G71="법인차량",'01상세'!$H$3*$J71,0))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3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IF($G72="자가차량",('01상세'!$H$3*$J72)*120%,IF($G72="법인차량",'01상세'!$H$3*$J72,0))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 t="shared" si="3"/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IF($G73="자가차량",('01상세'!$H$3*$J73)*120%,IF($G73="법인차량",'01상세'!$H$3*$J73,0))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 t="shared" si="3"/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IF($G74="자가차량",('01상세'!$H$3*$J74)*120%,IF($G74="법인차량",'01상세'!$H$3*$J74,0))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 t="shared" si="3"/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IF($G75="자가차량",('01상세'!$H$3*$J75)*120%,IF($G75="법인차량",'01상세'!$H$3*$J75,0))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 t="shared" si="3"/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IF($G76="자가차량",('01상세'!$H$3*$J76)*120%,IF($G76="법인차량",'01상세'!$H$3*$J76,0))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si="3"/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IF($G77="자가차량",('01상세'!$H$3*$J77)*120%,IF($G77="법인차량",'01상세'!$H$3*$J77,0))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3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IF($G78="자가차량",('01상세'!$H$3*$J78)*120%,IF($G78="법인차량",'01상세'!$H$3*$J78,0))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3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IF($G79="자가차량",('01상세'!$H$3*$J79)*120%,IF($G79="법인차량",'01상세'!$H$3*$J79,0))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3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IF($G80="자가차량",('01상세'!$H$3*$J80)*120%,IF($G80="법인차량",'01상세'!$H$3*$J80,0))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3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IF($G81="자가차량",('01상세'!$H$3*$J81)*120%,IF($G81="법인차량",'01상세'!$H$3*$J81,0))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3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IF($G82="자가차량",('01상세'!$H$3*$J82)*120%,IF($G82="법인차량",'01상세'!$H$3*$J82,0))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3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IF($G83="자가차량",('01상세'!$H$3*$J83)*120%,IF($G83="법인차량",'01상세'!$H$3*$J83,0))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3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IF($G84="자가차량",('01상세'!$H$3*$J84)*120%,IF($G84="법인차량",'01상세'!$H$3*$J84,0))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3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IF($G85="자가차량",('01상세'!$H$3*$J85)*120%,IF($G85="법인차량",'01상세'!$H$3*$J85,0))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3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IF($G86="자가차량",('01상세'!$H$3*$J86)*120%,IF($G86="법인차량",'01상세'!$H$3*$J86,0))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3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IF($G87="자가차량",('01상세'!$H$3*$J87)*120%,IF($G87="법인차량",'01상세'!$H$3*$J87,0))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3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IF($G88="자가차량",('01상세'!$H$3*$J88)*120%,IF($G88="법인차량",'01상세'!$H$3*$J88,0))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3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IF($G89="자가차량",('01상세'!$H$3*$J89)*120%,IF($G89="법인차량",'01상세'!$H$3*$J89,0))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3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IF($G90="자가차량",('01상세'!$H$3*$J90)*120%,IF($G90="법인차량",'01상세'!$H$3*$J90,0))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3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IF($G91="자가차량",('01상세'!$H$3*$J91)*120%,IF($G91="법인차량",'01상세'!$H$3*$J91,0))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3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IF($G92="자가차량",('01상세'!$H$3*$J92)*120%,IF($G92="법인차량",'01상세'!$H$3*$J92,0))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3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IF($G93="자가차량",('01상세'!$H$3*$J93)*120%,IF($G93="법인차량",'01상세'!$H$3*$J93,0))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3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IF($G94="자가차량",('01상세'!$H$3*$J94)*120%,IF($G94="법인차량",'01상세'!$H$3*$J94,0))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3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IF($G95="자가차량",('01상세'!$H$3*$J95)*120%,IF($G95="법인차량",'01상세'!$H$3*$J95,0))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3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IF($G96="자가차량",('01상세'!$H$3*$J96)*120%,IF($G96="법인차량",'01상세'!$H$3*$J96,0))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>IF(OR($C96="현금",$C96="개인카드"),K96+M96,0)+IF(OR($C96="현금",$C96="개인카드"),S96,0)+IF(OR($C96="현금",$C96="개인카드"),V96,0)</f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IF($G97="자가차량",('01상세'!$H$3*$J97)*120%,IF($G97="법인차량",'01상세'!$H$3*$J97,0))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>IF(OR($C97="현금",$C97="개인카드"),K97+M97,0)+IF(OR($C97="현금",$C97="개인카드"),S97,0)+IF(OR($C97="현금",$C97="개인카드"),V97,0)</f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IF($G98="자가차량",('01상세'!$H$3*$J98)*120%,IF($G98="법인차량",'01상세'!$H$3*$J98,0))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>IF(OR($C98="현금",$C98="개인카드"),K98+M98,0)+IF(OR($C98="현금",$C98="개인카드"),S98,0)+IF(OR($C98="현금",$C98="개인카드"),V98,0)</f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IF($G99="자가차량",('01상세'!$H$3*$J99)*120%,IF($G99="법인차량",'01상세'!$H$3*$J99,0))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>IF(OR($C99="현금",$C99="개인카드"),K99+M99,0)+IF(OR($C99="현금",$C99="개인카드"),S99,0)+IF(OR($C99="현금",$C99="개인카드"),V99,0)</f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IF($G100="자가차량",('01상세'!$H$3*$J100)*120%,IF($G100="법인차량",'01상세'!$H$3*$J100,0))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ref="Y100:Y105" si="4">IF(OR($C100="현금",$C100="개인카드"),K100+M100,0)+IF(OR($C100="현금",$C100="개인카드"),S100,0)+IF(OR($C100="현금",$C100="개인카드"),V100,0)</f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IF($G101="자가차량",('01상세'!$H$3*$J101)*120%,IF($G101="법인차량",'01상세'!$H$3*$J101,0))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4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IF($G102="자가차량",('01상세'!$H$3*$J102)*120%,IF($G102="법인차량",'01상세'!$H$3*$J102,0))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4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IF($G103="자가차량",('01상세'!$H$3*$J103)*120%,IF($G103="법인차량",'01상세'!$H$3*$J103,0))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4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IF($G104="자가차량",('01상세'!$H$3*$J104)*120%,IF($G104="법인차량",'01상세'!$H$3*$J104,0))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4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IF($G105="자가차량",('01상세'!$H$3*$J105)*120%,IF($G105="법인차량",'01상세'!$H$3*$J105,0))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 t="shared" si="4"/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IF($G106="자가차량",('01상세'!$H$3*$J106)*120%,IF($G106="법인차량",'01상세'!$H$3*$J106,0))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IF($G107="자가차량",('01상세'!$H$3*$J107)*120%,IF($G107="법인차량",'01상세'!$H$3*$J107,0))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IF($G108="자가차량",('01상세'!$H$3*$J108)*120%,IF($G108="법인차량",'01상세'!$H$3*$J108,0))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IF($G109="자가차량",('01상세'!$H$3*$J109)*120%,IF($G109="법인차량",'01상세'!$H$3*$J109,0))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IF($G110="자가차량",('01상세'!$H$3*$J110)*120%,IF($G110="법인차량",'01상세'!$H$3*$J110,0))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ref="Y110:Y131" si="5">IF(OR($C110="현금",$C110="개인카드"),K110+M110,0)+IF(OR($C110="현금",$C110="개인카드"),S110,0)+IF(OR($C110="현금",$C110="개인카드"),V110,0)</f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IF($G111="자가차량",('01상세'!$H$3*$J111)*120%,IF($G111="법인차량",'01상세'!$H$3*$J111,0))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5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IF($G112="자가차량",('01상세'!$H$3*$J112)*120%,IF($G112="법인차량",'01상세'!$H$3*$J112,0))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5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IF($G113="자가차량",('01상세'!$H$3*$J113)*120%,IF($G113="법인차량",'01상세'!$H$3*$J113,0))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5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IF($G114="자가차량",('01상세'!$H$3*$J114)*120%,IF($G114="법인차량",'01상세'!$H$3*$J114,0))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5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IF($G115="자가차량",('01상세'!$H$3*$J115)*120%,IF($G115="법인차량",'01상세'!$H$3*$J115,0))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 t="shared" si="5"/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IF($G116="자가차량",('01상세'!$H$3*$J116)*120%,IF($G116="법인차량",'01상세'!$H$3*$J116,0))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 t="shared" si="5"/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IF($G117="자가차량",('01상세'!$H$3*$J117)*120%,IF($G117="법인차량",'01상세'!$H$3*$J117,0))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 t="shared" si="5"/>
        <v>0</v>
      </c>
    </row>
    <row r="118" spans="1:25" s="35" customFormat="1" ht="15.95" customHeight="1" x14ac:dyDescent="0.3">
      <c r="A118" s="43"/>
      <c r="B118" s="20"/>
      <c r="C118" s="20"/>
      <c r="D118" s="20"/>
      <c r="E118" s="21"/>
      <c r="F118" s="22"/>
      <c r="G118" s="23"/>
      <c r="H118" s="24"/>
      <c r="I118" s="24"/>
      <c r="J118" s="21"/>
      <c r="K118" s="44">
        <f>IF($G118="자가차량",('01상세'!$H$3*$J118)*120%,IF($G118="법인차량",'01상세'!$H$3*$J118,0))</f>
        <v>0</v>
      </c>
      <c r="L118" s="24"/>
      <c r="M118" s="30"/>
      <c r="N118" s="23"/>
      <c r="O118" s="24"/>
      <c r="P118" s="24"/>
      <c r="Q118" s="24"/>
      <c r="R118" s="24"/>
      <c r="S118" s="30"/>
      <c r="T118" s="23"/>
      <c r="U118" s="16"/>
      <c r="V118" s="30"/>
      <c r="W118" s="23"/>
      <c r="X118" s="24"/>
      <c r="Y118" s="15">
        <f t="shared" si="5"/>
        <v>0</v>
      </c>
    </row>
    <row r="119" spans="1:25" s="35" customFormat="1" ht="15.95" customHeight="1" x14ac:dyDescent="0.3">
      <c r="A119" s="43"/>
      <c r="B119" s="20"/>
      <c r="C119" s="20"/>
      <c r="D119" s="20"/>
      <c r="E119" s="21"/>
      <c r="F119" s="22"/>
      <c r="G119" s="23"/>
      <c r="H119" s="24"/>
      <c r="I119" s="24"/>
      <c r="J119" s="21"/>
      <c r="K119" s="44">
        <f>IF($G119="자가차량",('01상세'!$H$3*$J119)*120%,IF($G119="법인차량",'01상세'!$H$3*$J119,0))</f>
        <v>0</v>
      </c>
      <c r="L119" s="24"/>
      <c r="M119" s="30"/>
      <c r="N119" s="23"/>
      <c r="O119" s="24"/>
      <c r="P119" s="24"/>
      <c r="Q119" s="24"/>
      <c r="R119" s="24"/>
      <c r="S119" s="30"/>
      <c r="T119" s="23"/>
      <c r="U119" s="16"/>
      <c r="V119" s="30"/>
      <c r="W119" s="23"/>
      <c r="X119" s="24"/>
      <c r="Y119" s="15">
        <f t="shared" si="5"/>
        <v>0</v>
      </c>
    </row>
    <row r="120" spans="1:25" s="35" customFormat="1" ht="15.95" customHeight="1" x14ac:dyDescent="0.3">
      <c r="A120" s="43"/>
      <c r="B120" s="20"/>
      <c r="C120" s="20"/>
      <c r="D120" s="20"/>
      <c r="E120" s="21"/>
      <c r="F120" s="22"/>
      <c r="G120" s="23"/>
      <c r="H120" s="24"/>
      <c r="I120" s="24"/>
      <c r="J120" s="21"/>
      <c r="K120" s="44">
        <f>IF($G120="자가차량",('01상세'!$H$3*$J120)*120%,IF($G120="법인차량",'01상세'!$H$3*$J120,0))</f>
        <v>0</v>
      </c>
      <c r="L120" s="24"/>
      <c r="M120" s="30"/>
      <c r="N120" s="23"/>
      <c r="O120" s="24"/>
      <c r="P120" s="24"/>
      <c r="Q120" s="24"/>
      <c r="R120" s="24"/>
      <c r="S120" s="30"/>
      <c r="T120" s="23"/>
      <c r="U120" s="16"/>
      <c r="V120" s="30"/>
      <c r="W120" s="23"/>
      <c r="X120" s="24"/>
      <c r="Y120" s="15">
        <f t="shared" si="5"/>
        <v>0</v>
      </c>
    </row>
    <row r="121" spans="1:25" s="35" customFormat="1" ht="15.95" customHeight="1" x14ac:dyDescent="0.3">
      <c r="A121" s="43"/>
      <c r="B121" s="20"/>
      <c r="C121" s="20"/>
      <c r="D121" s="20"/>
      <c r="E121" s="21"/>
      <c r="F121" s="22"/>
      <c r="G121" s="23"/>
      <c r="H121" s="24"/>
      <c r="I121" s="24"/>
      <c r="J121" s="21"/>
      <c r="K121" s="44">
        <f>IF($G121="자가차량",('01상세'!$H$3*$J121)*120%,IF($G121="법인차량",'01상세'!$H$3*$J121,0))</f>
        <v>0</v>
      </c>
      <c r="L121" s="24"/>
      <c r="M121" s="30"/>
      <c r="N121" s="23"/>
      <c r="O121" s="24"/>
      <c r="P121" s="24"/>
      <c r="Q121" s="24"/>
      <c r="R121" s="24"/>
      <c r="S121" s="30"/>
      <c r="T121" s="23"/>
      <c r="U121" s="16"/>
      <c r="V121" s="30"/>
      <c r="W121" s="23"/>
      <c r="X121" s="24"/>
      <c r="Y121" s="15">
        <f t="shared" si="5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IF($G122="자가차량",('01상세'!$H$3*$J122)*120%,IF($G122="법인차량",'01상세'!$H$3*$J122,0))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5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IF($G123="자가차량",('01상세'!$H$3*$J123)*120%,IF($G123="법인차량",'01상세'!$H$3*$J123,0))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5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IF($G124="자가차량",('01상세'!$H$3*$J124)*120%,IF($G124="법인차량",'01상세'!$H$3*$J124,0))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si="5"/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IF($G125="자가차량",('01상세'!$H$3*$J125)*120%,IF($G125="법인차량",'01상세'!$H$3*$J125,0))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5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IF($G126="자가차량",('01상세'!$H$3*$J126)*120%,IF($G126="법인차량",'01상세'!$H$3*$J126,0))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5"/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IF($G127="자가차량",('01상세'!$H$3*$J127)*120%,IF($G127="법인차량",'01상세'!$H$3*$J127,0))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si="5"/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IF($G128="자가차량",('01상세'!$H$3*$J128)*120%,IF($G128="법인차량",'01상세'!$H$3*$J128,0))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si="5"/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IF($G129="자가차량",('01상세'!$H$3*$J129)*120%,IF($G129="법인차량",'01상세'!$H$3*$J129,0))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 t="shared" si="5"/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IF($G130="자가차량",('01상세'!$H$3*$J130)*120%,IF($G130="법인차량",'01상세'!$H$3*$J130,0))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 t="shared" si="5"/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IF($G131="자가차량",('01상세'!$H$3*$J131)*120%,IF($G131="법인차량",'01상세'!$H$3*$J131,0))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 t="shared" si="5"/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IF($G132="자가차량",('01상세'!$H$3*$J132)*120%,IF($G132="법인차량",'01상세'!$H$3*$J132,0))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>IF(OR($C132="현금",$C132="개인카드"),K132+M132,0)+IF(OR($C132="현금",$C132="개인카드"),S132,0)+IF(OR($C132="현금",$C132="개인카드"),V132,0)</f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IF($G133="자가차량",('01상세'!$H$3*$J133)*120%,IF($G133="법인차량",'01상세'!$H$3*$J133,0))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>IF(OR($C133="현금",$C133="개인카드"),K133+M133,0)+IF(OR($C133="현금",$C133="개인카드"),S133,0)+IF(OR($C133="현금",$C133="개인카드"),V133,0)</f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IF($G134="자가차량",('01상세'!$H$3*$J134)*120%,IF($G134="법인차량",'01상세'!$H$3*$J134,0))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>IF(OR($C134="현금",$C134="개인카드"),K134+M134,0)+IF(OR($C134="현금",$C134="개인카드"),S134,0)+IF(OR($C134="현금",$C134="개인카드"),V134,0)</f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IF($G135="자가차량",('01상세'!$H$3*$J135)*120%,IF($G135="법인차량",'01상세'!$H$3*$J135,0))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>IF(OR($C135="현금",$C135="개인카드"),K135+M135,0)+IF(OR($C135="현금",$C135="개인카드"),S135,0)+IF(OR($C135="현금",$C135="개인카드"),V135,0)</f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IF($G136="자가차량",('01상세'!$H$3*$J136)*120%,IF($G136="법인차량",'01상세'!$H$3*$J136,0))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ref="Y136:Y141" si="6">IF(OR($C136="현금",$C136="개인카드"),K136+M136,0)+IF(OR($C136="현금",$C136="개인카드"),S136,0)+IF(OR($C136="현금",$C136="개인카드"),V136,0)</f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IF($G137="자가차량",('01상세'!$H$3*$J137)*120%,IF($G137="법인차량",'01상세'!$H$3*$J137,0))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6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IF($G138="자가차량",('01상세'!$H$3*$J138)*120%,IF($G138="법인차량",'01상세'!$H$3*$J138,0))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 t="shared" si="6"/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IF($G139="자가차량",('01상세'!$H$3*$J139)*120%,IF($G139="법인차량",'01상세'!$H$3*$J139,0))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 t="shared" si="6"/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IF($G140="자가차량",('01상세'!$H$3*$J140)*120%,IF($G140="법인차량",'01상세'!$H$3*$J140,0))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 t="shared" si="6"/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IF($G141="자가차량",('01상세'!$H$3*$J141)*120%,IF($G141="법인차량",'01상세'!$H$3*$J141,0))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 t="shared" si="6"/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IF($G142="자가차량",('01상세'!$H$3*$J142)*120%,IF($G142="법인차량",'01상세'!$H$3*$J142,0))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>IF(OR($C142="현금",$C142="개인카드"),K142+M142,0)+IF(OR($C142="현금",$C142="개인카드"),S142,0)+IF(OR($C142="현금",$C142="개인카드"),V142,0)</f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IF($G143="자가차량",('01상세'!$H$3*$J143)*120%,IF($G143="법인차량",'01상세'!$H$3*$J143,0))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>IF(OR($C143="현금",$C143="개인카드"),K143+M143,0)+IF(OR($C143="현금",$C143="개인카드"),S143,0)+IF(OR($C143="현금",$C143="개인카드"),V143,0)</f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18"/>
      <c r="H144" s="24"/>
      <c r="I144" s="24"/>
      <c r="J144" s="21"/>
      <c r="K144" s="44">
        <f>IF($G144="자가차량",('01상세'!$H$3*$J144)*120%,IF($G144="법인차량",'01상세'!$H$3*$J144,0))</f>
        <v>0</v>
      </c>
      <c r="L144" s="16"/>
      <c r="M144" s="30"/>
      <c r="N144" s="28"/>
      <c r="O144" s="24"/>
      <c r="P144" s="24"/>
      <c r="Q144" s="16"/>
      <c r="R144" s="24"/>
      <c r="S144" s="30"/>
      <c r="T144" s="28"/>
      <c r="U144" s="16"/>
      <c r="V144" s="31"/>
      <c r="W144" s="23"/>
      <c r="X144" s="24"/>
      <c r="Y144" s="15">
        <f>IF(OR($C144="현금",$C144="개인카드"),K144+M144,0)+IF(OR($C144="현금",$C144="개인카드"),S144,0)+IF(OR($C144="현금",$C144="개인카드"),V144,0)</f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18"/>
      <c r="H145" s="24"/>
      <c r="I145" s="24"/>
      <c r="J145" s="21"/>
      <c r="K145" s="44">
        <f>IF($G145="자가차량",('01상세'!$H$3*$J145)*120%,IF($G145="법인차량",'01상세'!$H$3*$J145,0))</f>
        <v>0</v>
      </c>
      <c r="L145" s="16"/>
      <c r="M145" s="30"/>
      <c r="N145" s="28"/>
      <c r="O145" s="24"/>
      <c r="P145" s="24"/>
      <c r="Q145" s="16"/>
      <c r="R145" s="24"/>
      <c r="S145" s="30"/>
      <c r="T145" s="28"/>
      <c r="U145" s="16"/>
      <c r="V145" s="31"/>
      <c r="W145" s="23"/>
      <c r="X145" s="24"/>
      <c r="Y145" s="15">
        <f>IF(OR($C145="현금",$C145="개인카드"),K145+M145,0)+IF(OR($C145="현금",$C145="개인카드"),S145,0)+IF(OR($C145="현금",$C145="개인카드"),V145,0)</f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18"/>
      <c r="H146" s="24"/>
      <c r="I146" s="24"/>
      <c r="J146" s="21"/>
      <c r="K146" s="44">
        <f>IF($G146="자가차량",('01상세'!$H$3*$J146)*120%,IF($G146="법인차량",'01상세'!$H$3*$J146,0))</f>
        <v>0</v>
      </c>
      <c r="L146" s="16"/>
      <c r="M146" s="30"/>
      <c r="N146" s="28"/>
      <c r="O146" s="24"/>
      <c r="P146" s="24"/>
      <c r="Q146" s="16"/>
      <c r="R146" s="24"/>
      <c r="S146" s="30"/>
      <c r="T146" s="28"/>
      <c r="U146" s="16"/>
      <c r="V146" s="31"/>
      <c r="W146" s="23"/>
      <c r="X146" s="24"/>
      <c r="Y146" s="15">
        <f t="shared" ref="Y146:Y155" si="7">IF(OR($C146="현금",$C146="개인카드"),K146+M146,0)+IF(OR($C146="현금",$C146="개인카드"),S146,0)+IF(OR($C146="현금",$C146="개인카드"),V146,0)</f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18"/>
      <c r="H147" s="24"/>
      <c r="I147" s="24"/>
      <c r="J147" s="21"/>
      <c r="K147" s="44">
        <f>IF($G147="자가차량",('01상세'!$H$3*$J147)*120%,IF($G147="법인차량",'01상세'!$H$3*$J147,0))</f>
        <v>0</v>
      </c>
      <c r="L147" s="16"/>
      <c r="M147" s="30"/>
      <c r="N147" s="28"/>
      <c r="O147" s="24"/>
      <c r="P147" s="24"/>
      <c r="Q147" s="16"/>
      <c r="R147" s="24"/>
      <c r="S147" s="30"/>
      <c r="T147" s="28"/>
      <c r="U147" s="16"/>
      <c r="V147" s="31"/>
      <c r="W147" s="23"/>
      <c r="X147" s="24"/>
      <c r="Y147" s="15">
        <f t="shared" si="7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IF($G148="자가차량",('01상세'!$H$3*$J148)*120%,IF($G148="법인차량",'01상세'!$H$3*$J148,0))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7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IF($G149="자가차량",('01상세'!$H$3*$J149)*120%,IF($G149="법인차량",'01상세'!$H$3*$J149,0))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7"/>
        <v>0</v>
      </c>
    </row>
    <row r="150" spans="1:25" s="35" customFormat="1" ht="15.95" customHeight="1" x14ac:dyDescent="0.3">
      <c r="A150" s="43"/>
      <c r="B150" s="51"/>
      <c r="C150" s="16"/>
      <c r="D150" s="24"/>
      <c r="E150" s="24"/>
      <c r="F150" s="22"/>
      <c r="G150" s="18"/>
      <c r="H150" s="24"/>
      <c r="I150" s="24"/>
      <c r="J150" s="21"/>
      <c r="K150" s="44">
        <f>IF($G150="자가차량",('01상세'!$H$3*$J150)*120%,IF($G150="법인차량",'01상세'!$H$3*$J150,0))</f>
        <v>0</v>
      </c>
      <c r="L150" s="16"/>
      <c r="M150" s="30"/>
      <c r="N150" s="28"/>
      <c r="O150" s="24"/>
      <c r="P150" s="24"/>
      <c r="Q150" s="16"/>
      <c r="R150" s="24"/>
      <c r="S150" s="30"/>
      <c r="T150" s="28"/>
      <c r="U150" s="16"/>
      <c r="V150" s="31"/>
      <c r="W150" s="23"/>
      <c r="X150" s="24"/>
      <c r="Y150" s="15">
        <f t="shared" si="7"/>
        <v>0</v>
      </c>
    </row>
    <row r="151" spans="1:25" s="35" customFormat="1" ht="15.95" customHeight="1" x14ac:dyDescent="0.3">
      <c r="A151" s="43"/>
      <c r="B151" s="51"/>
      <c r="C151" s="16"/>
      <c r="D151" s="24"/>
      <c r="E151" s="24"/>
      <c r="F151" s="22"/>
      <c r="G151" s="18"/>
      <c r="H151" s="24"/>
      <c r="I151" s="24"/>
      <c r="J151" s="21"/>
      <c r="K151" s="44">
        <f>IF($G151="자가차량",('01상세'!$H$3*$J151)*120%,IF($G151="법인차량",'01상세'!$H$3*$J151,0))</f>
        <v>0</v>
      </c>
      <c r="L151" s="16"/>
      <c r="M151" s="30"/>
      <c r="N151" s="28"/>
      <c r="O151" s="24"/>
      <c r="P151" s="24"/>
      <c r="Q151" s="16"/>
      <c r="R151" s="24"/>
      <c r="S151" s="30"/>
      <c r="T151" s="28"/>
      <c r="U151" s="16"/>
      <c r="V151" s="31"/>
      <c r="W151" s="23"/>
      <c r="X151" s="24"/>
      <c r="Y151" s="15">
        <f t="shared" si="7"/>
        <v>0</v>
      </c>
    </row>
    <row r="152" spans="1:25" s="35" customFormat="1" ht="15.95" customHeight="1" x14ac:dyDescent="0.3">
      <c r="A152" s="43"/>
      <c r="B152" s="51"/>
      <c r="C152" s="16"/>
      <c r="D152" s="24"/>
      <c r="E152" s="24"/>
      <c r="F152" s="22"/>
      <c r="G152" s="18"/>
      <c r="H152" s="24"/>
      <c r="I152" s="24"/>
      <c r="J152" s="21"/>
      <c r="K152" s="44">
        <f>IF($G152="자가차량",('01상세'!$H$3*$J152)*120%,IF($G152="법인차량",'01상세'!$H$3*$J152,0))</f>
        <v>0</v>
      </c>
      <c r="L152" s="16"/>
      <c r="M152" s="30"/>
      <c r="N152" s="28"/>
      <c r="O152" s="24"/>
      <c r="P152" s="24"/>
      <c r="Q152" s="16"/>
      <c r="R152" s="24"/>
      <c r="S152" s="30"/>
      <c r="T152" s="28"/>
      <c r="U152" s="16"/>
      <c r="V152" s="31"/>
      <c r="W152" s="23"/>
      <c r="X152" s="24"/>
      <c r="Y152" s="15">
        <f t="shared" si="7"/>
        <v>0</v>
      </c>
    </row>
    <row r="153" spans="1:25" s="35" customFormat="1" ht="15.95" customHeight="1" x14ac:dyDescent="0.3">
      <c r="A153" s="43"/>
      <c r="B153" s="51"/>
      <c r="C153" s="16"/>
      <c r="D153" s="24"/>
      <c r="E153" s="24"/>
      <c r="F153" s="22"/>
      <c r="G153" s="18"/>
      <c r="H153" s="24"/>
      <c r="I153" s="24"/>
      <c r="J153" s="21"/>
      <c r="K153" s="44">
        <f>IF($G153="자가차량",('01상세'!$H$3*$J153)*120%,IF($G153="법인차량",'01상세'!$H$3*$J153,0))</f>
        <v>0</v>
      </c>
      <c r="L153" s="16"/>
      <c r="M153" s="30"/>
      <c r="N153" s="28"/>
      <c r="O153" s="24"/>
      <c r="P153" s="24"/>
      <c r="Q153" s="16"/>
      <c r="R153" s="24"/>
      <c r="S153" s="30"/>
      <c r="T153" s="28"/>
      <c r="U153" s="16"/>
      <c r="V153" s="31"/>
      <c r="W153" s="23"/>
      <c r="X153" s="24"/>
      <c r="Y153" s="15">
        <f t="shared" si="7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IF($G154="자가차량",('01상세'!$H$3*$J154)*120%,IF($G154="법인차량",'01상세'!$H$3*$J154,0))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7"/>
        <v>0</v>
      </c>
    </row>
    <row r="155" spans="1:25" s="35" customFormat="1" ht="15.95" customHeight="1" thickBot="1" x14ac:dyDescent="0.35">
      <c r="A155" s="43"/>
      <c r="B155" s="20"/>
      <c r="C155" s="20"/>
      <c r="D155" s="20"/>
      <c r="E155" s="21"/>
      <c r="F155" s="22"/>
      <c r="G155" s="23"/>
      <c r="H155" s="24"/>
      <c r="I155" s="24"/>
      <c r="J155" s="21"/>
      <c r="K155" s="44">
        <f>IF($G155="자가차량",('01상세'!$H$3*$J155)*120%,IF($G155="법인차량",'01상세'!$H$3*$J155,0))</f>
        <v>0</v>
      </c>
      <c r="L155" s="24"/>
      <c r="M155" s="30"/>
      <c r="N155" s="23"/>
      <c r="O155" s="24"/>
      <c r="P155" s="24"/>
      <c r="Q155" s="24"/>
      <c r="R155" s="24"/>
      <c r="S155" s="30"/>
      <c r="T155" s="23"/>
      <c r="U155" s="16"/>
      <c r="V155" s="30"/>
      <c r="W155" s="23"/>
      <c r="X155" s="24"/>
      <c r="Y155" s="15">
        <f t="shared" si="7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42600</v>
      </c>
      <c r="T156" s="48"/>
      <c r="U156" s="46"/>
      <c r="V156" s="49">
        <f>SUBTOTAL(109,V7:V155)</f>
        <v>42100</v>
      </c>
      <c r="W156" s="48"/>
      <c r="X156" s="46"/>
      <c r="Y156" s="47">
        <f>SUBTOTAL(109,Y7:Y155)</f>
        <v>84700</v>
      </c>
    </row>
    <row r="157" spans="1:25" ht="13.5" customHeight="1" x14ac:dyDescent="0.3"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/>
  </sheetData>
  <sheetProtection algorithmName="SHA-512" hashValue="FTuCxHLNEeSszC1JlglKObSN6ixl3oZti0SSsnPkpzNqwgpjj5Ledr3S/prHS5KMXarjDjUbV7767H4lxCi92g==" saltValue="T+GK77hlsnXgbBSNrn9n3w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5:F5"/>
    <mergeCell ref="A1:Y1"/>
    <mergeCell ref="G5:M5"/>
    <mergeCell ref="N5:S5"/>
    <mergeCell ref="T5:V5"/>
    <mergeCell ref="L2:L3"/>
    <mergeCell ref="W5:Y5"/>
  </mergeCells>
  <phoneticPr fontId="1" type="noConversion"/>
  <conditionalFormatting sqref="G7:M155">
    <cfRule type="expression" dxfId="35" priority="6">
      <formula>$B7="차량경비"</formula>
    </cfRule>
  </conditionalFormatting>
  <conditionalFormatting sqref="N7:S155">
    <cfRule type="expression" dxfId="34" priority="1">
      <formula>OR($B7="여비교통비",$B7="프로젝트경비")</formula>
    </cfRule>
  </conditionalFormatting>
  <conditionalFormatting sqref="T7:V155">
    <cfRule type="expression" dxfId="33" priority="2">
      <formula>$B7="접대비"</formula>
    </cfRule>
  </conditionalFormatting>
  <dataValidations count="12">
    <dataValidation type="list" allowBlank="1" showInputMessage="1" showErrorMessage="1" sqref="N156:Q156" xr:uid="{00000000-0002-0000-0200-000000000000}">
      <formula1>사용구분1</formula1>
    </dataValidation>
    <dataValidation type="list" allowBlank="1" showInputMessage="1" showErrorMessage="1" sqref="F2" xr:uid="{00000000-0002-0000-0200-000001000000}">
      <formula1>"경영관리본부, 3DPLM사업부문, 솔루션사업부문, 미래사업연구부문, 미래경영기획부문, 커뮤니케이션본부"</formula1>
    </dataValidation>
    <dataValidation type="list" allowBlank="1" showInputMessage="1" showErrorMessage="1" sqref="F3" xr:uid="{00000000-0002-0000-0200-000002000000}">
      <formula1>"휘발유, 경유, LPG"</formula1>
    </dataValidation>
    <dataValidation type="list" allowBlank="1" showInputMessage="1" showErrorMessage="1" sqref="B7:B155" xr:uid="{00000000-0002-0000-0200-000003000000}">
      <formula1>"차량경비, 여비교통비, 프로젝트경비, 접대비"</formula1>
    </dataValidation>
    <dataValidation type="list" allowBlank="1" showInputMessage="1" showErrorMessage="1" sqref="C7:C155" xr:uid="{00000000-0002-0000-0200-000004000000}">
      <formula1>"개인카드, 현금, 법인카드"</formula1>
    </dataValidation>
    <dataValidation type="list" allowBlank="1" showInputMessage="1" showErrorMessage="1" sqref="G7:G155" xr:uid="{00000000-0002-0000-0200-000005000000}">
      <formula1>"자가차량, 법인차량"</formula1>
    </dataValidation>
    <dataValidation type="list" allowBlank="1" showInputMessage="1" showErrorMessage="1" sqref="N7:N155" xr:uid="{00000000-0002-0000-0200-000006000000}">
      <formula1>"버스, 기차, 택시, 지하철, 항공, 선박"</formula1>
    </dataValidation>
    <dataValidation type="list" allowBlank="1" showInputMessage="1" showErrorMessage="1" sqref="Q7:Q155" xr:uid="{00000000-0002-0000-0200-000007000000}">
      <formula1>"물품구매비, 숙박비, 조식비, 석식비, 내부회식비, 외부회식비"</formula1>
    </dataValidation>
    <dataValidation type="list" allowBlank="1" showInputMessage="1" showErrorMessage="1" sqref="T7:T155" xr:uid="{00000000-0002-0000-0200-000008000000}">
      <formula1>"매출 전 접대, 매출 후 접대, 기타"</formula1>
    </dataValidation>
    <dataValidation type="list" allowBlank="1" showInputMessage="1" showErrorMessage="1" sqref="U7:U155" xr:uid="{00000000-0002-0000-0200-000009000000}">
      <formula1>"승인, 미승인"</formula1>
    </dataValidation>
    <dataValidation type="list" allowBlank="1" showInputMessage="1" showErrorMessage="1" sqref="L7:L155" xr:uid="{00000000-0002-0000-0200-00000A000000}">
      <formula1>"주차비, 통행료, 주유비"</formula1>
    </dataValidation>
    <dataValidation type="list" allowBlank="1" showInputMessage="1" showErrorMessage="1" sqref="D2" xr:uid="{00000000-0002-0000-0200-00000B000000}">
      <formula1>"솔리드이엔지, 시스템뱅크, 광주시스템뱅크"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  <colBreaks count="1" manualBreakCount="1">
    <brk id="27" max="1048575" man="1"/>
  </colBreaks>
  <ignoredErrors>
    <ignoredError sqref="K156" calculatedColum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7"/>
  <sheetViews>
    <sheetView zoomScaleNormal="100" workbookViewId="0">
      <selection activeCell="B34" sqref="B34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'02상세'!A1:Y1</f>
        <v>경비 정산 일지(02월)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 t="str">
        <f>'02상세'!B2</f>
        <v>이정원</v>
      </c>
      <c r="C4" s="78" t="s">
        <v>81</v>
      </c>
      <c r="D4" s="77">
        <f>'02상세'!D2</f>
        <v>0</v>
      </c>
      <c r="E4" s="56" t="s">
        <v>64</v>
      </c>
      <c r="F4" s="64"/>
    </row>
    <row r="5" spans="1:6" ht="20.25" customHeight="1" x14ac:dyDescent="0.3">
      <c r="A5" s="76" t="s">
        <v>85</v>
      </c>
      <c r="B5" s="77" t="str">
        <f>'02상세'!F2</f>
        <v>3DPLM사업부문</v>
      </c>
      <c r="C5" s="78" t="s">
        <v>83</v>
      </c>
      <c r="D5" s="77" t="str">
        <f>'02상세'!H2</f>
        <v>디지털 MES 컨설팅팀</v>
      </c>
      <c r="E5" s="5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74">
        <f>'02상세'!M3+'02상세'!N3</f>
        <v>0</v>
      </c>
      <c r="B9" s="74">
        <f>'02상세'!O3</f>
        <v>0</v>
      </c>
      <c r="C9" s="74">
        <f ca="1">'02상세'!P3</f>
        <v>0</v>
      </c>
      <c r="D9" s="74">
        <f>'02상세'!Q3</f>
        <v>147000</v>
      </c>
      <c r="E9" s="74">
        <f ca="1">'02상세'!R3</f>
        <v>147000</v>
      </c>
      <c r="F9" s="74">
        <f>'02상세'!S3</f>
        <v>147000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75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cQ+9MsFcpfRVugOtlq4spnIb9x2PvuszY+wWbftinTzh8SAeqvJ9J7NYZ70xlpLqfoG9G9lHohxMWc1nVusn+Q==" saltValue="+b7mloQqDttd+KZGQ+zgbA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Y185"/>
  <sheetViews>
    <sheetView zoomScaleNormal="100" zoomScaleSheetLayoutView="70" workbookViewId="0">
      <pane xSplit="1" ySplit="6" topLeftCell="B7" activePane="bottomRight" state="frozen"/>
      <selection activeCell="A7" sqref="A7:F7"/>
      <selection pane="topRight" activeCell="A7" sqref="A7:F7"/>
      <selection pane="bottomLeft" activeCell="A7" sqref="A7:F7"/>
      <selection pane="bottomRight" activeCell="L22" sqref="L2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 t="s">
        <v>91</v>
      </c>
      <c r="C2" s="84" t="s">
        <v>31</v>
      </c>
      <c r="D2" s="83"/>
      <c r="E2" s="84" t="s">
        <v>87</v>
      </c>
      <c r="F2" s="83" t="s">
        <v>92</v>
      </c>
      <c r="G2" s="84" t="s">
        <v>80</v>
      </c>
      <c r="H2" s="83" t="s">
        <v>93</v>
      </c>
      <c r="I2" s="84" t="s">
        <v>4</v>
      </c>
      <c r="J2" s="85">
        <v>0</v>
      </c>
      <c r="K2" s="4"/>
      <c r="L2" s="151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 t="s">
        <v>94</v>
      </c>
      <c r="C3" s="88" t="s">
        <v>2</v>
      </c>
      <c r="D3" s="87" t="s">
        <v>95</v>
      </c>
      <c r="E3" s="88" t="s">
        <v>3</v>
      </c>
      <c r="F3" s="87" t="s">
        <v>96</v>
      </c>
      <c r="G3" s="89" t="s">
        <v>32</v>
      </c>
      <c r="H3" s="90"/>
      <c r="I3" s="89" t="s">
        <v>5</v>
      </c>
      <c r="J3" s="91">
        <v>0</v>
      </c>
      <c r="K3" s="4"/>
      <c r="L3" s="152"/>
      <c r="M3" s="94">
        <f>SUM('02상세'!K152)</f>
        <v>0</v>
      </c>
      <c r="N3" s="94">
        <f>SUM('02상세'!M152)</f>
        <v>0</v>
      </c>
      <c r="O3" s="94">
        <f>SUMIF(B7:B151,O2,S7:S151)</f>
        <v>0</v>
      </c>
      <c r="P3" s="94">
        <f ca="1">SUMIF(B7:B152,P2,S7:S151)</f>
        <v>0</v>
      </c>
      <c r="Q3" s="94">
        <f>SUM('02상세'!V152)</f>
        <v>147000</v>
      </c>
      <c r="R3" s="94">
        <f ca="1">SUM(M3:Q3)</f>
        <v>147000</v>
      </c>
      <c r="S3" s="95">
        <f>Y152</f>
        <v>147000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>
        <v>45329</v>
      </c>
      <c r="B7" s="51" t="s">
        <v>98</v>
      </c>
      <c r="C7" s="16" t="s">
        <v>99</v>
      </c>
      <c r="D7" s="16" t="s">
        <v>112</v>
      </c>
      <c r="E7" s="16"/>
      <c r="F7" s="17"/>
      <c r="G7" s="18"/>
      <c r="H7" s="16"/>
      <c r="I7" s="16"/>
      <c r="J7" s="19"/>
      <c r="K7" s="44">
        <f>IF($G7="자가차량",('02상세'!$H$3*$J7)*120%,IF($G7="법인차량",'02상세'!$H$3*$J7,0))</f>
        <v>0</v>
      </c>
      <c r="L7" s="16"/>
      <c r="M7" s="27"/>
      <c r="N7" s="28"/>
      <c r="O7" s="16"/>
      <c r="P7" s="16"/>
      <c r="Q7" s="16"/>
      <c r="R7" s="16"/>
      <c r="S7" s="27"/>
      <c r="T7" s="28" t="s">
        <v>106</v>
      </c>
      <c r="U7" s="16" t="s">
        <v>107</v>
      </c>
      <c r="V7" s="29">
        <v>99000</v>
      </c>
      <c r="W7" s="28" t="s">
        <v>113</v>
      </c>
      <c r="X7" s="16" t="s">
        <v>114</v>
      </c>
      <c r="Y7" s="15">
        <f>IF(OR($C7="현금",$C7="개인카드"),K7+M7,0)+IF(OR($C7="현금",$C7="개인카드"),S7,0)+IF(OR($C7="현금",$C7="개인카드"),V7,0)</f>
        <v>99000</v>
      </c>
    </row>
    <row r="8" spans="1:25" s="35" customFormat="1" ht="15.95" customHeight="1" x14ac:dyDescent="0.3">
      <c r="A8" s="42">
        <v>45329</v>
      </c>
      <c r="B8" s="51" t="s">
        <v>98</v>
      </c>
      <c r="C8" s="16" t="s">
        <v>99</v>
      </c>
      <c r="D8" s="16" t="s">
        <v>112</v>
      </c>
      <c r="E8" s="16"/>
      <c r="F8" s="17"/>
      <c r="G8" s="23"/>
      <c r="H8" s="24"/>
      <c r="I8" s="24"/>
      <c r="J8" s="21"/>
      <c r="K8" s="44">
        <f>IF($G8="자가차량",('02상세'!$H$3*$J8)*120%,IF($G8="법인차량",'02상세'!$H$3*$J8,0))</f>
        <v>0</v>
      </c>
      <c r="L8" s="24"/>
      <c r="M8" s="30"/>
      <c r="N8" s="28"/>
      <c r="O8" s="16"/>
      <c r="P8" s="16"/>
      <c r="Q8" s="16"/>
      <c r="R8" s="24"/>
      <c r="S8" s="27"/>
      <c r="T8" s="23" t="s">
        <v>106</v>
      </c>
      <c r="U8" s="16" t="s">
        <v>107</v>
      </c>
      <c r="V8" s="30">
        <v>48000</v>
      </c>
      <c r="W8" s="23" t="s">
        <v>113</v>
      </c>
      <c r="X8" s="24" t="s">
        <v>114</v>
      </c>
      <c r="Y8" s="15">
        <f t="shared" ref="Y8:Y151" si="0">IF(OR($C8="현금",$C8="개인카드"),K8+M8,0)+IF(OR($C8="현금",$C8="개인카드"),S8,0)+IF(OR($C8="현금",$C8="개인카드"),V8,0)</f>
        <v>48000</v>
      </c>
    </row>
    <row r="9" spans="1:25" s="35" customFormat="1" ht="15.95" customHeight="1" x14ac:dyDescent="0.3">
      <c r="A9" s="42"/>
      <c r="B9" s="51"/>
      <c r="C9" s="16"/>
      <c r="D9" s="16"/>
      <c r="E9" s="16"/>
      <c r="F9" s="17"/>
      <c r="G9" s="18"/>
      <c r="H9" s="24"/>
      <c r="I9" s="24"/>
      <c r="J9" s="21"/>
      <c r="K9" s="44">
        <f>IF($G9="자가차량",('02상세'!$H$3*$J9)*120%,IF($G9="법인차량",'02상세'!$H$3*$J9,0))</f>
        <v>0</v>
      </c>
      <c r="L9" s="16"/>
      <c r="M9" s="30"/>
      <c r="N9" s="23"/>
      <c r="O9" s="24"/>
      <c r="P9" s="24"/>
      <c r="Q9" s="24"/>
      <c r="R9" s="24"/>
      <c r="S9" s="30"/>
      <c r="T9" s="28"/>
      <c r="U9" s="16"/>
      <c r="V9" s="31"/>
      <c r="W9" s="23"/>
      <c r="X9" s="24"/>
      <c r="Y9" s="15">
        <f t="shared" ref="Y9:Y38" si="1">IF(OR($C9="현금",$C9="개인카드"),K9+M9,0)+IF(OR($C9="현금",$C9="개인카드"),S9,0)+IF(OR($C9="현금",$C9="개인카드"),V9,0)</f>
        <v>0</v>
      </c>
    </row>
    <row r="10" spans="1:25" s="35" customFormat="1" ht="15.95" customHeight="1" x14ac:dyDescent="0.3">
      <c r="A10" s="42"/>
      <c r="B10" s="51"/>
      <c r="C10" s="16"/>
      <c r="D10" s="16"/>
      <c r="E10" s="16"/>
      <c r="F10" s="17"/>
      <c r="G10" s="18"/>
      <c r="H10" s="24"/>
      <c r="I10" s="24"/>
      <c r="J10" s="21"/>
      <c r="K10" s="44">
        <f>IF($G10="자가차량",('02상세'!$H$3*$J10)*120%,IF($G10="법인차량",'02상세'!$H$3*$J10,0))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1"/>
        <v>0</v>
      </c>
    </row>
    <row r="11" spans="1:25" s="35" customFormat="1" ht="15.95" customHeight="1" x14ac:dyDescent="0.3">
      <c r="A11" s="43"/>
      <c r="B11" s="51"/>
      <c r="C11" s="16"/>
      <c r="D11" s="16"/>
      <c r="E11" s="16"/>
      <c r="F11" s="17"/>
      <c r="G11" s="18"/>
      <c r="H11" s="24"/>
      <c r="I11" s="24"/>
      <c r="J11" s="21"/>
      <c r="K11" s="44">
        <f>IF($G11="자가차량",('02상세'!$H$3*$J11)*120%,IF($G11="법인차량",'02상세'!$H$3*$J11,0))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1"/>
        <v>0</v>
      </c>
    </row>
    <row r="12" spans="1:25" s="35" customFormat="1" ht="15.95" customHeight="1" x14ac:dyDescent="0.3">
      <c r="A12" s="43"/>
      <c r="B12" s="51"/>
      <c r="C12" s="16"/>
      <c r="D12" s="16"/>
      <c r="E12" s="16"/>
      <c r="F12" s="17"/>
      <c r="G12" s="18"/>
      <c r="H12" s="24"/>
      <c r="I12" s="24"/>
      <c r="J12" s="21"/>
      <c r="K12" s="44">
        <f>IF($G12="자가차량",('02상세'!$H$3*$J12)*120%,IF($G12="법인차량",'02상세'!$H$3*$J12,0))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1"/>
        <v>0</v>
      </c>
    </row>
    <row r="13" spans="1:25" s="35" customFormat="1" ht="15.95" customHeight="1" x14ac:dyDescent="0.3">
      <c r="A13" s="43"/>
      <c r="B13" s="51"/>
      <c r="C13" s="16"/>
      <c r="D13" s="16"/>
      <c r="E13" s="16"/>
      <c r="F13" s="17"/>
      <c r="G13" s="18"/>
      <c r="H13" s="24"/>
      <c r="I13" s="24"/>
      <c r="J13" s="21"/>
      <c r="K13" s="44">
        <f>IF($G13="자가차량",('02상세'!$H$3*$J13)*120%,IF($G13="법인차량",'02상세'!$H$3*$J13,0))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1"/>
        <v>0</v>
      </c>
    </row>
    <row r="14" spans="1:25" s="35" customFormat="1" ht="15.95" customHeight="1" x14ac:dyDescent="0.3">
      <c r="A14" s="43"/>
      <c r="B14" s="51"/>
      <c r="C14" s="16"/>
      <c r="D14" s="24"/>
      <c r="E14" s="24"/>
      <c r="F14" s="22"/>
      <c r="G14" s="18"/>
      <c r="H14" s="24"/>
      <c r="I14" s="24"/>
      <c r="J14" s="21"/>
      <c r="K14" s="44">
        <f>IF($G14="자가차량",('02상세'!$H$3*$J14)*120%,IF($G14="법인차량",'02상세'!$H$3*$J14,0))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1"/>
        <v>0</v>
      </c>
    </row>
    <row r="15" spans="1:25" s="35" customFormat="1" ht="15.95" customHeight="1" x14ac:dyDescent="0.3">
      <c r="A15" s="43"/>
      <c r="B15" s="51"/>
      <c r="C15" s="16"/>
      <c r="D15" s="24"/>
      <c r="E15" s="24"/>
      <c r="F15" s="22"/>
      <c r="G15" s="18"/>
      <c r="H15" s="24"/>
      <c r="I15" s="24"/>
      <c r="J15" s="21"/>
      <c r="K15" s="44">
        <f>IF($G15="자가차량",('02상세'!$H$3*$J15)*120%,IF($G15="법인차량",'02상세'!$H$3*$J15,0))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1"/>
        <v>0</v>
      </c>
    </row>
    <row r="16" spans="1:25" s="35" customFormat="1" ht="15.95" customHeight="1" x14ac:dyDescent="0.3">
      <c r="A16" s="43"/>
      <c r="B16" s="51"/>
      <c r="C16" s="16"/>
      <c r="D16" s="24"/>
      <c r="E16" s="24"/>
      <c r="F16" s="22"/>
      <c r="G16" s="18"/>
      <c r="H16" s="24"/>
      <c r="I16" s="24"/>
      <c r="J16" s="21"/>
      <c r="K16" s="44">
        <f>IF($G16="자가차량",('02상세'!$H$3*$J16)*120%,IF($G16="법인차량",'02상세'!$H$3*$J16,0))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1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IF($G17="자가차량",('02상세'!$H$3*$J17)*120%,IF($G17="법인차량",'02상세'!$H$3*$J17,0))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1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IF($G18="자가차량",('02상세'!$H$3*$J18)*120%,IF($G18="법인차량",'02상세'!$H$3*$J18,0))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1"/>
        <v>0</v>
      </c>
    </row>
    <row r="19" spans="1:25" s="35" customFormat="1" ht="15.95" customHeight="1" x14ac:dyDescent="0.3">
      <c r="A19" s="43"/>
      <c r="B19" s="51"/>
      <c r="C19" s="16"/>
      <c r="D19" s="24"/>
      <c r="E19" s="24"/>
      <c r="F19" s="22"/>
      <c r="G19" s="18"/>
      <c r="H19" s="24"/>
      <c r="I19" s="24"/>
      <c r="J19" s="21"/>
      <c r="K19" s="44">
        <f>IF($G19="자가차량",('02상세'!$H$3*$J19)*120%,IF($G19="법인차량",'02상세'!$H$3*$J19,0))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1"/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IF($G20="자가차량",('02상세'!$H$3*$J20)*120%,IF($G20="법인차량",'02상세'!$H$3*$J20,0))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1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IF($G21="자가차량",('02상세'!$H$3*$J21)*120%,IF($G21="법인차량",'02상세'!$H$3*$J21,0))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1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IF($G22="자가차량",('02상세'!$H$3*$J22)*120%,IF($G22="법인차량",'02상세'!$H$3*$J22,0))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1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IF($G23="자가차량",('02상세'!$H$3*$J23)*120%,IF($G23="법인차량",'02상세'!$H$3*$J23,0))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1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IF($G24="자가차량",('02상세'!$H$3*$J24)*120%,IF($G24="법인차량",'02상세'!$H$3*$J24,0))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1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IF($G25="자가차량",('02상세'!$H$3*$J25)*120%,IF($G25="법인차량",'02상세'!$H$3*$J25,0))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1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IF($G26="자가차량",('02상세'!$H$3*$J26)*120%,IF($G26="법인차량",'02상세'!$H$3*$J26,0))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1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IF($G27="자가차량",('02상세'!$H$3*$J27)*120%,IF($G27="법인차량",'02상세'!$H$3*$J27,0))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1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IF($G28="자가차량",('02상세'!$H$3*$J28)*120%,IF($G28="법인차량",'02상세'!$H$3*$J28,0))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1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IF($G29="자가차량",('02상세'!$H$3*$J29)*120%,IF($G29="법인차량",'02상세'!$H$3*$J29,0))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1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IF($G30="자가차량",('02상세'!$H$3*$J30)*120%,IF($G30="법인차량",'02상세'!$H$3*$J30,0))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1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IF($G31="자가차량",('02상세'!$H$3*$J31)*120%,IF($G31="법인차량",'02상세'!$H$3*$J31,0))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1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IF($G32="자가차량",('02상세'!$H$3*$J32)*120%,IF($G32="법인차량",'02상세'!$H$3*$J32,0))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1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IF($G33="자가차량",('02상세'!$H$3*$J33)*120%,IF($G33="법인차량",'02상세'!$H$3*$J33,0))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1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IF($G34="자가차량",('02상세'!$H$3*$J34)*120%,IF($G34="법인차량",'02상세'!$H$3*$J34,0))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1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IF($G35="자가차량",('02상세'!$H$3*$J35)*120%,IF($G35="법인차량",'02상세'!$H$3*$J35,0))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1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IF($G36="자가차량",('02상세'!$H$3*$J36)*120%,IF($G36="법인차량",'02상세'!$H$3*$J36,0))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1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IF($G37="자가차량",('02상세'!$H$3*$J37)*120%,IF($G37="법인차량",'02상세'!$H$3*$J37,0))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1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IF($G38="자가차량",('02상세'!$H$3*$J38)*120%,IF($G38="법인차량",'02상세'!$H$3*$J38,0))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1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IF($G39="자가차량",('02상세'!$H$3*$J39)*120%,IF($G39="법인차량",'02상세'!$H$3*$J39,0))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IF($G40="자가차량",('02상세'!$H$3*$J40)*120%,IF($G40="법인차량",'02상세'!$H$3*$J40,0))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IF($G41="자가차량",('02상세'!$H$3*$J41)*120%,IF($G41="법인차량",'02상세'!$H$3*$J41,0))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IF($G42="자가차량",('02상세'!$H$3*$J42)*120%,IF($G42="법인차량",'02상세'!$H$3*$J42,0))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IF($G43="자가차량",('02상세'!$H$3*$J43)*120%,IF($G43="법인차량",'02상세'!$H$3*$J43,0))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2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IF($G44="자가차량",('02상세'!$H$3*$J44)*120%,IF($G44="법인차량",'02상세'!$H$3*$J44,0))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2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IF($G45="자가차량",('02상세'!$H$3*$J45)*120%,IF($G45="법인차량",'02상세'!$H$3*$J45,0))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2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IF($G46="자가차량",('02상세'!$H$3*$J46)*120%,IF($G46="법인차량",'02상세'!$H$3*$J46,0))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IF($G47="자가차량",('02상세'!$H$3*$J47)*120%,IF($G47="법인차량",'02상세'!$H$3*$J47,0))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IF($G48="자가차량",('02상세'!$H$3*$J48)*120%,IF($G48="법인차량",'02상세'!$H$3*$J48,0))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IF($G49="자가차량",('02상세'!$H$3*$J49)*120%,IF($G49="법인차량",'02상세'!$H$3*$J49,0))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IF($G50="자가차량",('02상세'!$H$3*$J50)*120%,IF($G50="법인차량",'02상세'!$H$3*$J50,0))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IF($G51="자가차량",('02상세'!$H$3*$J51)*120%,IF($G51="법인차량",'02상세'!$H$3*$J51,0))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IF($G52="자가차량",('02상세'!$H$3*$J52)*120%,IF($G52="법인차량",'02상세'!$H$3*$J52,0))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IF($G53="자가차량",('02상세'!$H$3*$J53)*120%,IF($G53="법인차량",'02상세'!$H$3*$J53,0))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ref="Y53:Y65" si="3"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IF($G54="자가차량",('02상세'!$H$3*$J54)*120%,IF($G54="법인차량",'02상세'!$H$3*$J54,0))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3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IF($G55="자가차량",('02상세'!$H$3*$J55)*120%,IF($G55="법인차량",'02상세'!$H$3*$J55,0))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3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IF($G56="자가차량",('02상세'!$H$3*$J56)*120%,IF($G56="법인차량",'02상세'!$H$3*$J56,0))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3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IF($G57="자가차량",('02상세'!$H$3*$J57)*120%,IF($G57="법인차량",'02상세'!$H$3*$J57,0))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3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IF($G58="자가차량",('02상세'!$H$3*$J58)*120%,IF($G58="법인차량",'02상세'!$H$3*$J58,0))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3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IF($G59="자가차량",('02상세'!$H$3*$J59)*120%,IF($G59="법인차량",'02상세'!$H$3*$J59,0))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3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IF($G60="자가차량",('02상세'!$H$3*$J60)*120%,IF($G60="법인차량",'02상세'!$H$3*$J60,0))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3"/>
        <v>0</v>
      </c>
    </row>
    <row r="61" spans="1:25" s="35" customFormat="1" ht="15.95" customHeight="1" x14ac:dyDescent="0.3">
      <c r="A61" s="43"/>
      <c r="B61" s="20"/>
      <c r="C61" s="20"/>
      <c r="D61" s="20"/>
      <c r="E61" s="21"/>
      <c r="F61" s="22"/>
      <c r="G61" s="23"/>
      <c r="H61" s="24"/>
      <c r="I61" s="24"/>
      <c r="J61" s="21"/>
      <c r="K61" s="44">
        <f>IF($G61="자가차량",('02상세'!$H$3*$J61)*120%,IF($G61="법인차량",'02상세'!$H$3*$J61,0))</f>
        <v>0</v>
      </c>
      <c r="L61" s="24"/>
      <c r="M61" s="30"/>
      <c r="N61" s="23"/>
      <c r="O61" s="24"/>
      <c r="P61" s="24"/>
      <c r="Q61" s="24"/>
      <c r="R61" s="24"/>
      <c r="S61" s="30"/>
      <c r="T61" s="23"/>
      <c r="U61" s="16"/>
      <c r="V61" s="30"/>
      <c r="W61" s="23"/>
      <c r="X61" s="24"/>
      <c r="Y61" s="15">
        <f t="shared" si="3"/>
        <v>0</v>
      </c>
    </row>
    <row r="62" spans="1:25" s="35" customFormat="1" ht="15.95" customHeight="1" x14ac:dyDescent="0.3">
      <c r="A62" s="43"/>
      <c r="B62" s="20"/>
      <c r="C62" s="20"/>
      <c r="D62" s="20"/>
      <c r="E62" s="21"/>
      <c r="F62" s="22"/>
      <c r="G62" s="23"/>
      <c r="H62" s="24"/>
      <c r="I62" s="24"/>
      <c r="J62" s="21"/>
      <c r="K62" s="44">
        <f>IF($G62="자가차량",('02상세'!$H$3*$J62)*120%,IF($G62="법인차량",'02상세'!$H$3*$J62,0))</f>
        <v>0</v>
      </c>
      <c r="L62" s="24"/>
      <c r="M62" s="30"/>
      <c r="N62" s="23"/>
      <c r="O62" s="24"/>
      <c r="P62" s="24"/>
      <c r="Q62" s="24"/>
      <c r="R62" s="24"/>
      <c r="S62" s="30"/>
      <c r="T62" s="23"/>
      <c r="U62" s="16"/>
      <c r="V62" s="30"/>
      <c r="W62" s="23"/>
      <c r="X62" s="24"/>
      <c r="Y62" s="15">
        <f t="shared" si="3"/>
        <v>0</v>
      </c>
    </row>
    <row r="63" spans="1:25" s="35" customFormat="1" ht="15.95" customHeight="1" x14ac:dyDescent="0.3">
      <c r="A63" s="43"/>
      <c r="B63" s="20"/>
      <c r="C63" s="20"/>
      <c r="D63" s="20"/>
      <c r="E63" s="21"/>
      <c r="F63" s="22"/>
      <c r="G63" s="23"/>
      <c r="H63" s="24"/>
      <c r="I63" s="24"/>
      <c r="J63" s="21"/>
      <c r="K63" s="44">
        <f>IF($G63="자가차량",('02상세'!$H$3*$J63)*120%,IF($G63="법인차량",'02상세'!$H$3*$J63,0))</f>
        <v>0</v>
      </c>
      <c r="L63" s="24"/>
      <c r="M63" s="30"/>
      <c r="N63" s="23"/>
      <c r="O63" s="24"/>
      <c r="P63" s="24"/>
      <c r="Q63" s="24"/>
      <c r="R63" s="24"/>
      <c r="S63" s="30"/>
      <c r="T63" s="23"/>
      <c r="U63" s="16"/>
      <c r="V63" s="30"/>
      <c r="W63" s="23"/>
      <c r="X63" s="24"/>
      <c r="Y63" s="15">
        <f t="shared" si="3"/>
        <v>0</v>
      </c>
    </row>
    <row r="64" spans="1:25" s="35" customFormat="1" ht="15.95" customHeight="1" x14ac:dyDescent="0.3">
      <c r="A64" s="43"/>
      <c r="B64" s="20"/>
      <c r="C64" s="20"/>
      <c r="D64" s="20"/>
      <c r="E64" s="21"/>
      <c r="F64" s="22"/>
      <c r="G64" s="23"/>
      <c r="H64" s="24"/>
      <c r="I64" s="24"/>
      <c r="J64" s="21"/>
      <c r="K64" s="44">
        <f>IF($G64="자가차량",('02상세'!$H$3*$J64)*120%,IF($G64="법인차량",'02상세'!$H$3*$J64,0))</f>
        <v>0</v>
      </c>
      <c r="L64" s="24"/>
      <c r="M64" s="30"/>
      <c r="N64" s="23"/>
      <c r="O64" s="24"/>
      <c r="P64" s="24"/>
      <c r="Q64" s="24"/>
      <c r="R64" s="24"/>
      <c r="S64" s="30"/>
      <c r="T64" s="23"/>
      <c r="U64" s="16"/>
      <c r="V64" s="30"/>
      <c r="W64" s="23"/>
      <c r="X64" s="24"/>
      <c r="Y64" s="15">
        <f t="shared" si="3"/>
        <v>0</v>
      </c>
    </row>
    <row r="65" spans="1:25" s="35" customFormat="1" ht="15.95" customHeight="1" x14ac:dyDescent="0.3">
      <c r="A65" s="43"/>
      <c r="B65" s="20"/>
      <c r="C65" s="20"/>
      <c r="D65" s="20"/>
      <c r="E65" s="21"/>
      <c r="F65" s="22"/>
      <c r="G65" s="23"/>
      <c r="H65" s="24"/>
      <c r="I65" s="24"/>
      <c r="J65" s="21"/>
      <c r="K65" s="44">
        <f>IF($G65="자가차량",('02상세'!$H$3*$J65)*120%,IF($G65="법인차량",'02상세'!$H$3*$J65,0))</f>
        <v>0</v>
      </c>
      <c r="L65" s="24"/>
      <c r="M65" s="30"/>
      <c r="N65" s="23"/>
      <c r="O65" s="24"/>
      <c r="P65" s="24"/>
      <c r="Q65" s="24"/>
      <c r="R65" s="24"/>
      <c r="S65" s="30"/>
      <c r="T65" s="23"/>
      <c r="U65" s="16"/>
      <c r="V65" s="30"/>
      <c r="W65" s="23"/>
      <c r="X65" s="24"/>
      <c r="Y65" s="15">
        <f t="shared" si="3"/>
        <v>0</v>
      </c>
    </row>
    <row r="66" spans="1:25" s="35" customFormat="1" ht="15.95" customHeight="1" x14ac:dyDescent="0.3">
      <c r="A66" s="42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IF($G66="자가차량",('02상세'!$H$3*$J66)*120%,IF($G66="법인차량",'02상세'!$H$3*$J66,0))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 t="shared" si="0"/>
        <v>0</v>
      </c>
    </row>
    <row r="67" spans="1:25" s="35" customFormat="1" ht="15.95" customHeight="1" x14ac:dyDescent="0.3">
      <c r="A67" s="42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IF($G67="자가차량",('02상세'!$H$3*$J67)*120%,IF($G67="법인차량",'02상세'!$H$3*$J67,0))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si="0"/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IF($G68="자가차량",('02상세'!$H$3*$J68)*120%,IF($G68="법인차량",'02상세'!$H$3*$J68,0))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0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IF($G69="자가차량",('02상세'!$H$3*$J69)*120%,IF($G69="법인차량",'02상세'!$H$3*$J69,0))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0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IF($G70="자가차량",('02상세'!$H$3*$J70)*120%,IF($G70="법인차량",'02상세'!$H$3*$J70,0))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0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IF($G71="자가차량",('02상세'!$H$3*$J71)*120%,IF($G71="법인차량",'02상세'!$H$3*$J71,0))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0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IF($G72="자가차량",('02상세'!$H$3*$J72)*120%,IF($G72="법인차량",'02상세'!$H$3*$J72,0))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 t="shared" si="0"/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IF($G73="자가차량",('02상세'!$H$3*$J73)*120%,IF($G73="법인차량",'02상세'!$H$3*$J73,0))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 t="shared" si="0"/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IF($G74="자가차량",('02상세'!$H$3*$J74)*120%,IF($G74="법인차량",'02상세'!$H$3*$J74,0))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 t="shared" si="0"/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IF($G75="자가차량",('02상세'!$H$3*$J75)*120%,IF($G75="법인차량",'02상세'!$H$3*$J75,0))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 t="shared" si="0"/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IF($G76="자가차량",('02상세'!$H$3*$J76)*120%,IF($G76="법인차량",'02상세'!$H$3*$J76,0))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si="0"/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IF($G77="자가차량",('02상세'!$H$3*$J77)*120%,IF($G77="법인차량",'02상세'!$H$3*$J77,0))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0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IF($G78="자가차량",('02상세'!$H$3*$J78)*120%,IF($G78="법인차량",'02상세'!$H$3*$J78,0))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0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IF($G79="자가차량",('02상세'!$H$3*$J79)*120%,IF($G79="법인차량",'02상세'!$H$3*$J79,0))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0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IF($G80="자가차량",('02상세'!$H$3*$J80)*120%,IF($G80="법인차량",'02상세'!$H$3*$J80,0))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0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IF($G81="자가차량",('02상세'!$H$3*$J81)*120%,IF($G81="법인차량",'02상세'!$H$3*$J81,0))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0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IF($G82="자가차량",('02상세'!$H$3*$J82)*120%,IF($G82="법인차량",'02상세'!$H$3*$J82,0))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0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IF($G83="자가차량",('02상세'!$H$3*$J83)*120%,IF($G83="법인차량",'02상세'!$H$3*$J83,0))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0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IF($G84="자가차량",('02상세'!$H$3*$J84)*120%,IF($G84="법인차량",'02상세'!$H$3*$J84,0))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0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IF($G85="자가차량",('02상세'!$H$3*$J85)*120%,IF($G85="법인차량",'02상세'!$H$3*$J85,0))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0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IF($G86="자가차량",('02상세'!$H$3*$J86)*120%,IF($G86="법인차량",'02상세'!$H$3*$J86,0))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0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IF($G87="자가차량",('02상세'!$H$3*$J87)*120%,IF($G87="법인차량",'02상세'!$H$3*$J87,0))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0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IF($G88="자가차량",('02상세'!$H$3*$J88)*120%,IF($G88="법인차량",'02상세'!$H$3*$J88,0))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0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IF($G89="자가차량",('02상세'!$H$3*$J89)*120%,IF($G89="법인차량",'02상세'!$H$3*$J89,0))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0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IF($G90="자가차량",('02상세'!$H$3*$J90)*120%,IF($G90="법인차량",'02상세'!$H$3*$J90,0))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ref="Y90:Y95" si="4">IF(OR($C90="현금",$C90="개인카드"),K90+M90,0)+IF(OR($C90="현금",$C90="개인카드"),S90,0)+IF(OR($C90="현금",$C90="개인카드"),V90,0)</f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IF($G91="자가차량",('02상세'!$H$3*$J91)*120%,IF($G91="법인차량",'02상세'!$H$3*$J91,0))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IF($G92="자가차량",('02상세'!$H$3*$J92)*120%,IF($G92="법인차량",'02상세'!$H$3*$J92,0))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IF($G93="자가차량",('02상세'!$H$3*$J93)*120%,IF($G93="법인차량",'02상세'!$H$3*$J93,0))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IF($G94="자가차량",('02상세'!$H$3*$J94)*120%,IF($G94="법인차량",'02상세'!$H$3*$J94,0))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IF($G95="자가차량",('02상세'!$H$3*$J95)*120%,IF($G95="법인차량",'02상세'!$H$3*$J95,0))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IF($G96="자가차량",('02상세'!$H$3*$J96)*120%,IF($G96="법인차량",'02상세'!$H$3*$J96,0))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>IF(OR($C96="현금",$C96="개인카드"),K96+M96,0)+IF(OR($C96="현금",$C96="개인카드"),S96,0)+IF(OR($C96="현금",$C96="개인카드"),V96,0)</f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IF($G97="자가차량",('02상세'!$H$3*$J97)*120%,IF($G97="법인차량",'02상세'!$H$3*$J97,0))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>IF(OR($C97="현금",$C97="개인카드"),K97+M97,0)+IF(OR($C97="현금",$C97="개인카드"),S97,0)+IF(OR($C97="현금",$C97="개인카드"),V97,0)</f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IF($G98="자가차량",('02상세'!$H$3*$J98)*120%,IF($G98="법인차량",'02상세'!$H$3*$J98,0))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>IF(OR($C98="현금",$C98="개인카드"),K98+M98,0)+IF(OR($C98="현금",$C98="개인카드"),S98,0)+IF(OR($C98="현금",$C98="개인카드"),V98,0)</f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IF($G99="자가차량",('02상세'!$H$3*$J99)*120%,IF($G99="법인차량",'02상세'!$H$3*$J99,0))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>IF(OR($C99="현금",$C99="개인카드"),K99+M99,0)+IF(OR($C99="현금",$C99="개인카드"),S99,0)+IF(OR($C99="현금",$C99="개인카드"),V99,0)</f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IF($G100="자가차량",('02상세'!$H$3*$J100)*120%,IF($G100="법인차량",'02상세'!$H$3*$J100,0))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 t="shared" ref="Y100:Y105" si="5">IF(OR($C100="현금",$C100="개인카드"),K100+M100,0)+IF(OR($C100="현금",$C100="개인카드"),S100,0)+IF(OR($C100="현금",$C100="개인카드"),V100,0)</f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IF($G101="자가차량",('02상세'!$H$3*$J101)*120%,IF($G101="법인차량",'02상세'!$H$3*$J101,0))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 t="shared" si="5"/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IF($G102="자가차량",('02상세'!$H$3*$J102)*120%,IF($G102="법인차량",'02상세'!$H$3*$J102,0))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 t="shared" si="5"/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IF($G103="자가차량",('02상세'!$H$3*$J103)*120%,IF($G103="법인차량",'02상세'!$H$3*$J103,0))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si="5"/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IF($G104="자가차량",('02상세'!$H$3*$J104)*120%,IF($G104="법인차량",'02상세'!$H$3*$J104,0))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5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IF($G105="자가차량",('02상세'!$H$3*$J105)*120%,IF($G105="법인차량",'02상세'!$H$3*$J105,0))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 t="shared" si="5"/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IF($G106="자가차량",('02상세'!$H$3*$J106)*120%,IF($G106="법인차량",'02상세'!$H$3*$J106,0))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>IF(OR($C106="현금",$C106="개인카드"),K106+M106,0)+IF(OR($C106="현금",$C106="개인카드"),S106,0)+IF(OR($C106="현금",$C106="개인카드"),V106,0)</f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IF($G107="자가차량",('02상세'!$H$3*$J107)*120%,IF($G107="법인차량",'02상세'!$H$3*$J107,0))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>IF(OR($C107="현금",$C107="개인카드"),K107+M107,0)+IF(OR($C107="현금",$C107="개인카드"),S107,0)+IF(OR($C107="현금",$C107="개인카드"),V107,0)</f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IF($G108="자가차량",('02상세'!$H$3*$J108)*120%,IF($G108="법인차량",'02상세'!$H$3*$J108,0))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>IF(OR($C108="현금",$C108="개인카드"),K108+M108,0)+IF(OR($C108="현금",$C108="개인카드"),S108,0)+IF(OR($C108="현금",$C108="개인카드"),V108,0)</f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IF($G109="자가차량",('02상세'!$H$3*$J109)*120%,IF($G109="법인차량",'02상세'!$H$3*$J109,0))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IF($G110="자가차량",('02상세'!$H$3*$J110)*120%,IF($G110="법인차량",'02상세'!$H$3*$J110,0))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ref="Y110:Y117" si="6">IF(OR($C110="현금",$C110="개인카드"),K110+M110,0)+IF(OR($C110="현금",$C110="개인카드"),S110,0)+IF(OR($C110="현금",$C110="개인카드"),V110,0)</f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IF($G111="자가차량",('02상세'!$H$3*$J111)*120%,IF($G111="법인차량",'02상세'!$H$3*$J111,0))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6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IF($G112="자가차량",('02상세'!$H$3*$J112)*120%,IF($G112="법인차량",'02상세'!$H$3*$J112,0))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6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IF($G113="자가차량",('02상세'!$H$3*$J113)*120%,IF($G113="법인차량",'02상세'!$H$3*$J113,0))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6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IF($G114="자가차량",('02상세'!$H$3*$J114)*120%,IF($G114="법인차량",'02상세'!$H$3*$J114,0))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6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IF($G115="자가차량",('02상세'!$H$3*$J115)*120%,IF($G115="법인차량",'02상세'!$H$3*$J115,0))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 t="shared" si="6"/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IF($G116="자가차량",('02상세'!$H$3*$J116)*120%,IF($G116="법인차량",'02상세'!$H$3*$J116,0))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 t="shared" si="6"/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IF($G117="자가차량",('02상세'!$H$3*$J117)*120%,IF($G117="법인차량",'02상세'!$H$3*$J117,0))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 t="shared" si="6"/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IF($G118="자가차량",('02상세'!$H$3*$J118)*120%,IF($G118="법인차량",'02상세'!$H$3*$J118,0))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 t="shared" si="0"/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IF($G119="자가차량",('02상세'!$H$3*$J119)*120%,IF($G119="법인차량",'02상세'!$H$3*$J119,0))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si="0"/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IF($G120="자가차량",('02상세'!$H$3*$J120)*120%,IF($G120="법인차량",'02상세'!$H$3*$J120,0))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0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IF($G121="자가차량",('02상세'!$H$3*$J121)*120%,IF($G121="법인차량",'02상세'!$H$3*$J121,0))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0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IF($G122="자가차량",('02상세'!$H$3*$J122)*120%,IF($G122="법인차량",'02상세'!$H$3*$J122,0))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0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IF($G123="자가차량",('02상세'!$H$3*$J123)*120%,IF($G123="법인차량",'02상세'!$H$3*$J123,0))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 t="shared" si="0"/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IF($G124="자가차량",('02상세'!$H$3*$J124)*120%,IF($G124="법인차량",'02상세'!$H$3*$J124,0))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>IF(OR($C124="현금",$C124="개인카드"),K124+M124,0)+IF(OR($C124="현금",$C124="개인카드"),S124,0)+IF(OR($C124="현금",$C124="개인카드"),V124,0)</f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IF($G125="자가차량",('02상세'!$H$3*$J125)*120%,IF($G125="법인차량",'02상세'!$H$3*$J125,0))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>IF(OR($C125="현금",$C125="개인카드"),K125+M125,0)+IF(OR($C125="현금",$C125="개인카드"),S125,0)+IF(OR($C125="현금",$C125="개인카드"),V125,0)</f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IF($G126="자가차량",('02상세'!$H$3*$J126)*120%,IF($G126="법인차량",'02상세'!$H$3*$J126,0))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>IF(OR($C126="현금",$C126="개인카드"),K126+M126,0)+IF(OR($C126="현금",$C126="개인카드"),S126,0)+IF(OR($C126="현금",$C126="개인카드"),V126,0)</f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IF($G127="자가차량",('02상세'!$H$3*$J127)*120%,IF($G127="법인차량",'02상세'!$H$3*$J127,0))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>IF(OR($C127="현금",$C127="개인카드"),K127+M127,0)+IF(OR($C127="현금",$C127="개인카드"),S127,0)+IF(OR($C127="현금",$C127="개인카드"),V127,0)</f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IF($G128="자가차량",('02상세'!$H$3*$J128)*120%,IF($G128="법인차량",'02상세'!$H$3*$J128,0))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ref="Y128:Y133" si="7">IF(OR($C128="현금",$C128="개인카드"),K128+M128,0)+IF(OR($C128="현금",$C128="개인카드"),S128,0)+IF(OR($C128="현금",$C128="개인카드"),V128,0)</f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IF($G129="자가차량",('02상세'!$H$3*$J129)*120%,IF($G129="법인차량",'02상세'!$H$3*$J129,0))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 t="shared" si="7"/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IF($G130="자가차량",('02상세'!$H$3*$J130)*120%,IF($G130="법인차량",'02상세'!$H$3*$J130,0))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 t="shared" si="7"/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IF($G131="자가차량",('02상세'!$H$3*$J131)*120%,IF($G131="법인차량",'02상세'!$H$3*$J131,0))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 t="shared" si="7"/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IF($G132="자가차량",('02상세'!$H$3*$J132)*120%,IF($G132="법인차량",'02상세'!$H$3*$J132,0))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si="7"/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IF($G133="자가차량",('02상세'!$H$3*$J133)*120%,IF($G133="법인차량",'02상세'!$H$3*$J133,0))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si="7"/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IF($G134="자가차량",('02상세'!$H$3*$J134)*120%,IF($G134="법인차량",'02상세'!$H$3*$J134,0))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>IF(OR($C134="현금",$C134="개인카드"),K134+M134,0)+IF(OR($C134="현금",$C134="개인카드"),S134,0)+IF(OR($C134="현금",$C134="개인카드"),V134,0)</f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IF($G135="자가차량",('02상세'!$H$3*$J135)*120%,IF($G135="법인차량",'02상세'!$H$3*$J135,0))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>IF(OR($C135="현금",$C135="개인카드"),K135+M135,0)+IF(OR($C135="현금",$C135="개인카드"),S135,0)+IF(OR($C135="현금",$C135="개인카드"),V135,0)</f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IF($G136="자가차량",('02상세'!$H$3*$J136)*120%,IF($G136="법인차량",'02상세'!$H$3*$J136,0))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>IF(OR($C136="현금",$C136="개인카드"),K136+M136,0)+IF(OR($C136="현금",$C136="개인카드"),S136,0)+IF(OR($C136="현금",$C136="개인카드"),V136,0)</f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IF($G137="자가차량",('02상세'!$H$3*$J137)*120%,IF($G137="법인차량",'02상세'!$H$3*$J137,0))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>IF(OR($C137="현금",$C137="개인카드"),K137+M137,0)+IF(OR($C137="현금",$C137="개인카드"),S137,0)+IF(OR($C137="현금",$C137="개인카드"),V137,0)</f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IF($G138="자가차량",('02상세'!$H$3*$J138)*120%,IF($G138="법인차량",'02상세'!$H$3*$J138,0))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 t="shared" si="0"/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IF($G139="자가차량",('02상세'!$H$3*$J139)*120%,IF($G139="법인차량",'02상세'!$H$3*$J139,0))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 t="shared" si="0"/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IF($G140="자가차량",('02상세'!$H$3*$J140)*120%,IF($G140="법인차량",'02상세'!$H$3*$J140,0))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 t="shared" si="0"/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IF($G141="자가차량",('02상세'!$H$3*$J141)*120%,IF($G141="법인차량",'02상세'!$H$3*$J141,0))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 t="shared" si="0"/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IF($G142="자가차량",('02상세'!$H$3*$J142)*120%,IF($G142="법인차량",'02상세'!$H$3*$J142,0))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si="0"/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IF($G143="자가차량",('02상세'!$H$3*$J143)*120%,IF($G143="법인차량",'02상세'!$H$3*$J143,0))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0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18"/>
      <c r="H144" s="24"/>
      <c r="I144" s="24"/>
      <c r="J144" s="21"/>
      <c r="K144" s="44">
        <f>IF($G144="자가차량",('02상세'!$H$3*$J144)*120%,IF($G144="법인차량",'02상세'!$H$3*$J144,0))</f>
        <v>0</v>
      </c>
      <c r="L144" s="16"/>
      <c r="M144" s="30"/>
      <c r="N144" s="28"/>
      <c r="O144" s="24"/>
      <c r="P144" s="24"/>
      <c r="Q144" s="16"/>
      <c r="R144" s="24"/>
      <c r="S144" s="30"/>
      <c r="T144" s="28"/>
      <c r="U144" s="16"/>
      <c r="V144" s="31"/>
      <c r="W144" s="23"/>
      <c r="X144" s="24"/>
      <c r="Y144" s="15">
        <f t="shared" si="0"/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18"/>
      <c r="H145" s="24"/>
      <c r="I145" s="24"/>
      <c r="J145" s="21"/>
      <c r="K145" s="44">
        <f>IF($G145="자가차량",('02상세'!$H$3*$J145)*120%,IF($G145="법인차량",'02상세'!$H$3*$J145,0))</f>
        <v>0</v>
      </c>
      <c r="L145" s="16"/>
      <c r="M145" s="30"/>
      <c r="N145" s="28"/>
      <c r="O145" s="24"/>
      <c r="P145" s="24"/>
      <c r="Q145" s="16"/>
      <c r="R145" s="24"/>
      <c r="S145" s="30"/>
      <c r="T145" s="28"/>
      <c r="U145" s="16"/>
      <c r="V145" s="31"/>
      <c r="W145" s="23"/>
      <c r="X145" s="24"/>
      <c r="Y145" s="15">
        <f t="shared" si="0"/>
        <v>0</v>
      </c>
    </row>
    <row r="146" spans="1:25" s="35" customFormat="1" ht="15.95" customHeight="1" x14ac:dyDescent="0.3">
      <c r="A146" s="43"/>
      <c r="B146" s="20"/>
      <c r="C146" s="20"/>
      <c r="D146" s="20"/>
      <c r="E146" s="21"/>
      <c r="F146" s="22"/>
      <c r="G146" s="23"/>
      <c r="H146" s="24"/>
      <c r="I146" s="24"/>
      <c r="J146" s="21"/>
      <c r="K146" s="44">
        <f>IF($G146="자가차량",('02상세'!$H$3*$J146)*120%,IF($G146="법인차량",'02상세'!$H$3*$J146,0))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0"/>
        <v>0</v>
      </c>
    </row>
    <row r="147" spans="1:25" s="35" customFormat="1" ht="15.95" customHeight="1" x14ac:dyDescent="0.3">
      <c r="A147" s="43"/>
      <c r="B147" s="20"/>
      <c r="C147" s="20"/>
      <c r="D147" s="20"/>
      <c r="E147" s="21"/>
      <c r="F147" s="22"/>
      <c r="G147" s="23"/>
      <c r="H147" s="24"/>
      <c r="I147" s="24"/>
      <c r="J147" s="21"/>
      <c r="K147" s="44">
        <f>IF($G147="자가차량",('02상세'!$H$3*$J147)*120%,IF($G147="법인차량",'02상세'!$H$3*$J147,0))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0"/>
        <v>0</v>
      </c>
    </row>
    <row r="148" spans="1:25" s="35" customFormat="1" ht="15.95" customHeight="1" x14ac:dyDescent="0.3">
      <c r="A148" s="43"/>
      <c r="B148" s="20"/>
      <c r="C148" s="20"/>
      <c r="D148" s="20"/>
      <c r="E148" s="21"/>
      <c r="F148" s="22"/>
      <c r="G148" s="23"/>
      <c r="H148" s="24"/>
      <c r="I148" s="24"/>
      <c r="J148" s="21"/>
      <c r="K148" s="44">
        <f>IF($G148="자가차량",('02상세'!$H$3*$J148)*120%,IF($G148="법인차량",'02상세'!$H$3*$J148,0))</f>
        <v>0</v>
      </c>
      <c r="L148" s="24"/>
      <c r="M148" s="30"/>
      <c r="N148" s="23"/>
      <c r="O148" s="24"/>
      <c r="P148" s="24"/>
      <c r="Q148" s="24"/>
      <c r="R148" s="24"/>
      <c r="S148" s="30"/>
      <c r="T148" s="23"/>
      <c r="U148" s="16"/>
      <c r="V148" s="30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20"/>
      <c r="C149" s="20"/>
      <c r="D149" s="20"/>
      <c r="E149" s="21"/>
      <c r="F149" s="22"/>
      <c r="G149" s="23"/>
      <c r="H149" s="24"/>
      <c r="I149" s="24"/>
      <c r="J149" s="21"/>
      <c r="K149" s="44">
        <f>IF($G149="자가차량",('02상세'!$H$3*$J149)*120%,IF($G149="법인차량",'02상세'!$H$3*$J149,0))</f>
        <v>0</v>
      </c>
      <c r="L149" s="24"/>
      <c r="M149" s="30"/>
      <c r="N149" s="23"/>
      <c r="O149" s="24"/>
      <c r="P149" s="24"/>
      <c r="Q149" s="24"/>
      <c r="R149" s="24"/>
      <c r="S149" s="30"/>
      <c r="T149" s="23"/>
      <c r="U149" s="16"/>
      <c r="V149" s="30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IF($G150="자가차량",('02상세'!$H$3*$J150)*120%,IF($G150="법인차량",'02상세'!$H$3*$J150,0))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thickBot="1" x14ac:dyDescent="0.35">
      <c r="A151" s="43"/>
      <c r="B151" s="52"/>
      <c r="C151" s="20"/>
      <c r="D151" s="20"/>
      <c r="E151" s="21"/>
      <c r="F151" s="22"/>
      <c r="G151" s="18"/>
      <c r="H151" s="25"/>
      <c r="I151" s="25"/>
      <c r="J151" s="26"/>
      <c r="K151" s="44">
        <f>IF($G151="자가차량",('02상세'!$H$3*$J151)*120%,IF($G151="법인차량",'02상세'!$H$3*$J151,0))</f>
        <v>0</v>
      </c>
      <c r="L151" s="16"/>
      <c r="M151" s="32"/>
      <c r="N151" s="28"/>
      <c r="O151" s="25"/>
      <c r="P151" s="25"/>
      <c r="Q151" s="16"/>
      <c r="R151" s="25"/>
      <c r="S151" s="32"/>
      <c r="T151" s="28"/>
      <c r="U151" s="16"/>
      <c r="V151" s="33"/>
      <c r="W151" s="34"/>
      <c r="X151" s="25"/>
      <c r="Y151" s="15">
        <f t="shared" si="0"/>
        <v>0</v>
      </c>
    </row>
    <row r="152" spans="1:25" s="1" customFormat="1" ht="15.95" customHeight="1" thickBot="1" x14ac:dyDescent="0.35">
      <c r="A152" s="130" t="s">
        <v>30</v>
      </c>
      <c r="B152" s="131"/>
      <c r="C152" s="131"/>
      <c r="D152" s="131"/>
      <c r="E152" s="131"/>
      <c r="F152" s="132"/>
      <c r="G152" s="38"/>
      <c r="H152" s="39"/>
      <c r="I152" s="39"/>
      <c r="J152" s="40"/>
      <c r="K152" s="45">
        <f>SUBTOTAL(109,K7:K151)</f>
        <v>0</v>
      </c>
      <c r="L152" s="46"/>
      <c r="M152" s="47">
        <f>SUBTOTAL(109,M7:M151)</f>
        <v>0</v>
      </c>
      <c r="N152" s="48"/>
      <c r="O152" s="46"/>
      <c r="P152" s="46"/>
      <c r="Q152" s="46"/>
      <c r="R152" s="46"/>
      <c r="S152" s="47">
        <f>SUBTOTAL(109,S7:S151)</f>
        <v>0</v>
      </c>
      <c r="T152" s="48"/>
      <c r="U152" s="46"/>
      <c r="V152" s="49">
        <f>SUBTOTAL(109,V7:V151)</f>
        <v>147000</v>
      </c>
      <c r="W152" s="48"/>
      <c r="X152" s="46"/>
      <c r="Y152" s="47">
        <f>SUBTOTAL(109,Y7:Y151)</f>
        <v>147000</v>
      </c>
    </row>
    <row r="153" spans="1:25" ht="13.5" customHeight="1" x14ac:dyDescent="0.3">
      <c r="V153" s="2"/>
      <c r="W153" s="2"/>
    </row>
    <row r="154" spans="1:25" ht="13.5" customHeight="1" x14ac:dyDescent="0.3">
      <c r="V154" s="2"/>
      <c r="W154" s="2"/>
    </row>
    <row r="155" spans="1:25" ht="13.5" customHeight="1" x14ac:dyDescent="0.3">
      <c r="V155" s="2"/>
      <c r="W155" s="2"/>
    </row>
    <row r="156" spans="1:25" ht="13.5" customHeight="1" x14ac:dyDescent="0.3">
      <c r="V156" s="2"/>
      <c r="W156" s="2"/>
    </row>
    <row r="157" spans="1:25" ht="13.5" customHeight="1" x14ac:dyDescent="0.3"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/>
  </sheetData>
  <sheetProtection algorithmName="SHA-512" hashValue="2HZHW9JtdMfrs4TNUMp7eXg3LA9WtgxNd4QrT3Ad0xKcKRCWhuo63KJX04hEJzfdZExWQiOc/eptOz1tAc302w==" saltValue="twe4ZrhFW3odhcbjBZ5YdA==" spinCount="100000" sheet="1" objects="1" scenarios="1" formatCells="0" formatColumns="0" formatRows="0" insertColumns="0" insertRows="0" insertHyperlinks="0" deleteColumns="0" deleteRows="0" sort="0"/>
  <mergeCells count="8">
    <mergeCell ref="A152:F152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1">
    <cfRule type="expression" dxfId="32" priority="3">
      <formula>$B7="차량경비"</formula>
    </cfRule>
  </conditionalFormatting>
  <conditionalFormatting sqref="N7:S151">
    <cfRule type="expression" dxfId="31" priority="2">
      <formula>OR($B7="여비교통비",$B7="프로젝트경비")</formula>
    </cfRule>
  </conditionalFormatting>
  <conditionalFormatting sqref="T7:V151">
    <cfRule type="expression" dxfId="30" priority="1">
      <formula>$B7="접대비"</formula>
    </cfRule>
  </conditionalFormatting>
  <dataValidations count="12">
    <dataValidation type="list" allowBlank="1" showInputMessage="1" showErrorMessage="1" sqref="L7:L151" xr:uid="{00000000-0002-0000-0400-000000000000}">
      <formula1>"주차비, 통행료, 주유비"</formula1>
    </dataValidation>
    <dataValidation type="list" allowBlank="1" showInputMessage="1" showErrorMessage="1" sqref="U7:U151" xr:uid="{00000000-0002-0000-0400-000001000000}">
      <formula1>"승인, 미승인"</formula1>
    </dataValidation>
    <dataValidation type="list" allowBlank="1" showInputMessage="1" showErrorMessage="1" sqref="T7:T151" xr:uid="{00000000-0002-0000-0400-000002000000}">
      <formula1>"매출 전 접대, 매출 후 접대, 기타"</formula1>
    </dataValidation>
    <dataValidation type="list" allowBlank="1" showInputMessage="1" showErrorMessage="1" sqref="Q7:Q151" xr:uid="{00000000-0002-0000-0400-000003000000}">
      <formula1>"물품구매비, 숙박비, 조식비, 석식비, 내부회식비, 외부회식비"</formula1>
    </dataValidation>
    <dataValidation type="list" allowBlank="1" showInputMessage="1" showErrorMessage="1" sqref="N7:N151" xr:uid="{00000000-0002-0000-0400-000004000000}">
      <formula1>"버스, 기차, 택시, 지하철, 항공, 선박"</formula1>
    </dataValidation>
    <dataValidation type="list" allowBlank="1" showInputMessage="1" showErrorMessage="1" sqref="G7:G151" xr:uid="{00000000-0002-0000-0400-000005000000}">
      <formula1>"자가차량, 법인차량"</formula1>
    </dataValidation>
    <dataValidation type="list" allowBlank="1" showInputMessage="1" showErrorMessage="1" sqref="C7:C151" xr:uid="{00000000-0002-0000-0400-000006000000}">
      <formula1>"개인카드, 현금, 법인카드"</formula1>
    </dataValidation>
    <dataValidation type="list" allowBlank="1" showInputMessage="1" showErrorMessage="1" sqref="B7:B151" xr:uid="{00000000-0002-0000-0400-000007000000}">
      <formula1>"차량경비, 여비교통비, 프로젝트경비, 접대비"</formula1>
    </dataValidation>
    <dataValidation type="list" allowBlank="1" showInputMessage="1" showErrorMessage="1" sqref="F3" xr:uid="{00000000-0002-0000-0400-000008000000}">
      <formula1>"휘발유, 경유, LPG"</formula1>
    </dataValidation>
    <dataValidation type="list" allowBlank="1" showInputMessage="1" showErrorMessage="1" sqref="N152:Q152" xr:uid="{00000000-0002-0000-0400-000009000000}">
      <formula1>사용구분1</formula1>
    </dataValidation>
    <dataValidation type="list" allowBlank="1" showInputMessage="1" showErrorMessage="1" sqref="D2" xr:uid="{00000000-0002-0000-0400-00000A000000}">
      <formula1>"솔리드이엔지, 시스템뱅크, 광주시스템뱅크"</formula1>
    </dataValidation>
    <dataValidation type="list" allowBlank="1" showInputMessage="1" showErrorMessage="1" sqref="F2" xr:uid="{00000000-0002-0000-04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27"/>
  <sheetViews>
    <sheetView zoomScaleNormal="100" workbookViewId="0">
      <selection activeCell="A2" sqref="A2:F2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'03상세'!A1:Y1</f>
        <v>경비 정산 일지(03월)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'03상세'!B2</f>
        <v>0</v>
      </c>
      <c r="C4" s="78" t="s">
        <v>81</v>
      </c>
      <c r="D4" s="77">
        <f>'03상세'!D2</f>
        <v>0</v>
      </c>
      <c r="E4" s="56" t="s">
        <v>64</v>
      </c>
      <c r="F4" s="64"/>
    </row>
    <row r="5" spans="1:6" ht="20.25" customHeight="1" x14ac:dyDescent="0.3">
      <c r="A5" s="76" t="s">
        <v>85</v>
      </c>
      <c r="B5" s="77">
        <f>'03상세'!F2</f>
        <v>0</v>
      </c>
      <c r="C5" s="78" t="s">
        <v>83</v>
      </c>
      <c r="D5" s="77">
        <f>'03상세'!H2</f>
        <v>0</v>
      </c>
      <c r="E5" s="5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74">
        <f>'03상세'!M3+'03상세'!N3</f>
        <v>0</v>
      </c>
      <c r="B9" s="74">
        <f>'03상세'!O3</f>
        <v>0</v>
      </c>
      <c r="C9" s="74">
        <f ca="1">'03상세'!P3</f>
        <v>0</v>
      </c>
      <c r="D9" s="74">
        <f>'03상세'!Q3</f>
        <v>0</v>
      </c>
      <c r="E9" s="74">
        <f ca="1">'03상세'!R3</f>
        <v>0</v>
      </c>
      <c r="F9" s="74">
        <f>'03상세'!S3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61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n4r0evg3x90P5c9NYB6c5H+PhbI/LFHPF0OH2fliIdNjYt5YPD4MkepY6x1p9vTNmEB7Sc9uq49yKDgXGHDRPw==" saltValue="0nc7h28r1IN4t12+OAtkfQ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A1:E1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ignoredErrors>
    <ignoredError sqref="A2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Y192"/>
  <sheetViews>
    <sheetView zoomScaleNormal="100" zoomScaleSheetLayoutView="70" workbookViewId="0">
      <pane xSplit="1" ySplit="6" topLeftCell="B7" activePane="bottomRight" state="frozen"/>
      <selection activeCell="A2" sqref="A2:F2"/>
      <selection pane="topRight" activeCell="A2" sqref="A2:F2"/>
      <selection pane="bottomLeft" activeCell="A2" sqref="A2:F2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SUM('03상세'!K157)</f>
        <v>0</v>
      </c>
      <c r="N3" s="94">
        <f>SUM('03상세'!M157)</f>
        <v>0</v>
      </c>
      <c r="O3" s="94">
        <f>SUMIF(B7:B156,O2,S7:S156)</f>
        <v>0</v>
      </c>
      <c r="P3" s="94">
        <f ca="1">SUMIF(B7:B158,P2,S7:S156)</f>
        <v>0</v>
      </c>
      <c r="Q3" s="94">
        <f>SUM('03상세'!V157)</f>
        <v>0</v>
      </c>
      <c r="R3" s="94">
        <f ca="1">SUM(M3:Q3)</f>
        <v>0</v>
      </c>
      <c r="S3" s="95">
        <f>Y157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16"/>
      <c r="D7" s="16"/>
      <c r="E7" s="16"/>
      <c r="F7" s="17"/>
      <c r="G7" s="18"/>
      <c r="H7" s="16"/>
      <c r="I7" s="16"/>
      <c r="J7" s="19"/>
      <c r="K7" s="44">
        <f>IF($G7="자가차량",('03상세'!$H$3*$J7)*120%,IF($G7="법인차량",'03상세'!$H$3*$J7,0))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3"/>
      <c r="X7" s="16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51"/>
      <c r="C8" s="16"/>
      <c r="D8" s="16"/>
      <c r="E8" s="16"/>
      <c r="F8" s="17"/>
      <c r="G8" s="23"/>
      <c r="H8" s="24"/>
      <c r="I8" s="24"/>
      <c r="J8" s="21"/>
      <c r="K8" s="44">
        <f>IF($G8="자가차량",('03상세'!$H$3*$J8)*120%,IF($G8="법인차량",'03상세'!$H$3*$J8,0))</f>
        <v>0</v>
      </c>
      <c r="L8" s="24"/>
      <c r="M8" s="30"/>
      <c r="N8" s="28"/>
      <c r="O8" s="16"/>
      <c r="P8" s="16"/>
      <c r="Q8" s="16"/>
      <c r="R8" s="16"/>
      <c r="S8" s="27"/>
      <c r="T8" s="23"/>
      <c r="U8" s="16"/>
      <c r="V8" s="30"/>
      <c r="W8" s="23"/>
      <c r="X8" s="16"/>
      <c r="Y8" s="15">
        <f t="shared" ref="Y8:Y156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20"/>
      <c r="C9" s="20"/>
      <c r="D9" s="16"/>
      <c r="E9" s="16"/>
      <c r="F9" s="17"/>
      <c r="G9" s="18"/>
      <c r="H9" s="24"/>
      <c r="I9" s="24"/>
      <c r="J9" s="21"/>
      <c r="K9" s="44">
        <f>IF($G9="자가차량",('03상세'!$H$3*$J9)*120%,IF($G9="법인차량",'03상세'!$H$3*$J9,0))</f>
        <v>0</v>
      </c>
      <c r="L9" s="16"/>
      <c r="M9" s="30"/>
      <c r="N9" s="23"/>
      <c r="O9" s="24"/>
      <c r="P9" s="24"/>
      <c r="Q9" s="24"/>
      <c r="R9" s="24"/>
      <c r="S9" s="30"/>
      <c r="T9" s="28"/>
      <c r="U9" s="16"/>
      <c r="V9" s="31"/>
      <c r="W9" s="23"/>
      <c r="X9" s="16"/>
      <c r="Y9" s="15">
        <f t="shared" si="0"/>
        <v>0</v>
      </c>
    </row>
    <row r="10" spans="1:25" s="35" customFormat="1" ht="15.95" customHeight="1" x14ac:dyDescent="0.3">
      <c r="A10" s="42"/>
      <c r="B10" s="20"/>
      <c r="C10" s="20"/>
      <c r="D10" s="16"/>
      <c r="E10" s="16"/>
      <c r="F10" s="17"/>
      <c r="G10" s="18"/>
      <c r="H10" s="24"/>
      <c r="I10" s="24"/>
      <c r="J10" s="21"/>
      <c r="K10" s="44">
        <f>IF($G10="자가차량",('03상세'!$H$3*$J10)*120%,IF($G10="법인차량",'03상세'!$H$3*$J10,0))</f>
        <v>0</v>
      </c>
      <c r="L10" s="16"/>
      <c r="M10" s="30"/>
      <c r="N10" s="28"/>
      <c r="O10" s="24"/>
      <c r="P10" s="24"/>
      <c r="Q10" s="24"/>
      <c r="R10" s="24"/>
      <c r="S10" s="30"/>
      <c r="T10" s="28"/>
      <c r="U10" s="16"/>
      <c r="V10" s="31"/>
      <c r="W10" s="28"/>
      <c r="X10" s="24"/>
      <c r="Y10" s="15">
        <f t="shared" si="0"/>
        <v>0</v>
      </c>
    </row>
    <row r="11" spans="1:25" s="35" customFormat="1" ht="15.95" customHeight="1" x14ac:dyDescent="0.3">
      <c r="A11" s="42"/>
      <c r="B11" s="20"/>
      <c r="C11" s="20"/>
      <c r="D11" s="16"/>
      <c r="E11" s="16"/>
      <c r="F11" s="17"/>
      <c r="G11" s="18"/>
      <c r="H11" s="24"/>
      <c r="I11" s="24"/>
      <c r="J11" s="21"/>
      <c r="K11" s="44">
        <f>IF($G11="자가차량",('03상세'!$H$3*$J11)*120%,IF($G11="법인차량",'03상세'!$H$3*$J11,0))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8"/>
      <c r="X11" s="24"/>
      <c r="Y11" s="15">
        <f t="shared" si="0"/>
        <v>0</v>
      </c>
    </row>
    <row r="12" spans="1:25" s="35" customFormat="1" ht="15.95" customHeight="1" x14ac:dyDescent="0.3">
      <c r="A12" s="42"/>
      <c r="B12" s="20"/>
      <c r="C12" s="20"/>
      <c r="D12" s="16"/>
      <c r="E12" s="16"/>
      <c r="F12" s="17"/>
      <c r="G12" s="18"/>
      <c r="H12" s="24"/>
      <c r="I12" s="24"/>
      <c r="J12" s="21"/>
      <c r="K12" s="44">
        <f>IF($G12="자가차량",('03상세'!$H$3*$J12)*120%,IF($G12="법인차량",'03상세'!$H$3*$J12,0))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8"/>
      <c r="X12" s="24"/>
      <c r="Y12" s="15">
        <f t="shared" si="0"/>
        <v>0</v>
      </c>
    </row>
    <row r="13" spans="1:25" s="35" customFormat="1" ht="15.95" customHeight="1" x14ac:dyDescent="0.3">
      <c r="A13" s="42"/>
      <c r="B13" s="20"/>
      <c r="C13" s="20"/>
      <c r="D13" s="16"/>
      <c r="E13" s="16"/>
      <c r="F13" s="17"/>
      <c r="G13" s="18"/>
      <c r="H13" s="24"/>
      <c r="I13" s="24"/>
      <c r="J13" s="21"/>
      <c r="K13" s="44">
        <f>IF($G13="자가차량",('03상세'!$H$3*$J13)*120%,IF($G13="법인차량",'03상세'!$H$3*$J13,0))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8"/>
      <c r="X13" s="24"/>
      <c r="Y13" s="15">
        <f t="shared" si="0"/>
        <v>0</v>
      </c>
    </row>
    <row r="14" spans="1:25" s="35" customFormat="1" ht="15.95" customHeight="1" x14ac:dyDescent="0.3">
      <c r="A14" s="42"/>
      <c r="B14" s="20"/>
      <c r="C14" s="20"/>
      <c r="D14" s="16"/>
      <c r="E14" s="16"/>
      <c r="F14" s="17"/>
      <c r="G14" s="18"/>
      <c r="H14" s="24"/>
      <c r="I14" s="24"/>
      <c r="J14" s="21"/>
      <c r="K14" s="44">
        <f>IF($G14="자가차량",('03상세'!$H$3*$J14)*120%,IF($G14="법인차량",'03상세'!$H$3*$J14,0))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8"/>
      <c r="X14" s="24"/>
      <c r="Y14" s="15">
        <f t="shared" si="0"/>
        <v>0</v>
      </c>
    </row>
    <row r="15" spans="1:25" s="35" customFormat="1" ht="15.95" customHeight="1" x14ac:dyDescent="0.3">
      <c r="A15" s="42"/>
      <c r="B15" s="20"/>
      <c r="C15" s="20"/>
      <c r="D15" s="16"/>
      <c r="E15" s="16"/>
      <c r="F15" s="17"/>
      <c r="G15" s="18"/>
      <c r="H15" s="24"/>
      <c r="I15" s="24"/>
      <c r="J15" s="21"/>
      <c r="K15" s="44">
        <f>IF($G15="자가차량",('03상세'!$H$3*$J15)*120%,IF($G15="법인차량",'03상세'!$H$3*$J15,0))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8"/>
      <c r="X15" s="24"/>
      <c r="Y15" s="15">
        <f t="shared" si="0"/>
        <v>0</v>
      </c>
    </row>
    <row r="16" spans="1:25" s="35" customFormat="1" ht="15.95" customHeight="1" x14ac:dyDescent="0.3">
      <c r="A16" s="42"/>
      <c r="B16" s="51"/>
      <c r="C16" s="20"/>
      <c r="D16" s="16"/>
      <c r="E16" s="16"/>
      <c r="F16" s="17"/>
      <c r="G16" s="18"/>
      <c r="H16" s="24"/>
      <c r="I16" s="24"/>
      <c r="J16" s="21"/>
      <c r="K16" s="44">
        <f>IF($G16="자가차량",('03상세'!$H$3*$J16)*120%,IF($G16="법인차량",'03상세'!$H$3*$J16,0))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2"/>
      <c r="B17" s="51"/>
      <c r="C17" s="20"/>
      <c r="D17" s="16"/>
      <c r="E17" s="16"/>
      <c r="F17" s="17"/>
      <c r="G17" s="18"/>
      <c r="H17" s="24"/>
      <c r="I17" s="24"/>
      <c r="J17" s="21"/>
      <c r="K17" s="44">
        <f>IF($G17="자가차량",('03상세'!$H$3*$J17)*120%,IF($G17="법인차량",'03상세'!$H$3*$J17,0))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2"/>
      <c r="B18" s="51"/>
      <c r="C18" s="20"/>
      <c r="D18" s="16"/>
      <c r="E18" s="24"/>
      <c r="F18" s="22"/>
      <c r="G18" s="18"/>
      <c r="H18" s="24"/>
      <c r="I18" s="24"/>
      <c r="J18" s="21"/>
      <c r="K18" s="44">
        <f>IF($G18="자가차량",('03상세'!$H$3*$J18)*120%,IF($G18="법인차량",'03상세'!$H$3*$J18,0))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2"/>
      <c r="B19" s="51"/>
      <c r="C19" s="20"/>
      <c r="D19" s="16"/>
      <c r="E19" s="24"/>
      <c r="F19" s="22"/>
      <c r="G19" s="18"/>
      <c r="H19" s="24"/>
      <c r="I19" s="24"/>
      <c r="J19" s="21"/>
      <c r="K19" s="44">
        <f>IF($G19="자가차량",('03상세'!$H$3*$J19)*120%,IF($G19="법인차량",'03상세'!$H$3*$J19,0))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2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IF($G20="자가차량",('03상세'!$H$3*$J20)*120%,IF($G20="법인차량",'03상세'!$H$3*$J20,0))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2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IF($G21="자가차량",('03상세'!$H$3*$J21)*120%,IF($G21="법인차량",'03상세'!$H$3*$J21,0))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7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IF($G22="자가차량",('03상세'!$H$3*$J22)*120%,IF($G22="법인차량",'03상세'!$H$3*$J22,0))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IF($G23="자가차량",('03상세'!$H$3*$J23)*120%,IF($G23="법인차량",'03상세'!$H$3*$J23,0))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 t="s">
        <v>90</v>
      </c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IF($G24="자가차량",('03상세'!$H$3*$J24)*120%,IF($G24="법인차량",'03상세'!$H$3*$J24,0))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IF($G25="자가차량",('03상세'!$H$3*$J25)*120%,IF($G25="법인차량",'03상세'!$H$3*$J25,0))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IF($G26="자가차량",('03상세'!$H$3*$J26)*120%,IF($G26="법인차량",'03상세'!$H$3*$J26,0))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IF($G27="자가차량",('03상세'!$H$3*$J27)*120%,IF($G27="법인차량",'03상세'!$H$3*$J27,0))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IF($G28="자가차량",('03상세'!$H$3*$J28)*120%,IF($G28="법인차량",'03상세'!$H$3*$J28,0))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IF($G29="자가차량",('03상세'!$H$3*$J29)*120%,IF($G29="법인차량",'03상세'!$H$3*$J29,0))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IF($G30="자가차량",('03상세'!$H$3*$J30)*120%,IF($G30="법인차량",'03상세'!$H$3*$J30,0))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IF($G31="자가차량",('03상세'!$H$3*$J31)*120%,IF($G31="법인차량",'03상세'!$H$3*$J31,0))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IF($G32="자가차량",('03상세'!$H$3*$J32)*120%,IF($G32="법인차량",'03상세'!$H$3*$J32,0))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0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IF($G33="자가차량",('03상세'!$H$3*$J33)*120%,IF($G33="법인차량",'03상세'!$H$3*$J33,0))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0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IF($G34="자가차량",('03상세'!$H$3*$J34)*120%,IF($G34="법인차량",'03상세'!$H$3*$J34,0))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0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IF($G35="자가차량",('03상세'!$H$3*$J35)*120%,IF($G35="법인차량",'03상세'!$H$3*$J35,0))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0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IF($G36="자가차량",('03상세'!$H$3*$J36)*120%,IF($G36="법인차량",'03상세'!$H$3*$J36,0))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si="0"/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IF($G37="자가차량",('03상세'!$H$3*$J37)*120%,IF($G37="법인차량",'03상세'!$H$3*$J37,0))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0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IF($G38="자가차량",('03상세'!$H$3*$J38)*120%,IF($G38="법인차량",'03상세'!$H$3*$J38,0))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0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IF($G39="자가차량",('03상세'!$H$3*$J39)*120%,IF($G39="법인차량",'03상세'!$H$3*$J39,0))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IF($G40="자가차량",('03상세'!$H$3*$J40)*120%,IF($G40="법인차량",'03상세'!$H$3*$J40,0))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IF($G41="자가차량",('03상세'!$H$3*$J41)*120%,IF($G41="법인차량",'03상세'!$H$3*$J41,0))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IF($G42="자가차량",('03상세'!$H$3*$J42)*120%,IF($G42="법인차량",'03상세'!$H$3*$J42,0))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IF($G43="자가차량",('03상세'!$H$3*$J43)*120%,IF($G43="법인차량",'03상세'!$H$3*$J43,0))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1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IF($G44="자가차량",('03상세'!$H$3*$J44)*120%,IF($G44="법인차량",'03상세'!$H$3*$J44,0))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1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IF($G45="자가차량",('03상세'!$H$3*$J45)*120%,IF($G45="법인차량",'03상세'!$H$3*$J45,0))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1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IF($G46="자가차량",('03상세'!$H$3*$J46)*120%,IF($G46="법인차량",'03상세'!$H$3*$J46,0))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1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IF($G47="자가차량",('03상세'!$H$3*$J47)*120%,IF($G47="법인차량",'03상세'!$H$3*$J47,0))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1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IF($G48="자가차량",('03상세'!$H$3*$J48)*120%,IF($G48="법인차량",'03상세'!$H$3*$J48,0))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1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IF($G49="자가차량",('03상세'!$H$3*$J49)*120%,IF($G49="법인차량",'03상세'!$H$3*$J49,0))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IF($G50="자가차량",('03상세'!$H$3*$J50)*120%,IF($G50="법인차량",'03상세'!$H$3*$J50,0))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IF($G51="자가차량",('03상세'!$H$3*$J51)*120%,IF($G51="법인차량",'03상세'!$H$3*$J51,0))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IF($G52="자가차량",('03상세'!$H$3*$J52)*120%,IF($G52="법인차량",'03상세'!$H$3*$J52,0))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IF($G53="자가차량",('03상세'!$H$3*$J53)*120%,IF($G53="법인차량",'03상세'!$H$3*$J53,0))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ref="Y53:Y65" si="2"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IF($G54="자가차량",('03상세'!$H$3*$J54)*120%,IF($G54="법인차량",'03상세'!$H$3*$J54,0))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2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IF($G55="자가차량",('03상세'!$H$3*$J55)*120%,IF($G55="법인차량",'03상세'!$H$3*$J55,0))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2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IF($G56="자가차량",('03상세'!$H$3*$J56)*120%,IF($G56="법인차량",'03상세'!$H$3*$J56,0))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2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IF($G57="자가차량",('03상세'!$H$3*$J57)*120%,IF($G57="법인차량",'03상세'!$H$3*$J57,0))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2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IF($G58="자가차량",('03상세'!$H$3*$J58)*120%,IF($G58="법인차량",'03상세'!$H$3*$J58,0))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2"/>
        <v>0</v>
      </c>
    </row>
    <row r="59" spans="1:25" s="35" customFormat="1" ht="1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IF($G59="자가차량",('03상세'!$H$3*$J59)*120%,IF($G59="법인차량",'03상세'!$H$3*$J59,0))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2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IF($G60="자가차량",('03상세'!$H$3*$J60)*120%,IF($G60="법인차량",'03상세'!$H$3*$J60,0))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2"/>
        <v>0</v>
      </c>
    </row>
    <row r="61" spans="1:25" s="35" customFormat="1" ht="15.95" customHeight="1" x14ac:dyDescent="0.3">
      <c r="A61" s="43"/>
      <c r="B61" s="20"/>
      <c r="C61" s="20"/>
      <c r="D61" s="20"/>
      <c r="E61" s="21"/>
      <c r="F61" s="22"/>
      <c r="G61" s="23"/>
      <c r="H61" s="24"/>
      <c r="I61" s="24"/>
      <c r="J61" s="21"/>
      <c r="K61" s="44">
        <f>IF($G61="자가차량",('03상세'!$H$3*$J61)*120%,IF($G61="법인차량",'03상세'!$H$3*$J61,0))</f>
        <v>0</v>
      </c>
      <c r="L61" s="24"/>
      <c r="M61" s="30"/>
      <c r="N61" s="23"/>
      <c r="O61" s="24"/>
      <c r="P61" s="24"/>
      <c r="Q61" s="24"/>
      <c r="R61" s="24"/>
      <c r="S61" s="30"/>
      <c r="T61" s="23"/>
      <c r="U61" s="16"/>
      <c r="V61" s="30"/>
      <c r="W61" s="23"/>
      <c r="X61" s="24"/>
      <c r="Y61" s="15">
        <f t="shared" si="2"/>
        <v>0</v>
      </c>
    </row>
    <row r="62" spans="1:25" s="35" customFormat="1" ht="15.95" customHeight="1" x14ac:dyDescent="0.3">
      <c r="A62" s="43"/>
      <c r="B62" s="20"/>
      <c r="C62" s="20"/>
      <c r="D62" s="20"/>
      <c r="E62" s="21"/>
      <c r="F62" s="22"/>
      <c r="G62" s="23"/>
      <c r="H62" s="24"/>
      <c r="I62" s="24"/>
      <c r="J62" s="21"/>
      <c r="K62" s="44">
        <f>IF($G62="자가차량",('03상세'!$H$3*$J62)*120%,IF($G62="법인차량",'03상세'!$H$3*$J62,0))</f>
        <v>0</v>
      </c>
      <c r="L62" s="24"/>
      <c r="M62" s="30"/>
      <c r="N62" s="23"/>
      <c r="O62" s="24"/>
      <c r="P62" s="24"/>
      <c r="Q62" s="24"/>
      <c r="R62" s="24"/>
      <c r="S62" s="30"/>
      <c r="T62" s="23"/>
      <c r="U62" s="16"/>
      <c r="V62" s="30"/>
      <c r="W62" s="23"/>
      <c r="X62" s="24"/>
      <c r="Y62" s="15">
        <f t="shared" si="2"/>
        <v>0</v>
      </c>
    </row>
    <row r="63" spans="1:25" s="35" customFormat="1" ht="15.95" customHeight="1" x14ac:dyDescent="0.3">
      <c r="A63" s="43"/>
      <c r="B63" s="20"/>
      <c r="C63" s="20"/>
      <c r="D63" s="20"/>
      <c r="E63" s="21"/>
      <c r="F63" s="22"/>
      <c r="G63" s="23"/>
      <c r="H63" s="24"/>
      <c r="I63" s="24"/>
      <c r="J63" s="21"/>
      <c r="K63" s="44">
        <f>IF($G63="자가차량",('03상세'!$H$3*$J63)*120%,IF($G63="법인차량",'03상세'!$H$3*$J63,0))</f>
        <v>0</v>
      </c>
      <c r="L63" s="24"/>
      <c r="M63" s="30"/>
      <c r="N63" s="23"/>
      <c r="O63" s="24"/>
      <c r="P63" s="24"/>
      <c r="Q63" s="24"/>
      <c r="R63" s="24"/>
      <c r="S63" s="30"/>
      <c r="T63" s="23"/>
      <c r="U63" s="16"/>
      <c r="V63" s="30"/>
      <c r="W63" s="23"/>
      <c r="X63" s="24"/>
      <c r="Y63" s="15">
        <f t="shared" si="2"/>
        <v>0</v>
      </c>
    </row>
    <row r="64" spans="1:25" s="35" customFormat="1" ht="15.95" customHeight="1" x14ac:dyDescent="0.3">
      <c r="A64" s="43"/>
      <c r="B64" s="20"/>
      <c r="C64" s="20"/>
      <c r="D64" s="20"/>
      <c r="E64" s="21"/>
      <c r="F64" s="22"/>
      <c r="G64" s="23"/>
      <c r="H64" s="24"/>
      <c r="I64" s="24"/>
      <c r="J64" s="21"/>
      <c r="K64" s="44">
        <f>IF($G64="자가차량",('03상세'!$H$3*$J64)*120%,IF($G64="법인차량",'03상세'!$H$3*$J64,0))</f>
        <v>0</v>
      </c>
      <c r="L64" s="24"/>
      <c r="M64" s="30"/>
      <c r="N64" s="23"/>
      <c r="O64" s="24"/>
      <c r="P64" s="24"/>
      <c r="Q64" s="24"/>
      <c r="R64" s="24"/>
      <c r="S64" s="30"/>
      <c r="T64" s="23"/>
      <c r="U64" s="16"/>
      <c r="V64" s="30"/>
      <c r="W64" s="23"/>
      <c r="X64" s="24"/>
      <c r="Y64" s="15">
        <f t="shared" si="2"/>
        <v>0</v>
      </c>
    </row>
    <row r="65" spans="1:25" s="35" customFormat="1" ht="15.95" customHeight="1" x14ac:dyDescent="0.3">
      <c r="A65" s="43"/>
      <c r="B65" s="20"/>
      <c r="C65" s="20"/>
      <c r="D65" s="20"/>
      <c r="E65" s="21"/>
      <c r="F65" s="22"/>
      <c r="G65" s="23"/>
      <c r="H65" s="24"/>
      <c r="I65" s="24"/>
      <c r="J65" s="21"/>
      <c r="K65" s="44">
        <f>IF($G65="자가차량",('03상세'!$H$3*$J65)*120%,IF($G65="법인차량",'03상세'!$H$3*$J65,0))</f>
        <v>0</v>
      </c>
      <c r="L65" s="24"/>
      <c r="M65" s="30"/>
      <c r="N65" s="23"/>
      <c r="O65" s="24"/>
      <c r="P65" s="24"/>
      <c r="Q65" s="24"/>
      <c r="R65" s="24"/>
      <c r="S65" s="30"/>
      <c r="T65" s="23"/>
      <c r="U65" s="16"/>
      <c r="V65" s="30"/>
      <c r="W65" s="23"/>
      <c r="X65" s="24"/>
      <c r="Y65" s="15">
        <f t="shared" si="2"/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IF($G66="자가차량",('03상세'!$H$3*$J66)*120%,IF($G66="법인차량",'03상세'!$H$3*$J66,0))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IF($G67="자가차량",('03상세'!$H$3*$J67)*120%,IF($G67="법인차량",'03상세'!$H$3*$J67,0))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>IF(OR($C67="현금",$C67="개인카드"),K67+M67,0)+IF(OR($C67="현금",$C67="개인카드"),S67,0)+IF(OR($C67="현금",$C67="개인카드"),V67,0)</f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IF($G68="자가차량",('03상세'!$H$3*$J68)*120%,IF($G68="법인차량",'03상세'!$H$3*$J68,0))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ref="Y68:Y73" si="3">IF(OR($C68="현금",$C68="개인카드"),K68+M68,0)+IF(OR($C68="현금",$C68="개인카드"),S68,0)+IF(OR($C68="현금",$C68="개인카드"),V68,0)</f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IF($G69="자가차량",('03상세'!$H$3*$J69)*120%,IF($G69="법인차량",'03상세'!$H$3*$J69,0))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3"/>
        <v>0</v>
      </c>
    </row>
    <row r="70" spans="1:25" s="35" customFormat="1" ht="15.95" customHeight="1" x14ac:dyDescent="0.3">
      <c r="A70" s="43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IF($G70="자가차량",('03상세'!$H$3*$J70)*120%,IF($G70="법인차량",'03상세'!$H$3*$J70,0))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3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IF($G71="자가차량",('03상세'!$H$3*$J71)*120%,IF($G71="법인차량",'03상세'!$H$3*$J71,0))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3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IF($G72="자가차량",('03상세'!$H$3*$J72)*120%,IF($G72="법인차량",'03상세'!$H$3*$J72,0))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 t="shared" si="3"/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IF($G73="자가차량",('03상세'!$H$3*$J73)*120%,IF($G73="법인차량",'03상세'!$H$3*$J73,0))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 t="shared" si="3"/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IF($G74="자가차량",('03상세'!$H$3*$J74)*120%,IF($G74="법인차량",'03상세'!$H$3*$J74,0))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>IF(OR($C74="현금",$C74="개인카드"),K74+M74,0)+IF(OR($C74="현금",$C74="개인카드"),S74,0)+IF(OR($C74="현금",$C74="개인카드"),V74,0)</f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IF($G75="자가차량",('03상세'!$H$3*$J75)*120%,IF($G75="법인차량",'03상세'!$H$3*$J75,0))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>IF(OR($C75="현금",$C75="개인카드"),K75+M75,0)+IF(OR($C75="현금",$C75="개인카드"),S75,0)+IF(OR($C75="현금",$C75="개인카드"),V75,0)</f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IF($G76="자가차량",('03상세'!$H$3*$J76)*120%,IF($G76="법인차량",'03상세'!$H$3*$J76,0))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>IF(OR($C76="현금",$C76="개인카드"),K76+M76,0)+IF(OR($C76="현금",$C76="개인카드"),S76,0)+IF(OR($C76="현금",$C76="개인카드"),V76,0)</f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IF($G77="자가차량",('03상세'!$H$3*$J77)*120%,IF($G77="법인차량",'03상세'!$H$3*$J77,0))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>IF(OR($C77="현금",$C77="개인카드"),K77+M77,0)+IF(OR($C77="현금",$C77="개인카드"),S77,0)+IF(OR($C77="현금",$C77="개인카드"),V77,0)</f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IF($G78="자가차량",('03상세'!$H$3*$J78)*120%,IF($G78="법인차량",'03상세'!$H$3*$J78,0))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0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IF($G79="자가차량",('03상세'!$H$3*$J79)*120%,IF($G79="법인차량",'03상세'!$H$3*$J79,0))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0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IF($G80="자가차량",('03상세'!$H$3*$J80)*120%,IF($G80="법인차량",'03상세'!$H$3*$J80,0))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0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IF($G81="자가차량",('03상세'!$H$3*$J81)*120%,IF($G81="법인차량",'03상세'!$H$3*$J81,0))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0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IF($G82="자가차량",('03상세'!$H$3*$J82)*120%,IF($G82="법인차량",'03상세'!$H$3*$J82,0))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0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IF($G83="자가차량",('03상세'!$H$3*$J83)*120%,IF($G83="법인차량",'03상세'!$H$3*$J83,0))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0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IF($G84="자가차량",('03상세'!$H$3*$J84)*120%,IF($G84="법인차량",'03상세'!$H$3*$J84,0))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0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IF($G85="자가차량",('03상세'!$H$3*$J85)*120%,IF($G85="법인차량",'03상세'!$H$3*$J85,0))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0"/>
        <v>0</v>
      </c>
    </row>
    <row r="86" spans="1:25" s="35" customFormat="1" ht="15.95" customHeight="1" x14ac:dyDescent="0.3">
      <c r="A86" s="43"/>
      <c r="B86" s="20"/>
      <c r="C86" s="20"/>
      <c r="D86" s="20"/>
      <c r="E86" s="21"/>
      <c r="F86" s="22"/>
      <c r="G86" s="23"/>
      <c r="H86" s="24"/>
      <c r="I86" s="24"/>
      <c r="J86" s="21"/>
      <c r="K86" s="44">
        <f>IF($G86="자가차량",('03상세'!$H$3*$J86)*120%,IF($G86="법인차량",'03상세'!$H$3*$J86,0))</f>
        <v>0</v>
      </c>
      <c r="L86" s="24"/>
      <c r="M86" s="30"/>
      <c r="N86" s="23"/>
      <c r="O86" s="24"/>
      <c r="P86" s="24"/>
      <c r="Q86" s="24"/>
      <c r="R86" s="24"/>
      <c r="S86" s="30"/>
      <c r="T86" s="23"/>
      <c r="U86" s="16"/>
      <c r="V86" s="30"/>
      <c r="W86" s="23"/>
      <c r="X86" s="24"/>
      <c r="Y86" s="15">
        <f t="shared" si="0"/>
        <v>0</v>
      </c>
    </row>
    <row r="87" spans="1:25" s="35" customFormat="1" ht="15.95" customHeight="1" x14ac:dyDescent="0.3">
      <c r="A87" s="43"/>
      <c r="B87" s="20"/>
      <c r="C87" s="20"/>
      <c r="D87" s="20"/>
      <c r="E87" s="21"/>
      <c r="F87" s="22"/>
      <c r="G87" s="23"/>
      <c r="H87" s="24"/>
      <c r="I87" s="24"/>
      <c r="J87" s="21"/>
      <c r="K87" s="44">
        <f>IF($G87="자가차량",('03상세'!$H$3*$J87)*120%,IF($G87="법인차량",'03상세'!$H$3*$J87,0))</f>
        <v>0</v>
      </c>
      <c r="L87" s="24"/>
      <c r="M87" s="30"/>
      <c r="N87" s="23"/>
      <c r="O87" s="24"/>
      <c r="P87" s="24"/>
      <c r="Q87" s="24"/>
      <c r="R87" s="24"/>
      <c r="S87" s="30"/>
      <c r="T87" s="23"/>
      <c r="U87" s="16"/>
      <c r="V87" s="30"/>
      <c r="W87" s="23"/>
      <c r="X87" s="24"/>
      <c r="Y87" s="15">
        <f t="shared" si="0"/>
        <v>0</v>
      </c>
    </row>
    <row r="88" spans="1:25" s="35" customFormat="1" ht="15.95" customHeight="1" x14ac:dyDescent="0.3">
      <c r="A88" s="43"/>
      <c r="B88" s="20"/>
      <c r="C88" s="20"/>
      <c r="D88" s="20"/>
      <c r="E88" s="21"/>
      <c r="F88" s="22"/>
      <c r="G88" s="23"/>
      <c r="H88" s="24"/>
      <c r="I88" s="24"/>
      <c r="J88" s="21"/>
      <c r="K88" s="44">
        <f>IF($G88="자가차량",('03상세'!$H$3*$J88)*120%,IF($G88="법인차량",'03상세'!$H$3*$J88,0))</f>
        <v>0</v>
      </c>
      <c r="L88" s="24"/>
      <c r="M88" s="30"/>
      <c r="N88" s="23"/>
      <c r="O88" s="24"/>
      <c r="P88" s="24"/>
      <c r="Q88" s="24"/>
      <c r="R88" s="24"/>
      <c r="S88" s="30"/>
      <c r="T88" s="23"/>
      <c r="U88" s="16"/>
      <c r="V88" s="30"/>
      <c r="W88" s="23"/>
      <c r="X88" s="24"/>
      <c r="Y88" s="15">
        <f t="shared" si="0"/>
        <v>0</v>
      </c>
    </row>
    <row r="89" spans="1:25" s="35" customFormat="1" ht="15.95" customHeight="1" x14ac:dyDescent="0.3">
      <c r="A89" s="43"/>
      <c r="B89" s="20"/>
      <c r="C89" s="20"/>
      <c r="D89" s="20"/>
      <c r="E89" s="21"/>
      <c r="F89" s="22"/>
      <c r="G89" s="23"/>
      <c r="H89" s="24"/>
      <c r="I89" s="24"/>
      <c r="J89" s="21"/>
      <c r="K89" s="44">
        <f>IF($G89="자가차량",('03상세'!$H$3*$J89)*120%,IF($G89="법인차량",'03상세'!$H$3*$J89,0))</f>
        <v>0</v>
      </c>
      <c r="L89" s="24"/>
      <c r="M89" s="30"/>
      <c r="N89" s="23"/>
      <c r="O89" s="24"/>
      <c r="P89" s="24"/>
      <c r="Q89" s="24"/>
      <c r="R89" s="24"/>
      <c r="S89" s="30"/>
      <c r="T89" s="23"/>
      <c r="U89" s="16"/>
      <c r="V89" s="30"/>
      <c r="W89" s="23"/>
      <c r="X89" s="24"/>
      <c r="Y89" s="15">
        <f t="shared" si="0"/>
        <v>0</v>
      </c>
    </row>
    <row r="90" spans="1:25" s="35" customFormat="1" ht="15.95" customHeight="1" x14ac:dyDescent="0.3">
      <c r="A90" s="43"/>
      <c r="B90" s="20"/>
      <c r="C90" s="20"/>
      <c r="D90" s="20"/>
      <c r="E90" s="21"/>
      <c r="F90" s="22"/>
      <c r="G90" s="23"/>
      <c r="H90" s="24"/>
      <c r="I90" s="24"/>
      <c r="J90" s="21"/>
      <c r="K90" s="44">
        <f>IF($G90="자가차량",('03상세'!$H$3*$J90)*120%,IF($G90="법인차량",'03상세'!$H$3*$J90,0))</f>
        <v>0</v>
      </c>
      <c r="L90" s="24"/>
      <c r="M90" s="30"/>
      <c r="N90" s="23"/>
      <c r="O90" s="24"/>
      <c r="P90" s="24"/>
      <c r="Q90" s="24"/>
      <c r="R90" s="24"/>
      <c r="S90" s="30"/>
      <c r="T90" s="23"/>
      <c r="U90" s="16"/>
      <c r="V90" s="30"/>
      <c r="W90" s="23"/>
      <c r="X90" s="24"/>
      <c r="Y90" s="15">
        <f t="shared" si="0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IF($G91="자가차량",('03상세'!$H$3*$J91)*120%,IF($G91="법인차량",'03상세'!$H$3*$J91,0))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>IF(OR($C91="현금",$C91="개인카드"),K91+M91,0)+IF(OR($C91="현금",$C91="개인카드"),S91,0)+IF(OR($C91="현금",$C91="개인카드"),V91,0)</f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IF($G92="자가차량",('03상세'!$H$3*$J92)*120%,IF($G92="법인차량",'03상세'!$H$3*$J92,0))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>IF(OR($C92="현금",$C92="개인카드"),K92+M92,0)+IF(OR($C92="현금",$C92="개인카드"),S92,0)+IF(OR($C92="현금",$C92="개인카드"),V92,0)</f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IF($G93="자가차량",('03상세'!$H$3*$J93)*120%,IF($G93="법인차량",'03상세'!$H$3*$J93,0))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ref="Y93:Y119" si="4">IF(OR($C93="현금",$C93="개인카드"),K93+M93,0)+IF(OR($C93="현금",$C93="개인카드"),S93,0)+IF(OR($C93="현금",$C93="개인카드"),V93,0)</f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IF($G94="자가차량",('03상세'!$H$3*$J94)*120%,IF($G94="법인차량",'03상세'!$H$3*$J94,0))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IF($G95="자가차량",('03상세'!$H$3*$J95)*120%,IF($G95="법인차량",'03상세'!$H$3*$J95,0))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IF($G96="자가차량",('03상세'!$H$3*$J96)*120%,IF($G96="법인차량",'03상세'!$H$3*$J96,0))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IF($G97="자가차량",('03상세'!$H$3*$J97)*120%,IF($G97="법인차량",'03상세'!$H$3*$J97,0))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IF($G98="자가차량",('03상세'!$H$3*$J98)*120%,IF($G98="법인차량",'03상세'!$H$3*$J98,0))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ref="Y98" si="5">IF(OR($C98="현금",$C98="개인카드"),K98+M98,0)+IF(OR($C98="현금",$C98="개인카드"),S98,0)+IF(OR($C98="현금",$C98="개인카드"),V98,0)</f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IF($G99="자가차량",('03상세'!$H$3*$J99)*120%,IF($G99="법인차량",'03상세'!$H$3*$J99,0))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>IF(OR($C99="현금",$C99="개인카드"),K99+M99,0)+IF(OR($C99="현금",$C99="개인카드"),S99,0)+IF(OR($C99="현금",$C99="개인카드"),V99,0)</f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IF($G100="자가차량",('03상세'!$H$3*$J100)*120%,IF($G100="법인차량",'03상세'!$H$3*$J100,0))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>IF(OR($C100="현금",$C100="개인카드"),K100+M100,0)+IF(OR($C100="현금",$C100="개인카드"),S100,0)+IF(OR($C100="현금",$C100="개인카드"),V100,0)</f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IF($G101="자가차량",('03상세'!$H$3*$J101)*120%,IF($G101="법인차량",'03상세'!$H$3*$J101,0))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>IF(OR($C101="현금",$C101="개인카드"),K101+M101,0)+IF(OR($C101="현금",$C101="개인카드"),S101,0)+IF(OR($C101="현금",$C101="개인카드"),V101,0)</f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IF($G102="자가차량",('03상세'!$H$3*$J102)*120%,IF($G102="법인차량",'03상세'!$H$3*$J102,0))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>IF(OR($C102="현금",$C102="개인카드"),K102+M102,0)+IF(OR($C102="현금",$C102="개인카드"),S102,0)+IF(OR($C102="현금",$C102="개인카드"),V102,0)</f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IF($G103="자가차량",('03상세'!$H$3*$J103)*120%,IF($G103="법인차량",'03상세'!$H$3*$J103,0))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ref="Y103:Y118" si="6">IF(OR($C103="현금",$C103="개인카드"),K103+M103,0)+IF(OR($C103="현금",$C103="개인카드"),S103,0)+IF(OR($C103="현금",$C103="개인카드"),V103,0)</f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IF($G104="자가차량",('03상세'!$H$3*$J104)*120%,IF($G104="법인차량",'03상세'!$H$3*$J104,0))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6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IF($G105="자가차량",('03상세'!$H$3*$J105)*120%,IF($G105="법인차량",'03상세'!$H$3*$J105,0))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 t="shared" si="6"/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IF($G106="자가차량",('03상세'!$H$3*$J106)*120%,IF($G106="법인차량",'03상세'!$H$3*$J106,0))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 t="shared" si="6"/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IF($G107="자가차량",('03상세'!$H$3*$J107)*120%,IF($G107="법인차량",'03상세'!$H$3*$J107,0))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 t="shared" si="6"/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IF($G108="자가차량",('03상세'!$H$3*$J108)*120%,IF($G108="법인차량",'03상세'!$H$3*$J108,0))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 t="shared" si="6"/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IF($G109="자가차량",('03상세'!$H$3*$J109)*120%,IF($G109="법인차량",'03상세'!$H$3*$J109,0))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 t="shared" si="6"/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IF($G110="자가차량",('03상세'!$H$3*$J110)*120%,IF($G110="법인차량",'03상세'!$H$3*$J110,0))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 t="shared" si="6"/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IF($G111="자가차량",('03상세'!$H$3*$J111)*120%,IF($G111="법인차량",'03상세'!$H$3*$J111,0))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 t="shared" si="6"/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IF($G112="자가차량",('03상세'!$H$3*$J112)*120%,IF($G112="법인차량",'03상세'!$H$3*$J112,0))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 t="shared" si="6"/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IF($G113="자가차량",('03상세'!$H$3*$J113)*120%,IF($G113="법인차량",'03상세'!$H$3*$J113,0))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si="6"/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IF($G114="자가차량",('03상세'!$H$3*$J114)*120%,IF($G114="법인차량",'03상세'!$H$3*$J114,0))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6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IF($G115="자가차량",('03상세'!$H$3*$J115)*120%,IF($G115="법인차량",'03상세'!$H$3*$J115,0))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 t="shared" si="6"/>
        <v>0</v>
      </c>
    </row>
    <row r="116" spans="1:25" s="35" customFormat="1" ht="15.95" customHeight="1" x14ac:dyDescent="0.3">
      <c r="A116" s="43"/>
      <c r="B116" s="20"/>
      <c r="C116" s="20"/>
      <c r="D116" s="20"/>
      <c r="E116" s="21"/>
      <c r="F116" s="22"/>
      <c r="G116" s="23"/>
      <c r="H116" s="24"/>
      <c r="I116" s="24"/>
      <c r="J116" s="21"/>
      <c r="K116" s="44">
        <f>IF($G116="자가차량",('03상세'!$H$3*$J116)*120%,IF($G116="법인차량",'03상세'!$H$3*$J116,0))</f>
        <v>0</v>
      </c>
      <c r="L116" s="24"/>
      <c r="M116" s="30"/>
      <c r="N116" s="23"/>
      <c r="O116" s="24"/>
      <c r="P116" s="24"/>
      <c r="Q116" s="24"/>
      <c r="R116" s="24"/>
      <c r="S116" s="30"/>
      <c r="T116" s="23"/>
      <c r="U116" s="16"/>
      <c r="V116" s="30"/>
      <c r="W116" s="23"/>
      <c r="X116" s="24"/>
      <c r="Y116" s="15">
        <f t="shared" si="6"/>
        <v>0</v>
      </c>
    </row>
    <row r="117" spans="1:25" s="35" customFormat="1" ht="15.95" customHeight="1" x14ac:dyDescent="0.3">
      <c r="A117" s="43"/>
      <c r="B117" s="20"/>
      <c r="C117" s="20"/>
      <c r="D117" s="20"/>
      <c r="E117" s="21"/>
      <c r="F117" s="22"/>
      <c r="G117" s="23"/>
      <c r="H117" s="24"/>
      <c r="I117" s="24"/>
      <c r="J117" s="21"/>
      <c r="K117" s="44">
        <f>IF($G117="자가차량",('03상세'!$H$3*$J117)*120%,IF($G117="법인차량",'03상세'!$H$3*$J117,0))</f>
        <v>0</v>
      </c>
      <c r="L117" s="24"/>
      <c r="M117" s="30"/>
      <c r="N117" s="23"/>
      <c r="O117" s="24"/>
      <c r="P117" s="24"/>
      <c r="Q117" s="24"/>
      <c r="R117" s="24"/>
      <c r="S117" s="30"/>
      <c r="T117" s="23"/>
      <c r="U117" s="16"/>
      <c r="V117" s="30"/>
      <c r="W117" s="23"/>
      <c r="X117" s="24"/>
      <c r="Y117" s="15">
        <f t="shared" si="6"/>
        <v>0</v>
      </c>
    </row>
    <row r="118" spans="1:25" s="35" customFormat="1" ht="15.95" customHeight="1" x14ac:dyDescent="0.3">
      <c r="A118" s="43"/>
      <c r="B118" s="20"/>
      <c r="C118" s="20"/>
      <c r="D118" s="20"/>
      <c r="E118" s="21"/>
      <c r="F118" s="22"/>
      <c r="G118" s="23"/>
      <c r="H118" s="24"/>
      <c r="I118" s="24"/>
      <c r="J118" s="21"/>
      <c r="K118" s="44">
        <f>IF($G118="자가차량",('03상세'!$H$3*$J118)*120%,IF($G118="법인차량",'03상세'!$H$3*$J118,0))</f>
        <v>0</v>
      </c>
      <c r="L118" s="24"/>
      <c r="M118" s="30"/>
      <c r="N118" s="23"/>
      <c r="O118" s="24"/>
      <c r="P118" s="24"/>
      <c r="Q118" s="24"/>
      <c r="R118" s="24"/>
      <c r="S118" s="30"/>
      <c r="T118" s="23"/>
      <c r="U118" s="16"/>
      <c r="V118" s="30"/>
      <c r="W118" s="23"/>
      <c r="X118" s="24"/>
      <c r="Y118" s="15">
        <f t="shared" si="6"/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IF($G119="자가차량",('03상세'!$H$3*$J119)*120%,IF($G119="법인차량",'03상세'!$H$3*$J119,0))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si="4"/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IF($G120="자가차량",('03상세'!$H$3*$J120)*120%,IF($G120="법인차량",'03상세'!$H$3*$J120,0))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>IF(OR($C120="현금",$C120="개인카드"),K120+M120,0)+IF(OR($C120="현금",$C120="개인카드"),S120,0)+IF(OR($C120="현금",$C120="개인카드"),V120,0)</f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IF($G121="자가차량",('03상세'!$H$3*$J121)*120%,IF($G121="법인차량",'03상세'!$H$3*$J121,0))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>IF(OR($C121="현금",$C121="개인카드"),K121+M121,0)+IF(OR($C121="현금",$C121="개인카드"),S121,0)+IF(OR($C121="현금",$C121="개인카드"),V121,0)</f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IF($G122="자가차량",('03상세'!$H$3*$J122)*120%,IF($G122="법인차량",'03상세'!$H$3*$J122,0))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>IF(OR($C122="현금",$C122="개인카드"),K122+M122,0)+IF(OR($C122="현금",$C122="개인카드"),S122,0)+IF(OR($C122="현금",$C122="개인카드"),V122,0)</f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IF($G123="자가차량",('03상세'!$H$3*$J123)*120%,IF($G123="법인차량",'03상세'!$H$3*$J123,0))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>IF(OR($C123="현금",$C123="개인카드"),K123+M123,0)+IF(OR($C123="현금",$C123="개인카드"),S123,0)+IF(OR($C123="현금",$C123="개인카드"),V123,0)</f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IF($G124="자가차량",('03상세'!$H$3*$J124)*120%,IF($G124="법인차량",'03상세'!$H$3*$J124,0))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 t="shared" ref="Y124:Y141" si="7">IF(OR($C124="현금",$C124="개인카드"),K124+M124,0)+IF(OR($C124="현금",$C124="개인카드"),S124,0)+IF(OR($C124="현금",$C124="개인카드"),V124,0)</f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IF($G125="자가차량",('03상세'!$H$3*$J125)*120%,IF($G125="법인차량",'03상세'!$H$3*$J125,0))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 t="shared" si="7"/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IF($G126="자가차량",('03상세'!$H$3*$J126)*120%,IF($G126="법인차량",'03상세'!$H$3*$J126,0))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 t="shared" si="7"/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IF($G127="자가차량",('03상세'!$H$3*$J127)*120%,IF($G127="법인차량",'03상세'!$H$3*$J127,0))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ref="Y127:Y139" si="8">IF(OR($C127="현금",$C127="개인카드"),K127+M127,0)+IF(OR($C127="현금",$C127="개인카드"),S127,0)+IF(OR($C127="현금",$C127="개인카드"),V127,0)</f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IF($G128="자가차량",('03상세'!$H$3*$J128)*120%,IF($G128="법인차량",'03상세'!$H$3*$J128,0))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si="8"/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IF($G129="자가차량",('03상세'!$H$3*$J129)*120%,IF($G129="법인차량",'03상세'!$H$3*$J129,0))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 t="shared" si="8"/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IF($G130="자가차량",('03상세'!$H$3*$J130)*120%,IF($G130="법인차량",'03상세'!$H$3*$J130,0))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 t="shared" si="8"/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IF($G131="자가차량",('03상세'!$H$3*$J131)*120%,IF($G131="법인차량",'03상세'!$H$3*$J131,0))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 t="shared" si="8"/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IF($G132="자가차량",('03상세'!$H$3*$J132)*120%,IF($G132="법인차량",'03상세'!$H$3*$J132,0))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si="8"/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IF($G133="자가차량",('03상세'!$H$3*$J133)*120%,IF($G133="법인차량",'03상세'!$H$3*$J133,0))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 t="shared" si="8"/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IF($G134="자가차량",('03상세'!$H$3*$J134)*120%,IF($G134="법인차량",'03상세'!$H$3*$J134,0))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 t="shared" si="8"/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IF($G135="자가차량",('03상세'!$H$3*$J135)*120%,IF($G135="법인차량",'03상세'!$H$3*$J135,0))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 t="shared" si="8"/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IF($G136="자가차량",('03상세'!$H$3*$J136)*120%,IF($G136="법인차량",'03상세'!$H$3*$J136,0))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 t="shared" si="8"/>
        <v>0</v>
      </c>
    </row>
    <row r="137" spans="1:25" s="35" customFormat="1" ht="15.95" customHeight="1" x14ac:dyDescent="0.3">
      <c r="A137" s="43"/>
      <c r="B137" s="20"/>
      <c r="C137" s="20"/>
      <c r="D137" s="20"/>
      <c r="E137" s="21"/>
      <c r="F137" s="22"/>
      <c r="G137" s="23"/>
      <c r="H137" s="24"/>
      <c r="I137" s="24"/>
      <c r="J137" s="21"/>
      <c r="K137" s="44">
        <f>IF($G137="자가차량",('03상세'!$H$3*$J137)*120%,IF($G137="법인차량",'03상세'!$H$3*$J137,0))</f>
        <v>0</v>
      </c>
      <c r="L137" s="24"/>
      <c r="M137" s="30"/>
      <c r="N137" s="23"/>
      <c r="O137" s="24"/>
      <c r="P137" s="24"/>
      <c r="Q137" s="24"/>
      <c r="R137" s="24"/>
      <c r="S137" s="30"/>
      <c r="T137" s="23"/>
      <c r="U137" s="16"/>
      <c r="V137" s="30"/>
      <c r="W137" s="23"/>
      <c r="X137" s="24"/>
      <c r="Y137" s="15">
        <f t="shared" si="8"/>
        <v>0</v>
      </c>
    </row>
    <row r="138" spans="1:25" s="35" customFormat="1" ht="15.95" customHeight="1" x14ac:dyDescent="0.3">
      <c r="A138" s="43"/>
      <c r="B138" s="20"/>
      <c r="C138" s="20"/>
      <c r="D138" s="20"/>
      <c r="E138" s="21"/>
      <c r="F138" s="22"/>
      <c r="G138" s="23"/>
      <c r="H138" s="24"/>
      <c r="I138" s="24"/>
      <c r="J138" s="21"/>
      <c r="K138" s="44">
        <f>IF($G138="자가차량",('03상세'!$H$3*$J138)*120%,IF($G138="법인차량",'03상세'!$H$3*$J138,0))</f>
        <v>0</v>
      </c>
      <c r="L138" s="24"/>
      <c r="M138" s="30"/>
      <c r="N138" s="23"/>
      <c r="O138" s="24"/>
      <c r="P138" s="24"/>
      <c r="Q138" s="24"/>
      <c r="R138" s="24"/>
      <c r="S138" s="30"/>
      <c r="T138" s="23"/>
      <c r="U138" s="16"/>
      <c r="V138" s="30"/>
      <c r="W138" s="23"/>
      <c r="X138" s="24"/>
      <c r="Y138" s="15">
        <f t="shared" si="8"/>
        <v>0</v>
      </c>
    </row>
    <row r="139" spans="1:25" s="35" customFormat="1" ht="15.95" customHeight="1" x14ac:dyDescent="0.3">
      <c r="A139" s="43"/>
      <c r="B139" s="20"/>
      <c r="C139" s="20"/>
      <c r="D139" s="20"/>
      <c r="E139" s="21"/>
      <c r="F139" s="22"/>
      <c r="G139" s="23"/>
      <c r="H139" s="24"/>
      <c r="I139" s="24"/>
      <c r="J139" s="21"/>
      <c r="K139" s="44">
        <f>IF($G139="자가차량",('03상세'!$H$3*$J139)*120%,IF($G139="법인차량",'03상세'!$H$3*$J139,0))</f>
        <v>0</v>
      </c>
      <c r="L139" s="24"/>
      <c r="M139" s="30"/>
      <c r="N139" s="23"/>
      <c r="O139" s="24"/>
      <c r="P139" s="24"/>
      <c r="Q139" s="24"/>
      <c r="R139" s="24"/>
      <c r="S139" s="30"/>
      <c r="T139" s="23"/>
      <c r="U139" s="16"/>
      <c r="V139" s="30"/>
      <c r="W139" s="23"/>
      <c r="X139" s="24"/>
      <c r="Y139" s="15">
        <f t="shared" si="8"/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IF($G140="자가차량",('03상세'!$H$3*$J140)*120%,IF($G140="법인차량",'03상세'!$H$3*$J140,0))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 t="shared" si="7"/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IF($G141="자가차량",('03상세'!$H$3*$J141)*120%,IF($G141="법인차량",'03상세'!$H$3*$J141,0))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 t="shared" si="7"/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IF($G142="자가차량",('03상세'!$H$3*$J142)*120%,IF($G142="법인차량",'03상세'!$H$3*$J142,0))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ref="Y142:Y155" si="9">IF(OR($C142="현금",$C142="개인카드"),K142+M142,0)+IF(OR($C142="현금",$C142="개인카드"),S142,0)+IF(OR($C142="현금",$C142="개인카드"),V142,0)</f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IF($G143="자가차량",('03상세'!$H$3*$J143)*120%,IF($G143="법인차량",'03상세'!$H$3*$J143,0))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9"/>
        <v>0</v>
      </c>
    </row>
    <row r="144" spans="1:25" s="35" customFormat="1" ht="15.95" customHeight="1" x14ac:dyDescent="0.3">
      <c r="A144" s="43"/>
      <c r="B144" s="51"/>
      <c r="C144" s="16"/>
      <c r="D144" s="24"/>
      <c r="E144" s="24"/>
      <c r="F144" s="22"/>
      <c r="G144" s="18"/>
      <c r="H144" s="24"/>
      <c r="I144" s="24"/>
      <c r="J144" s="21"/>
      <c r="K144" s="44">
        <f>IF($G144="자가차량",('03상세'!$H$3*$J144)*120%,IF($G144="법인차량",'03상세'!$H$3*$J144,0))</f>
        <v>0</v>
      </c>
      <c r="L144" s="16"/>
      <c r="M144" s="30"/>
      <c r="N144" s="28"/>
      <c r="O144" s="24"/>
      <c r="P144" s="24"/>
      <c r="Q144" s="16"/>
      <c r="R144" s="24"/>
      <c r="S144" s="30"/>
      <c r="T144" s="28"/>
      <c r="U144" s="16"/>
      <c r="V144" s="31"/>
      <c r="W144" s="23"/>
      <c r="X144" s="24"/>
      <c r="Y144" s="15">
        <f t="shared" ref="Y144:Y146" si="10">IF(OR($C144="현금",$C144="개인카드"),K144+M144,0)+IF(OR($C144="현금",$C144="개인카드"),S144,0)+IF(OR($C144="현금",$C144="개인카드"),V144,0)</f>
        <v>0</v>
      </c>
    </row>
    <row r="145" spans="1:25" s="35" customFormat="1" ht="15.95" customHeight="1" x14ac:dyDescent="0.3">
      <c r="A145" s="43"/>
      <c r="B145" s="51"/>
      <c r="C145" s="16"/>
      <c r="D145" s="24"/>
      <c r="E145" s="24"/>
      <c r="F145" s="22"/>
      <c r="G145" s="18"/>
      <c r="H145" s="24"/>
      <c r="I145" s="24"/>
      <c r="J145" s="21"/>
      <c r="K145" s="44">
        <f>IF($G145="자가차량",('03상세'!$H$3*$J145)*120%,IF($G145="법인차량",'03상세'!$H$3*$J145,0))</f>
        <v>0</v>
      </c>
      <c r="L145" s="16"/>
      <c r="M145" s="30"/>
      <c r="N145" s="28"/>
      <c r="O145" s="24"/>
      <c r="P145" s="24"/>
      <c r="Q145" s="16"/>
      <c r="R145" s="24"/>
      <c r="S145" s="30"/>
      <c r="T145" s="28"/>
      <c r="U145" s="16"/>
      <c r="V145" s="31"/>
      <c r="W145" s="23"/>
      <c r="X145" s="24"/>
      <c r="Y145" s="15">
        <f t="shared" si="10"/>
        <v>0</v>
      </c>
    </row>
    <row r="146" spans="1:25" s="35" customFormat="1" ht="15.95" customHeight="1" x14ac:dyDescent="0.3">
      <c r="A146" s="43"/>
      <c r="B146" s="51"/>
      <c r="C146" s="16"/>
      <c r="D146" s="24"/>
      <c r="E146" s="24"/>
      <c r="F146" s="22"/>
      <c r="G146" s="18"/>
      <c r="H146" s="24"/>
      <c r="I146" s="24"/>
      <c r="J146" s="21"/>
      <c r="K146" s="44">
        <f>IF($G146="자가차량",('03상세'!$H$3*$J146)*120%,IF($G146="법인차량",'03상세'!$H$3*$J146,0))</f>
        <v>0</v>
      </c>
      <c r="L146" s="16"/>
      <c r="M146" s="30"/>
      <c r="N146" s="28"/>
      <c r="O146" s="24"/>
      <c r="P146" s="24"/>
      <c r="Q146" s="16"/>
      <c r="R146" s="24"/>
      <c r="S146" s="30"/>
      <c r="T146" s="28"/>
      <c r="U146" s="16"/>
      <c r="V146" s="31"/>
      <c r="W146" s="23"/>
      <c r="X146" s="24"/>
      <c r="Y146" s="15">
        <f t="shared" si="10"/>
        <v>0</v>
      </c>
    </row>
    <row r="147" spans="1:25" s="35" customFormat="1" ht="15.95" customHeight="1" x14ac:dyDescent="0.3">
      <c r="A147" s="43"/>
      <c r="B147" s="51"/>
      <c r="C147" s="16"/>
      <c r="D147" s="24"/>
      <c r="E147" s="24"/>
      <c r="F147" s="22"/>
      <c r="G147" s="18"/>
      <c r="H147" s="24"/>
      <c r="I147" s="24"/>
      <c r="J147" s="21"/>
      <c r="K147" s="44">
        <f>IF($G147="자가차량",('03상세'!$H$3*$J147)*120%,IF($G147="법인차량",'03상세'!$H$3*$J147,0))</f>
        <v>0</v>
      </c>
      <c r="L147" s="16"/>
      <c r="M147" s="30"/>
      <c r="N147" s="28"/>
      <c r="O147" s="24"/>
      <c r="P147" s="24"/>
      <c r="Q147" s="16"/>
      <c r="R147" s="24"/>
      <c r="S147" s="30"/>
      <c r="T147" s="28"/>
      <c r="U147" s="16"/>
      <c r="V147" s="31"/>
      <c r="W147" s="23"/>
      <c r="X147" s="24"/>
      <c r="Y147" s="15">
        <f t="shared" si="9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IF($G148="자가차량",('03상세'!$H$3*$J148)*120%,IF($G148="법인차량",'03상세'!$H$3*$J148,0))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9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IF($G149="자가차량",('03상세'!$H$3*$J149)*120%,IF($G149="법인차량",'03상세'!$H$3*$J149,0))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9"/>
        <v>0</v>
      </c>
    </row>
    <row r="150" spans="1:25" s="35" customFormat="1" ht="15.95" customHeight="1" x14ac:dyDescent="0.3">
      <c r="A150" s="43"/>
      <c r="B150" s="51"/>
      <c r="C150" s="16"/>
      <c r="D150" s="24"/>
      <c r="E150" s="24"/>
      <c r="F150" s="22"/>
      <c r="G150" s="18"/>
      <c r="H150" s="24"/>
      <c r="I150" s="24"/>
      <c r="J150" s="21"/>
      <c r="K150" s="44">
        <f>IF($G150="자가차량",('03상세'!$H$3*$J150)*120%,IF($G150="법인차량",'03상세'!$H$3*$J150,0))</f>
        <v>0</v>
      </c>
      <c r="L150" s="16"/>
      <c r="M150" s="30"/>
      <c r="N150" s="28"/>
      <c r="O150" s="24"/>
      <c r="P150" s="24"/>
      <c r="Q150" s="16"/>
      <c r="R150" s="24"/>
      <c r="S150" s="30"/>
      <c r="T150" s="28"/>
      <c r="U150" s="16"/>
      <c r="V150" s="31"/>
      <c r="W150" s="23"/>
      <c r="X150" s="24"/>
      <c r="Y150" s="15">
        <f t="shared" si="9"/>
        <v>0</v>
      </c>
    </row>
    <row r="151" spans="1:25" s="35" customFormat="1" ht="15.95" customHeight="1" x14ac:dyDescent="0.3">
      <c r="A151" s="43"/>
      <c r="B151" s="51"/>
      <c r="C151" s="16"/>
      <c r="D151" s="24"/>
      <c r="E151" s="24"/>
      <c r="F151" s="22"/>
      <c r="G151" s="18"/>
      <c r="H151" s="24"/>
      <c r="I151" s="24"/>
      <c r="J151" s="21"/>
      <c r="K151" s="44">
        <f>IF($G151="자가차량",('03상세'!$H$3*$J151)*120%,IF($G151="법인차량",'03상세'!$H$3*$J151,0))</f>
        <v>0</v>
      </c>
      <c r="L151" s="16"/>
      <c r="M151" s="30"/>
      <c r="N151" s="28"/>
      <c r="O151" s="24"/>
      <c r="P151" s="24"/>
      <c r="Q151" s="16"/>
      <c r="R151" s="24"/>
      <c r="S151" s="30"/>
      <c r="T151" s="28"/>
      <c r="U151" s="16"/>
      <c r="V151" s="31"/>
      <c r="W151" s="23"/>
      <c r="X151" s="24"/>
      <c r="Y151" s="15">
        <f t="shared" si="9"/>
        <v>0</v>
      </c>
    </row>
    <row r="152" spans="1:25" s="35" customFormat="1" ht="15.95" customHeight="1" x14ac:dyDescent="0.3">
      <c r="A152" s="43"/>
      <c r="B152" s="51"/>
      <c r="C152" s="16"/>
      <c r="D152" s="24"/>
      <c r="E152" s="24"/>
      <c r="F152" s="22"/>
      <c r="G152" s="18"/>
      <c r="H152" s="24"/>
      <c r="I152" s="24"/>
      <c r="J152" s="21"/>
      <c r="K152" s="44">
        <f>IF($G152="자가차량",('03상세'!$H$3*$J152)*120%,IF($G152="법인차량",'03상세'!$H$3*$J152,0))</f>
        <v>0</v>
      </c>
      <c r="L152" s="16"/>
      <c r="M152" s="30"/>
      <c r="N152" s="28"/>
      <c r="O152" s="24"/>
      <c r="P152" s="24"/>
      <c r="Q152" s="16"/>
      <c r="R152" s="24"/>
      <c r="S152" s="30"/>
      <c r="T152" s="28"/>
      <c r="U152" s="16"/>
      <c r="V152" s="31"/>
      <c r="W152" s="23"/>
      <c r="X152" s="24"/>
      <c r="Y152" s="15">
        <f t="shared" si="9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IF($G153="자가차량",('03상세'!$H$3*$J153)*120%,IF($G153="법인차량",'03상세'!$H$3*$J153,0))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9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IF($G154="자가차량",('03상세'!$H$3*$J154)*120%,IF($G154="법인차량",'03상세'!$H$3*$J154,0))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9"/>
        <v>0</v>
      </c>
    </row>
    <row r="155" spans="1:25" s="35" customFormat="1" ht="15.95" customHeight="1" x14ac:dyDescent="0.3">
      <c r="A155" s="43"/>
      <c r="B155" s="20"/>
      <c r="C155" s="20"/>
      <c r="D155" s="20"/>
      <c r="E155" s="21"/>
      <c r="F155" s="22"/>
      <c r="G155" s="23"/>
      <c r="H155" s="24"/>
      <c r="I155" s="24"/>
      <c r="J155" s="21"/>
      <c r="K155" s="44">
        <f>IF($G155="자가차량",('03상세'!$H$3*$J155)*120%,IF($G155="법인차량",'03상세'!$H$3*$J155,0))</f>
        <v>0</v>
      </c>
      <c r="L155" s="24"/>
      <c r="M155" s="30"/>
      <c r="N155" s="23"/>
      <c r="O155" s="24"/>
      <c r="P155" s="24"/>
      <c r="Q155" s="24"/>
      <c r="R155" s="24"/>
      <c r="S155" s="30"/>
      <c r="T155" s="23"/>
      <c r="U155" s="16"/>
      <c r="V155" s="30"/>
      <c r="W155" s="23"/>
      <c r="X155" s="24"/>
      <c r="Y155" s="15">
        <f t="shared" si="9"/>
        <v>0</v>
      </c>
    </row>
    <row r="156" spans="1:25" s="35" customFormat="1" ht="15.95" customHeight="1" thickBot="1" x14ac:dyDescent="0.35">
      <c r="A156" s="43"/>
      <c r="B156" s="52"/>
      <c r="C156" s="20"/>
      <c r="D156" s="20"/>
      <c r="E156" s="21"/>
      <c r="F156" s="22"/>
      <c r="G156" s="18"/>
      <c r="H156" s="25"/>
      <c r="I156" s="25"/>
      <c r="J156" s="26"/>
      <c r="K156" s="44">
        <f>IF($G156="자가차량",('03상세'!$H$3*$J156)*120%,IF($G156="법인차량",'03상세'!$H$3*$J156,0))</f>
        <v>0</v>
      </c>
      <c r="L156" s="16"/>
      <c r="M156" s="32"/>
      <c r="N156" s="28"/>
      <c r="O156" s="25"/>
      <c r="P156" s="25"/>
      <c r="Q156" s="16"/>
      <c r="R156" s="25"/>
      <c r="S156" s="32"/>
      <c r="T156" s="28"/>
      <c r="U156" s="16"/>
      <c r="V156" s="33"/>
      <c r="W156" s="34"/>
      <c r="X156" s="25"/>
      <c r="Y156" s="15">
        <f t="shared" si="0"/>
        <v>0</v>
      </c>
    </row>
    <row r="157" spans="1:25" s="1" customFormat="1" ht="15.95" customHeight="1" thickBot="1" x14ac:dyDescent="0.35">
      <c r="A157" s="130" t="s">
        <v>30</v>
      </c>
      <c r="B157" s="131"/>
      <c r="C157" s="131"/>
      <c r="D157" s="131"/>
      <c r="E157" s="131"/>
      <c r="F157" s="132"/>
      <c r="G157" s="38"/>
      <c r="H157" s="39"/>
      <c r="I157" s="39"/>
      <c r="J157" s="40"/>
      <c r="K157" s="45">
        <f>SUBTOTAL(109,K7:K156)</f>
        <v>0</v>
      </c>
      <c r="L157" s="46"/>
      <c r="M157" s="47">
        <f>SUBTOTAL(109,M7:M156)</f>
        <v>0</v>
      </c>
      <c r="N157" s="48"/>
      <c r="O157" s="46"/>
      <c r="P157" s="46"/>
      <c r="Q157" s="46"/>
      <c r="R157" s="46"/>
      <c r="S157" s="47">
        <f>SUBTOTAL(109,S7:S156)</f>
        <v>0</v>
      </c>
      <c r="T157" s="48"/>
      <c r="U157" s="46"/>
      <c r="V157" s="49">
        <f>SUBTOTAL(109,V7:V156)</f>
        <v>0</v>
      </c>
      <c r="W157" s="48"/>
      <c r="X157" s="46"/>
      <c r="Y157" s="47">
        <f>SUBTOTAL(109,Y7:Y156)</f>
        <v>0</v>
      </c>
    </row>
    <row r="158" spans="1:25" ht="15.95" customHeight="1" x14ac:dyDescent="0.3">
      <c r="A158" s="81"/>
      <c r="B158" s="81"/>
      <c r="C158" s="81"/>
      <c r="D158" s="81"/>
      <c r="E158" s="81"/>
      <c r="F158" s="81"/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>
      <c r="V191" s="2"/>
      <c r="W191" s="2"/>
    </row>
    <row r="192" spans="22:23" ht="13.5" customHeight="1" x14ac:dyDescent="0.3"/>
  </sheetData>
  <sheetProtection algorithmName="SHA-512" hashValue="k5QgSGJ+TxvoM39otX5URCvCvILp7jze2vi96s6idXTtC+jr3h0PUYyNoMP0wTs/TMh9BuP2iSGphQlOAYMRDQ==" saltValue="FdoaAsDS1SSuc1d7KF2Z/g==" spinCount="100000" sheet="1" objects="1" scenarios="1" formatCells="0" formatColumns="0" formatRows="0" insertColumns="0" insertRows="0" insertHyperlinks="0" deleteColumns="0" deleteRows="0" sort="0"/>
  <mergeCells count="8">
    <mergeCell ref="A157:F157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6">
    <cfRule type="expression" dxfId="29" priority="3">
      <formula>$B7="차량경비"</formula>
    </cfRule>
  </conditionalFormatting>
  <conditionalFormatting sqref="N7:S156">
    <cfRule type="expression" dxfId="28" priority="2">
      <formula>OR($B7="여비교통비",$B7="프로젝트경비")</formula>
    </cfRule>
  </conditionalFormatting>
  <conditionalFormatting sqref="T7:V156">
    <cfRule type="expression" dxfId="27" priority="1">
      <formula>$B7="접대비"</formula>
    </cfRule>
  </conditionalFormatting>
  <dataValidations count="12">
    <dataValidation type="list" allowBlank="1" showInputMessage="1" showErrorMessage="1" sqref="F3" xr:uid="{00000000-0002-0000-0600-000000000000}">
      <formula1>"휘발유, 경유, LPG"</formula1>
    </dataValidation>
    <dataValidation type="list" allowBlank="1" showInputMessage="1" showErrorMessage="1" sqref="N157:Q157" xr:uid="{00000000-0002-0000-0600-000001000000}">
      <formula1>사용구분1</formula1>
    </dataValidation>
    <dataValidation type="list" allowBlank="1" showInputMessage="1" showErrorMessage="1" sqref="L7:L156" xr:uid="{00000000-0002-0000-0600-000002000000}">
      <formula1>"주차비, 통행료, 주유비"</formula1>
    </dataValidation>
    <dataValidation type="list" allowBlank="1" showInputMessage="1" showErrorMessage="1" sqref="U7:U156" xr:uid="{00000000-0002-0000-0600-000003000000}">
      <formula1>"승인, 미승인"</formula1>
    </dataValidation>
    <dataValidation type="list" allowBlank="1" showInputMessage="1" showErrorMessage="1" sqref="T7:T156" xr:uid="{00000000-0002-0000-0600-000004000000}">
      <formula1>"매출 전 접대, 매출 후 접대, 기타"</formula1>
    </dataValidation>
    <dataValidation type="list" allowBlank="1" showInputMessage="1" showErrorMessage="1" sqref="Q7:Q156" xr:uid="{00000000-0002-0000-0600-000005000000}">
      <formula1>"물품구매비, 숙박비, 조식비, 석식비, 내부회식비, 외부회식비"</formula1>
    </dataValidation>
    <dataValidation type="list" allowBlank="1" showInputMessage="1" showErrorMessage="1" sqref="N7:N156" xr:uid="{00000000-0002-0000-0600-000006000000}">
      <formula1>"버스, 기차, 택시, 지하철, 항공, 선박"</formula1>
    </dataValidation>
    <dataValidation type="list" allowBlank="1" showInputMessage="1" showErrorMessage="1" sqref="G7:G156" xr:uid="{00000000-0002-0000-0600-000007000000}">
      <formula1>"자가차량, 법인차량"</formula1>
    </dataValidation>
    <dataValidation type="list" allowBlank="1" showInputMessage="1" showErrorMessage="1" sqref="C7:C156" xr:uid="{00000000-0002-0000-0600-000008000000}">
      <formula1>"개인카드, 현금, 법인카드"</formula1>
    </dataValidation>
    <dataValidation type="list" allowBlank="1" showInputMessage="1" showErrorMessage="1" sqref="B7:B156" xr:uid="{00000000-0002-0000-0600-000009000000}">
      <formula1>"차량경비, 여비교통비, 프로젝트경비, 접대비"</formula1>
    </dataValidation>
    <dataValidation type="list" allowBlank="1" showInputMessage="1" showErrorMessage="1" sqref="D2" xr:uid="{00000000-0002-0000-0600-00000A000000}">
      <formula1>"솔리드이엔지, 시스템뱅크, 광주시스템뱅크"</formula1>
    </dataValidation>
    <dataValidation type="list" allowBlank="1" showInputMessage="1" showErrorMessage="1" sqref="F2" xr:uid="{00000000-0002-0000-06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7"/>
  <sheetViews>
    <sheetView zoomScaleNormal="100" workbookViewId="0">
      <selection activeCell="A2" sqref="A2:F2"/>
    </sheetView>
  </sheetViews>
  <sheetFormatPr defaultRowHeight="16.5" x14ac:dyDescent="0.3"/>
  <cols>
    <col min="1" max="6" width="24.625" customWidth="1"/>
  </cols>
  <sheetData>
    <row r="1" spans="1:6" ht="20.25" customHeight="1" x14ac:dyDescent="0.3">
      <c r="A1" s="125" t="s">
        <v>62</v>
      </c>
      <c r="B1" s="125"/>
      <c r="C1" s="125"/>
      <c r="D1" s="125"/>
      <c r="E1" s="125"/>
      <c r="F1" s="73">
        <f ca="1">TODAY()</f>
        <v>45335</v>
      </c>
    </row>
    <row r="2" spans="1:6" ht="50.1" customHeight="1" x14ac:dyDescent="0.3">
      <c r="A2" s="126" t="str">
        <f>'04상세'!A1:Y1</f>
        <v>경비 정산 일지(04월)</v>
      </c>
      <c r="B2" s="126"/>
      <c r="C2" s="126"/>
      <c r="D2" s="126"/>
      <c r="E2" s="126"/>
      <c r="F2" s="126"/>
    </row>
    <row r="3" spans="1:6" ht="9.9499999999999993" customHeight="1" x14ac:dyDescent="0.3">
      <c r="A3" s="54"/>
      <c r="B3" s="54"/>
      <c r="C3" s="54"/>
      <c r="D3" s="54"/>
      <c r="E3" s="54"/>
      <c r="F3" s="54"/>
    </row>
    <row r="4" spans="1:6" ht="20.25" customHeight="1" x14ac:dyDescent="0.3">
      <c r="A4" s="76" t="s">
        <v>88</v>
      </c>
      <c r="B4" s="77">
        <f>'04상세'!B2</f>
        <v>0</v>
      </c>
      <c r="C4" s="78" t="s">
        <v>81</v>
      </c>
      <c r="D4" s="77">
        <f>'04상세'!D2</f>
        <v>0</v>
      </c>
      <c r="E4" s="76" t="s">
        <v>64</v>
      </c>
      <c r="F4" s="64"/>
    </row>
    <row r="5" spans="1:6" ht="20.25" customHeight="1" x14ac:dyDescent="0.3">
      <c r="A5" s="76" t="s">
        <v>85</v>
      </c>
      <c r="B5" s="77">
        <f>'04상세'!F2</f>
        <v>0</v>
      </c>
      <c r="C5" s="78" t="s">
        <v>83</v>
      </c>
      <c r="D5" s="77">
        <f>'04상세'!H2</f>
        <v>0</v>
      </c>
      <c r="E5" s="76" t="s">
        <v>60</v>
      </c>
      <c r="F5" s="64"/>
    </row>
    <row r="6" spans="1:6" ht="9.9499999999999993" customHeight="1" x14ac:dyDescent="0.3">
      <c r="A6" s="55"/>
      <c r="B6" s="55"/>
      <c r="C6" s="55"/>
      <c r="D6" s="55"/>
      <c r="E6" s="55"/>
      <c r="F6" s="55"/>
    </row>
    <row r="7" spans="1:6" ht="36" customHeight="1" x14ac:dyDescent="0.3">
      <c r="A7" s="127" t="s">
        <v>63</v>
      </c>
      <c r="B7" s="127"/>
      <c r="C7" s="127"/>
      <c r="D7" s="127"/>
      <c r="E7" s="127"/>
      <c r="F7" s="127"/>
    </row>
    <row r="8" spans="1:6" ht="20.25" customHeight="1" x14ac:dyDescent="0.3">
      <c r="A8" s="79" t="s">
        <v>65</v>
      </c>
      <c r="B8" s="79" t="s">
        <v>7</v>
      </c>
      <c r="C8" s="79" t="s">
        <v>28</v>
      </c>
      <c r="D8" s="79" t="s">
        <v>8</v>
      </c>
      <c r="E8" s="79" t="s">
        <v>30</v>
      </c>
      <c r="F8" s="75" t="s">
        <v>22</v>
      </c>
    </row>
    <row r="9" spans="1:6" ht="23.25" customHeight="1" x14ac:dyDescent="0.3">
      <c r="A9" s="80">
        <f>'04상세'!M3+'04상세'!N3</f>
        <v>0</v>
      </c>
      <c r="B9" s="80">
        <f>'04상세'!O3</f>
        <v>0</v>
      </c>
      <c r="C9" s="80">
        <f ca="1">'04상세'!P3</f>
        <v>0</v>
      </c>
      <c r="D9" s="80">
        <f>'04상세'!Q3</f>
        <v>0</v>
      </c>
      <c r="E9" s="80">
        <f ca="1">'04상세'!R3</f>
        <v>0</v>
      </c>
      <c r="F9" s="80">
        <f>'04상세'!S3</f>
        <v>0</v>
      </c>
    </row>
    <row r="10" spans="1:6" ht="9.9499999999999993" customHeight="1" x14ac:dyDescent="0.3">
      <c r="A10" s="55"/>
      <c r="B10" s="55"/>
      <c r="C10" s="55"/>
      <c r="D10" s="55"/>
      <c r="E10" s="55"/>
      <c r="F10" s="55"/>
    </row>
    <row r="11" spans="1:6" ht="36" customHeight="1" x14ac:dyDescent="0.3">
      <c r="A11" s="128" t="s">
        <v>54</v>
      </c>
      <c r="B11" s="128"/>
      <c r="C11" s="128"/>
      <c r="D11" s="128"/>
      <c r="E11" s="128"/>
      <c r="F11" s="128"/>
    </row>
    <row r="12" spans="1:6" ht="27.75" customHeight="1" x14ac:dyDescent="0.3">
      <c r="A12" s="129" t="s">
        <v>66</v>
      </c>
      <c r="B12" s="129"/>
      <c r="C12" s="129"/>
      <c r="D12" s="129" t="s">
        <v>55</v>
      </c>
      <c r="E12" s="129"/>
      <c r="F12" s="129"/>
    </row>
    <row r="13" spans="1:6" x14ac:dyDescent="0.3">
      <c r="A13" s="65"/>
      <c r="B13" s="66"/>
      <c r="C13" s="67"/>
      <c r="D13" s="124" t="s">
        <v>56</v>
      </c>
      <c r="E13" s="121"/>
      <c r="F13" s="121"/>
    </row>
    <row r="14" spans="1:6" x14ac:dyDescent="0.3">
      <c r="A14" s="68"/>
      <c r="B14" s="69"/>
      <c r="C14" s="70"/>
      <c r="D14" s="124"/>
      <c r="E14" s="122"/>
      <c r="F14" s="122"/>
    </row>
    <row r="15" spans="1:6" x14ac:dyDescent="0.3">
      <c r="A15" s="68"/>
      <c r="B15" s="69"/>
      <c r="C15" s="70"/>
      <c r="D15" s="124"/>
      <c r="E15" s="123"/>
      <c r="F15" s="123"/>
    </row>
    <row r="16" spans="1:6" x14ac:dyDescent="0.3">
      <c r="A16" s="68"/>
      <c r="B16" s="69"/>
      <c r="C16" s="70"/>
      <c r="D16" s="124" t="s">
        <v>57</v>
      </c>
      <c r="E16" s="121"/>
      <c r="F16" s="121"/>
    </row>
    <row r="17" spans="1:6" x14ac:dyDescent="0.3">
      <c r="A17" s="68"/>
      <c r="B17" s="69"/>
      <c r="C17" s="70"/>
      <c r="D17" s="124"/>
      <c r="E17" s="122"/>
      <c r="F17" s="122"/>
    </row>
    <row r="18" spans="1:6" x14ac:dyDescent="0.3">
      <c r="A18" s="68"/>
      <c r="B18" s="69"/>
      <c r="C18" s="70"/>
      <c r="D18" s="124"/>
      <c r="E18" s="123"/>
      <c r="F18" s="123"/>
    </row>
    <row r="19" spans="1:6" x14ac:dyDescent="0.3">
      <c r="A19" s="68"/>
      <c r="B19" s="69"/>
      <c r="C19" s="70"/>
      <c r="D19" s="112" t="s">
        <v>78</v>
      </c>
      <c r="E19" s="121"/>
      <c r="F19" s="121"/>
    </row>
    <row r="20" spans="1:6" x14ac:dyDescent="0.3">
      <c r="A20" s="68"/>
      <c r="B20" s="69"/>
      <c r="C20" s="70"/>
      <c r="D20" s="113"/>
      <c r="E20" s="122"/>
      <c r="F20" s="122"/>
    </row>
    <row r="21" spans="1:6" x14ac:dyDescent="0.3">
      <c r="A21" s="68"/>
      <c r="B21" s="69"/>
      <c r="C21" s="70"/>
      <c r="D21" s="114"/>
      <c r="E21" s="123"/>
      <c r="F21" s="123"/>
    </row>
    <row r="22" spans="1:6" x14ac:dyDescent="0.3">
      <c r="A22" s="68"/>
      <c r="B22" s="69"/>
      <c r="C22" s="70"/>
      <c r="D22" s="112" t="s">
        <v>79</v>
      </c>
      <c r="E22" s="121"/>
      <c r="F22" s="121"/>
    </row>
    <row r="23" spans="1:6" x14ac:dyDescent="0.3">
      <c r="A23" s="68"/>
      <c r="B23" s="69"/>
      <c r="C23" s="70"/>
      <c r="D23" s="113"/>
      <c r="E23" s="122"/>
      <c r="F23" s="122"/>
    </row>
    <row r="24" spans="1:6" x14ac:dyDescent="0.3">
      <c r="A24" s="68"/>
      <c r="B24" s="69"/>
      <c r="C24" s="70"/>
      <c r="D24" s="114"/>
      <c r="E24" s="123"/>
      <c r="F24" s="123"/>
    </row>
    <row r="25" spans="1:6" x14ac:dyDescent="0.3">
      <c r="A25" s="68"/>
      <c r="B25" s="69"/>
      <c r="C25" s="69"/>
      <c r="D25" s="112" t="s">
        <v>58</v>
      </c>
      <c r="E25" s="115"/>
      <c r="F25" s="116"/>
    </row>
    <row r="26" spans="1:6" x14ac:dyDescent="0.3">
      <c r="A26" s="68"/>
      <c r="B26" s="69"/>
      <c r="C26" s="69"/>
      <c r="D26" s="113"/>
      <c r="E26" s="117"/>
      <c r="F26" s="118"/>
    </row>
    <row r="27" spans="1:6" x14ac:dyDescent="0.3">
      <c r="A27" s="71"/>
      <c r="B27" s="72"/>
      <c r="C27" s="72"/>
      <c r="D27" s="114"/>
      <c r="E27" s="119"/>
      <c r="F27" s="120"/>
    </row>
  </sheetData>
  <sheetProtection algorithmName="SHA-512" hashValue="E+JOPGF2yjmHx5BXdbWMNWcOttF23J9llRz9wZxhxxkIBxmkFYYZYNlcSZZEi7nvU1AEUgAY0C2c2N6vtODO7A==" saltValue="thBcrXHJ/+2CdelhhyoxKQ==" spinCount="100000" sheet="1" objects="1" scenarios="1" formatCells="0" formatColumns="0" formatRows="0" insertColumns="0" insertRows="0" insertHyperlinks="0" deleteColumns="0" deleteRows="0" sort="0" autoFilter="0" pivotTables="0"/>
  <mergeCells count="26">
    <mergeCell ref="D25:D27"/>
    <mergeCell ref="E25:F25"/>
    <mergeCell ref="E26:F26"/>
    <mergeCell ref="E27:F27"/>
    <mergeCell ref="D19:D21"/>
    <mergeCell ref="E19:F19"/>
    <mergeCell ref="E20:F20"/>
    <mergeCell ref="E21:F21"/>
    <mergeCell ref="D22:D24"/>
    <mergeCell ref="E22:F22"/>
    <mergeCell ref="E23:F23"/>
    <mergeCell ref="E24:F24"/>
    <mergeCell ref="D13:D15"/>
    <mergeCell ref="E13:F13"/>
    <mergeCell ref="E14:F14"/>
    <mergeCell ref="E15:F15"/>
    <mergeCell ref="D16:D18"/>
    <mergeCell ref="E16:F16"/>
    <mergeCell ref="E17:F17"/>
    <mergeCell ref="E18:F18"/>
    <mergeCell ref="A1:E1"/>
    <mergeCell ref="A2:F2"/>
    <mergeCell ref="A7:F7"/>
    <mergeCell ref="A11:F11"/>
    <mergeCell ref="A12:C12"/>
    <mergeCell ref="D12:F12"/>
  </mergeCells>
  <phoneticPr fontId="1" type="noConversion"/>
  <pageMargins left="0.27" right="0.3" top="0.44" bottom="0.3" header="0.3" footer="0.3"/>
  <pageSetup paperSize="9" scale="88" fitToHeight="0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Y191"/>
  <sheetViews>
    <sheetView zoomScaleNormal="100" zoomScaleSheetLayoutView="70" workbookViewId="0">
      <pane xSplit="1" ySplit="6" topLeftCell="B7" activePane="bottomRight" state="frozen"/>
      <selection activeCell="A7" sqref="A7:F7"/>
      <selection pane="topRight" activeCell="A7" sqref="A7:F7"/>
      <selection pane="bottomLeft" activeCell="A7" sqref="A7:F7"/>
      <selection pane="bottomRight" activeCell="B2" sqref="B2"/>
    </sheetView>
  </sheetViews>
  <sheetFormatPr defaultColWidth="9" defaultRowHeight="13.5" x14ac:dyDescent="0.3"/>
  <cols>
    <col min="1" max="6" width="10.625" style="2" customWidth="1"/>
    <col min="7" max="10" width="10.625" style="3" customWidth="1"/>
    <col min="11" max="12" width="10.625" style="2" customWidth="1"/>
    <col min="13" max="13" width="10.625" style="3" customWidth="1"/>
    <col min="14" max="15" width="10.625" style="2" customWidth="1"/>
    <col min="16" max="17" width="10.625" style="3" customWidth="1"/>
    <col min="18" max="21" width="10.625" style="2" customWidth="1"/>
    <col min="22" max="22" width="10.625" style="3" customWidth="1"/>
    <col min="23" max="23" width="25.625" style="3" customWidth="1"/>
    <col min="24" max="24" width="25.625" style="2" customWidth="1"/>
    <col min="25" max="26" width="10.625" style="2" customWidth="1"/>
    <col min="27" max="29" width="30.625" style="2" customWidth="1"/>
    <col min="30" max="16384" width="9" style="2"/>
  </cols>
  <sheetData>
    <row r="1" spans="1:25" ht="45" customHeight="1" thickBot="1" x14ac:dyDescent="0.35">
      <c r="A1" s="136" t="s">
        <v>44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</row>
    <row r="2" spans="1:25" s="5" customFormat="1" ht="15.95" customHeight="1" x14ac:dyDescent="0.3">
      <c r="A2" s="82" t="s">
        <v>0</v>
      </c>
      <c r="B2" s="83"/>
      <c r="C2" s="84" t="s">
        <v>31</v>
      </c>
      <c r="D2" s="83"/>
      <c r="E2" s="84" t="s">
        <v>87</v>
      </c>
      <c r="F2" s="83"/>
      <c r="G2" s="84" t="s">
        <v>80</v>
      </c>
      <c r="H2" s="83"/>
      <c r="I2" s="84" t="s">
        <v>4</v>
      </c>
      <c r="J2" s="85">
        <v>0</v>
      </c>
      <c r="K2" s="4"/>
      <c r="L2" s="146" t="s">
        <v>6</v>
      </c>
      <c r="M2" s="92" t="s">
        <v>10</v>
      </c>
      <c r="N2" s="92" t="s">
        <v>9</v>
      </c>
      <c r="O2" s="92" t="s">
        <v>7</v>
      </c>
      <c r="P2" s="92" t="s">
        <v>28</v>
      </c>
      <c r="Q2" s="92" t="s">
        <v>8</v>
      </c>
      <c r="R2" s="92" t="s">
        <v>30</v>
      </c>
      <c r="S2" s="93" t="s">
        <v>22</v>
      </c>
    </row>
    <row r="3" spans="1:25" s="5" customFormat="1" ht="15.95" customHeight="1" thickBot="1" x14ac:dyDescent="0.35">
      <c r="A3" s="86" t="s">
        <v>1</v>
      </c>
      <c r="B3" s="87"/>
      <c r="C3" s="88" t="s">
        <v>2</v>
      </c>
      <c r="D3" s="87"/>
      <c r="E3" s="88" t="s">
        <v>3</v>
      </c>
      <c r="F3" s="87"/>
      <c r="G3" s="89" t="s">
        <v>32</v>
      </c>
      <c r="H3" s="90"/>
      <c r="I3" s="89" t="s">
        <v>5</v>
      </c>
      <c r="J3" s="91">
        <v>0</v>
      </c>
      <c r="K3" s="4"/>
      <c r="L3" s="147"/>
      <c r="M3" s="94">
        <f>SUM('04상세'!K156)</f>
        <v>0</v>
      </c>
      <c r="N3" s="94">
        <f>SUM('04상세'!M156)</f>
        <v>0</v>
      </c>
      <c r="O3" s="94">
        <f>SUMIF(B7:B155,O2,S7:S155)</f>
        <v>0</v>
      </c>
      <c r="P3" s="94">
        <f ca="1">SUMIF(B7:B157,P2,S7:S155)</f>
        <v>0</v>
      </c>
      <c r="Q3" s="94">
        <f>SUM('04상세'!V156)</f>
        <v>0</v>
      </c>
      <c r="R3" s="94">
        <f ca="1">SUM(M3:Q3)</f>
        <v>0</v>
      </c>
      <c r="S3" s="95">
        <f>Y156</f>
        <v>0</v>
      </c>
    </row>
    <row r="4" spans="1:25" ht="15.95" customHeight="1" thickBot="1" x14ac:dyDescent="0.35">
      <c r="G4" s="2"/>
      <c r="H4" s="2"/>
      <c r="I4" s="2"/>
      <c r="J4" s="2"/>
      <c r="M4" s="2"/>
      <c r="P4" s="2"/>
      <c r="Q4" s="2"/>
      <c r="V4" s="2"/>
      <c r="W4" s="2"/>
    </row>
    <row r="5" spans="1:25" ht="15.95" customHeight="1" x14ac:dyDescent="0.3">
      <c r="A5" s="133" t="s">
        <v>21</v>
      </c>
      <c r="B5" s="134"/>
      <c r="C5" s="134"/>
      <c r="D5" s="134"/>
      <c r="E5" s="134"/>
      <c r="F5" s="135"/>
      <c r="G5" s="137" t="s">
        <v>9</v>
      </c>
      <c r="H5" s="138"/>
      <c r="I5" s="138"/>
      <c r="J5" s="138"/>
      <c r="K5" s="138"/>
      <c r="L5" s="138"/>
      <c r="M5" s="139"/>
      <c r="N5" s="140" t="s">
        <v>29</v>
      </c>
      <c r="O5" s="141"/>
      <c r="P5" s="141"/>
      <c r="Q5" s="141"/>
      <c r="R5" s="141"/>
      <c r="S5" s="142"/>
      <c r="T5" s="143" t="s">
        <v>8</v>
      </c>
      <c r="U5" s="144"/>
      <c r="V5" s="145"/>
      <c r="W5" s="148" t="s">
        <v>26</v>
      </c>
      <c r="X5" s="149"/>
      <c r="Y5" s="150"/>
    </row>
    <row r="6" spans="1:25" s="13" customFormat="1" ht="15.95" customHeight="1" thickBot="1" x14ac:dyDescent="0.35">
      <c r="A6" s="41" t="s">
        <v>27</v>
      </c>
      <c r="B6" s="7" t="s">
        <v>23</v>
      </c>
      <c r="C6" s="7" t="s">
        <v>13</v>
      </c>
      <c r="D6" s="7" t="s">
        <v>12</v>
      </c>
      <c r="E6" s="8" t="s">
        <v>18</v>
      </c>
      <c r="F6" s="9" t="s">
        <v>20</v>
      </c>
      <c r="G6" s="10" t="s">
        <v>15</v>
      </c>
      <c r="H6" s="7" t="s">
        <v>11</v>
      </c>
      <c r="I6" s="7" t="s">
        <v>24</v>
      </c>
      <c r="J6" s="7" t="s">
        <v>34</v>
      </c>
      <c r="K6" s="36" t="s">
        <v>10</v>
      </c>
      <c r="L6" s="7" t="s">
        <v>23</v>
      </c>
      <c r="M6" s="11" t="s">
        <v>9</v>
      </c>
      <c r="N6" s="12" t="s">
        <v>14</v>
      </c>
      <c r="O6" s="7" t="s">
        <v>11</v>
      </c>
      <c r="P6" s="7" t="s">
        <v>24</v>
      </c>
      <c r="Q6" s="7" t="s">
        <v>23</v>
      </c>
      <c r="R6" s="7" t="s">
        <v>35</v>
      </c>
      <c r="S6" s="11" t="s">
        <v>19</v>
      </c>
      <c r="T6" s="12" t="s">
        <v>16</v>
      </c>
      <c r="U6" s="7" t="s">
        <v>36</v>
      </c>
      <c r="V6" s="14" t="s">
        <v>8</v>
      </c>
      <c r="W6" s="6" t="s">
        <v>17</v>
      </c>
      <c r="X6" s="7" t="s">
        <v>25</v>
      </c>
      <c r="Y6" s="37" t="s">
        <v>22</v>
      </c>
    </row>
    <row r="7" spans="1:25" s="35" customFormat="1" ht="15.95" customHeight="1" x14ac:dyDescent="0.3">
      <c r="A7" s="42"/>
      <c r="B7" s="51"/>
      <c r="C7" s="20"/>
      <c r="D7" s="16"/>
      <c r="E7" s="16"/>
      <c r="F7" s="17"/>
      <c r="G7" s="18"/>
      <c r="H7" s="16"/>
      <c r="I7" s="16"/>
      <c r="J7" s="19"/>
      <c r="K7" s="44">
        <f>IF($G7="자가차량",('04상세'!$H$3*$J7)*120%,IF($G7="법인차량",'04상세'!$H$3*$J7,0))</f>
        <v>0</v>
      </c>
      <c r="L7" s="16"/>
      <c r="M7" s="27"/>
      <c r="N7" s="28"/>
      <c r="O7" s="16"/>
      <c r="P7" s="16"/>
      <c r="Q7" s="16"/>
      <c r="R7" s="16"/>
      <c r="S7" s="27"/>
      <c r="T7" s="28"/>
      <c r="U7" s="16"/>
      <c r="V7" s="29"/>
      <c r="W7" s="23"/>
      <c r="X7" s="16"/>
      <c r="Y7" s="15">
        <f>IF(OR($C7="현금",$C7="개인카드"),K7+M7,0)+IF(OR($C7="현금",$C7="개인카드"),S7,0)+IF(OR($C7="현금",$C7="개인카드"),V7,0)</f>
        <v>0</v>
      </c>
    </row>
    <row r="8" spans="1:25" s="35" customFormat="1" ht="15.95" customHeight="1" x14ac:dyDescent="0.3">
      <c r="A8" s="42"/>
      <c r="B8" s="51"/>
      <c r="C8" s="20"/>
      <c r="D8" s="20"/>
      <c r="E8" s="21"/>
      <c r="F8" s="22"/>
      <c r="G8" s="23"/>
      <c r="H8" s="24"/>
      <c r="I8" s="24"/>
      <c r="J8" s="21"/>
      <c r="K8" s="44">
        <f>IF($G8="자가차량",('04상세'!$H$3*$J8)*120%,IF($G8="법인차량",'04상세'!$H$3*$J8,0))</f>
        <v>0</v>
      </c>
      <c r="L8" s="24"/>
      <c r="M8" s="30"/>
      <c r="N8" s="23"/>
      <c r="O8" s="24"/>
      <c r="P8" s="24"/>
      <c r="Q8" s="24"/>
      <c r="R8" s="24"/>
      <c r="S8" s="30"/>
      <c r="T8" s="23"/>
      <c r="U8" s="16"/>
      <c r="V8" s="30"/>
      <c r="W8" s="23"/>
      <c r="X8" s="16"/>
      <c r="Y8" s="15">
        <f t="shared" ref="Y8:Y155" si="0">IF(OR($C8="현금",$C8="개인카드"),K8+M8,0)+IF(OR($C8="현금",$C8="개인카드"),S8,0)+IF(OR($C8="현금",$C8="개인카드"),V8,0)</f>
        <v>0</v>
      </c>
    </row>
    <row r="9" spans="1:25" s="35" customFormat="1" ht="15.95" customHeight="1" x14ac:dyDescent="0.3">
      <c r="A9" s="42"/>
      <c r="B9" s="51"/>
      <c r="C9" s="16"/>
      <c r="D9" s="24"/>
      <c r="E9" s="24"/>
      <c r="F9" s="22"/>
      <c r="G9" s="18"/>
      <c r="H9" s="24"/>
      <c r="I9" s="24"/>
      <c r="J9" s="21"/>
      <c r="K9" s="44">
        <f>IF($G9="자가차량",('04상세'!$H$3*$J9)*120%,IF($G9="법인차량",'04상세'!$H$3*$J9,0))</f>
        <v>0</v>
      </c>
      <c r="L9" s="16"/>
      <c r="M9" s="30"/>
      <c r="N9" s="28"/>
      <c r="O9" s="24"/>
      <c r="P9" s="24"/>
      <c r="Q9" s="16"/>
      <c r="R9" s="24"/>
      <c r="S9" s="30"/>
      <c r="T9" s="28"/>
      <c r="U9" s="16"/>
      <c r="V9" s="31"/>
      <c r="W9" s="23"/>
      <c r="X9" s="16"/>
      <c r="Y9" s="15">
        <f t="shared" si="0"/>
        <v>0</v>
      </c>
    </row>
    <row r="10" spans="1:25" s="35" customFormat="1" ht="15.95" customHeight="1" x14ac:dyDescent="0.3">
      <c r="A10" s="42"/>
      <c r="B10" s="51"/>
      <c r="C10" s="16"/>
      <c r="D10" s="24"/>
      <c r="E10" s="24"/>
      <c r="F10" s="22"/>
      <c r="G10" s="18"/>
      <c r="H10" s="24"/>
      <c r="I10" s="24"/>
      <c r="J10" s="21"/>
      <c r="K10" s="44">
        <f>IF($G10="자가차량",('04상세'!$H$3*$J10)*120%,IF($G10="법인차량",'04상세'!$H$3*$J10,0))</f>
        <v>0</v>
      </c>
      <c r="L10" s="16"/>
      <c r="M10" s="30"/>
      <c r="N10" s="28"/>
      <c r="O10" s="24"/>
      <c r="P10" s="24"/>
      <c r="Q10" s="16"/>
      <c r="R10" s="24"/>
      <c r="S10" s="30"/>
      <c r="T10" s="28"/>
      <c r="U10" s="16"/>
      <c r="V10" s="31"/>
      <c r="W10" s="23"/>
      <c r="X10" s="24"/>
      <c r="Y10" s="15">
        <f t="shared" si="0"/>
        <v>0</v>
      </c>
    </row>
    <row r="11" spans="1:25" s="35" customFormat="1" ht="15.95" customHeight="1" x14ac:dyDescent="0.3">
      <c r="A11" s="43"/>
      <c r="B11" s="51"/>
      <c r="C11" s="16"/>
      <c r="D11" s="24"/>
      <c r="E11" s="24"/>
      <c r="F11" s="22"/>
      <c r="G11" s="18"/>
      <c r="H11" s="24"/>
      <c r="I11" s="24"/>
      <c r="J11" s="21"/>
      <c r="K11" s="44">
        <f>IF($G11="자가차량",('04상세'!$H$3*$J11)*120%,IF($G11="법인차량",'04상세'!$H$3*$J11,0))</f>
        <v>0</v>
      </c>
      <c r="L11" s="16"/>
      <c r="M11" s="30"/>
      <c r="N11" s="28"/>
      <c r="O11" s="24"/>
      <c r="P11" s="24"/>
      <c r="Q11" s="16"/>
      <c r="R11" s="24"/>
      <c r="S11" s="30"/>
      <c r="T11" s="28"/>
      <c r="U11" s="16"/>
      <c r="V11" s="31"/>
      <c r="W11" s="23"/>
      <c r="X11" s="24"/>
      <c r="Y11" s="15">
        <f t="shared" si="0"/>
        <v>0</v>
      </c>
    </row>
    <row r="12" spans="1:25" s="35" customFormat="1" ht="15.95" customHeight="1" x14ac:dyDescent="0.3">
      <c r="A12" s="43"/>
      <c r="B12" s="51"/>
      <c r="C12" s="16"/>
      <c r="D12" s="24"/>
      <c r="E12" s="24"/>
      <c r="F12" s="22"/>
      <c r="G12" s="18"/>
      <c r="H12" s="24"/>
      <c r="I12" s="24"/>
      <c r="J12" s="21"/>
      <c r="K12" s="44">
        <f>IF($G12="자가차량",('04상세'!$H$3*$J12)*120%,IF($G12="법인차량",'04상세'!$H$3*$J12,0))</f>
        <v>0</v>
      </c>
      <c r="L12" s="16"/>
      <c r="M12" s="30"/>
      <c r="N12" s="28"/>
      <c r="O12" s="24"/>
      <c r="P12" s="24"/>
      <c r="Q12" s="16"/>
      <c r="R12" s="24"/>
      <c r="S12" s="30"/>
      <c r="T12" s="28"/>
      <c r="U12" s="16"/>
      <c r="V12" s="31"/>
      <c r="W12" s="23"/>
      <c r="X12" s="24"/>
      <c r="Y12" s="15">
        <f t="shared" si="0"/>
        <v>0</v>
      </c>
    </row>
    <row r="13" spans="1:25" s="35" customFormat="1" ht="15.95" customHeight="1" x14ac:dyDescent="0.3">
      <c r="A13" s="43"/>
      <c r="B13" s="51"/>
      <c r="C13" s="16"/>
      <c r="D13" s="24"/>
      <c r="E13" s="24"/>
      <c r="F13" s="22"/>
      <c r="G13" s="18"/>
      <c r="H13" s="24"/>
      <c r="I13" s="24"/>
      <c r="J13" s="21"/>
      <c r="K13" s="44">
        <f>IF($G13="자가차량",('04상세'!$H$3*$J13)*120%,IF($G13="법인차량",'04상세'!$H$3*$J13,0))</f>
        <v>0</v>
      </c>
      <c r="L13" s="16"/>
      <c r="M13" s="30"/>
      <c r="N13" s="28"/>
      <c r="O13" s="24"/>
      <c r="P13" s="24"/>
      <c r="Q13" s="16"/>
      <c r="R13" s="24"/>
      <c r="S13" s="30"/>
      <c r="T13" s="28"/>
      <c r="U13" s="16"/>
      <c r="V13" s="31"/>
      <c r="W13" s="23"/>
      <c r="X13" s="24"/>
      <c r="Y13" s="15">
        <f t="shared" si="0"/>
        <v>0</v>
      </c>
    </row>
    <row r="14" spans="1:25" s="35" customFormat="1" ht="15.95" customHeight="1" x14ac:dyDescent="0.3">
      <c r="A14" s="43"/>
      <c r="B14" s="51"/>
      <c r="C14" s="16"/>
      <c r="D14" s="24"/>
      <c r="E14" s="24"/>
      <c r="F14" s="22"/>
      <c r="G14" s="18"/>
      <c r="H14" s="24"/>
      <c r="I14" s="24"/>
      <c r="J14" s="21"/>
      <c r="K14" s="44">
        <f>IF($G14="자가차량",('04상세'!$H$3*$J14)*120%,IF($G14="법인차량",'04상세'!$H$3*$J14,0))</f>
        <v>0</v>
      </c>
      <c r="L14" s="16"/>
      <c r="M14" s="30"/>
      <c r="N14" s="28"/>
      <c r="O14" s="24"/>
      <c r="P14" s="24"/>
      <c r="Q14" s="16"/>
      <c r="R14" s="24"/>
      <c r="S14" s="30"/>
      <c r="T14" s="28"/>
      <c r="U14" s="16"/>
      <c r="V14" s="31"/>
      <c r="W14" s="23"/>
      <c r="X14" s="24"/>
      <c r="Y14" s="15">
        <f t="shared" si="0"/>
        <v>0</v>
      </c>
    </row>
    <row r="15" spans="1:25" s="35" customFormat="1" ht="15.95" customHeight="1" x14ac:dyDescent="0.3">
      <c r="A15" s="43"/>
      <c r="B15" s="51"/>
      <c r="C15" s="16"/>
      <c r="D15" s="24"/>
      <c r="E15" s="24"/>
      <c r="F15" s="22"/>
      <c r="G15" s="18"/>
      <c r="H15" s="24"/>
      <c r="I15" s="24"/>
      <c r="J15" s="21"/>
      <c r="K15" s="44">
        <f>IF($G15="자가차량",('04상세'!$H$3*$J15)*120%,IF($G15="법인차량",'04상세'!$H$3*$J15,0))</f>
        <v>0</v>
      </c>
      <c r="L15" s="16"/>
      <c r="M15" s="30"/>
      <c r="N15" s="28"/>
      <c r="O15" s="24"/>
      <c r="P15" s="24"/>
      <c r="Q15" s="16"/>
      <c r="R15" s="24"/>
      <c r="S15" s="30"/>
      <c r="T15" s="28"/>
      <c r="U15" s="16"/>
      <c r="V15" s="31"/>
      <c r="W15" s="23"/>
      <c r="X15" s="24"/>
      <c r="Y15" s="15">
        <f t="shared" si="0"/>
        <v>0</v>
      </c>
    </row>
    <row r="16" spans="1:25" s="35" customFormat="1" ht="15.95" customHeight="1" x14ac:dyDescent="0.3">
      <c r="A16" s="43"/>
      <c r="B16" s="51"/>
      <c r="C16" s="16"/>
      <c r="D16" s="24"/>
      <c r="E16" s="24"/>
      <c r="F16" s="22"/>
      <c r="G16" s="18"/>
      <c r="H16" s="24"/>
      <c r="I16" s="24"/>
      <c r="J16" s="21"/>
      <c r="K16" s="44">
        <f>IF($G16="자가차량",('04상세'!$H$3*$J16)*120%,IF($G16="법인차량",'04상세'!$H$3*$J16,0))</f>
        <v>0</v>
      </c>
      <c r="L16" s="16"/>
      <c r="M16" s="30"/>
      <c r="N16" s="28"/>
      <c r="O16" s="24"/>
      <c r="P16" s="24"/>
      <c r="Q16" s="16"/>
      <c r="R16" s="24"/>
      <c r="S16" s="30"/>
      <c r="T16" s="28"/>
      <c r="U16" s="16"/>
      <c r="V16" s="31"/>
      <c r="W16" s="23"/>
      <c r="X16" s="24"/>
      <c r="Y16" s="15">
        <f t="shared" si="0"/>
        <v>0</v>
      </c>
    </row>
    <row r="17" spans="1:25" s="35" customFormat="1" ht="15.95" customHeight="1" x14ac:dyDescent="0.3">
      <c r="A17" s="43"/>
      <c r="B17" s="51"/>
      <c r="C17" s="16"/>
      <c r="D17" s="24"/>
      <c r="E17" s="24"/>
      <c r="F17" s="22"/>
      <c r="G17" s="18"/>
      <c r="H17" s="24"/>
      <c r="I17" s="24"/>
      <c r="J17" s="21"/>
      <c r="K17" s="44">
        <f>IF($G17="자가차량",('04상세'!$H$3*$J17)*120%,IF($G17="법인차량",'04상세'!$H$3*$J17,0))</f>
        <v>0</v>
      </c>
      <c r="L17" s="16"/>
      <c r="M17" s="30"/>
      <c r="N17" s="28"/>
      <c r="O17" s="24"/>
      <c r="P17" s="24"/>
      <c r="Q17" s="16"/>
      <c r="R17" s="24"/>
      <c r="S17" s="30"/>
      <c r="T17" s="28"/>
      <c r="U17" s="16"/>
      <c r="V17" s="31"/>
      <c r="W17" s="23"/>
      <c r="X17" s="24"/>
      <c r="Y17" s="15">
        <f t="shared" si="0"/>
        <v>0</v>
      </c>
    </row>
    <row r="18" spans="1:25" s="35" customFormat="1" ht="15.95" customHeight="1" x14ac:dyDescent="0.3">
      <c r="A18" s="43"/>
      <c r="B18" s="51"/>
      <c r="C18" s="16"/>
      <c r="D18" s="24"/>
      <c r="E18" s="24"/>
      <c r="F18" s="22"/>
      <c r="G18" s="18"/>
      <c r="H18" s="24"/>
      <c r="I18" s="24"/>
      <c r="J18" s="21"/>
      <c r="K18" s="44">
        <f>IF($G18="자가차량",('04상세'!$H$3*$J18)*120%,IF($G18="법인차량",'04상세'!$H$3*$J18,0))</f>
        <v>0</v>
      </c>
      <c r="L18" s="16"/>
      <c r="M18" s="30"/>
      <c r="N18" s="28"/>
      <c r="O18" s="24"/>
      <c r="P18" s="24"/>
      <c r="Q18" s="16"/>
      <c r="R18" s="24"/>
      <c r="S18" s="30"/>
      <c r="T18" s="28"/>
      <c r="U18" s="16"/>
      <c r="V18" s="31"/>
      <c r="W18" s="23"/>
      <c r="X18" s="24"/>
      <c r="Y18" s="15">
        <f t="shared" si="0"/>
        <v>0</v>
      </c>
    </row>
    <row r="19" spans="1:25" s="35" customFormat="1" ht="15.95" customHeight="1" x14ac:dyDescent="0.3">
      <c r="A19" s="43"/>
      <c r="B19" s="51"/>
      <c r="C19" s="16"/>
      <c r="D19" s="24"/>
      <c r="E19" s="24"/>
      <c r="F19" s="22"/>
      <c r="G19" s="18"/>
      <c r="H19" s="24"/>
      <c r="I19" s="24"/>
      <c r="J19" s="21"/>
      <c r="K19" s="44">
        <f>IF($G19="자가차량",('04상세'!$H$3*$J19)*120%,IF($G19="법인차량",'04상세'!$H$3*$J19,0))</f>
        <v>0</v>
      </c>
      <c r="L19" s="16"/>
      <c r="M19" s="30"/>
      <c r="N19" s="28"/>
      <c r="O19" s="24"/>
      <c r="P19" s="24"/>
      <c r="Q19" s="16"/>
      <c r="R19" s="24"/>
      <c r="S19" s="30"/>
      <c r="T19" s="28"/>
      <c r="U19" s="16"/>
      <c r="V19" s="31"/>
      <c r="W19" s="23"/>
      <c r="X19" s="24"/>
      <c r="Y19" s="15">
        <f t="shared" si="0"/>
        <v>0</v>
      </c>
    </row>
    <row r="20" spans="1:25" s="35" customFormat="1" ht="15.95" customHeight="1" x14ac:dyDescent="0.3">
      <c r="A20" s="43"/>
      <c r="B20" s="51"/>
      <c r="C20" s="16"/>
      <c r="D20" s="24"/>
      <c r="E20" s="24"/>
      <c r="F20" s="22"/>
      <c r="G20" s="18"/>
      <c r="H20" s="24"/>
      <c r="I20" s="24"/>
      <c r="J20" s="21"/>
      <c r="K20" s="44">
        <f>IF($G20="자가차량",('04상세'!$H$3*$J20)*120%,IF($G20="법인차량",'04상세'!$H$3*$J20,0))</f>
        <v>0</v>
      </c>
      <c r="L20" s="16"/>
      <c r="M20" s="30"/>
      <c r="N20" s="28"/>
      <c r="O20" s="24"/>
      <c r="P20" s="24"/>
      <c r="Q20" s="16"/>
      <c r="R20" s="24"/>
      <c r="S20" s="30"/>
      <c r="T20" s="28"/>
      <c r="U20" s="16"/>
      <c r="V20" s="31"/>
      <c r="W20" s="23"/>
      <c r="X20" s="24"/>
      <c r="Y20" s="15">
        <f t="shared" si="0"/>
        <v>0</v>
      </c>
    </row>
    <row r="21" spans="1:25" s="35" customFormat="1" ht="15.95" customHeight="1" x14ac:dyDescent="0.3">
      <c r="A21" s="43"/>
      <c r="B21" s="51"/>
      <c r="C21" s="16"/>
      <c r="D21" s="24"/>
      <c r="E21" s="24"/>
      <c r="F21" s="22"/>
      <c r="G21" s="18"/>
      <c r="H21" s="24"/>
      <c r="I21" s="24"/>
      <c r="J21" s="21"/>
      <c r="K21" s="44">
        <f>IF($G21="자가차량",('04상세'!$H$3*$J21)*120%,IF($G21="법인차량",'04상세'!$H$3*$J21,0))</f>
        <v>0</v>
      </c>
      <c r="L21" s="16"/>
      <c r="M21" s="30"/>
      <c r="N21" s="28"/>
      <c r="O21" s="24"/>
      <c r="P21" s="24"/>
      <c r="Q21" s="16"/>
      <c r="R21" s="24"/>
      <c r="S21" s="30"/>
      <c r="T21" s="28"/>
      <c r="U21" s="16"/>
      <c r="V21" s="31"/>
      <c r="W21" s="23"/>
      <c r="X21" s="24"/>
      <c r="Y21" s="15">
        <f t="shared" si="0"/>
        <v>0</v>
      </c>
    </row>
    <row r="22" spans="1:25" s="35" customFormat="1" ht="15.95" customHeight="1" x14ac:dyDescent="0.3">
      <c r="A22" s="43"/>
      <c r="B22" s="51"/>
      <c r="C22" s="16"/>
      <c r="D22" s="24"/>
      <c r="E22" s="24"/>
      <c r="F22" s="22"/>
      <c r="G22" s="18"/>
      <c r="H22" s="24"/>
      <c r="I22" s="24"/>
      <c r="J22" s="21"/>
      <c r="K22" s="44">
        <f>IF($G22="자가차량",('04상세'!$H$3*$J22)*120%,IF($G22="법인차량",'04상세'!$H$3*$J22,0))</f>
        <v>0</v>
      </c>
      <c r="L22" s="16"/>
      <c r="M22" s="30"/>
      <c r="N22" s="28"/>
      <c r="O22" s="24"/>
      <c r="P22" s="24"/>
      <c r="Q22" s="16"/>
      <c r="R22" s="24"/>
      <c r="S22" s="30"/>
      <c r="T22" s="28"/>
      <c r="U22" s="16"/>
      <c r="V22" s="31"/>
      <c r="W22" s="23"/>
      <c r="X22" s="24"/>
      <c r="Y22" s="15">
        <f t="shared" si="0"/>
        <v>0</v>
      </c>
    </row>
    <row r="23" spans="1:25" s="35" customFormat="1" ht="15.95" customHeight="1" x14ac:dyDescent="0.3">
      <c r="A23" s="43"/>
      <c r="B23" s="51"/>
      <c r="C23" s="16"/>
      <c r="D23" s="24"/>
      <c r="E23" s="24"/>
      <c r="F23" s="22"/>
      <c r="G23" s="18"/>
      <c r="H23" s="24"/>
      <c r="I23" s="24"/>
      <c r="J23" s="21"/>
      <c r="K23" s="44">
        <f>IF($G23="자가차량",('04상세'!$H$3*$J23)*120%,IF($G23="법인차량",'04상세'!$H$3*$J23,0))</f>
        <v>0</v>
      </c>
      <c r="L23" s="16"/>
      <c r="M23" s="30"/>
      <c r="N23" s="28"/>
      <c r="O23" s="24"/>
      <c r="P23" s="24"/>
      <c r="Q23" s="16"/>
      <c r="R23" s="24"/>
      <c r="S23" s="30"/>
      <c r="T23" s="28"/>
      <c r="U23" s="16"/>
      <c r="V23" s="31"/>
      <c r="W23" s="23"/>
      <c r="X23" s="24"/>
      <c r="Y23" s="15">
        <f t="shared" si="0"/>
        <v>0</v>
      </c>
    </row>
    <row r="24" spans="1:25" s="35" customFormat="1" ht="15.95" customHeight="1" x14ac:dyDescent="0.3">
      <c r="A24" s="43"/>
      <c r="B24" s="51"/>
      <c r="C24" s="16"/>
      <c r="D24" s="24"/>
      <c r="E24" s="24"/>
      <c r="F24" s="22"/>
      <c r="G24" s="18"/>
      <c r="H24" s="24"/>
      <c r="I24" s="24"/>
      <c r="J24" s="21"/>
      <c r="K24" s="44">
        <f>IF($G24="자가차량",('04상세'!$H$3*$J24)*120%,IF($G24="법인차량",'04상세'!$H$3*$J24,0))</f>
        <v>0</v>
      </c>
      <c r="L24" s="16"/>
      <c r="M24" s="30"/>
      <c r="N24" s="28"/>
      <c r="O24" s="24"/>
      <c r="P24" s="24"/>
      <c r="Q24" s="16"/>
      <c r="R24" s="24"/>
      <c r="S24" s="30"/>
      <c r="T24" s="28"/>
      <c r="U24" s="16"/>
      <c r="V24" s="31"/>
      <c r="W24" s="23"/>
      <c r="X24" s="24"/>
      <c r="Y24" s="15">
        <f t="shared" si="0"/>
        <v>0</v>
      </c>
    </row>
    <row r="25" spans="1:25" s="35" customFormat="1" ht="15.95" customHeight="1" x14ac:dyDescent="0.3">
      <c r="A25" s="43"/>
      <c r="B25" s="51"/>
      <c r="C25" s="16"/>
      <c r="D25" s="24"/>
      <c r="E25" s="24"/>
      <c r="F25" s="22"/>
      <c r="G25" s="18"/>
      <c r="H25" s="24"/>
      <c r="I25" s="24"/>
      <c r="J25" s="21"/>
      <c r="K25" s="44">
        <f>IF($G25="자가차량",('04상세'!$H$3*$J25)*120%,IF($G25="법인차량",'04상세'!$H$3*$J25,0))</f>
        <v>0</v>
      </c>
      <c r="L25" s="16"/>
      <c r="M25" s="30"/>
      <c r="N25" s="28"/>
      <c r="O25" s="24"/>
      <c r="P25" s="24"/>
      <c r="Q25" s="16"/>
      <c r="R25" s="24"/>
      <c r="S25" s="30"/>
      <c r="T25" s="28"/>
      <c r="U25" s="16"/>
      <c r="V25" s="31"/>
      <c r="W25" s="23"/>
      <c r="X25" s="24"/>
      <c r="Y25" s="15">
        <f t="shared" si="0"/>
        <v>0</v>
      </c>
    </row>
    <row r="26" spans="1:25" s="35" customFormat="1" ht="15.95" customHeight="1" x14ac:dyDescent="0.3">
      <c r="A26" s="43"/>
      <c r="B26" s="51"/>
      <c r="C26" s="16"/>
      <c r="D26" s="24"/>
      <c r="E26" s="24"/>
      <c r="F26" s="22"/>
      <c r="G26" s="18"/>
      <c r="H26" s="24"/>
      <c r="I26" s="24"/>
      <c r="J26" s="21"/>
      <c r="K26" s="44">
        <f>IF($G26="자가차량",('04상세'!$H$3*$J26)*120%,IF($G26="법인차량",'04상세'!$H$3*$J26,0))</f>
        <v>0</v>
      </c>
      <c r="L26" s="16"/>
      <c r="M26" s="30"/>
      <c r="N26" s="28"/>
      <c r="O26" s="24"/>
      <c r="P26" s="24"/>
      <c r="Q26" s="16"/>
      <c r="R26" s="24"/>
      <c r="S26" s="30"/>
      <c r="T26" s="28"/>
      <c r="U26" s="16"/>
      <c r="V26" s="31"/>
      <c r="W26" s="23"/>
      <c r="X26" s="24"/>
      <c r="Y26" s="15">
        <f t="shared" si="0"/>
        <v>0</v>
      </c>
    </row>
    <row r="27" spans="1:25" s="35" customFormat="1" ht="15.95" customHeight="1" x14ac:dyDescent="0.3">
      <c r="A27" s="43"/>
      <c r="B27" s="51"/>
      <c r="C27" s="16"/>
      <c r="D27" s="24"/>
      <c r="E27" s="24"/>
      <c r="F27" s="22"/>
      <c r="G27" s="18"/>
      <c r="H27" s="24"/>
      <c r="I27" s="24"/>
      <c r="J27" s="21"/>
      <c r="K27" s="44">
        <f>IF($G27="자가차량",('04상세'!$H$3*$J27)*120%,IF($G27="법인차량",'04상세'!$H$3*$J27,0))</f>
        <v>0</v>
      </c>
      <c r="L27" s="16"/>
      <c r="M27" s="30"/>
      <c r="N27" s="28"/>
      <c r="O27" s="24"/>
      <c r="P27" s="24"/>
      <c r="Q27" s="16"/>
      <c r="R27" s="24"/>
      <c r="S27" s="30"/>
      <c r="T27" s="28"/>
      <c r="U27" s="16"/>
      <c r="V27" s="31"/>
      <c r="W27" s="23"/>
      <c r="X27" s="24"/>
      <c r="Y27" s="15">
        <f t="shared" si="0"/>
        <v>0</v>
      </c>
    </row>
    <row r="28" spans="1:25" s="35" customFormat="1" ht="15.95" customHeight="1" x14ac:dyDescent="0.3">
      <c r="A28" s="43"/>
      <c r="B28" s="51"/>
      <c r="C28" s="16"/>
      <c r="D28" s="24"/>
      <c r="E28" s="24"/>
      <c r="F28" s="22"/>
      <c r="G28" s="18"/>
      <c r="H28" s="24"/>
      <c r="I28" s="24"/>
      <c r="J28" s="21"/>
      <c r="K28" s="44">
        <f>IF($G28="자가차량",('04상세'!$H$3*$J28)*120%,IF($G28="법인차량",'04상세'!$H$3*$J28,0))</f>
        <v>0</v>
      </c>
      <c r="L28" s="16"/>
      <c r="M28" s="30"/>
      <c r="N28" s="28"/>
      <c r="O28" s="24"/>
      <c r="P28" s="24"/>
      <c r="Q28" s="16"/>
      <c r="R28" s="24"/>
      <c r="S28" s="30"/>
      <c r="T28" s="28"/>
      <c r="U28" s="16"/>
      <c r="V28" s="31"/>
      <c r="W28" s="23"/>
      <c r="X28" s="24"/>
      <c r="Y28" s="15">
        <f t="shared" si="0"/>
        <v>0</v>
      </c>
    </row>
    <row r="29" spans="1:25" s="35" customFormat="1" ht="15.95" customHeight="1" x14ac:dyDescent="0.3">
      <c r="A29" s="43"/>
      <c r="B29" s="51"/>
      <c r="C29" s="16"/>
      <c r="D29" s="24"/>
      <c r="E29" s="24"/>
      <c r="F29" s="22"/>
      <c r="G29" s="18"/>
      <c r="H29" s="24"/>
      <c r="I29" s="24"/>
      <c r="J29" s="21"/>
      <c r="K29" s="44">
        <f>IF($G29="자가차량",('04상세'!$H$3*$J29)*120%,IF($G29="법인차량",'04상세'!$H$3*$J29,0))</f>
        <v>0</v>
      </c>
      <c r="L29" s="16"/>
      <c r="M29" s="30"/>
      <c r="N29" s="28"/>
      <c r="O29" s="24"/>
      <c r="P29" s="24"/>
      <c r="Q29" s="16"/>
      <c r="R29" s="24"/>
      <c r="S29" s="30"/>
      <c r="T29" s="28"/>
      <c r="U29" s="16"/>
      <c r="V29" s="31"/>
      <c r="W29" s="23"/>
      <c r="X29" s="24"/>
      <c r="Y29" s="15">
        <f t="shared" si="0"/>
        <v>0</v>
      </c>
    </row>
    <row r="30" spans="1:25" s="35" customFormat="1" ht="15.95" customHeight="1" x14ac:dyDescent="0.3">
      <c r="A30" s="43"/>
      <c r="B30" s="51"/>
      <c r="C30" s="16"/>
      <c r="D30" s="24"/>
      <c r="E30" s="24"/>
      <c r="F30" s="22"/>
      <c r="G30" s="18"/>
      <c r="H30" s="24"/>
      <c r="I30" s="24"/>
      <c r="J30" s="21"/>
      <c r="K30" s="44">
        <f>IF($G30="자가차량",('04상세'!$H$3*$J30)*120%,IF($G30="법인차량",'04상세'!$H$3*$J30,0))</f>
        <v>0</v>
      </c>
      <c r="L30" s="16"/>
      <c r="M30" s="30"/>
      <c r="N30" s="28"/>
      <c r="O30" s="24"/>
      <c r="P30" s="24"/>
      <c r="Q30" s="16"/>
      <c r="R30" s="24"/>
      <c r="S30" s="30"/>
      <c r="T30" s="28"/>
      <c r="U30" s="16"/>
      <c r="V30" s="31"/>
      <c r="W30" s="23"/>
      <c r="X30" s="24"/>
      <c r="Y30" s="15">
        <f t="shared" si="0"/>
        <v>0</v>
      </c>
    </row>
    <row r="31" spans="1:25" s="35" customFormat="1" ht="15.95" customHeight="1" x14ac:dyDescent="0.3">
      <c r="A31" s="43"/>
      <c r="B31" s="51"/>
      <c r="C31" s="16"/>
      <c r="D31" s="24"/>
      <c r="E31" s="24"/>
      <c r="F31" s="22"/>
      <c r="G31" s="18"/>
      <c r="H31" s="24"/>
      <c r="I31" s="24"/>
      <c r="J31" s="21"/>
      <c r="K31" s="44">
        <f>IF($G31="자가차량",('04상세'!$H$3*$J31)*120%,IF($G31="법인차량",'04상세'!$H$3*$J31,0))</f>
        <v>0</v>
      </c>
      <c r="L31" s="16"/>
      <c r="M31" s="30"/>
      <c r="N31" s="28"/>
      <c r="O31" s="24"/>
      <c r="P31" s="24"/>
      <c r="Q31" s="16"/>
      <c r="R31" s="24"/>
      <c r="S31" s="30"/>
      <c r="T31" s="28"/>
      <c r="U31" s="16"/>
      <c r="V31" s="31"/>
      <c r="W31" s="23"/>
      <c r="X31" s="24"/>
      <c r="Y31" s="15">
        <f t="shared" si="0"/>
        <v>0</v>
      </c>
    </row>
    <row r="32" spans="1:25" s="35" customFormat="1" ht="15.95" customHeight="1" x14ac:dyDescent="0.3">
      <c r="A32" s="43"/>
      <c r="B32" s="51"/>
      <c r="C32" s="16"/>
      <c r="D32" s="24"/>
      <c r="E32" s="24"/>
      <c r="F32" s="22"/>
      <c r="G32" s="18"/>
      <c r="H32" s="24"/>
      <c r="I32" s="24"/>
      <c r="J32" s="21"/>
      <c r="K32" s="44">
        <f>IF($G32="자가차량",('04상세'!$H$3*$J32)*120%,IF($G32="법인차량",'04상세'!$H$3*$J32,0))</f>
        <v>0</v>
      </c>
      <c r="L32" s="16"/>
      <c r="M32" s="30"/>
      <c r="N32" s="28"/>
      <c r="O32" s="24"/>
      <c r="P32" s="24"/>
      <c r="Q32" s="16"/>
      <c r="R32" s="24"/>
      <c r="S32" s="30"/>
      <c r="T32" s="28"/>
      <c r="U32" s="16"/>
      <c r="V32" s="31"/>
      <c r="W32" s="23"/>
      <c r="X32" s="24"/>
      <c r="Y32" s="15">
        <f t="shared" si="0"/>
        <v>0</v>
      </c>
    </row>
    <row r="33" spans="1:25" s="35" customFormat="1" ht="15.95" customHeight="1" x14ac:dyDescent="0.3">
      <c r="A33" s="43"/>
      <c r="B33" s="51"/>
      <c r="C33" s="16"/>
      <c r="D33" s="24"/>
      <c r="E33" s="24"/>
      <c r="F33" s="22"/>
      <c r="G33" s="18"/>
      <c r="H33" s="24"/>
      <c r="I33" s="24"/>
      <c r="J33" s="21"/>
      <c r="K33" s="44">
        <f>IF($G33="자가차량",('04상세'!$H$3*$J33)*120%,IF($G33="법인차량",'04상세'!$H$3*$J33,0))</f>
        <v>0</v>
      </c>
      <c r="L33" s="16"/>
      <c r="M33" s="30"/>
      <c r="N33" s="28"/>
      <c r="O33" s="24"/>
      <c r="P33" s="24"/>
      <c r="Q33" s="16"/>
      <c r="R33" s="24"/>
      <c r="S33" s="30"/>
      <c r="T33" s="28"/>
      <c r="U33" s="16"/>
      <c r="V33" s="31"/>
      <c r="W33" s="23"/>
      <c r="X33" s="24"/>
      <c r="Y33" s="15">
        <f t="shared" si="0"/>
        <v>0</v>
      </c>
    </row>
    <row r="34" spans="1:25" s="35" customFormat="1" ht="15.95" customHeight="1" x14ac:dyDescent="0.3">
      <c r="A34" s="43"/>
      <c r="B34" s="51"/>
      <c r="C34" s="16"/>
      <c r="D34" s="24"/>
      <c r="E34" s="24"/>
      <c r="F34" s="22"/>
      <c r="G34" s="18"/>
      <c r="H34" s="24"/>
      <c r="I34" s="24"/>
      <c r="J34" s="21"/>
      <c r="K34" s="44">
        <f>IF($G34="자가차량",('04상세'!$H$3*$J34)*120%,IF($G34="법인차량",'04상세'!$H$3*$J34,0))</f>
        <v>0</v>
      </c>
      <c r="L34" s="16"/>
      <c r="M34" s="30"/>
      <c r="N34" s="28"/>
      <c r="O34" s="24"/>
      <c r="P34" s="24"/>
      <c r="Q34" s="16"/>
      <c r="R34" s="24"/>
      <c r="S34" s="30"/>
      <c r="T34" s="28"/>
      <c r="U34" s="16"/>
      <c r="V34" s="31"/>
      <c r="W34" s="23"/>
      <c r="X34" s="24"/>
      <c r="Y34" s="15">
        <f t="shared" si="0"/>
        <v>0</v>
      </c>
    </row>
    <row r="35" spans="1:25" s="35" customFormat="1" ht="15.95" customHeight="1" x14ac:dyDescent="0.3">
      <c r="A35" s="43"/>
      <c r="B35" s="51"/>
      <c r="C35" s="16"/>
      <c r="D35" s="24"/>
      <c r="E35" s="24"/>
      <c r="F35" s="22"/>
      <c r="G35" s="18"/>
      <c r="H35" s="24"/>
      <c r="I35" s="24"/>
      <c r="J35" s="21"/>
      <c r="K35" s="44">
        <f>IF($G35="자가차량",('04상세'!$H$3*$J35)*120%,IF($G35="법인차량",'04상세'!$H$3*$J35,0))</f>
        <v>0</v>
      </c>
      <c r="L35" s="16"/>
      <c r="M35" s="30"/>
      <c r="N35" s="28"/>
      <c r="O35" s="24"/>
      <c r="P35" s="24"/>
      <c r="Q35" s="16"/>
      <c r="R35" s="24"/>
      <c r="S35" s="30"/>
      <c r="T35" s="28"/>
      <c r="U35" s="16"/>
      <c r="V35" s="31"/>
      <c r="W35" s="23"/>
      <c r="X35" s="24"/>
      <c r="Y35" s="15">
        <f t="shared" si="0"/>
        <v>0</v>
      </c>
    </row>
    <row r="36" spans="1:25" s="35" customFormat="1" ht="15.95" customHeight="1" x14ac:dyDescent="0.3">
      <c r="A36" s="43"/>
      <c r="B36" s="51"/>
      <c r="C36" s="16"/>
      <c r="D36" s="24"/>
      <c r="E36" s="24"/>
      <c r="F36" s="22"/>
      <c r="G36" s="18"/>
      <c r="H36" s="24"/>
      <c r="I36" s="24"/>
      <c r="J36" s="21"/>
      <c r="K36" s="44">
        <f>IF($G36="자가차량",('04상세'!$H$3*$J36)*120%,IF($G36="법인차량",'04상세'!$H$3*$J36,0))</f>
        <v>0</v>
      </c>
      <c r="L36" s="16"/>
      <c r="M36" s="30"/>
      <c r="N36" s="28"/>
      <c r="O36" s="24"/>
      <c r="P36" s="24"/>
      <c r="Q36" s="16"/>
      <c r="R36" s="24"/>
      <c r="S36" s="30"/>
      <c r="T36" s="28"/>
      <c r="U36" s="16"/>
      <c r="V36" s="31"/>
      <c r="W36" s="23"/>
      <c r="X36" s="24"/>
      <c r="Y36" s="15">
        <f t="shared" ref="Y36:Y38" si="1">IF(OR($C36="현금",$C36="개인카드"),K36+M36,0)+IF(OR($C36="현금",$C36="개인카드"),S36,0)+IF(OR($C36="현금",$C36="개인카드"),V36,0)</f>
        <v>0</v>
      </c>
    </row>
    <row r="37" spans="1:25" s="35" customFormat="1" ht="15.95" customHeight="1" x14ac:dyDescent="0.3">
      <c r="A37" s="43"/>
      <c r="B37" s="51"/>
      <c r="C37" s="16"/>
      <c r="D37" s="24"/>
      <c r="E37" s="24"/>
      <c r="F37" s="22"/>
      <c r="G37" s="18"/>
      <c r="H37" s="24"/>
      <c r="I37" s="24"/>
      <c r="J37" s="21"/>
      <c r="K37" s="44">
        <f>IF($G37="자가차량",('04상세'!$H$3*$J37)*120%,IF($G37="법인차량",'04상세'!$H$3*$J37,0))</f>
        <v>0</v>
      </c>
      <c r="L37" s="16"/>
      <c r="M37" s="30"/>
      <c r="N37" s="28"/>
      <c r="O37" s="24"/>
      <c r="P37" s="24"/>
      <c r="Q37" s="16"/>
      <c r="R37" s="24"/>
      <c r="S37" s="30"/>
      <c r="T37" s="28"/>
      <c r="U37" s="16"/>
      <c r="V37" s="31"/>
      <c r="W37" s="23"/>
      <c r="X37" s="24"/>
      <c r="Y37" s="15">
        <f t="shared" si="1"/>
        <v>0</v>
      </c>
    </row>
    <row r="38" spans="1:25" s="35" customFormat="1" ht="15.95" customHeight="1" x14ac:dyDescent="0.3">
      <c r="A38" s="43"/>
      <c r="B38" s="51"/>
      <c r="C38" s="16"/>
      <c r="D38" s="24"/>
      <c r="E38" s="24"/>
      <c r="F38" s="22"/>
      <c r="G38" s="18"/>
      <c r="H38" s="24"/>
      <c r="I38" s="24"/>
      <c r="J38" s="21"/>
      <c r="K38" s="44">
        <f>IF($G38="자가차량",('04상세'!$H$3*$J38)*120%,IF($G38="법인차량",'04상세'!$H$3*$J38,0))</f>
        <v>0</v>
      </c>
      <c r="L38" s="16"/>
      <c r="M38" s="30"/>
      <c r="N38" s="28"/>
      <c r="O38" s="24"/>
      <c r="P38" s="24"/>
      <c r="Q38" s="16"/>
      <c r="R38" s="24"/>
      <c r="S38" s="30"/>
      <c r="T38" s="28"/>
      <c r="U38" s="16"/>
      <c r="V38" s="31"/>
      <c r="W38" s="23"/>
      <c r="X38" s="24"/>
      <c r="Y38" s="15">
        <f t="shared" si="1"/>
        <v>0</v>
      </c>
    </row>
    <row r="39" spans="1:25" s="35" customFormat="1" ht="15.95" customHeight="1" x14ac:dyDescent="0.3">
      <c r="A39" s="43"/>
      <c r="B39" s="51"/>
      <c r="C39" s="16"/>
      <c r="D39" s="24"/>
      <c r="E39" s="24"/>
      <c r="F39" s="22"/>
      <c r="G39" s="18"/>
      <c r="H39" s="24"/>
      <c r="I39" s="24"/>
      <c r="J39" s="21"/>
      <c r="K39" s="44">
        <f>IF($G39="자가차량",('04상세'!$H$3*$J39)*120%,IF($G39="법인차량",'04상세'!$H$3*$J39,0))</f>
        <v>0</v>
      </c>
      <c r="L39" s="16"/>
      <c r="M39" s="30"/>
      <c r="N39" s="28"/>
      <c r="O39" s="24"/>
      <c r="P39" s="24"/>
      <c r="Q39" s="16"/>
      <c r="R39" s="24"/>
      <c r="S39" s="30"/>
      <c r="T39" s="28"/>
      <c r="U39" s="16"/>
      <c r="V39" s="31"/>
      <c r="W39" s="23"/>
      <c r="X39" s="24"/>
      <c r="Y39" s="15">
        <f>IF(OR($C39="현금",$C39="개인카드"),K39+M39,0)+IF(OR($C39="현금",$C39="개인카드"),S39,0)+IF(OR($C39="현금",$C39="개인카드"),V39,0)</f>
        <v>0</v>
      </c>
    </row>
    <row r="40" spans="1:25" s="35" customFormat="1" ht="15.95" customHeight="1" x14ac:dyDescent="0.3">
      <c r="A40" s="43"/>
      <c r="B40" s="51"/>
      <c r="C40" s="16"/>
      <c r="D40" s="24"/>
      <c r="E40" s="24"/>
      <c r="F40" s="22"/>
      <c r="G40" s="18"/>
      <c r="H40" s="24"/>
      <c r="I40" s="24"/>
      <c r="J40" s="21"/>
      <c r="K40" s="44">
        <f>IF($G40="자가차량",('04상세'!$H$3*$J40)*120%,IF($G40="법인차량",'04상세'!$H$3*$J40,0))</f>
        <v>0</v>
      </c>
      <c r="L40" s="16"/>
      <c r="M40" s="30"/>
      <c r="N40" s="28"/>
      <c r="O40" s="24"/>
      <c r="P40" s="24"/>
      <c r="Q40" s="16"/>
      <c r="R40" s="24"/>
      <c r="S40" s="30"/>
      <c r="T40" s="28"/>
      <c r="U40" s="16"/>
      <c r="V40" s="31"/>
      <c r="W40" s="23"/>
      <c r="X40" s="24"/>
      <c r="Y40" s="15">
        <f>IF(OR($C40="현금",$C40="개인카드"),K40+M40,0)+IF(OR($C40="현금",$C40="개인카드"),S40,0)+IF(OR($C40="현금",$C40="개인카드"),V40,0)</f>
        <v>0</v>
      </c>
    </row>
    <row r="41" spans="1:25" s="35" customFormat="1" ht="15.95" customHeight="1" x14ac:dyDescent="0.3">
      <c r="A41" s="43"/>
      <c r="B41" s="51"/>
      <c r="C41" s="16"/>
      <c r="D41" s="24"/>
      <c r="E41" s="24"/>
      <c r="F41" s="22"/>
      <c r="G41" s="18"/>
      <c r="H41" s="24"/>
      <c r="I41" s="24"/>
      <c r="J41" s="21"/>
      <c r="K41" s="44">
        <f>IF($G41="자가차량",('04상세'!$H$3*$J41)*120%,IF($G41="법인차량",'04상세'!$H$3*$J41,0))</f>
        <v>0</v>
      </c>
      <c r="L41" s="16"/>
      <c r="M41" s="30"/>
      <c r="N41" s="28"/>
      <c r="O41" s="24"/>
      <c r="P41" s="24"/>
      <c r="Q41" s="16"/>
      <c r="R41" s="24"/>
      <c r="S41" s="30"/>
      <c r="T41" s="28"/>
      <c r="U41" s="16"/>
      <c r="V41" s="31"/>
      <c r="W41" s="23"/>
      <c r="X41" s="24"/>
      <c r="Y41" s="15">
        <f>IF(OR($C41="현금",$C41="개인카드"),K41+M41,0)+IF(OR($C41="현금",$C41="개인카드"),S41,0)+IF(OR($C41="현금",$C41="개인카드"),V41,0)</f>
        <v>0</v>
      </c>
    </row>
    <row r="42" spans="1:25" s="35" customFormat="1" ht="15.95" customHeight="1" x14ac:dyDescent="0.3">
      <c r="A42" s="43"/>
      <c r="B42" s="51"/>
      <c r="C42" s="16"/>
      <c r="D42" s="24"/>
      <c r="E42" s="24"/>
      <c r="F42" s="22"/>
      <c r="G42" s="18"/>
      <c r="H42" s="24"/>
      <c r="I42" s="24"/>
      <c r="J42" s="21"/>
      <c r="K42" s="44">
        <f>IF($G42="자가차량",('04상세'!$H$3*$J42)*120%,IF($G42="법인차량",'04상세'!$H$3*$J42,0))</f>
        <v>0</v>
      </c>
      <c r="L42" s="16"/>
      <c r="M42" s="30"/>
      <c r="N42" s="28"/>
      <c r="O42" s="24"/>
      <c r="P42" s="24"/>
      <c r="Q42" s="16"/>
      <c r="R42" s="24"/>
      <c r="S42" s="30"/>
      <c r="T42" s="28"/>
      <c r="U42" s="16"/>
      <c r="V42" s="31"/>
      <c r="W42" s="23"/>
      <c r="X42" s="24"/>
      <c r="Y42" s="15">
        <f>IF(OR($C42="현금",$C42="개인카드"),K42+M42,0)+IF(OR($C42="현금",$C42="개인카드"),S42,0)+IF(OR($C42="현금",$C42="개인카드"),V42,0)</f>
        <v>0</v>
      </c>
    </row>
    <row r="43" spans="1:25" s="35" customFormat="1" ht="15.95" customHeight="1" x14ac:dyDescent="0.3">
      <c r="A43" s="43"/>
      <c r="B43" s="51"/>
      <c r="C43" s="16"/>
      <c r="D43" s="24"/>
      <c r="E43" s="24"/>
      <c r="F43" s="22"/>
      <c r="G43" s="18"/>
      <c r="H43" s="24"/>
      <c r="I43" s="24"/>
      <c r="J43" s="21"/>
      <c r="K43" s="44">
        <f>IF($G43="자가차량",('04상세'!$H$3*$J43)*120%,IF($G43="법인차량",'04상세'!$H$3*$J43,0))</f>
        <v>0</v>
      </c>
      <c r="L43" s="16"/>
      <c r="M43" s="30"/>
      <c r="N43" s="28"/>
      <c r="O43" s="24"/>
      <c r="P43" s="24"/>
      <c r="Q43" s="16"/>
      <c r="R43" s="24"/>
      <c r="S43" s="30"/>
      <c r="T43" s="28"/>
      <c r="U43" s="16"/>
      <c r="V43" s="31"/>
      <c r="W43" s="23"/>
      <c r="X43" s="24"/>
      <c r="Y43" s="15">
        <f t="shared" ref="Y43:Y48" si="2">IF(OR($C43="현금",$C43="개인카드"),K43+M43,0)+IF(OR($C43="현금",$C43="개인카드"),S43,0)+IF(OR($C43="현금",$C43="개인카드"),V43,0)</f>
        <v>0</v>
      </c>
    </row>
    <row r="44" spans="1:25" s="35" customFormat="1" ht="15.95" customHeight="1" x14ac:dyDescent="0.3">
      <c r="A44" s="43"/>
      <c r="B44" s="51"/>
      <c r="C44" s="16"/>
      <c r="D44" s="24"/>
      <c r="E44" s="24"/>
      <c r="F44" s="22"/>
      <c r="G44" s="18"/>
      <c r="H44" s="24"/>
      <c r="I44" s="24"/>
      <c r="J44" s="21"/>
      <c r="K44" s="44">
        <f>IF($G44="자가차량",('04상세'!$H$3*$J44)*120%,IF($G44="법인차량",'04상세'!$H$3*$J44,0))</f>
        <v>0</v>
      </c>
      <c r="L44" s="16"/>
      <c r="M44" s="30"/>
      <c r="N44" s="28"/>
      <c r="O44" s="24"/>
      <c r="P44" s="24"/>
      <c r="Q44" s="16"/>
      <c r="R44" s="24"/>
      <c r="S44" s="30"/>
      <c r="T44" s="28"/>
      <c r="U44" s="16"/>
      <c r="V44" s="31"/>
      <c r="W44" s="23"/>
      <c r="X44" s="24"/>
      <c r="Y44" s="15">
        <f t="shared" si="2"/>
        <v>0</v>
      </c>
    </row>
    <row r="45" spans="1:25" s="35" customFormat="1" ht="15.95" customHeight="1" x14ac:dyDescent="0.3">
      <c r="A45" s="43"/>
      <c r="B45" s="51"/>
      <c r="C45" s="16"/>
      <c r="D45" s="24"/>
      <c r="E45" s="24"/>
      <c r="F45" s="22"/>
      <c r="G45" s="18"/>
      <c r="H45" s="24"/>
      <c r="I45" s="24"/>
      <c r="J45" s="21"/>
      <c r="K45" s="44">
        <f>IF($G45="자가차량",('04상세'!$H$3*$J45)*120%,IF($G45="법인차량",'04상세'!$H$3*$J45,0))</f>
        <v>0</v>
      </c>
      <c r="L45" s="16"/>
      <c r="M45" s="30"/>
      <c r="N45" s="28"/>
      <c r="O45" s="24"/>
      <c r="P45" s="24"/>
      <c r="Q45" s="16"/>
      <c r="R45" s="24"/>
      <c r="S45" s="30"/>
      <c r="T45" s="28"/>
      <c r="U45" s="16"/>
      <c r="V45" s="31"/>
      <c r="W45" s="23"/>
      <c r="X45" s="24"/>
      <c r="Y45" s="15">
        <f t="shared" si="2"/>
        <v>0</v>
      </c>
    </row>
    <row r="46" spans="1:25" s="35" customFormat="1" ht="15.95" customHeight="1" x14ac:dyDescent="0.3">
      <c r="A46" s="43"/>
      <c r="B46" s="51"/>
      <c r="C46" s="16"/>
      <c r="D46" s="24"/>
      <c r="E46" s="24"/>
      <c r="F46" s="22"/>
      <c r="G46" s="18"/>
      <c r="H46" s="24"/>
      <c r="I46" s="24"/>
      <c r="J46" s="21"/>
      <c r="K46" s="44">
        <f>IF($G46="자가차량",('04상세'!$H$3*$J46)*120%,IF($G46="법인차량",'04상세'!$H$3*$J46,0))</f>
        <v>0</v>
      </c>
      <c r="L46" s="16"/>
      <c r="M46" s="30"/>
      <c r="N46" s="28"/>
      <c r="O46" s="24"/>
      <c r="P46" s="24"/>
      <c r="Q46" s="16"/>
      <c r="R46" s="24"/>
      <c r="S46" s="30"/>
      <c r="T46" s="28"/>
      <c r="U46" s="16"/>
      <c r="V46" s="31"/>
      <c r="W46" s="23"/>
      <c r="X46" s="24"/>
      <c r="Y46" s="15">
        <f t="shared" si="2"/>
        <v>0</v>
      </c>
    </row>
    <row r="47" spans="1:25" s="35" customFormat="1" ht="15.95" customHeight="1" x14ac:dyDescent="0.3">
      <c r="A47" s="43"/>
      <c r="B47" s="51"/>
      <c r="C47" s="16"/>
      <c r="D47" s="24"/>
      <c r="E47" s="24"/>
      <c r="F47" s="22"/>
      <c r="G47" s="18"/>
      <c r="H47" s="24"/>
      <c r="I47" s="24"/>
      <c r="J47" s="21"/>
      <c r="K47" s="44">
        <f>IF($G47="자가차량",('04상세'!$H$3*$J47)*120%,IF($G47="법인차량",'04상세'!$H$3*$J47,0))</f>
        <v>0</v>
      </c>
      <c r="L47" s="16"/>
      <c r="M47" s="30"/>
      <c r="N47" s="28"/>
      <c r="O47" s="24"/>
      <c r="P47" s="24"/>
      <c r="Q47" s="16"/>
      <c r="R47" s="24"/>
      <c r="S47" s="30"/>
      <c r="T47" s="28"/>
      <c r="U47" s="16"/>
      <c r="V47" s="31"/>
      <c r="W47" s="23"/>
      <c r="X47" s="24"/>
      <c r="Y47" s="15">
        <f t="shared" si="2"/>
        <v>0</v>
      </c>
    </row>
    <row r="48" spans="1:25" s="35" customFormat="1" ht="15.95" customHeight="1" x14ac:dyDescent="0.3">
      <c r="A48" s="43"/>
      <c r="B48" s="51"/>
      <c r="C48" s="16"/>
      <c r="D48" s="24"/>
      <c r="E48" s="24"/>
      <c r="F48" s="22"/>
      <c r="G48" s="18"/>
      <c r="H48" s="24"/>
      <c r="I48" s="24"/>
      <c r="J48" s="21"/>
      <c r="K48" s="44">
        <f>IF($G48="자가차량",('04상세'!$H$3*$J48)*120%,IF($G48="법인차량",'04상세'!$H$3*$J48,0))</f>
        <v>0</v>
      </c>
      <c r="L48" s="16"/>
      <c r="M48" s="30"/>
      <c r="N48" s="28"/>
      <c r="O48" s="24"/>
      <c r="P48" s="24"/>
      <c r="Q48" s="16"/>
      <c r="R48" s="24"/>
      <c r="S48" s="30"/>
      <c r="T48" s="28"/>
      <c r="U48" s="16"/>
      <c r="V48" s="31"/>
      <c r="W48" s="23"/>
      <c r="X48" s="24"/>
      <c r="Y48" s="15">
        <f t="shared" si="2"/>
        <v>0</v>
      </c>
    </row>
    <row r="49" spans="1:25" s="35" customFormat="1" ht="15.95" customHeight="1" x14ac:dyDescent="0.3">
      <c r="A49" s="43"/>
      <c r="B49" s="51"/>
      <c r="C49" s="16"/>
      <c r="D49" s="24"/>
      <c r="E49" s="24"/>
      <c r="F49" s="22"/>
      <c r="G49" s="18"/>
      <c r="H49" s="24"/>
      <c r="I49" s="24"/>
      <c r="J49" s="21"/>
      <c r="K49" s="44">
        <f>IF($G49="자가차량",('04상세'!$H$3*$J49)*120%,IF($G49="법인차량",'04상세'!$H$3*$J49,0))</f>
        <v>0</v>
      </c>
      <c r="L49" s="16"/>
      <c r="M49" s="30"/>
      <c r="N49" s="28"/>
      <c r="O49" s="24"/>
      <c r="P49" s="24"/>
      <c r="Q49" s="16"/>
      <c r="R49" s="24"/>
      <c r="S49" s="30"/>
      <c r="T49" s="28"/>
      <c r="U49" s="16"/>
      <c r="V49" s="31"/>
      <c r="W49" s="23"/>
      <c r="X49" s="24"/>
      <c r="Y49" s="15">
        <f>IF(OR($C49="현금",$C49="개인카드"),K49+M49,0)+IF(OR($C49="현금",$C49="개인카드"),S49,0)+IF(OR($C49="현금",$C49="개인카드"),V49,0)</f>
        <v>0</v>
      </c>
    </row>
    <row r="50" spans="1:25" s="35" customFormat="1" ht="15.95" customHeight="1" x14ac:dyDescent="0.3">
      <c r="A50" s="43"/>
      <c r="B50" s="51"/>
      <c r="C50" s="16"/>
      <c r="D50" s="24"/>
      <c r="E50" s="24"/>
      <c r="F50" s="22"/>
      <c r="G50" s="18"/>
      <c r="H50" s="24"/>
      <c r="I50" s="24"/>
      <c r="J50" s="21"/>
      <c r="K50" s="44">
        <f>IF($G50="자가차량",('04상세'!$H$3*$J50)*120%,IF($G50="법인차량",'04상세'!$H$3*$J50,0))</f>
        <v>0</v>
      </c>
      <c r="L50" s="16"/>
      <c r="M50" s="30"/>
      <c r="N50" s="28"/>
      <c r="O50" s="24"/>
      <c r="P50" s="24"/>
      <c r="Q50" s="16"/>
      <c r="R50" s="24"/>
      <c r="S50" s="30"/>
      <c r="T50" s="28"/>
      <c r="U50" s="16"/>
      <c r="V50" s="31"/>
      <c r="W50" s="23"/>
      <c r="X50" s="24"/>
      <c r="Y50" s="15">
        <f>IF(OR($C50="현금",$C50="개인카드"),K50+M50,0)+IF(OR($C50="현금",$C50="개인카드"),S50,0)+IF(OR($C50="현금",$C50="개인카드"),V50,0)</f>
        <v>0</v>
      </c>
    </row>
    <row r="51" spans="1:25" s="35" customFormat="1" ht="15.95" customHeight="1" x14ac:dyDescent="0.3">
      <c r="A51" s="43"/>
      <c r="B51" s="51"/>
      <c r="C51" s="16"/>
      <c r="D51" s="24"/>
      <c r="E51" s="24"/>
      <c r="F51" s="22"/>
      <c r="G51" s="18"/>
      <c r="H51" s="24"/>
      <c r="I51" s="24"/>
      <c r="J51" s="21"/>
      <c r="K51" s="44">
        <f>IF($G51="자가차량",('04상세'!$H$3*$J51)*120%,IF($G51="법인차량",'04상세'!$H$3*$J51,0))</f>
        <v>0</v>
      </c>
      <c r="L51" s="16"/>
      <c r="M51" s="30"/>
      <c r="N51" s="28"/>
      <c r="O51" s="24"/>
      <c r="P51" s="24"/>
      <c r="Q51" s="16"/>
      <c r="R51" s="24"/>
      <c r="S51" s="30"/>
      <c r="T51" s="28"/>
      <c r="U51" s="16"/>
      <c r="V51" s="31"/>
      <c r="W51" s="23"/>
      <c r="X51" s="24"/>
      <c r="Y51" s="15">
        <f>IF(OR($C51="현금",$C51="개인카드"),K51+M51,0)+IF(OR($C51="현금",$C51="개인카드"),S51,0)+IF(OR($C51="현금",$C51="개인카드"),V51,0)</f>
        <v>0</v>
      </c>
    </row>
    <row r="52" spans="1:25" s="35" customFormat="1" ht="15.95" customHeight="1" x14ac:dyDescent="0.3">
      <c r="A52" s="43"/>
      <c r="B52" s="51"/>
      <c r="C52" s="16"/>
      <c r="D52" s="24"/>
      <c r="E52" s="24"/>
      <c r="F52" s="22"/>
      <c r="G52" s="18"/>
      <c r="H52" s="24"/>
      <c r="I52" s="24"/>
      <c r="J52" s="21"/>
      <c r="K52" s="44">
        <f>IF($G52="자가차량",('04상세'!$H$3*$J52)*120%,IF($G52="법인차량",'04상세'!$H$3*$J52,0))</f>
        <v>0</v>
      </c>
      <c r="L52" s="16"/>
      <c r="M52" s="30"/>
      <c r="N52" s="28"/>
      <c r="O52" s="24"/>
      <c r="P52" s="24"/>
      <c r="Q52" s="16"/>
      <c r="R52" s="24"/>
      <c r="S52" s="30"/>
      <c r="T52" s="28"/>
      <c r="U52" s="16"/>
      <c r="V52" s="31"/>
      <c r="W52" s="23"/>
      <c r="X52" s="24"/>
      <c r="Y52" s="15">
        <f>IF(OR($C52="현금",$C52="개인카드"),K52+M52,0)+IF(OR($C52="현금",$C52="개인카드"),S52,0)+IF(OR($C52="현금",$C52="개인카드"),V52,0)</f>
        <v>0</v>
      </c>
    </row>
    <row r="53" spans="1:25" s="35" customFormat="1" ht="15.95" customHeight="1" x14ac:dyDescent="0.3">
      <c r="A53" s="43"/>
      <c r="B53" s="51"/>
      <c r="C53" s="16"/>
      <c r="D53" s="24"/>
      <c r="E53" s="24"/>
      <c r="F53" s="22"/>
      <c r="G53" s="18"/>
      <c r="H53" s="24"/>
      <c r="I53" s="24"/>
      <c r="J53" s="21"/>
      <c r="K53" s="44">
        <f>IF($G53="자가차량",('04상세'!$H$3*$J53)*120%,IF($G53="법인차량",'04상세'!$H$3*$J53,0))</f>
        <v>0</v>
      </c>
      <c r="L53" s="16"/>
      <c r="M53" s="30"/>
      <c r="N53" s="28"/>
      <c r="O53" s="24"/>
      <c r="P53" s="24"/>
      <c r="Q53" s="16"/>
      <c r="R53" s="24"/>
      <c r="S53" s="30"/>
      <c r="T53" s="28"/>
      <c r="U53" s="16"/>
      <c r="V53" s="31"/>
      <c r="W53" s="23"/>
      <c r="X53" s="24"/>
      <c r="Y53" s="15">
        <f t="shared" ref="Y53:Y59" si="3">IF(OR($C53="현금",$C53="개인카드"),K53+M53,0)+IF(OR($C53="현금",$C53="개인카드"),S53,0)+IF(OR($C53="현금",$C53="개인카드"),V53,0)</f>
        <v>0</v>
      </c>
    </row>
    <row r="54" spans="1:25" s="35" customFormat="1" ht="15.95" customHeight="1" x14ac:dyDescent="0.3">
      <c r="A54" s="43"/>
      <c r="B54" s="51"/>
      <c r="C54" s="16"/>
      <c r="D54" s="24"/>
      <c r="E54" s="24"/>
      <c r="F54" s="22"/>
      <c r="G54" s="18"/>
      <c r="H54" s="24"/>
      <c r="I54" s="24"/>
      <c r="J54" s="21"/>
      <c r="K54" s="44">
        <f>IF($G54="자가차량",('04상세'!$H$3*$J54)*120%,IF($G54="법인차량",'04상세'!$H$3*$J54,0))</f>
        <v>0</v>
      </c>
      <c r="L54" s="16"/>
      <c r="M54" s="30"/>
      <c r="N54" s="28"/>
      <c r="O54" s="24"/>
      <c r="P54" s="24"/>
      <c r="Q54" s="16"/>
      <c r="R54" s="24"/>
      <c r="S54" s="30"/>
      <c r="T54" s="28"/>
      <c r="U54" s="16"/>
      <c r="V54" s="31"/>
      <c r="W54" s="23"/>
      <c r="X54" s="24"/>
      <c r="Y54" s="15">
        <f t="shared" si="3"/>
        <v>0</v>
      </c>
    </row>
    <row r="55" spans="1:25" s="35" customFormat="1" ht="15.95" customHeight="1" x14ac:dyDescent="0.3">
      <c r="A55" s="43"/>
      <c r="B55" s="51"/>
      <c r="C55" s="16"/>
      <c r="D55" s="24"/>
      <c r="E55" s="24"/>
      <c r="F55" s="22"/>
      <c r="G55" s="18"/>
      <c r="H55" s="24"/>
      <c r="I55" s="24"/>
      <c r="J55" s="21"/>
      <c r="K55" s="44">
        <f>IF($G55="자가차량",('04상세'!$H$3*$J55)*120%,IF($G55="법인차량",'04상세'!$H$3*$J55,0))</f>
        <v>0</v>
      </c>
      <c r="L55" s="16"/>
      <c r="M55" s="30"/>
      <c r="N55" s="28"/>
      <c r="O55" s="24"/>
      <c r="P55" s="24"/>
      <c r="Q55" s="16"/>
      <c r="R55" s="24"/>
      <c r="S55" s="30"/>
      <c r="T55" s="28"/>
      <c r="U55" s="16"/>
      <c r="V55" s="31"/>
      <c r="W55" s="23"/>
      <c r="X55" s="24"/>
      <c r="Y55" s="15">
        <f t="shared" si="3"/>
        <v>0</v>
      </c>
    </row>
    <row r="56" spans="1:25" s="35" customFormat="1" ht="15.95" customHeight="1" x14ac:dyDescent="0.3">
      <c r="A56" s="43"/>
      <c r="B56" s="51"/>
      <c r="C56" s="16"/>
      <c r="D56" s="24"/>
      <c r="E56" s="24"/>
      <c r="F56" s="22"/>
      <c r="G56" s="18"/>
      <c r="H56" s="24"/>
      <c r="I56" s="24"/>
      <c r="J56" s="21"/>
      <c r="K56" s="44">
        <f>IF($G56="자가차량",('04상세'!$H$3*$J56)*120%,IF($G56="법인차량",'04상세'!$H$3*$J56,0))</f>
        <v>0</v>
      </c>
      <c r="L56" s="16"/>
      <c r="M56" s="30"/>
      <c r="N56" s="28"/>
      <c r="O56" s="24"/>
      <c r="P56" s="24"/>
      <c r="Q56" s="16"/>
      <c r="R56" s="24"/>
      <c r="S56" s="30"/>
      <c r="T56" s="28"/>
      <c r="U56" s="16"/>
      <c r="V56" s="31"/>
      <c r="W56" s="23"/>
      <c r="X56" s="24"/>
      <c r="Y56" s="15">
        <f t="shared" si="3"/>
        <v>0</v>
      </c>
    </row>
    <row r="57" spans="1:25" s="35" customFormat="1" ht="15.95" customHeight="1" x14ac:dyDescent="0.3">
      <c r="A57" s="43"/>
      <c r="B57" s="51"/>
      <c r="C57" s="16"/>
      <c r="D57" s="24"/>
      <c r="E57" s="24"/>
      <c r="F57" s="22"/>
      <c r="G57" s="18"/>
      <c r="H57" s="24"/>
      <c r="I57" s="24"/>
      <c r="J57" s="21"/>
      <c r="K57" s="44">
        <f>IF($G57="자가차량",('04상세'!$H$3*$J57)*120%,IF($G57="법인차량",'04상세'!$H$3*$J57,0))</f>
        <v>0</v>
      </c>
      <c r="L57" s="16"/>
      <c r="M57" s="30"/>
      <c r="N57" s="28"/>
      <c r="O57" s="24"/>
      <c r="P57" s="24"/>
      <c r="Q57" s="16"/>
      <c r="R57" s="24"/>
      <c r="S57" s="30"/>
      <c r="T57" s="28"/>
      <c r="U57" s="16"/>
      <c r="V57" s="31"/>
      <c r="W57" s="23"/>
      <c r="X57" s="24"/>
      <c r="Y57" s="15">
        <f t="shared" si="3"/>
        <v>0</v>
      </c>
    </row>
    <row r="58" spans="1:25" s="35" customFormat="1" ht="15.95" customHeight="1" x14ac:dyDescent="0.3">
      <c r="A58" s="43"/>
      <c r="B58" s="51"/>
      <c r="C58" s="16"/>
      <c r="D58" s="24"/>
      <c r="E58" s="24"/>
      <c r="F58" s="22"/>
      <c r="G58" s="18"/>
      <c r="H58" s="24"/>
      <c r="I58" s="24"/>
      <c r="J58" s="21"/>
      <c r="K58" s="44">
        <f>IF($G58="자가차량",('04상세'!$H$3*$J58)*120%,IF($G58="법인차량",'04상세'!$H$3*$J58,0))</f>
        <v>0</v>
      </c>
      <c r="L58" s="16"/>
      <c r="M58" s="30"/>
      <c r="N58" s="28"/>
      <c r="O58" s="24"/>
      <c r="P58" s="24"/>
      <c r="Q58" s="16"/>
      <c r="R58" s="24"/>
      <c r="S58" s="30"/>
      <c r="T58" s="28"/>
      <c r="U58" s="16"/>
      <c r="V58" s="31"/>
      <c r="W58" s="23"/>
      <c r="X58" s="24"/>
      <c r="Y58" s="15">
        <f t="shared" si="3"/>
        <v>0</v>
      </c>
    </row>
    <row r="59" spans="1:25" s="35" customFormat="1" ht="15.95" customHeight="1" x14ac:dyDescent="0.3">
      <c r="A59" s="43"/>
      <c r="B59" s="51"/>
      <c r="C59" s="16"/>
      <c r="D59" s="24"/>
      <c r="E59" s="24"/>
      <c r="F59" s="22"/>
      <c r="G59" s="18"/>
      <c r="H59" s="24"/>
      <c r="I59" s="24"/>
      <c r="J59" s="21"/>
      <c r="K59" s="44">
        <f>IF($G59="자가차량",('04상세'!$H$3*$J59)*120%,IF($G59="법인차량",'04상세'!$H$3*$J59,0))</f>
        <v>0</v>
      </c>
      <c r="L59" s="16"/>
      <c r="M59" s="30"/>
      <c r="N59" s="28"/>
      <c r="O59" s="24"/>
      <c r="P59" s="24"/>
      <c r="Q59" s="16"/>
      <c r="R59" s="24"/>
      <c r="S59" s="30"/>
      <c r="T59" s="28"/>
      <c r="U59" s="16"/>
      <c r="V59" s="31"/>
      <c r="W59" s="23"/>
      <c r="X59" s="24"/>
      <c r="Y59" s="15">
        <f t="shared" si="3"/>
        <v>0</v>
      </c>
    </row>
    <row r="60" spans="1:25" s="35" customFormat="1" ht="15.95" customHeight="1" x14ac:dyDescent="0.3">
      <c r="A60" s="43"/>
      <c r="B60" s="51"/>
      <c r="C60" s="16"/>
      <c r="D60" s="24"/>
      <c r="E60" s="24"/>
      <c r="F60" s="22"/>
      <c r="G60" s="18"/>
      <c r="H60" s="24"/>
      <c r="I60" s="24"/>
      <c r="J60" s="21"/>
      <c r="K60" s="44">
        <f>IF($G60="자가차량",('04상세'!$H$3*$J60)*120%,IF($G60="법인차량",'04상세'!$H$3*$J60,0))</f>
        <v>0</v>
      </c>
      <c r="L60" s="16"/>
      <c r="M60" s="30"/>
      <c r="N60" s="28"/>
      <c r="O60" s="24"/>
      <c r="P60" s="24"/>
      <c r="Q60" s="16"/>
      <c r="R60" s="24"/>
      <c r="S60" s="30"/>
      <c r="T60" s="28"/>
      <c r="U60" s="16"/>
      <c r="V60" s="31"/>
      <c r="W60" s="23"/>
      <c r="X60" s="24"/>
      <c r="Y60" s="15">
        <f t="shared" si="0"/>
        <v>0</v>
      </c>
    </row>
    <row r="61" spans="1:25" s="35" customFormat="1" ht="15.95" customHeight="1" x14ac:dyDescent="0.3">
      <c r="A61" s="43"/>
      <c r="B61" s="51"/>
      <c r="C61" s="16"/>
      <c r="D61" s="24"/>
      <c r="E61" s="24"/>
      <c r="F61" s="22"/>
      <c r="G61" s="18"/>
      <c r="H61" s="24"/>
      <c r="I61" s="24"/>
      <c r="J61" s="21"/>
      <c r="K61" s="44">
        <f>IF($G61="자가차량",('04상세'!$H$3*$J61)*120%,IF($G61="법인차량",'04상세'!$H$3*$J61,0))</f>
        <v>0</v>
      </c>
      <c r="L61" s="16"/>
      <c r="M61" s="30"/>
      <c r="N61" s="28"/>
      <c r="O61" s="24"/>
      <c r="P61" s="24"/>
      <c r="Q61" s="16"/>
      <c r="R61" s="24"/>
      <c r="S61" s="30"/>
      <c r="T61" s="28"/>
      <c r="U61" s="16"/>
      <c r="V61" s="31"/>
      <c r="W61" s="23"/>
      <c r="X61" s="24"/>
      <c r="Y61" s="15">
        <f t="shared" si="0"/>
        <v>0</v>
      </c>
    </row>
    <row r="62" spans="1:25" s="35" customFormat="1" ht="15.95" customHeight="1" x14ac:dyDescent="0.3">
      <c r="A62" s="43"/>
      <c r="B62" s="51"/>
      <c r="C62" s="16"/>
      <c r="D62" s="24"/>
      <c r="E62" s="24"/>
      <c r="F62" s="22"/>
      <c r="G62" s="18"/>
      <c r="H62" s="24"/>
      <c r="I62" s="24"/>
      <c r="J62" s="21"/>
      <c r="K62" s="44">
        <f>IF($G62="자가차량",('04상세'!$H$3*$J62)*120%,IF($G62="법인차량",'04상세'!$H$3*$J62,0))</f>
        <v>0</v>
      </c>
      <c r="L62" s="16"/>
      <c r="M62" s="30"/>
      <c r="N62" s="28"/>
      <c r="O62" s="24"/>
      <c r="P62" s="24"/>
      <c r="Q62" s="16"/>
      <c r="R62" s="24"/>
      <c r="S62" s="30"/>
      <c r="T62" s="28"/>
      <c r="U62" s="16"/>
      <c r="V62" s="31"/>
      <c r="W62" s="23"/>
      <c r="X62" s="24"/>
      <c r="Y62" s="15">
        <f t="shared" si="0"/>
        <v>0</v>
      </c>
    </row>
    <row r="63" spans="1:25" s="35" customFormat="1" ht="15.95" customHeight="1" x14ac:dyDescent="0.3">
      <c r="A63" s="43"/>
      <c r="B63" s="51"/>
      <c r="C63" s="16"/>
      <c r="D63" s="24"/>
      <c r="E63" s="24"/>
      <c r="F63" s="22"/>
      <c r="G63" s="18"/>
      <c r="H63" s="24"/>
      <c r="I63" s="24"/>
      <c r="J63" s="21"/>
      <c r="K63" s="44">
        <f>IF($G63="자가차량",('04상세'!$H$3*$J63)*120%,IF($G63="법인차량",'04상세'!$H$3*$J63,0))</f>
        <v>0</v>
      </c>
      <c r="L63" s="16"/>
      <c r="M63" s="30"/>
      <c r="N63" s="28"/>
      <c r="O63" s="24"/>
      <c r="P63" s="24"/>
      <c r="Q63" s="16"/>
      <c r="R63" s="24"/>
      <c r="S63" s="30"/>
      <c r="T63" s="28"/>
      <c r="U63" s="16"/>
      <c r="V63" s="31"/>
      <c r="W63" s="23"/>
      <c r="X63" s="24"/>
      <c r="Y63" s="15">
        <f>IF(OR($C63="현금",$C63="개인카드"),K63+M63,0)+IF(OR($C63="현금",$C63="개인카드"),S63,0)+IF(OR($C63="현금",$C63="개인카드"),V63,0)</f>
        <v>0</v>
      </c>
    </row>
    <row r="64" spans="1:25" s="35" customFormat="1" ht="15.95" customHeight="1" x14ac:dyDescent="0.3">
      <c r="A64" s="43"/>
      <c r="B64" s="51"/>
      <c r="C64" s="16"/>
      <c r="D64" s="24"/>
      <c r="E64" s="24"/>
      <c r="F64" s="22"/>
      <c r="G64" s="18"/>
      <c r="H64" s="24"/>
      <c r="I64" s="24"/>
      <c r="J64" s="21"/>
      <c r="K64" s="44">
        <f>IF($G64="자가차량",('04상세'!$H$3*$J64)*120%,IF($G64="법인차량",'04상세'!$H$3*$J64,0))</f>
        <v>0</v>
      </c>
      <c r="L64" s="16"/>
      <c r="M64" s="30"/>
      <c r="N64" s="28"/>
      <c r="O64" s="24"/>
      <c r="P64" s="24"/>
      <c r="Q64" s="16"/>
      <c r="R64" s="24"/>
      <c r="S64" s="30"/>
      <c r="T64" s="28"/>
      <c r="U64" s="16"/>
      <c r="V64" s="31"/>
      <c r="W64" s="23"/>
      <c r="X64" s="24"/>
      <c r="Y64" s="15">
        <f>IF(OR($C64="현금",$C64="개인카드"),K64+M64,0)+IF(OR($C64="현금",$C64="개인카드"),S64,0)+IF(OR($C64="현금",$C64="개인카드"),V64,0)</f>
        <v>0</v>
      </c>
    </row>
    <row r="65" spans="1:25" s="35" customFormat="1" ht="15.95" customHeight="1" x14ac:dyDescent="0.3">
      <c r="A65" s="43"/>
      <c r="B65" s="51"/>
      <c r="C65" s="16"/>
      <c r="D65" s="24"/>
      <c r="E65" s="24"/>
      <c r="F65" s="22"/>
      <c r="G65" s="18"/>
      <c r="H65" s="24"/>
      <c r="I65" s="24"/>
      <c r="J65" s="21"/>
      <c r="K65" s="44">
        <f>IF($G65="자가차량",('04상세'!$H$3*$J65)*120%,IF($G65="법인차량",'04상세'!$H$3*$J65,0))</f>
        <v>0</v>
      </c>
      <c r="L65" s="16"/>
      <c r="M65" s="30"/>
      <c r="N65" s="28"/>
      <c r="O65" s="24"/>
      <c r="P65" s="24"/>
      <c r="Q65" s="16"/>
      <c r="R65" s="24"/>
      <c r="S65" s="30"/>
      <c r="T65" s="28"/>
      <c r="U65" s="16"/>
      <c r="V65" s="31"/>
      <c r="W65" s="23"/>
      <c r="X65" s="24"/>
      <c r="Y65" s="15">
        <f>IF(OR($C65="현금",$C65="개인카드"),K65+M65,0)+IF(OR($C65="현금",$C65="개인카드"),S65,0)+IF(OR($C65="현금",$C65="개인카드"),V65,0)</f>
        <v>0</v>
      </c>
    </row>
    <row r="66" spans="1:25" s="35" customFormat="1" ht="15.95" customHeight="1" x14ac:dyDescent="0.3">
      <c r="A66" s="43"/>
      <c r="B66" s="51"/>
      <c r="C66" s="16"/>
      <c r="D66" s="24"/>
      <c r="E66" s="24"/>
      <c r="F66" s="22"/>
      <c r="G66" s="18"/>
      <c r="H66" s="24"/>
      <c r="I66" s="24"/>
      <c r="J66" s="21"/>
      <c r="K66" s="44">
        <f>IF($G66="자가차량",('04상세'!$H$3*$J66)*120%,IF($G66="법인차량",'04상세'!$H$3*$J66,0))</f>
        <v>0</v>
      </c>
      <c r="L66" s="16"/>
      <c r="M66" s="30"/>
      <c r="N66" s="28"/>
      <c r="O66" s="24"/>
      <c r="P66" s="24"/>
      <c r="Q66" s="16"/>
      <c r="R66" s="24"/>
      <c r="S66" s="30"/>
      <c r="T66" s="28"/>
      <c r="U66" s="16"/>
      <c r="V66" s="31"/>
      <c r="W66" s="23"/>
      <c r="X66" s="24"/>
      <c r="Y66" s="15">
        <f>IF(OR($C66="현금",$C66="개인카드"),K66+M66,0)+IF(OR($C66="현금",$C66="개인카드"),S66,0)+IF(OR($C66="현금",$C66="개인카드"),V66,0)</f>
        <v>0</v>
      </c>
    </row>
    <row r="67" spans="1:25" s="35" customFormat="1" ht="15.95" customHeight="1" x14ac:dyDescent="0.3">
      <c r="A67" s="43"/>
      <c r="B67" s="51"/>
      <c r="C67" s="16"/>
      <c r="D67" s="24"/>
      <c r="E67" s="24"/>
      <c r="F67" s="22"/>
      <c r="G67" s="18"/>
      <c r="H67" s="24"/>
      <c r="I67" s="24"/>
      <c r="J67" s="21"/>
      <c r="K67" s="44">
        <f>IF($G67="자가차량",('04상세'!$H$3*$J67)*120%,IF($G67="법인차량",'04상세'!$H$3*$J67,0))</f>
        <v>0</v>
      </c>
      <c r="L67" s="16"/>
      <c r="M67" s="30"/>
      <c r="N67" s="28"/>
      <c r="O67" s="24"/>
      <c r="P67" s="24"/>
      <c r="Q67" s="16"/>
      <c r="R67" s="24"/>
      <c r="S67" s="30"/>
      <c r="T67" s="28"/>
      <c r="U67" s="16"/>
      <c r="V67" s="31"/>
      <c r="W67" s="23"/>
      <c r="X67" s="24"/>
      <c r="Y67" s="15">
        <f t="shared" ref="Y67:Y132" si="4">IF(OR($C67="현금",$C67="개인카드"),K67+M67,0)+IF(OR($C67="현금",$C67="개인카드"),S67,0)+IF(OR($C67="현금",$C67="개인카드"),V67,0)</f>
        <v>0</v>
      </c>
    </row>
    <row r="68" spans="1:25" s="35" customFormat="1" ht="15.95" customHeight="1" x14ac:dyDescent="0.3">
      <c r="A68" s="43"/>
      <c r="B68" s="51"/>
      <c r="C68" s="16"/>
      <c r="D68" s="24"/>
      <c r="E68" s="24"/>
      <c r="F68" s="22"/>
      <c r="G68" s="18"/>
      <c r="H68" s="24"/>
      <c r="I68" s="24"/>
      <c r="J68" s="21"/>
      <c r="K68" s="44">
        <f>IF($G68="자가차량",('04상세'!$H$3*$J68)*120%,IF($G68="법인차량",'04상세'!$H$3*$J68,0))</f>
        <v>0</v>
      </c>
      <c r="L68" s="16"/>
      <c r="M68" s="30"/>
      <c r="N68" s="28"/>
      <c r="O68" s="24"/>
      <c r="P68" s="24"/>
      <c r="Q68" s="16"/>
      <c r="R68" s="24"/>
      <c r="S68" s="30"/>
      <c r="T68" s="28"/>
      <c r="U68" s="16"/>
      <c r="V68" s="31"/>
      <c r="W68" s="23"/>
      <c r="X68" s="24"/>
      <c r="Y68" s="15">
        <f t="shared" si="4"/>
        <v>0</v>
      </c>
    </row>
    <row r="69" spans="1:25" s="35" customFormat="1" ht="15.95" customHeight="1" x14ac:dyDescent="0.3">
      <c r="A69" s="43"/>
      <c r="B69" s="51"/>
      <c r="C69" s="16"/>
      <c r="D69" s="24"/>
      <c r="E69" s="24"/>
      <c r="F69" s="22"/>
      <c r="G69" s="18"/>
      <c r="H69" s="24"/>
      <c r="I69" s="24"/>
      <c r="J69" s="21"/>
      <c r="K69" s="44">
        <f>IF($G69="자가차량",('04상세'!$H$3*$J69)*120%,IF($G69="법인차량",'04상세'!$H$3*$J69,0))</f>
        <v>0</v>
      </c>
      <c r="L69" s="16"/>
      <c r="M69" s="30"/>
      <c r="N69" s="28"/>
      <c r="O69" s="24"/>
      <c r="P69" s="24"/>
      <c r="Q69" s="16"/>
      <c r="R69" s="24"/>
      <c r="S69" s="30"/>
      <c r="T69" s="28"/>
      <c r="U69" s="16"/>
      <c r="V69" s="31"/>
      <c r="W69" s="23"/>
      <c r="X69" s="24"/>
      <c r="Y69" s="15">
        <f t="shared" si="4"/>
        <v>0</v>
      </c>
    </row>
    <row r="70" spans="1:25" s="35" customFormat="1" ht="15.95" customHeight="1" x14ac:dyDescent="0.3">
      <c r="A70" s="42"/>
      <c r="B70" s="51"/>
      <c r="C70" s="16"/>
      <c r="D70" s="24"/>
      <c r="E70" s="24"/>
      <c r="F70" s="22"/>
      <c r="G70" s="18"/>
      <c r="H70" s="24"/>
      <c r="I70" s="24"/>
      <c r="J70" s="21"/>
      <c r="K70" s="44">
        <f>IF($G70="자가차량",('04상세'!$H$3*$J70)*120%,IF($G70="법인차량",'04상세'!$H$3*$J70,0))</f>
        <v>0</v>
      </c>
      <c r="L70" s="16"/>
      <c r="M70" s="30"/>
      <c r="N70" s="28"/>
      <c r="O70" s="24"/>
      <c r="P70" s="24"/>
      <c r="Q70" s="16"/>
      <c r="R70" s="24"/>
      <c r="S70" s="30"/>
      <c r="T70" s="28"/>
      <c r="U70" s="16"/>
      <c r="V70" s="31"/>
      <c r="W70" s="23"/>
      <c r="X70" s="24"/>
      <c r="Y70" s="15">
        <f t="shared" si="4"/>
        <v>0</v>
      </c>
    </row>
    <row r="71" spans="1:25" s="35" customFormat="1" ht="15.95" customHeight="1" x14ac:dyDescent="0.3">
      <c r="A71" s="43"/>
      <c r="B71" s="51"/>
      <c r="C71" s="16"/>
      <c r="D71" s="24"/>
      <c r="E71" s="24"/>
      <c r="F71" s="22"/>
      <c r="G71" s="18"/>
      <c r="H71" s="24"/>
      <c r="I71" s="24"/>
      <c r="J71" s="21"/>
      <c r="K71" s="44">
        <f>IF($G71="자가차량",('04상세'!$H$3*$J71)*120%,IF($G71="법인차량",'04상세'!$H$3*$J71,0))</f>
        <v>0</v>
      </c>
      <c r="L71" s="16"/>
      <c r="M71" s="30"/>
      <c r="N71" s="28"/>
      <c r="O71" s="24"/>
      <c r="P71" s="24"/>
      <c r="Q71" s="16"/>
      <c r="R71" s="24"/>
      <c r="S71" s="30"/>
      <c r="T71" s="28"/>
      <c r="U71" s="16"/>
      <c r="V71" s="31"/>
      <c r="W71" s="23"/>
      <c r="X71" s="24"/>
      <c r="Y71" s="15">
        <f t="shared" si="4"/>
        <v>0</v>
      </c>
    </row>
    <row r="72" spans="1:25" s="35" customFormat="1" ht="15.95" customHeight="1" x14ac:dyDescent="0.3">
      <c r="A72" s="43"/>
      <c r="B72" s="51"/>
      <c r="C72" s="16"/>
      <c r="D72" s="24"/>
      <c r="E72" s="24"/>
      <c r="F72" s="22"/>
      <c r="G72" s="18"/>
      <c r="H72" s="24"/>
      <c r="I72" s="24"/>
      <c r="J72" s="21"/>
      <c r="K72" s="44">
        <f>IF($G72="자가차량",('04상세'!$H$3*$J72)*120%,IF($G72="법인차량",'04상세'!$H$3*$J72,0))</f>
        <v>0</v>
      </c>
      <c r="L72" s="16"/>
      <c r="M72" s="30"/>
      <c r="N72" s="28"/>
      <c r="O72" s="24"/>
      <c r="P72" s="24"/>
      <c r="Q72" s="16"/>
      <c r="R72" s="24"/>
      <c r="S72" s="30"/>
      <c r="T72" s="28"/>
      <c r="U72" s="16"/>
      <c r="V72" s="31"/>
      <c r="W72" s="23"/>
      <c r="X72" s="24"/>
      <c r="Y72" s="15">
        <f t="shared" si="4"/>
        <v>0</v>
      </c>
    </row>
    <row r="73" spans="1:25" s="35" customFormat="1" ht="15.95" customHeight="1" x14ac:dyDescent="0.3">
      <c r="A73" s="43"/>
      <c r="B73" s="51"/>
      <c r="C73" s="16"/>
      <c r="D73" s="24"/>
      <c r="E73" s="24"/>
      <c r="F73" s="22"/>
      <c r="G73" s="18"/>
      <c r="H73" s="24"/>
      <c r="I73" s="24"/>
      <c r="J73" s="21"/>
      <c r="K73" s="44">
        <f>IF($G73="자가차량",('04상세'!$H$3*$J73)*120%,IF($G73="법인차량",'04상세'!$H$3*$J73,0))</f>
        <v>0</v>
      </c>
      <c r="L73" s="16"/>
      <c r="M73" s="30"/>
      <c r="N73" s="28"/>
      <c r="O73" s="24"/>
      <c r="P73" s="24"/>
      <c r="Q73" s="16"/>
      <c r="R73" s="24"/>
      <c r="S73" s="30"/>
      <c r="T73" s="28"/>
      <c r="U73" s="16"/>
      <c r="V73" s="31"/>
      <c r="W73" s="23"/>
      <c r="X73" s="24"/>
      <c r="Y73" s="15">
        <f t="shared" si="4"/>
        <v>0</v>
      </c>
    </row>
    <row r="74" spans="1:25" s="35" customFormat="1" ht="15.95" customHeight="1" x14ac:dyDescent="0.3">
      <c r="A74" s="43"/>
      <c r="B74" s="51"/>
      <c r="C74" s="16"/>
      <c r="D74" s="24"/>
      <c r="E74" s="24"/>
      <c r="F74" s="22"/>
      <c r="G74" s="18"/>
      <c r="H74" s="24"/>
      <c r="I74" s="24"/>
      <c r="J74" s="21"/>
      <c r="K74" s="44">
        <f>IF($G74="자가차량",('04상세'!$H$3*$J74)*120%,IF($G74="법인차량",'04상세'!$H$3*$J74,0))</f>
        <v>0</v>
      </c>
      <c r="L74" s="16"/>
      <c r="M74" s="30"/>
      <c r="N74" s="28"/>
      <c r="O74" s="24"/>
      <c r="P74" s="24"/>
      <c r="Q74" s="16"/>
      <c r="R74" s="24"/>
      <c r="S74" s="30"/>
      <c r="T74" s="28"/>
      <c r="U74" s="16"/>
      <c r="V74" s="31"/>
      <c r="W74" s="23"/>
      <c r="X74" s="24"/>
      <c r="Y74" s="15">
        <f t="shared" si="4"/>
        <v>0</v>
      </c>
    </row>
    <row r="75" spans="1:25" s="35" customFormat="1" ht="15.95" customHeight="1" x14ac:dyDescent="0.3">
      <c r="A75" s="43"/>
      <c r="B75" s="51"/>
      <c r="C75" s="16"/>
      <c r="D75" s="24"/>
      <c r="E75" s="24"/>
      <c r="F75" s="22"/>
      <c r="G75" s="18"/>
      <c r="H75" s="24"/>
      <c r="I75" s="24"/>
      <c r="J75" s="21"/>
      <c r="K75" s="44">
        <f>IF($G75="자가차량",('04상세'!$H$3*$J75)*120%,IF($G75="법인차량",'04상세'!$H$3*$J75,0))</f>
        <v>0</v>
      </c>
      <c r="L75" s="16"/>
      <c r="M75" s="30"/>
      <c r="N75" s="28"/>
      <c r="O75" s="24"/>
      <c r="P75" s="24"/>
      <c r="Q75" s="16"/>
      <c r="R75" s="24"/>
      <c r="S75" s="30"/>
      <c r="T75" s="28"/>
      <c r="U75" s="16"/>
      <c r="V75" s="31"/>
      <c r="W75" s="23"/>
      <c r="X75" s="24"/>
      <c r="Y75" s="15">
        <f t="shared" si="4"/>
        <v>0</v>
      </c>
    </row>
    <row r="76" spans="1:25" s="35" customFormat="1" ht="15.95" customHeight="1" x14ac:dyDescent="0.3">
      <c r="A76" s="43"/>
      <c r="B76" s="51"/>
      <c r="C76" s="16"/>
      <c r="D76" s="24"/>
      <c r="E76" s="24"/>
      <c r="F76" s="22"/>
      <c r="G76" s="18"/>
      <c r="H76" s="24"/>
      <c r="I76" s="24"/>
      <c r="J76" s="21"/>
      <c r="K76" s="44">
        <f>IF($G76="자가차량",('04상세'!$H$3*$J76)*120%,IF($G76="법인차량",'04상세'!$H$3*$J76,0))</f>
        <v>0</v>
      </c>
      <c r="L76" s="16"/>
      <c r="M76" s="30"/>
      <c r="N76" s="28"/>
      <c r="O76" s="24"/>
      <c r="P76" s="24"/>
      <c r="Q76" s="16"/>
      <c r="R76" s="24"/>
      <c r="S76" s="30"/>
      <c r="T76" s="28"/>
      <c r="U76" s="16"/>
      <c r="V76" s="31"/>
      <c r="W76" s="23"/>
      <c r="X76" s="24"/>
      <c r="Y76" s="15">
        <f t="shared" si="4"/>
        <v>0</v>
      </c>
    </row>
    <row r="77" spans="1:25" s="35" customFormat="1" ht="15.95" customHeight="1" x14ac:dyDescent="0.3">
      <c r="A77" s="43"/>
      <c r="B77" s="51"/>
      <c r="C77" s="16"/>
      <c r="D77" s="24"/>
      <c r="E77" s="24"/>
      <c r="F77" s="22"/>
      <c r="G77" s="18"/>
      <c r="H77" s="24"/>
      <c r="I77" s="24"/>
      <c r="J77" s="21"/>
      <c r="K77" s="44">
        <f>IF($G77="자가차량",('04상세'!$H$3*$J77)*120%,IF($G77="법인차량",'04상세'!$H$3*$J77,0))</f>
        <v>0</v>
      </c>
      <c r="L77" s="16"/>
      <c r="M77" s="30"/>
      <c r="N77" s="28"/>
      <c r="O77" s="24"/>
      <c r="P77" s="24"/>
      <c r="Q77" s="16"/>
      <c r="R77" s="24"/>
      <c r="S77" s="30"/>
      <c r="T77" s="28"/>
      <c r="U77" s="16"/>
      <c r="V77" s="31"/>
      <c r="W77" s="23"/>
      <c r="X77" s="24"/>
      <c r="Y77" s="15">
        <f t="shared" si="4"/>
        <v>0</v>
      </c>
    </row>
    <row r="78" spans="1:25" s="35" customFormat="1" ht="15.95" customHeight="1" x14ac:dyDescent="0.3">
      <c r="A78" s="43"/>
      <c r="B78" s="51"/>
      <c r="C78" s="16"/>
      <c r="D78" s="24"/>
      <c r="E78" s="24"/>
      <c r="F78" s="22"/>
      <c r="G78" s="18"/>
      <c r="H78" s="24"/>
      <c r="I78" s="24"/>
      <c r="J78" s="21"/>
      <c r="K78" s="44">
        <f>IF($G78="자가차량",('04상세'!$H$3*$J78)*120%,IF($G78="법인차량",'04상세'!$H$3*$J78,0))</f>
        <v>0</v>
      </c>
      <c r="L78" s="16"/>
      <c r="M78" s="30"/>
      <c r="N78" s="28"/>
      <c r="O78" s="24"/>
      <c r="P78" s="24"/>
      <c r="Q78" s="16"/>
      <c r="R78" s="24"/>
      <c r="S78" s="30"/>
      <c r="T78" s="28"/>
      <c r="U78" s="16"/>
      <c r="V78" s="31"/>
      <c r="W78" s="23"/>
      <c r="X78" s="24"/>
      <c r="Y78" s="15">
        <f t="shared" si="4"/>
        <v>0</v>
      </c>
    </row>
    <row r="79" spans="1:25" s="35" customFormat="1" ht="15.95" customHeight="1" x14ac:dyDescent="0.3">
      <c r="A79" s="43"/>
      <c r="B79" s="51"/>
      <c r="C79" s="16"/>
      <c r="D79" s="24"/>
      <c r="E79" s="24"/>
      <c r="F79" s="22"/>
      <c r="G79" s="18"/>
      <c r="H79" s="24"/>
      <c r="I79" s="24"/>
      <c r="J79" s="21"/>
      <c r="K79" s="44">
        <f>IF($G79="자가차량",('04상세'!$H$3*$J79)*120%,IF($G79="법인차량",'04상세'!$H$3*$J79,0))</f>
        <v>0</v>
      </c>
      <c r="L79" s="16"/>
      <c r="M79" s="30"/>
      <c r="N79" s="28"/>
      <c r="O79" s="24"/>
      <c r="P79" s="24"/>
      <c r="Q79" s="16"/>
      <c r="R79" s="24"/>
      <c r="S79" s="30"/>
      <c r="T79" s="28"/>
      <c r="U79" s="16"/>
      <c r="V79" s="31"/>
      <c r="W79" s="23"/>
      <c r="X79" s="24"/>
      <c r="Y79" s="15">
        <f t="shared" si="4"/>
        <v>0</v>
      </c>
    </row>
    <row r="80" spans="1:25" s="35" customFormat="1" ht="15.95" customHeight="1" x14ac:dyDescent="0.3">
      <c r="A80" s="43"/>
      <c r="B80" s="51"/>
      <c r="C80" s="16"/>
      <c r="D80" s="24"/>
      <c r="E80" s="24"/>
      <c r="F80" s="22"/>
      <c r="G80" s="18"/>
      <c r="H80" s="24"/>
      <c r="I80" s="24"/>
      <c r="J80" s="21"/>
      <c r="K80" s="44">
        <f>IF($G80="자가차량",('04상세'!$H$3*$J80)*120%,IF($G80="법인차량",'04상세'!$H$3*$J80,0))</f>
        <v>0</v>
      </c>
      <c r="L80" s="16"/>
      <c r="M80" s="30"/>
      <c r="N80" s="28"/>
      <c r="O80" s="24"/>
      <c r="P80" s="24"/>
      <c r="Q80" s="16"/>
      <c r="R80" s="24"/>
      <c r="S80" s="30"/>
      <c r="T80" s="28"/>
      <c r="U80" s="16"/>
      <c r="V80" s="31"/>
      <c r="W80" s="23"/>
      <c r="X80" s="24"/>
      <c r="Y80" s="15">
        <f t="shared" si="4"/>
        <v>0</v>
      </c>
    </row>
    <row r="81" spans="1:25" s="35" customFormat="1" ht="15.95" customHeight="1" x14ac:dyDescent="0.3">
      <c r="A81" s="43"/>
      <c r="B81" s="51"/>
      <c r="C81" s="16"/>
      <c r="D81" s="24"/>
      <c r="E81" s="24"/>
      <c r="F81" s="22"/>
      <c r="G81" s="18"/>
      <c r="H81" s="24"/>
      <c r="I81" s="24"/>
      <c r="J81" s="21"/>
      <c r="K81" s="44">
        <f>IF($G81="자가차량",('04상세'!$H$3*$J81)*120%,IF($G81="법인차량",'04상세'!$H$3*$J81,0))</f>
        <v>0</v>
      </c>
      <c r="L81" s="16"/>
      <c r="M81" s="30"/>
      <c r="N81" s="28"/>
      <c r="O81" s="24"/>
      <c r="P81" s="24"/>
      <c r="Q81" s="16"/>
      <c r="R81" s="24"/>
      <c r="S81" s="30"/>
      <c r="T81" s="28"/>
      <c r="U81" s="16"/>
      <c r="V81" s="31"/>
      <c r="W81" s="23"/>
      <c r="X81" s="24"/>
      <c r="Y81" s="15">
        <f t="shared" si="4"/>
        <v>0</v>
      </c>
    </row>
    <row r="82" spans="1:25" s="35" customFormat="1" ht="15.95" customHeight="1" x14ac:dyDescent="0.3">
      <c r="A82" s="43"/>
      <c r="B82" s="51"/>
      <c r="C82" s="16"/>
      <c r="D82" s="24"/>
      <c r="E82" s="24"/>
      <c r="F82" s="22"/>
      <c r="G82" s="18"/>
      <c r="H82" s="24"/>
      <c r="I82" s="24"/>
      <c r="J82" s="21"/>
      <c r="K82" s="44">
        <f>IF($G82="자가차량",('04상세'!$H$3*$J82)*120%,IF($G82="법인차량",'04상세'!$H$3*$J82,0))</f>
        <v>0</v>
      </c>
      <c r="L82" s="16"/>
      <c r="M82" s="30"/>
      <c r="N82" s="28"/>
      <c r="O82" s="24"/>
      <c r="P82" s="24"/>
      <c r="Q82" s="16"/>
      <c r="R82" s="24"/>
      <c r="S82" s="30"/>
      <c r="T82" s="28"/>
      <c r="U82" s="16"/>
      <c r="V82" s="31"/>
      <c r="W82" s="23"/>
      <c r="X82" s="24"/>
      <c r="Y82" s="15">
        <f t="shared" si="4"/>
        <v>0</v>
      </c>
    </row>
    <row r="83" spans="1:25" s="35" customFormat="1" ht="15.95" customHeight="1" x14ac:dyDescent="0.3">
      <c r="A83" s="43"/>
      <c r="B83" s="51"/>
      <c r="C83" s="16"/>
      <c r="D83" s="24"/>
      <c r="E83" s="24"/>
      <c r="F83" s="22"/>
      <c r="G83" s="18"/>
      <c r="H83" s="24"/>
      <c r="I83" s="24"/>
      <c r="J83" s="21"/>
      <c r="K83" s="44">
        <f>IF($G83="자가차량",('04상세'!$H$3*$J83)*120%,IF($G83="법인차량",'04상세'!$H$3*$J83,0))</f>
        <v>0</v>
      </c>
      <c r="L83" s="16"/>
      <c r="M83" s="30"/>
      <c r="N83" s="28"/>
      <c r="O83" s="24"/>
      <c r="P83" s="24"/>
      <c r="Q83" s="16"/>
      <c r="R83" s="24"/>
      <c r="S83" s="30"/>
      <c r="T83" s="28"/>
      <c r="U83" s="16"/>
      <c r="V83" s="31"/>
      <c r="W83" s="23"/>
      <c r="X83" s="24"/>
      <c r="Y83" s="15">
        <f t="shared" si="4"/>
        <v>0</v>
      </c>
    </row>
    <row r="84" spans="1:25" s="35" customFormat="1" ht="15.95" customHeight="1" x14ac:dyDescent="0.3">
      <c r="A84" s="43"/>
      <c r="B84" s="51"/>
      <c r="C84" s="16"/>
      <c r="D84" s="24"/>
      <c r="E84" s="24"/>
      <c r="F84" s="22"/>
      <c r="G84" s="18"/>
      <c r="H84" s="24"/>
      <c r="I84" s="24"/>
      <c r="J84" s="21"/>
      <c r="K84" s="44">
        <f>IF($G84="자가차량",('04상세'!$H$3*$J84)*120%,IF($G84="법인차량",'04상세'!$H$3*$J84,0))</f>
        <v>0</v>
      </c>
      <c r="L84" s="16"/>
      <c r="M84" s="30"/>
      <c r="N84" s="28"/>
      <c r="O84" s="24"/>
      <c r="P84" s="24"/>
      <c r="Q84" s="16"/>
      <c r="R84" s="24"/>
      <c r="S84" s="30"/>
      <c r="T84" s="28"/>
      <c r="U84" s="16"/>
      <c r="V84" s="31"/>
      <c r="W84" s="23"/>
      <c r="X84" s="24"/>
      <c r="Y84" s="15">
        <f t="shared" si="4"/>
        <v>0</v>
      </c>
    </row>
    <row r="85" spans="1:25" s="35" customFormat="1" ht="15.95" customHeight="1" x14ac:dyDescent="0.3">
      <c r="A85" s="43"/>
      <c r="B85" s="51"/>
      <c r="C85" s="16"/>
      <c r="D85" s="24"/>
      <c r="E85" s="24"/>
      <c r="F85" s="22"/>
      <c r="G85" s="18"/>
      <c r="H85" s="24"/>
      <c r="I85" s="24"/>
      <c r="J85" s="21"/>
      <c r="K85" s="44">
        <f>IF($G85="자가차량",('04상세'!$H$3*$J85)*120%,IF($G85="법인차량",'04상세'!$H$3*$J85,0))</f>
        <v>0</v>
      </c>
      <c r="L85" s="16"/>
      <c r="M85" s="30"/>
      <c r="N85" s="28"/>
      <c r="O85" s="24"/>
      <c r="P85" s="24"/>
      <c r="Q85" s="16"/>
      <c r="R85" s="24"/>
      <c r="S85" s="30"/>
      <c r="T85" s="28"/>
      <c r="U85" s="16"/>
      <c r="V85" s="31"/>
      <c r="W85" s="23"/>
      <c r="X85" s="24"/>
      <c r="Y85" s="15">
        <f t="shared" si="4"/>
        <v>0</v>
      </c>
    </row>
    <row r="86" spans="1:25" s="35" customFormat="1" ht="15.95" customHeight="1" x14ac:dyDescent="0.3">
      <c r="A86" s="43"/>
      <c r="B86" s="51"/>
      <c r="C86" s="16"/>
      <c r="D86" s="24"/>
      <c r="E86" s="24"/>
      <c r="F86" s="22"/>
      <c r="G86" s="18"/>
      <c r="H86" s="24"/>
      <c r="I86" s="24"/>
      <c r="J86" s="21"/>
      <c r="K86" s="44">
        <f>IF($G86="자가차량",('04상세'!$H$3*$J86)*120%,IF($G86="법인차량",'04상세'!$H$3*$J86,0))</f>
        <v>0</v>
      </c>
      <c r="L86" s="16"/>
      <c r="M86" s="30"/>
      <c r="N86" s="28"/>
      <c r="O86" s="24"/>
      <c r="P86" s="24"/>
      <c r="Q86" s="16"/>
      <c r="R86" s="24"/>
      <c r="S86" s="30"/>
      <c r="T86" s="28"/>
      <c r="U86" s="16"/>
      <c r="V86" s="31"/>
      <c r="W86" s="23"/>
      <c r="X86" s="24"/>
      <c r="Y86" s="15">
        <f t="shared" si="4"/>
        <v>0</v>
      </c>
    </row>
    <row r="87" spans="1:25" s="35" customFormat="1" ht="15.95" customHeight="1" x14ac:dyDescent="0.3">
      <c r="A87" s="43"/>
      <c r="B87" s="51"/>
      <c r="C87" s="16"/>
      <c r="D87" s="24"/>
      <c r="E87" s="24"/>
      <c r="F87" s="22"/>
      <c r="G87" s="18"/>
      <c r="H87" s="24"/>
      <c r="I87" s="24"/>
      <c r="J87" s="21"/>
      <c r="K87" s="44">
        <f>IF($G87="자가차량",('04상세'!$H$3*$J87)*120%,IF($G87="법인차량",'04상세'!$H$3*$J87,0))</f>
        <v>0</v>
      </c>
      <c r="L87" s="16"/>
      <c r="M87" s="30"/>
      <c r="N87" s="28"/>
      <c r="O87" s="24"/>
      <c r="P87" s="24"/>
      <c r="Q87" s="16"/>
      <c r="R87" s="24"/>
      <c r="S87" s="30"/>
      <c r="T87" s="28"/>
      <c r="U87" s="16"/>
      <c r="V87" s="31"/>
      <c r="W87" s="23"/>
      <c r="X87" s="24"/>
      <c r="Y87" s="15">
        <f t="shared" si="4"/>
        <v>0</v>
      </c>
    </row>
    <row r="88" spans="1:25" s="35" customFormat="1" ht="15.95" customHeight="1" x14ac:dyDescent="0.3">
      <c r="A88" s="43"/>
      <c r="B88" s="51"/>
      <c r="C88" s="16"/>
      <c r="D88" s="24"/>
      <c r="E88" s="24"/>
      <c r="F88" s="22"/>
      <c r="G88" s="18"/>
      <c r="H88" s="24"/>
      <c r="I88" s="24"/>
      <c r="J88" s="21"/>
      <c r="K88" s="44">
        <f>IF($G88="자가차량",('04상세'!$H$3*$J88)*120%,IF($G88="법인차량",'04상세'!$H$3*$J88,0))</f>
        <v>0</v>
      </c>
      <c r="L88" s="16"/>
      <c r="M88" s="30"/>
      <c r="N88" s="28"/>
      <c r="O88" s="24"/>
      <c r="P88" s="24"/>
      <c r="Q88" s="16"/>
      <c r="R88" s="24"/>
      <c r="S88" s="30"/>
      <c r="T88" s="28"/>
      <c r="U88" s="16"/>
      <c r="V88" s="31"/>
      <c r="W88" s="23"/>
      <c r="X88" s="24"/>
      <c r="Y88" s="15">
        <f t="shared" si="4"/>
        <v>0</v>
      </c>
    </row>
    <row r="89" spans="1:25" s="35" customFormat="1" ht="15.95" customHeight="1" x14ac:dyDescent="0.3">
      <c r="A89" s="43"/>
      <c r="B89" s="51"/>
      <c r="C89" s="16"/>
      <c r="D89" s="24"/>
      <c r="E89" s="24"/>
      <c r="F89" s="22"/>
      <c r="G89" s="18"/>
      <c r="H89" s="24"/>
      <c r="I89" s="24"/>
      <c r="J89" s="21"/>
      <c r="K89" s="44">
        <f>IF($G89="자가차량",('04상세'!$H$3*$J89)*120%,IF($G89="법인차량",'04상세'!$H$3*$J89,0))</f>
        <v>0</v>
      </c>
      <c r="L89" s="16"/>
      <c r="M89" s="30"/>
      <c r="N89" s="28"/>
      <c r="O89" s="24"/>
      <c r="P89" s="24"/>
      <c r="Q89" s="16"/>
      <c r="R89" s="24"/>
      <c r="S89" s="30"/>
      <c r="T89" s="28"/>
      <c r="U89" s="16"/>
      <c r="V89" s="31"/>
      <c r="W89" s="23"/>
      <c r="X89" s="24"/>
      <c r="Y89" s="15">
        <f t="shared" si="4"/>
        <v>0</v>
      </c>
    </row>
    <row r="90" spans="1:25" s="35" customFormat="1" ht="15.95" customHeight="1" x14ac:dyDescent="0.3">
      <c r="A90" s="43"/>
      <c r="B90" s="51"/>
      <c r="C90" s="16"/>
      <c r="D90" s="24"/>
      <c r="E90" s="24"/>
      <c r="F90" s="22"/>
      <c r="G90" s="18"/>
      <c r="H90" s="24"/>
      <c r="I90" s="24"/>
      <c r="J90" s="21"/>
      <c r="K90" s="44">
        <f>IF($G90="자가차량",('04상세'!$H$3*$J90)*120%,IF($G90="법인차량",'04상세'!$H$3*$J90,0))</f>
        <v>0</v>
      </c>
      <c r="L90" s="16"/>
      <c r="M90" s="30"/>
      <c r="N90" s="28"/>
      <c r="O90" s="24"/>
      <c r="P90" s="24"/>
      <c r="Q90" s="16"/>
      <c r="R90" s="24"/>
      <c r="S90" s="30"/>
      <c r="T90" s="28"/>
      <c r="U90" s="16"/>
      <c r="V90" s="31"/>
      <c r="W90" s="23"/>
      <c r="X90" s="24"/>
      <c r="Y90" s="15">
        <f t="shared" si="4"/>
        <v>0</v>
      </c>
    </row>
    <row r="91" spans="1:25" s="35" customFormat="1" ht="15.95" customHeight="1" x14ac:dyDescent="0.3">
      <c r="A91" s="43"/>
      <c r="B91" s="51"/>
      <c r="C91" s="16"/>
      <c r="D91" s="24"/>
      <c r="E91" s="24"/>
      <c r="F91" s="22"/>
      <c r="G91" s="18"/>
      <c r="H91" s="24"/>
      <c r="I91" s="24"/>
      <c r="J91" s="21"/>
      <c r="K91" s="44">
        <f>IF($G91="자가차량",('04상세'!$H$3*$J91)*120%,IF($G91="법인차량",'04상세'!$H$3*$J91,0))</f>
        <v>0</v>
      </c>
      <c r="L91" s="16"/>
      <c r="M91" s="30"/>
      <c r="N91" s="28"/>
      <c r="O91" s="24"/>
      <c r="P91" s="24"/>
      <c r="Q91" s="16"/>
      <c r="R91" s="24"/>
      <c r="S91" s="30"/>
      <c r="T91" s="28"/>
      <c r="U91" s="16"/>
      <c r="V91" s="31"/>
      <c r="W91" s="23"/>
      <c r="X91" s="24"/>
      <c r="Y91" s="15">
        <f t="shared" si="4"/>
        <v>0</v>
      </c>
    </row>
    <row r="92" spans="1:25" s="35" customFormat="1" ht="15.95" customHeight="1" x14ac:dyDescent="0.3">
      <c r="A92" s="43"/>
      <c r="B92" s="51"/>
      <c r="C92" s="16"/>
      <c r="D92" s="24"/>
      <c r="E92" s="24"/>
      <c r="F92" s="22"/>
      <c r="G92" s="18"/>
      <c r="H92" s="24"/>
      <c r="I92" s="24"/>
      <c r="J92" s="21"/>
      <c r="K92" s="44">
        <f>IF($G92="자가차량",('04상세'!$H$3*$J92)*120%,IF($G92="법인차량",'04상세'!$H$3*$J92,0))</f>
        <v>0</v>
      </c>
      <c r="L92" s="16"/>
      <c r="M92" s="30"/>
      <c r="N92" s="28"/>
      <c r="O92" s="24"/>
      <c r="P92" s="24"/>
      <c r="Q92" s="16"/>
      <c r="R92" s="24"/>
      <c r="S92" s="30"/>
      <c r="T92" s="28"/>
      <c r="U92" s="16"/>
      <c r="V92" s="31"/>
      <c r="W92" s="23"/>
      <c r="X92" s="24"/>
      <c r="Y92" s="15">
        <f t="shared" si="4"/>
        <v>0</v>
      </c>
    </row>
    <row r="93" spans="1:25" s="35" customFormat="1" ht="15.95" customHeight="1" x14ac:dyDescent="0.3">
      <c r="A93" s="43"/>
      <c r="B93" s="51"/>
      <c r="C93" s="16"/>
      <c r="D93" s="24"/>
      <c r="E93" s="24"/>
      <c r="F93" s="22"/>
      <c r="G93" s="18"/>
      <c r="H93" s="24"/>
      <c r="I93" s="24"/>
      <c r="J93" s="21"/>
      <c r="K93" s="44">
        <f>IF($G93="자가차량",('04상세'!$H$3*$J93)*120%,IF($G93="법인차량",'04상세'!$H$3*$J93,0))</f>
        <v>0</v>
      </c>
      <c r="L93" s="16"/>
      <c r="M93" s="30"/>
      <c r="N93" s="28"/>
      <c r="O93" s="24"/>
      <c r="P93" s="24"/>
      <c r="Q93" s="16"/>
      <c r="R93" s="24"/>
      <c r="S93" s="30"/>
      <c r="T93" s="28"/>
      <c r="U93" s="16"/>
      <c r="V93" s="31"/>
      <c r="W93" s="23"/>
      <c r="X93" s="24"/>
      <c r="Y93" s="15">
        <f t="shared" si="4"/>
        <v>0</v>
      </c>
    </row>
    <row r="94" spans="1:25" s="35" customFormat="1" ht="15.95" customHeight="1" x14ac:dyDescent="0.3">
      <c r="A94" s="43"/>
      <c r="B94" s="51"/>
      <c r="C94" s="16"/>
      <c r="D94" s="24"/>
      <c r="E94" s="24"/>
      <c r="F94" s="22"/>
      <c r="G94" s="18"/>
      <c r="H94" s="24"/>
      <c r="I94" s="24"/>
      <c r="J94" s="21"/>
      <c r="K94" s="44">
        <f>IF($G94="자가차량",('04상세'!$H$3*$J94)*120%,IF($G94="법인차량",'04상세'!$H$3*$J94,0))</f>
        <v>0</v>
      </c>
      <c r="L94" s="16"/>
      <c r="M94" s="30"/>
      <c r="N94" s="28"/>
      <c r="O94" s="24"/>
      <c r="P94" s="24"/>
      <c r="Q94" s="16"/>
      <c r="R94" s="24"/>
      <c r="S94" s="30"/>
      <c r="T94" s="28"/>
      <c r="U94" s="16"/>
      <c r="V94" s="31"/>
      <c r="W94" s="23"/>
      <c r="X94" s="24"/>
      <c r="Y94" s="15">
        <f t="shared" si="4"/>
        <v>0</v>
      </c>
    </row>
    <row r="95" spans="1:25" s="35" customFormat="1" ht="15.95" customHeight="1" x14ac:dyDescent="0.3">
      <c r="A95" s="43"/>
      <c r="B95" s="51"/>
      <c r="C95" s="16"/>
      <c r="D95" s="24"/>
      <c r="E95" s="24"/>
      <c r="F95" s="22"/>
      <c r="G95" s="18"/>
      <c r="H95" s="24"/>
      <c r="I95" s="24"/>
      <c r="J95" s="21"/>
      <c r="K95" s="44">
        <f>IF($G95="자가차량",('04상세'!$H$3*$J95)*120%,IF($G95="법인차량",'04상세'!$H$3*$J95,0))</f>
        <v>0</v>
      </c>
      <c r="L95" s="16"/>
      <c r="M95" s="30"/>
      <c r="N95" s="28"/>
      <c r="O95" s="24"/>
      <c r="P95" s="24"/>
      <c r="Q95" s="16"/>
      <c r="R95" s="24"/>
      <c r="S95" s="30"/>
      <c r="T95" s="28"/>
      <c r="U95" s="16"/>
      <c r="V95" s="31"/>
      <c r="W95" s="23"/>
      <c r="X95" s="24"/>
      <c r="Y95" s="15">
        <f t="shared" si="4"/>
        <v>0</v>
      </c>
    </row>
    <row r="96" spans="1:25" s="35" customFormat="1" ht="15.95" customHeight="1" x14ac:dyDescent="0.3">
      <c r="A96" s="43"/>
      <c r="B96" s="51"/>
      <c r="C96" s="16"/>
      <c r="D96" s="24"/>
      <c r="E96" s="24"/>
      <c r="F96" s="22"/>
      <c r="G96" s="18"/>
      <c r="H96" s="24"/>
      <c r="I96" s="24"/>
      <c r="J96" s="21"/>
      <c r="K96" s="44">
        <f>IF($G96="자가차량",('04상세'!$H$3*$J96)*120%,IF($G96="법인차량",'04상세'!$H$3*$J96,0))</f>
        <v>0</v>
      </c>
      <c r="L96" s="16"/>
      <c r="M96" s="30"/>
      <c r="N96" s="28"/>
      <c r="O96" s="24"/>
      <c r="P96" s="24"/>
      <c r="Q96" s="16"/>
      <c r="R96" s="24"/>
      <c r="S96" s="30"/>
      <c r="T96" s="28"/>
      <c r="U96" s="16"/>
      <c r="V96" s="31"/>
      <c r="W96" s="23"/>
      <c r="X96" s="24"/>
      <c r="Y96" s="15">
        <f t="shared" si="4"/>
        <v>0</v>
      </c>
    </row>
    <row r="97" spans="1:25" s="35" customFormat="1" ht="15.95" customHeight="1" x14ac:dyDescent="0.3">
      <c r="A97" s="43"/>
      <c r="B97" s="51"/>
      <c r="C97" s="16"/>
      <c r="D97" s="24"/>
      <c r="E97" s="24"/>
      <c r="F97" s="22"/>
      <c r="G97" s="18"/>
      <c r="H97" s="24"/>
      <c r="I97" s="24"/>
      <c r="J97" s="21"/>
      <c r="K97" s="44">
        <f>IF($G97="자가차량",('04상세'!$H$3*$J97)*120%,IF($G97="법인차량",'04상세'!$H$3*$J97,0))</f>
        <v>0</v>
      </c>
      <c r="L97" s="16"/>
      <c r="M97" s="30"/>
      <c r="N97" s="28"/>
      <c r="O97" s="24"/>
      <c r="P97" s="24"/>
      <c r="Q97" s="16"/>
      <c r="R97" s="24"/>
      <c r="S97" s="30"/>
      <c r="T97" s="28"/>
      <c r="U97" s="16"/>
      <c r="V97" s="31"/>
      <c r="W97" s="23"/>
      <c r="X97" s="24"/>
      <c r="Y97" s="15">
        <f t="shared" si="4"/>
        <v>0</v>
      </c>
    </row>
    <row r="98" spans="1:25" s="35" customFormat="1" ht="15.95" customHeight="1" x14ac:dyDescent="0.3">
      <c r="A98" s="43"/>
      <c r="B98" s="51"/>
      <c r="C98" s="16"/>
      <c r="D98" s="24"/>
      <c r="E98" s="24"/>
      <c r="F98" s="22"/>
      <c r="G98" s="18"/>
      <c r="H98" s="24"/>
      <c r="I98" s="24"/>
      <c r="J98" s="21"/>
      <c r="K98" s="44">
        <f>IF($G98="자가차량",('04상세'!$H$3*$J98)*120%,IF($G98="법인차량",'04상세'!$H$3*$J98,0))</f>
        <v>0</v>
      </c>
      <c r="L98" s="16"/>
      <c r="M98" s="30"/>
      <c r="N98" s="28"/>
      <c r="O98" s="24"/>
      <c r="P98" s="24"/>
      <c r="Q98" s="16"/>
      <c r="R98" s="24"/>
      <c r="S98" s="30"/>
      <c r="T98" s="28"/>
      <c r="U98" s="16"/>
      <c r="V98" s="31"/>
      <c r="W98" s="23"/>
      <c r="X98" s="24"/>
      <c r="Y98" s="15">
        <f t="shared" si="4"/>
        <v>0</v>
      </c>
    </row>
    <row r="99" spans="1:25" s="35" customFormat="1" ht="15.95" customHeight="1" x14ac:dyDescent="0.3">
      <c r="A99" s="43"/>
      <c r="B99" s="51"/>
      <c r="C99" s="16"/>
      <c r="D99" s="24"/>
      <c r="E99" s="24"/>
      <c r="F99" s="22"/>
      <c r="G99" s="18"/>
      <c r="H99" s="24"/>
      <c r="I99" s="24"/>
      <c r="J99" s="21"/>
      <c r="K99" s="44">
        <f>IF($G99="자가차량",('04상세'!$H$3*$J99)*120%,IF($G99="법인차량",'04상세'!$H$3*$J99,0))</f>
        <v>0</v>
      </c>
      <c r="L99" s="16"/>
      <c r="M99" s="30"/>
      <c r="N99" s="28"/>
      <c r="O99" s="24"/>
      <c r="P99" s="24"/>
      <c r="Q99" s="16"/>
      <c r="R99" s="24"/>
      <c r="S99" s="30"/>
      <c r="T99" s="28"/>
      <c r="U99" s="16"/>
      <c r="V99" s="31"/>
      <c r="W99" s="23"/>
      <c r="X99" s="24"/>
      <c r="Y99" s="15">
        <f>IF(OR($C99="현금",$C99="개인카드"),K99+M99,0)+IF(OR($C99="현금",$C99="개인카드"),S99,0)+IF(OR($C99="현금",$C99="개인카드"),V99,0)</f>
        <v>0</v>
      </c>
    </row>
    <row r="100" spans="1:25" s="35" customFormat="1" ht="15.95" customHeight="1" x14ac:dyDescent="0.3">
      <c r="A100" s="43"/>
      <c r="B100" s="51"/>
      <c r="C100" s="16"/>
      <c r="D100" s="24"/>
      <c r="E100" s="24"/>
      <c r="F100" s="22"/>
      <c r="G100" s="18"/>
      <c r="H100" s="24"/>
      <c r="I100" s="24"/>
      <c r="J100" s="21"/>
      <c r="K100" s="44">
        <f>IF($G100="자가차량",('04상세'!$H$3*$J100)*120%,IF($G100="법인차량",'04상세'!$H$3*$J100,0))</f>
        <v>0</v>
      </c>
      <c r="L100" s="16"/>
      <c r="M100" s="30"/>
      <c r="N100" s="28"/>
      <c r="O100" s="24"/>
      <c r="P100" s="24"/>
      <c r="Q100" s="16"/>
      <c r="R100" s="24"/>
      <c r="S100" s="30"/>
      <c r="T100" s="28"/>
      <c r="U100" s="16"/>
      <c r="V100" s="31"/>
      <c r="W100" s="23"/>
      <c r="X100" s="24"/>
      <c r="Y100" s="15">
        <f>IF(OR($C100="현금",$C100="개인카드"),K100+M100,0)+IF(OR($C100="현금",$C100="개인카드"),S100,0)+IF(OR($C100="현금",$C100="개인카드"),V100,0)</f>
        <v>0</v>
      </c>
    </row>
    <row r="101" spans="1:25" s="35" customFormat="1" ht="15.95" customHeight="1" x14ac:dyDescent="0.3">
      <c r="A101" s="43"/>
      <c r="B101" s="51"/>
      <c r="C101" s="16"/>
      <c r="D101" s="24"/>
      <c r="E101" s="24"/>
      <c r="F101" s="22"/>
      <c r="G101" s="18"/>
      <c r="H101" s="24"/>
      <c r="I101" s="24"/>
      <c r="J101" s="21"/>
      <c r="K101" s="44">
        <f>IF($G101="자가차량",('04상세'!$H$3*$J101)*120%,IF($G101="법인차량",'04상세'!$H$3*$J101,0))</f>
        <v>0</v>
      </c>
      <c r="L101" s="16"/>
      <c r="M101" s="30"/>
      <c r="N101" s="28"/>
      <c r="O101" s="24"/>
      <c r="P101" s="24"/>
      <c r="Q101" s="16"/>
      <c r="R101" s="24"/>
      <c r="S101" s="30"/>
      <c r="T101" s="28"/>
      <c r="U101" s="16"/>
      <c r="V101" s="31"/>
      <c r="W101" s="23"/>
      <c r="X101" s="24"/>
      <c r="Y101" s="15">
        <f>IF(OR($C101="현금",$C101="개인카드"),K101+M101,0)+IF(OR($C101="현금",$C101="개인카드"),S101,0)+IF(OR($C101="현금",$C101="개인카드"),V101,0)</f>
        <v>0</v>
      </c>
    </row>
    <row r="102" spans="1:25" s="35" customFormat="1" ht="15.95" customHeight="1" x14ac:dyDescent="0.3">
      <c r="A102" s="43"/>
      <c r="B102" s="51"/>
      <c r="C102" s="16"/>
      <c r="D102" s="24"/>
      <c r="E102" s="24"/>
      <c r="F102" s="22"/>
      <c r="G102" s="18"/>
      <c r="H102" s="24"/>
      <c r="I102" s="24"/>
      <c r="J102" s="21"/>
      <c r="K102" s="44">
        <f>IF($G102="자가차량",('04상세'!$H$3*$J102)*120%,IF($G102="법인차량",'04상세'!$H$3*$J102,0))</f>
        <v>0</v>
      </c>
      <c r="L102" s="16"/>
      <c r="M102" s="30"/>
      <c r="N102" s="28"/>
      <c r="O102" s="24"/>
      <c r="P102" s="24"/>
      <c r="Q102" s="16"/>
      <c r="R102" s="24"/>
      <c r="S102" s="30"/>
      <c r="T102" s="28"/>
      <c r="U102" s="16"/>
      <c r="V102" s="31"/>
      <c r="W102" s="23"/>
      <c r="X102" s="24"/>
      <c r="Y102" s="15">
        <f>IF(OR($C102="현금",$C102="개인카드"),K102+M102,0)+IF(OR($C102="현금",$C102="개인카드"),S102,0)+IF(OR($C102="현금",$C102="개인카드"),V102,0)</f>
        <v>0</v>
      </c>
    </row>
    <row r="103" spans="1:25" s="35" customFormat="1" ht="15.95" customHeight="1" x14ac:dyDescent="0.3">
      <c r="A103" s="43"/>
      <c r="B103" s="51"/>
      <c r="C103" s="16"/>
      <c r="D103" s="24"/>
      <c r="E103" s="24"/>
      <c r="F103" s="22"/>
      <c r="G103" s="18"/>
      <c r="H103" s="24"/>
      <c r="I103" s="24"/>
      <c r="J103" s="21"/>
      <c r="K103" s="44">
        <f>IF($G103="자가차량",('04상세'!$H$3*$J103)*120%,IF($G103="법인차량",'04상세'!$H$3*$J103,0))</f>
        <v>0</v>
      </c>
      <c r="L103" s="16"/>
      <c r="M103" s="30"/>
      <c r="N103" s="28"/>
      <c r="O103" s="24"/>
      <c r="P103" s="24"/>
      <c r="Q103" s="16"/>
      <c r="R103" s="24"/>
      <c r="S103" s="30"/>
      <c r="T103" s="28"/>
      <c r="U103" s="16"/>
      <c r="V103" s="31"/>
      <c r="W103" s="23"/>
      <c r="X103" s="24"/>
      <c r="Y103" s="15">
        <f t="shared" ref="Y103:Y108" si="5">IF(OR($C103="현금",$C103="개인카드"),K103+M103,0)+IF(OR($C103="현금",$C103="개인카드"),S103,0)+IF(OR($C103="현금",$C103="개인카드"),V103,0)</f>
        <v>0</v>
      </c>
    </row>
    <row r="104" spans="1:25" s="35" customFormat="1" ht="15.95" customHeight="1" x14ac:dyDescent="0.3">
      <c r="A104" s="43"/>
      <c r="B104" s="51"/>
      <c r="C104" s="16"/>
      <c r="D104" s="24"/>
      <c r="E104" s="24"/>
      <c r="F104" s="22"/>
      <c r="G104" s="18"/>
      <c r="H104" s="24"/>
      <c r="I104" s="24"/>
      <c r="J104" s="21"/>
      <c r="K104" s="44">
        <f>IF($G104="자가차량",('04상세'!$H$3*$J104)*120%,IF($G104="법인차량",'04상세'!$H$3*$J104,0))</f>
        <v>0</v>
      </c>
      <c r="L104" s="16"/>
      <c r="M104" s="30"/>
      <c r="N104" s="28"/>
      <c r="O104" s="24"/>
      <c r="P104" s="24"/>
      <c r="Q104" s="16"/>
      <c r="R104" s="24"/>
      <c r="S104" s="30"/>
      <c r="T104" s="28"/>
      <c r="U104" s="16"/>
      <c r="V104" s="31"/>
      <c r="W104" s="23"/>
      <c r="X104" s="24"/>
      <c r="Y104" s="15">
        <f t="shared" si="5"/>
        <v>0</v>
      </c>
    </row>
    <row r="105" spans="1:25" s="35" customFormat="1" ht="15.95" customHeight="1" x14ac:dyDescent="0.3">
      <c r="A105" s="43"/>
      <c r="B105" s="51"/>
      <c r="C105" s="16"/>
      <c r="D105" s="24"/>
      <c r="E105" s="24"/>
      <c r="F105" s="22"/>
      <c r="G105" s="18"/>
      <c r="H105" s="24"/>
      <c r="I105" s="24"/>
      <c r="J105" s="21"/>
      <c r="K105" s="44">
        <f>IF($G105="자가차량",('04상세'!$H$3*$J105)*120%,IF($G105="법인차량",'04상세'!$H$3*$J105,0))</f>
        <v>0</v>
      </c>
      <c r="L105" s="16"/>
      <c r="M105" s="30"/>
      <c r="N105" s="28"/>
      <c r="O105" s="24"/>
      <c r="P105" s="24"/>
      <c r="Q105" s="16"/>
      <c r="R105" s="24"/>
      <c r="S105" s="30"/>
      <c r="T105" s="28"/>
      <c r="U105" s="16"/>
      <c r="V105" s="31"/>
      <c r="W105" s="23"/>
      <c r="X105" s="24"/>
      <c r="Y105" s="15">
        <f t="shared" si="5"/>
        <v>0</v>
      </c>
    </row>
    <row r="106" spans="1:25" s="35" customFormat="1" ht="15.95" customHeight="1" x14ac:dyDescent="0.3">
      <c r="A106" s="43"/>
      <c r="B106" s="51"/>
      <c r="C106" s="16"/>
      <c r="D106" s="24"/>
      <c r="E106" s="24"/>
      <c r="F106" s="22"/>
      <c r="G106" s="18"/>
      <c r="H106" s="24"/>
      <c r="I106" s="24"/>
      <c r="J106" s="21"/>
      <c r="K106" s="44">
        <f>IF($G106="자가차량",('04상세'!$H$3*$J106)*120%,IF($G106="법인차량",'04상세'!$H$3*$J106,0))</f>
        <v>0</v>
      </c>
      <c r="L106" s="16"/>
      <c r="M106" s="30"/>
      <c r="N106" s="28"/>
      <c r="O106" s="24"/>
      <c r="P106" s="24"/>
      <c r="Q106" s="16"/>
      <c r="R106" s="24"/>
      <c r="S106" s="30"/>
      <c r="T106" s="28"/>
      <c r="U106" s="16"/>
      <c r="V106" s="31"/>
      <c r="W106" s="23"/>
      <c r="X106" s="24"/>
      <c r="Y106" s="15">
        <f t="shared" si="5"/>
        <v>0</v>
      </c>
    </row>
    <row r="107" spans="1:25" s="35" customFormat="1" ht="15.95" customHeight="1" x14ac:dyDescent="0.3">
      <c r="A107" s="43"/>
      <c r="B107" s="51"/>
      <c r="C107" s="16"/>
      <c r="D107" s="24"/>
      <c r="E107" s="24"/>
      <c r="F107" s="22"/>
      <c r="G107" s="18"/>
      <c r="H107" s="24"/>
      <c r="I107" s="24"/>
      <c r="J107" s="21"/>
      <c r="K107" s="44">
        <f>IF($G107="자가차량",('04상세'!$H$3*$J107)*120%,IF($G107="법인차량",'04상세'!$H$3*$J107,0))</f>
        <v>0</v>
      </c>
      <c r="L107" s="16"/>
      <c r="M107" s="30"/>
      <c r="N107" s="28"/>
      <c r="O107" s="24"/>
      <c r="P107" s="24"/>
      <c r="Q107" s="16"/>
      <c r="R107" s="24"/>
      <c r="S107" s="30"/>
      <c r="T107" s="28"/>
      <c r="U107" s="16"/>
      <c r="V107" s="31"/>
      <c r="W107" s="23"/>
      <c r="X107" s="24"/>
      <c r="Y107" s="15">
        <f t="shared" si="5"/>
        <v>0</v>
      </c>
    </row>
    <row r="108" spans="1:25" s="35" customFormat="1" ht="15.95" customHeight="1" x14ac:dyDescent="0.3">
      <c r="A108" s="43"/>
      <c r="B108" s="51"/>
      <c r="C108" s="16"/>
      <c r="D108" s="24"/>
      <c r="E108" s="24"/>
      <c r="F108" s="22"/>
      <c r="G108" s="18"/>
      <c r="H108" s="24"/>
      <c r="I108" s="24"/>
      <c r="J108" s="21"/>
      <c r="K108" s="44">
        <f>IF($G108="자가차량",('04상세'!$H$3*$J108)*120%,IF($G108="법인차량",'04상세'!$H$3*$J108,0))</f>
        <v>0</v>
      </c>
      <c r="L108" s="16"/>
      <c r="M108" s="30"/>
      <c r="N108" s="28"/>
      <c r="O108" s="24"/>
      <c r="P108" s="24"/>
      <c r="Q108" s="16"/>
      <c r="R108" s="24"/>
      <c r="S108" s="30"/>
      <c r="T108" s="28"/>
      <c r="U108" s="16"/>
      <c r="V108" s="31"/>
      <c r="W108" s="23"/>
      <c r="X108" s="24"/>
      <c r="Y108" s="15">
        <f t="shared" si="5"/>
        <v>0</v>
      </c>
    </row>
    <row r="109" spans="1:25" s="35" customFormat="1" ht="15.95" customHeight="1" x14ac:dyDescent="0.3">
      <c r="A109" s="43"/>
      <c r="B109" s="51"/>
      <c r="C109" s="16"/>
      <c r="D109" s="24"/>
      <c r="E109" s="24"/>
      <c r="F109" s="22"/>
      <c r="G109" s="18"/>
      <c r="H109" s="24"/>
      <c r="I109" s="24"/>
      <c r="J109" s="21"/>
      <c r="K109" s="44">
        <f>IF($G109="자가차량",('04상세'!$H$3*$J109)*120%,IF($G109="법인차량",'04상세'!$H$3*$J109,0))</f>
        <v>0</v>
      </c>
      <c r="L109" s="16"/>
      <c r="M109" s="30"/>
      <c r="N109" s="28"/>
      <c r="O109" s="24"/>
      <c r="P109" s="24"/>
      <c r="Q109" s="16"/>
      <c r="R109" s="24"/>
      <c r="S109" s="30"/>
      <c r="T109" s="28"/>
      <c r="U109" s="16"/>
      <c r="V109" s="31"/>
      <c r="W109" s="23"/>
      <c r="X109" s="24"/>
      <c r="Y109" s="15">
        <f>IF(OR($C109="현금",$C109="개인카드"),K109+M109,0)+IF(OR($C109="현금",$C109="개인카드"),S109,0)+IF(OR($C109="현금",$C109="개인카드"),V109,0)</f>
        <v>0</v>
      </c>
    </row>
    <row r="110" spans="1:25" s="35" customFormat="1" ht="15.95" customHeight="1" x14ac:dyDescent="0.3">
      <c r="A110" s="43"/>
      <c r="B110" s="51"/>
      <c r="C110" s="16"/>
      <c r="D110" s="24"/>
      <c r="E110" s="24"/>
      <c r="F110" s="22"/>
      <c r="G110" s="18"/>
      <c r="H110" s="24"/>
      <c r="I110" s="24"/>
      <c r="J110" s="21"/>
      <c r="K110" s="44">
        <f>IF($G110="자가차량",('04상세'!$H$3*$J110)*120%,IF($G110="법인차량",'04상세'!$H$3*$J110,0))</f>
        <v>0</v>
      </c>
      <c r="L110" s="16"/>
      <c r="M110" s="30"/>
      <c r="N110" s="28"/>
      <c r="O110" s="24"/>
      <c r="P110" s="24"/>
      <c r="Q110" s="16"/>
      <c r="R110" s="24"/>
      <c r="S110" s="30"/>
      <c r="T110" s="28"/>
      <c r="U110" s="16"/>
      <c r="V110" s="31"/>
      <c r="W110" s="23"/>
      <c r="X110" s="24"/>
      <c r="Y110" s="15">
        <f>IF(OR($C110="현금",$C110="개인카드"),K110+M110,0)+IF(OR($C110="현금",$C110="개인카드"),S110,0)+IF(OR($C110="현금",$C110="개인카드"),V110,0)</f>
        <v>0</v>
      </c>
    </row>
    <row r="111" spans="1:25" s="35" customFormat="1" ht="15.95" customHeight="1" x14ac:dyDescent="0.3">
      <c r="A111" s="43"/>
      <c r="B111" s="51"/>
      <c r="C111" s="16"/>
      <c r="D111" s="24"/>
      <c r="E111" s="24"/>
      <c r="F111" s="22"/>
      <c r="G111" s="18"/>
      <c r="H111" s="24"/>
      <c r="I111" s="24"/>
      <c r="J111" s="21"/>
      <c r="K111" s="44">
        <f>IF($G111="자가차량",('04상세'!$H$3*$J111)*120%,IF($G111="법인차량",'04상세'!$H$3*$J111,0))</f>
        <v>0</v>
      </c>
      <c r="L111" s="16"/>
      <c r="M111" s="30"/>
      <c r="N111" s="28"/>
      <c r="O111" s="24"/>
      <c r="P111" s="24"/>
      <c r="Q111" s="16"/>
      <c r="R111" s="24"/>
      <c r="S111" s="30"/>
      <c r="T111" s="28"/>
      <c r="U111" s="16"/>
      <c r="V111" s="31"/>
      <c r="W111" s="23"/>
      <c r="X111" s="24"/>
      <c r="Y111" s="15">
        <f>IF(OR($C111="현금",$C111="개인카드"),K111+M111,0)+IF(OR($C111="현금",$C111="개인카드"),S111,0)+IF(OR($C111="현금",$C111="개인카드"),V111,0)</f>
        <v>0</v>
      </c>
    </row>
    <row r="112" spans="1:25" s="35" customFormat="1" ht="15.95" customHeight="1" x14ac:dyDescent="0.3">
      <c r="A112" s="43"/>
      <c r="B112" s="51"/>
      <c r="C112" s="16"/>
      <c r="D112" s="24"/>
      <c r="E112" s="24"/>
      <c r="F112" s="22"/>
      <c r="G112" s="18"/>
      <c r="H112" s="24"/>
      <c r="I112" s="24"/>
      <c r="J112" s="21"/>
      <c r="K112" s="44">
        <f>IF($G112="자가차량",('04상세'!$H$3*$J112)*120%,IF($G112="법인차량",'04상세'!$H$3*$J112,0))</f>
        <v>0</v>
      </c>
      <c r="L112" s="16"/>
      <c r="M112" s="30"/>
      <c r="N112" s="28"/>
      <c r="O112" s="24"/>
      <c r="P112" s="24"/>
      <c r="Q112" s="16"/>
      <c r="R112" s="24"/>
      <c r="S112" s="30"/>
      <c r="T112" s="28"/>
      <c r="U112" s="16"/>
      <c r="V112" s="31"/>
      <c r="W112" s="23"/>
      <c r="X112" s="24"/>
      <c r="Y112" s="15">
        <f>IF(OR($C112="현금",$C112="개인카드"),K112+M112,0)+IF(OR($C112="현금",$C112="개인카드"),S112,0)+IF(OR($C112="현금",$C112="개인카드"),V112,0)</f>
        <v>0</v>
      </c>
    </row>
    <row r="113" spans="1:25" s="35" customFormat="1" ht="15.95" customHeight="1" x14ac:dyDescent="0.3">
      <c r="A113" s="43"/>
      <c r="B113" s="51"/>
      <c r="C113" s="16"/>
      <c r="D113" s="24"/>
      <c r="E113" s="24"/>
      <c r="F113" s="22"/>
      <c r="G113" s="18"/>
      <c r="H113" s="24"/>
      <c r="I113" s="24"/>
      <c r="J113" s="21"/>
      <c r="K113" s="44">
        <f>IF($G113="자가차량",('04상세'!$H$3*$J113)*120%,IF($G113="법인차량",'04상세'!$H$3*$J113,0))</f>
        <v>0</v>
      </c>
      <c r="L113" s="16"/>
      <c r="M113" s="30"/>
      <c r="N113" s="28"/>
      <c r="O113" s="24"/>
      <c r="P113" s="24"/>
      <c r="Q113" s="16"/>
      <c r="R113" s="24"/>
      <c r="S113" s="30"/>
      <c r="T113" s="28"/>
      <c r="U113" s="16"/>
      <c r="V113" s="31"/>
      <c r="W113" s="23"/>
      <c r="X113" s="24"/>
      <c r="Y113" s="15">
        <f t="shared" ref="Y113:Y122" si="6">IF(OR($C113="현금",$C113="개인카드"),K113+M113,0)+IF(OR($C113="현금",$C113="개인카드"),S113,0)+IF(OR($C113="현금",$C113="개인카드"),V113,0)</f>
        <v>0</v>
      </c>
    </row>
    <row r="114" spans="1:25" s="35" customFormat="1" ht="15.95" customHeight="1" x14ac:dyDescent="0.3">
      <c r="A114" s="43"/>
      <c r="B114" s="51"/>
      <c r="C114" s="16"/>
      <c r="D114" s="24"/>
      <c r="E114" s="24"/>
      <c r="F114" s="22"/>
      <c r="G114" s="18"/>
      <c r="H114" s="24"/>
      <c r="I114" s="24"/>
      <c r="J114" s="21"/>
      <c r="K114" s="44">
        <f>IF($G114="자가차량",('04상세'!$H$3*$J114)*120%,IF($G114="법인차량",'04상세'!$H$3*$J114,0))</f>
        <v>0</v>
      </c>
      <c r="L114" s="16"/>
      <c r="M114" s="30"/>
      <c r="N114" s="28"/>
      <c r="O114" s="24"/>
      <c r="P114" s="24"/>
      <c r="Q114" s="16"/>
      <c r="R114" s="24"/>
      <c r="S114" s="30"/>
      <c r="T114" s="28"/>
      <c r="U114" s="16"/>
      <c r="V114" s="31"/>
      <c r="W114" s="23"/>
      <c r="X114" s="24"/>
      <c r="Y114" s="15">
        <f t="shared" si="6"/>
        <v>0</v>
      </c>
    </row>
    <row r="115" spans="1:25" s="35" customFormat="1" ht="15.95" customHeight="1" x14ac:dyDescent="0.3">
      <c r="A115" s="43"/>
      <c r="B115" s="51"/>
      <c r="C115" s="16"/>
      <c r="D115" s="24"/>
      <c r="E115" s="24"/>
      <c r="F115" s="22"/>
      <c r="G115" s="18"/>
      <c r="H115" s="24"/>
      <c r="I115" s="24"/>
      <c r="J115" s="21"/>
      <c r="K115" s="44">
        <f>IF($G115="자가차량",('04상세'!$H$3*$J115)*120%,IF($G115="법인차량",'04상세'!$H$3*$J115,0))</f>
        <v>0</v>
      </c>
      <c r="L115" s="16"/>
      <c r="M115" s="30"/>
      <c r="N115" s="28"/>
      <c r="O115" s="24"/>
      <c r="P115" s="24"/>
      <c r="Q115" s="16"/>
      <c r="R115" s="24"/>
      <c r="S115" s="30"/>
      <c r="T115" s="28"/>
      <c r="U115" s="16"/>
      <c r="V115" s="31"/>
      <c r="W115" s="23"/>
      <c r="X115" s="24"/>
      <c r="Y115" s="15">
        <f t="shared" si="6"/>
        <v>0</v>
      </c>
    </row>
    <row r="116" spans="1:25" s="35" customFormat="1" ht="15.95" customHeight="1" x14ac:dyDescent="0.3">
      <c r="A116" s="43"/>
      <c r="B116" s="51"/>
      <c r="C116" s="16"/>
      <c r="D116" s="24"/>
      <c r="E116" s="24"/>
      <c r="F116" s="22"/>
      <c r="G116" s="18"/>
      <c r="H116" s="24"/>
      <c r="I116" s="24"/>
      <c r="J116" s="21"/>
      <c r="K116" s="44">
        <f>IF($G116="자가차량",('04상세'!$H$3*$J116)*120%,IF($G116="법인차량",'04상세'!$H$3*$J116,0))</f>
        <v>0</v>
      </c>
      <c r="L116" s="16"/>
      <c r="M116" s="30"/>
      <c r="N116" s="28"/>
      <c r="O116" s="24"/>
      <c r="P116" s="24"/>
      <c r="Q116" s="16"/>
      <c r="R116" s="24"/>
      <c r="S116" s="30"/>
      <c r="T116" s="28"/>
      <c r="U116" s="16"/>
      <c r="V116" s="31"/>
      <c r="W116" s="23"/>
      <c r="X116" s="24"/>
      <c r="Y116" s="15">
        <f t="shared" si="6"/>
        <v>0</v>
      </c>
    </row>
    <row r="117" spans="1:25" s="35" customFormat="1" ht="15.95" customHeight="1" x14ac:dyDescent="0.3">
      <c r="A117" s="43"/>
      <c r="B117" s="51"/>
      <c r="C117" s="16"/>
      <c r="D117" s="24"/>
      <c r="E117" s="24"/>
      <c r="F117" s="22"/>
      <c r="G117" s="18"/>
      <c r="H117" s="24"/>
      <c r="I117" s="24"/>
      <c r="J117" s="21"/>
      <c r="K117" s="44">
        <f>IF($G117="자가차량",('04상세'!$H$3*$J117)*120%,IF($G117="법인차량",'04상세'!$H$3*$J117,0))</f>
        <v>0</v>
      </c>
      <c r="L117" s="16"/>
      <c r="M117" s="30"/>
      <c r="N117" s="28"/>
      <c r="O117" s="24"/>
      <c r="P117" s="24"/>
      <c r="Q117" s="16"/>
      <c r="R117" s="24"/>
      <c r="S117" s="30"/>
      <c r="T117" s="28"/>
      <c r="U117" s="16"/>
      <c r="V117" s="31"/>
      <c r="W117" s="23"/>
      <c r="X117" s="24"/>
      <c r="Y117" s="15">
        <f t="shared" si="6"/>
        <v>0</v>
      </c>
    </row>
    <row r="118" spans="1:25" s="35" customFormat="1" ht="15.95" customHeight="1" x14ac:dyDescent="0.3">
      <c r="A118" s="43"/>
      <c r="B118" s="51"/>
      <c r="C118" s="16"/>
      <c r="D118" s="24"/>
      <c r="E118" s="24"/>
      <c r="F118" s="22"/>
      <c r="G118" s="18"/>
      <c r="H118" s="24"/>
      <c r="I118" s="24"/>
      <c r="J118" s="21"/>
      <c r="K118" s="44">
        <f>IF($G118="자가차량",('04상세'!$H$3*$J118)*120%,IF($G118="법인차량",'04상세'!$H$3*$J118,0))</f>
        <v>0</v>
      </c>
      <c r="L118" s="16"/>
      <c r="M118" s="30"/>
      <c r="N118" s="28"/>
      <c r="O118" s="24"/>
      <c r="P118" s="24"/>
      <c r="Q118" s="16"/>
      <c r="R118" s="24"/>
      <c r="S118" s="30"/>
      <c r="T118" s="28"/>
      <c r="U118" s="16"/>
      <c r="V118" s="31"/>
      <c r="W118" s="23"/>
      <c r="X118" s="24"/>
      <c r="Y118" s="15">
        <f t="shared" si="6"/>
        <v>0</v>
      </c>
    </row>
    <row r="119" spans="1:25" s="35" customFormat="1" ht="15.95" customHeight="1" x14ac:dyDescent="0.3">
      <c r="A119" s="43"/>
      <c r="B119" s="51"/>
      <c r="C119" s="16"/>
      <c r="D119" s="24"/>
      <c r="E119" s="24"/>
      <c r="F119" s="22"/>
      <c r="G119" s="18"/>
      <c r="H119" s="24"/>
      <c r="I119" s="24"/>
      <c r="J119" s="21"/>
      <c r="K119" s="44">
        <f>IF($G119="자가차량",('04상세'!$H$3*$J119)*120%,IF($G119="법인차량",'04상세'!$H$3*$J119,0))</f>
        <v>0</v>
      </c>
      <c r="L119" s="16"/>
      <c r="M119" s="30"/>
      <c r="N119" s="28"/>
      <c r="O119" s="24"/>
      <c r="P119" s="24"/>
      <c r="Q119" s="16"/>
      <c r="R119" s="24"/>
      <c r="S119" s="30"/>
      <c r="T119" s="28"/>
      <c r="U119" s="16"/>
      <c r="V119" s="31"/>
      <c r="W119" s="23"/>
      <c r="X119" s="24"/>
      <c r="Y119" s="15">
        <f t="shared" si="6"/>
        <v>0</v>
      </c>
    </row>
    <row r="120" spans="1:25" s="35" customFormat="1" ht="15.95" customHeight="1" x14ac:dyDescent="0.3">
      <c r="A120" s="43"/>
      <c r="B120" s="51"/>
      <c r="C120" s="16"/>
      <c r="D120" s="24"/>
      <c r="E120" s="24"/>
      <c r="F120" s="22"/>
      <c r="G120" s="18"/>
      <c r="H120" s="24"/>
      <c r="I120" s="24"/>
      <c r="J120" s="21"/>
      <c r="K120" s="44">
        <f>IF($G120="자가차량",('04상세'!$H$3*$J120)*120%,IF($G120="법인차량",'04상세'!$H$3*$J120,0))</f>
        <v>0</v>
      </c>
      <c r="L120" s="16"/>
      <c r="M120" s="30"/>
      <c r="N120" s="28"/>
      <c r="O120" s="24"/>
      <c r="P120" s="24"/>
      <c r="Q120" s="16"/>
      <c r="R120" s="24"/>
      <c r="S120" s="30"/>
      <c r="T120" s="28"/>
      <c r="U120" s="16"/>
      <c r="V120" s="31"/>
      <c r="W120" s="23"/>
      <c r="X120" s="24"/>
      <c r="Y120" s="15">
        <f t="shared" si="6"/>
        <v>0</v>
      </c>
    </row>
    <row r="121" spans="1:25" s="35" customFormat="1" ht="15.95" customHeight="1" x14ac:dyDescent="0.3">
      <c r="A121" s="43"/>
      <c r="B121" s="51"/>
      <c r="C121" s="16"/>
      <c r="D121" s="24"/>
      <c r="E121" s="24"/>
      <c r="F121" s="22"/>
      <c r="G121" s="18"/>
      <c r="H121" s="24"/>
      <c r="I121" s="24"/>
      <c r="J121" s="21"/>
      <c r="K121" s="44">
        <f>IF($G121="자가차량",('04상세'!$H$3*$J121)*120%,IF($G121="법인차량",'04상세'!$H$3*$J121,0))</f>
        <v>0</v>
      </c>
      <c r="L121" s="16"/>
      <c r="M121" s="30"/>
      <c r="N121" s="28"/>
      <c r="O121" s="24"/>
      <c r="P121" s="24"/>
      <c r="Q121" s="16"/>
      <c r="R121" s="24"/>
      <c r="S121" s="30"/>
      <c r="T121" s="28"/>
      <c r="U121" s="16"/>
      <c r="V121" s="31"/>
      <c r="W121" s="23"/>
      <c r="X121" s="24"/>
      <c r="Y121" s="15">
        <f t="shared" si="6"/>
        <v>0</v>
      </c>
    </row>
    <row r="122" spans="1:25" s="35" customFormat="1" ht="15.95" customHeight="1" x14ac:dyDescent="0.3">
      <c r="A122" s="43"/>
      <c r="B122" s="51"/>
      <c r="C122" s="16"/>
      <c r="D122" s="24"/>
      <c r="E122" s="24"/>
      <c r="F122" s="22"/>
      <c r="G122" s="18"/>
      <c r="H122" s="24"/>
      <c r="I122" s="24"/>
      <c r="J122" s="21"/>
      <c r="K122" s="44">
        <f>IF($G122="자가차량",('04상세'!$H$3*$J122)*120%,IF($G122="법인차량",'04상세'!$H$3*$J122,0))</f>
        <v>0</v>
      </c>
      <c r="L122" s="16"/>
      <c r="M122" s="30"/>
      <c r="N122" s="28"/>
      <c r="O122" s="24"/>
      <c r="P122" s="24"/>
      <c r="Q122" s="16"/>
      <c r="R122" s="24"/>
      <c r="S122" s="30"/>
      <c r="T122" s="28"/>
      <c r="U122" s="16"/>
      <c r="V122" s="31"/>
      <c r="W122" s="23"/>
      <c r="X122" s="24"/>
      <c r="Y122" s="15">
        <f t="shared" si="6"/>
        <v>0</v>
      </c>
    </row>
    <row r="123" spans="1:25" s="35" customFormat="1" ht="15.95" customHeight="1" x14ac:dyDescent="0.3">
      <c r="A123" s="43"/>
      <c r="B123" s="51"/>
      <c r="C123" s="16"/>
      <c r="D123" s="24"/>
      <c r="E123" s="24"/>
      <c r="F123" s="22"/>
      <c r="G123" s="18"/>
      <c r="H123" s="24"/>
      <c r="I123" s="24"/>
      <c r="J123" s="21"/>
      <c r="K123" s="44">
        <f>IF($G123="자가차량",('04상세'!$H$3*$J123)*120%,IF($G123="법인차량",'04상세'!$H$3*$J123,0))</f>
        <v>0</v>
      </c>
      <c r="L123" s="16"/>
      <c r="M123" s="30"/>
      <c r="N123" s="28"/>
      <c r="O123" s="24"/>
      <c r="P123" s="24"/>
      <c r="Q123" s="16"/>
      <c r="R123" s="24"/>
      <c r="S123" s="30"/>
      <c r="T123" s="28"/>
      <c r="U123" s="16"/>
      <c r="V123" s="31"/>
      <c r="W123" s="23"/>
      <c r="X123" s="24"/>
      <c r="Y123" s="15">
        <f>IF(OR($C123="현금",$C123="개인카드"),K123+M123,0)+IF(OR($C123="현금",$C123="개인카드"),S123,0)+IF(OR($C123="현금",$C123="개인카드"),V123,0)</f>
        <v>0</v>
      </c>
    </row>
    <row r="124" spans="1:25" s="35" customFormat="1" ht="15.95" customHeight="1" x14ac:dyDescent="0.3">
      <c r="A124" s="43"/>
      <c r="B124" s="51"/>
      <c r="C124" s="16"/>
      <c r="D124" s="24"/>
      <c r="E124" s="24"/>
      <c r="F124" s="22"/>
      <c r="G124" s="18"/>
      <c r="H124" s="24"/>
      <c r="I124" s="24"/>
      <c r="J124" s="21"/>
      <c r="K124" s="44">
        <f>IF($G124="자가차량",('04상세'!$H$3*$J124)*120%,IF($G124="법인차량",'04상세'!$H$3*$J124,0))</f>
        <v>0</v>
      </c>
      <c r="L124" s="16"/>
      <c r="M124" s="30"/>
      <c r="N124" s="28"/>
      <c r="O124" s="24"/>
      <c r="P124" s="24"/>
      <c r="Q124" s="16"/>
      <c r="R124" s="24"/>
      <c r="S124" s="30"/>
      <c r="T124" s="28"/>
      <c r="U124" s="16"/>
      <c r="V124" s="31"/>
      <c r="W124" s="23"/>
      <c r="X124" s="24"/>
      <c r="Y124" s="15">
        <f>IF(OR($C124="현금",$C124="개인카드"),K124+M124,0)+IF(OR($C124="현금",$C124="개인카드"),S124,0)+IF(OR($C124="현금",$C124="개인카드"),V124,0)</f>
        <v>0</v>
      </c>
    </row>
    <row r="125" spans="1:25" s="35" customFormat="1" ht="15.95" customHeight="1" x14ac:dyDescent="0.3">
      <c r="A125" s="43"/>
      <c r="B125" s="51"/>
      <c r="C125" s="16"/>
      <c r="D125" s="24"/>
      <c r="E125" s="24"/>
      <c r="F125" s="22"/>
      <c r="G125" s="18"/>
      <c r="H125" s="24"/>
      <c r="I125" s="24"/>
      <c r="J125" s="21"/>
      <c r="K125" s="44">
        <f>IF($G125="자가차량",('04상세'!$H$3*$J125)*120%,IF($G125="법인차량",'04상세'!$H$3*$J125,0))</f>
        <v>0</v>
      </c>
      <c r="L125" s="16"/>
      <c r="M125" s="30"/>
      <c r="N125" s="28"/>
      <c r="O125" s="24"/>
      <c r="P125" s="24"/>
      <c r="Q125" s="16"/>
      <c r="R125" s="24"/>
      <c r="S125" s="30"/>
      <c r="T125" s="28"/>
      <c r="U125" s="16"/>
      <c r="V125" s="31"/>
      <c r="W125" s="23"/>
      <c r="X125" s="24"/>
      <c r="Y125" s="15">
        <f>IF(OR($C125="현금",$C125="개인카드"),K125+M125,0)+IF(OR($C125="현금",$C125="개인카드"),S125,0)+IF(OR($C125="현금",$C125="개인카드"),V125,0)</f>
        <v>0</v>
      </c>
    </row>
    <row r="126" spans="1:25" s="35" customFormat="1" ht="15.95" customHeight="1" x14ac:dyDescent="0.3">
      <c r="A126" s="43"/>
      <c r="B126" s="51"/>
      <c r="C126" s="16"/>
      <c r="D126" s="24"/>
      <c r="E126" s="24"/>
      <c r="F126" s="22"/>
      <c r="G126" s="18"/>
      <c r="H126" s="24"/>
      <c r="I126" s="24"/>
      <c r="J126" s="21"/>
      <c r="K126" s="44">
        <f>IF($G126="자가차량",('04상세'!$H$3*$J126)*120%,IF($G126="법인차량",'04상세'!$H$3*$J126,0))</f>
        <v>0</v>
      </c>
      <c r="L126" s="16"/>
      <c r="M126" s="30"/>
      <c r="N126" s="28"/>
      <c r="O126" s="24"/>
      <c r="P126" s="24"/>
      <c r="Q126" s="16"/>
      <c r="R126" s="24"/>
      <c r="S126" s="30"/>
      <c r="T126" s="28"/>
      <c r="U126" s="16"/>
      <c r="V126" s="31"/>
      <c r="W126" s="23"/>
      <c r="X126" s="24"/>
      <c r="Y126" s="15">
        <f>IF(OR($C126="현금",$C126="개인카드"),K126+M126,0)+IF(OR($C126="현금",$C126="개인카드"),S126,0)+IF(OR($C126="현금",$C126="개인카드"),V126,0)</f>
        <v>0</v>
      </c>
    </row>
    <row r="127" spans="1:25" s="35" customFormat="1" ht="15.95" customHeight="1" x14ac:dyDescent="0.3">
      <c r="A127" s="43"/>
      <c r="B127" s="51"/>
      <c r="C127" s="16"/>
      <c r="D127" s="24"/>
      <c r="E127" s="24"/>
      <c r="F127" s="22"/>
      <c r="G127" s="18"/>
      <c r="H127" s="24"/>
      <c r="I127" s="24"/>
      <c r="J127" s="21"/>
      <c r="K127" s="44">
        <f>IF($G127="자가차량",('04상세'!$H$3*$J127)*120%,IF($G127="법인차량",'04상세'!$H$3*$J127,0))</f>
        <v>0</v>
      </c>
      <c r="L127" s="16"/>
      <c r="M127" s="30"/>
      <c r="N127" s="28"/>
      <c r="O127" s="24"/>
      <c r="P127" s="24"/>
      <c r="Q127" s="16"/>
      <c r="R127" s="24"/>
      <c r="S127" s="30"/>
      <c r="T127" s="28"/>
      <c r="U127" s="16"/>
      <c r="V127" s="31"/>
      <c r="W127" s="23"/>
      <c r="X127" s="24"/>
      <c r="Y127" s="15">
        <f t="shared" ref="Y127:Y129" si="7">IF(OR($C127="현금",$C127="개인카드"),K127+M127,0)+IF(OR($C127="현금",$C127="개인카드"),S127,0)+IF(OR($C127="현금",$C127="개인카드"),V127,0)</f>
        <v>0</v>
      </c>
    </row>
    <row r="128" spans="1:25" s="35" customFormat="1" ht="15.95" customHeight="1" x14ac:dyDescent="0.3">
      <c r="A128" s="43"/>
      <c r="B128" s="51"/>
      <c r="C128" s="16"/>
      <c r="D128" s="24"/>
      <c r="E128" s="24"/>
      <c r="F128" s="22"/>
      <c r="G128" s="18"/>
      <c r="H128" s="24"/>
      <c r="I128" s="24"/>
      <c r="J128" s="21"/>
      <c r="K128" s="44">
        <f>IF($G128="자가차량",('04상세'!$H$3*$J128)*120%,IF($G128="법인차량",'04상세'!$H$3*$J128,0))</f>
        <v>0</v>
      </c>
      <c r="L128" s="16"/>
      <c r="M128" s="30"/>
      <c r="N128" s="28"/>
      <c r="O128" s="24"/>
      <c r="P128" s="24"/>
      <c r="Q128" s="16"/>
      <c r="R128" s="24"/>
      <c r="S128" s="30"/>
      <c r="T128" s="28"/>
      <c r="U128" s="16"/>
      <c r="V128" s="31"/>
      <c r="W128" s="23"/>
      <c r="X128" s="24"/>
      <c r="Y128" s="15">
        <f t="shared" si="7"/>
        <v>0</v>
      </c>
    </row>
    <row r="129" spans="1:25" s="35" customFormat="1" ht="15.95" customHeight="1" x14ac:dyDescent="0.3">
      <c r="A129" s="43"/>
      <c r="B129" s="51"/>
      <c r="C129" s="16"/>
      <c r="D129" s="24"/>
      <c r="E129" s="24"/>
      <c r="F129" s="22"/>
      <c r="G129" s="18"/>
      <c r="H129" s="24"/>
      <c r="I129" s="24"/>
      <c r="J129" s="21"/>
      <c r="K129" s="44">
        <f>IF($G129="자가차량",('04상세'!$H$3*$J129)*120%,IF($G129="법인차량",'04상세'!$H$3*$J129,0))</f>
        <v>0</v>
      </c>
      <c r="L129" s="16"/>
      <c r="M129" s="30"/>
      <c r="N129" s="28"/>
      <c r="O129" s="24"/>
      <c r="P129" s="24"/>
      <c r="Q129" s="16"/>
      <c r="R129" s="24"/>
      <c r="S129" s="30"/>
      <c r="T129" s="28"/>
      <c r="U129" s="16"/>
      <c r="V129" s="31"/>
      <c r="W129" s="23"/>
      <c r="X129" s="24"/>
      <c r="Y129" s="15">
        <f t="shared" si="7"/>
        <v>0</v>
      </c>
    </row>
    <row r="130" spans="1:25" s="35" customFormat="1" ht="15.95" customHeight="1" x14ac:dyDescent="0.3">
      <c r="A130" s="43"/>
      <c r="B130" s="51"/>
      <c r="C130" s="16"/>
      <c r="D130" s="24"/>
      <c r="E130" s="24"/>
      <c r="F130" s="22"/>
      <c r="G130" s="18"/>
      <c r="H130" s="24"/>
      <c r="I130" s="24"/>
      <c r="J130" s="21"/>
      <c r="K130" s="44">
        <f>IF($G130="자가차량",('04상세'!$H$3*$J130)*120%,IF($G130="법인차량",'04상세'!$H$3*$J130,0))</f>
        <v>0</v>
      </c>
      <c r="L130" s="16"/>
      <c r="M130" s="30"/>
      <c r="N130" s="28"/>
      <c r="O130" s="24"/>
      <c r="P130" s="24"/>
      <c r="Q130" s="16"/>
      <c r="R130" s="24"/>
      <c r="S130" s="30"/>
      <c r="T130" s="28"/>
      <c r="U130" s="16"/>
      <c r="V130" s="31"/>
      <c r="W130" s="23"/>
      <c r="X130" s="24"/>
      <c r="Y130" s="15">
        <f t="shared" si="4"/>
        <v>0</v>
      </c>
    </row>
    <row r="131" spans="1:25" s="35" customFormat="1" ht="15.95" customHeight="1" x14ac:dyDescent="0.3">
      <c r="A131" s="43"/>
      <c r="B131" s="51"/>
      <c r="C131" s="16"/>
      <c r="D131" s="24"/>
      <c r="E131" s="24"/>
      <c r="F131" s="22"/>
      <c r="G131" s="18"/>
      <c r="H131" s="24"/>
      <c r="I131" s="24"/>
      <c r="J131" s="21"/>
      <c r="K131" s="44">
        <f>IF($G131="자가차량",('04상세'!$H$3*$J131)*120%,IF($G131="법인차량",'04상세'!$H$3*$J131,0))</f>
        <v>0</v>
      </c>
      <c r="L131" s="16"/>
      <c r="M131" s="30"/>
      <c r="N131" s="28"/>
      <c r="O131" s="24"/>
      <c r="P131" s="24"/>
      <c r="Q131" s="16"/>
      <c r="R131" s="24"/>
      <c r="S131" s="30"/>
      <c r="T131" s="28"/>
      <c r="U131" s="16"/>
      <c r="V131" s="31"/>
      <c r="W131" s="23"/>
      <c r="X131" s="24"/>
      <c r="Y131" s="15">
        <f t="shared" si="4"/>
        <v>0</v>
      </c>
    </row>
    <row r="132" spans="1:25" s="35" customFormat="1" ht="15.95" customHeight="1" x14ac:dyDescent="0.3">
      <c r="A132" s="43"/>
      <c r="B132" s="51"/>
      <c r="C132" s="16"/>
      <c r="D132" s="24"/>
      <c r="E132" s="24"/>
      <c r="F132" s="22"/>
      <c r="G132" s="18"/>
      <c r="H132" s="24"/>
      <c r="I132" s="24"/>
      <c r="J132" s="21"/>
      <c r="K132" s="44">
        <f>IF($G132="자가차량",('04상세'!$H$3*$J132)*120%,IF($G132="법인차량",'04상세'!$H$3*$J132,0))</f>
        <v>0</v>
      </c>
      <c r="L132" s="16"/>
      <c r="M132" s="30"/>
      <c r="N132" s="28"/>
      <c r="O132" s="24"/>
      <c r="P132" s="24"/>
      <c r="Q132" s="16"/>
      <c r="R132" s="24"/>
      <c r="S132" s="30"/>
      <c r="T132" s="28"/>
      <c r="U132" s="16"/>
      <c r="V132" s="31"/>
      <c r="W132" s="23"/>
      <c r="X132" s="24"/>
      <c r="Y132" s="15">
        <f t="shared" si="4"/>
        <v>0</v>
      </c>
    </row>
    <row r="133" spans="1:25" s="35" customFormat="1" ht="15.95" customHeight="1" x14ac:dyDescent="0.3">
      <c r="A133" s="43"/>
      <c r="B133" s="51"/>
      <c r="C133" s="16"/>
      <c r="D133" s="24"/>
      <c r="E133" s="24"/>
      <c r="F133" s="22"/>
      <c r="G133" s="18"/>
      <c r="H133" s="24"/>
      <c r="I133" s="24"/>
      <c r="J133" s="21"/>
      <c r="K133" s="44">
        <f>IF($G133="자가차량",('04상세'!$H$3*$J133)*120%,IF($G133="법인차량",'04상세'!$H$3*$J133,0))</f>
        <v>0</v>
      </c>
      <c r="L133" s="16"/>
      <c r="M133" s="30"/>
      <c r="N133" s="28"/>
      <c r="O133" s="24"/>
      <c r="P133" s="24"/>
      <c r="Q133" s="16"/>
      <c r="R133" s="24"/>
      <c r="S133" s="30"/>
      <c r="T133" s="28"/>
      <c r="U133" s="16"/>
      <c r="V133" s="31"/>
      <c r="W133" s="23"/>
      <c r="X133" s="24"/>
      <c r="Y133" s="15">
        <f>IF(OR($C133="현금",$C133="개인카드"),K133+M133,0)+IF(OR($C133="현금",$C133="개인카드"),S133,0)+IF(OR($C133="현금",$C133="개인카드"),V133,0)</f>
        <v>0</v>
      </c>
    </row>
    <row r="134" spans="1:25" s="35" customFormat="1" ht="15.95" customHeight="1" x14ac:dyDescent="0.3">
      <c r="A134" s="43"/>
      <c r="B134" s="51"/>
      <c r="C134" s="16"/>
      <c r="D134" s="24"/>
      <c r="E134" s="24"/>
      <c r="F134" s="22"/>
      <c r="G134" s="18"/>
      <c r="H134" s="24"/>
      <c r="I134" s="24"/>
      <c r="J134" s="21"/>
      <c r="K134" s="44">
        <f>IF($G134="자가차량",('04상세'!$H$3*$J134)*120%,IF($G134="법인차량",'04상세'!$H$3*$J134,0))</f>
        <v>0</v>
      </c>
      <c r="L134" s="16"/>
      <c r="M134" s="30"/>
      <c r="N134" s="28"/>
      <c r="O134" s="24"/>
      <c r="P134" s="24"/>
      <c r="Q134" s="16"/>
      <c r="R134" s="24"/>
      <c r="S134" s="30"/>
      <c r="T134" s="28"/>
      <c r="U134" s="16"/>
      <c r="V134" s="31"/>
      <c r="W134" s="23"/>
      <c r="X134" s="24"/>
      <c r="Y134" s="15">
        <f>IF(OR($C134="현금",$C134="개인카드"),K134+M134,0)+IF(OR($C134="현금",$C134="개인카드"),S134,0)+IF(OR($C134="현금",$C134="개인카드"),V134,0)</f>
        <v>0</v>
      </c>
    </row>
    <row r="135" spans="1:25" s="35" customFormat="1" ht="15.95" customHeight="1" x14ac:dyDescent="0.3">
      <c r="A135" s="43"/>
      <c r="B135" s="51"/>
      <c r="C135" s="16"/>
      <c r="D135" s="24"/>
      <c r="E135" s="24"/>
      <c r="F135" s="22"/>
      <c r="G135" s="18"/>
      <c r="H135" s="24"/>
      <c r="I135" s="24"/>
      <c r="J135" s="21"/>
      <c r="K135" s="44">
        <f>IF($G135="자가차량",('04상세'!$H$3*$J135)*120%,IF($G135="법인차량",'04상세'!$H$3*$J135,0))</f>
        <v>0</v>
      </c>
      <c r="L135" s="16"/>
      <c r="M135" s="30"/>
      <c r="N135" s="28"/>
      <c r="O135" s="24"/>
      <c r="P135" s="24"/>
      <c r="Q135" s="16"/>
      <c r="R135" s="24"/>
      <c r="S135" s="30"/>
      <c r="T135" s="28"/>
      <c r="U135" s="16"/>
      <c r="V135" s="31"/>
      <c r="W135" s="23"/>
      <c r="X135" s="24"/>
      <c r="Y135" s="15">
        <f>IF(OR($C135="현금",$C135="개인카드"),K135+M135,0)+IF(OR($C135="현금",$C135="개인카드"),S135,0)+IF(OR($C135="현금",$C135="개인카드"),V135,0)</f>
        <v>0</v>
      </c>
    </row>
    <row r="136" spans="1:25" s="35" customFormat="1" ht="15.95" customHeight="1" x14ac:dyDescent="0.3">
      <c r="A136" s="43"/>
      <c r="B136" s="51"/>
      <c r="C136" s="16"/>
      <c r="D136" s="24"/>
      <c r="E136" s="24"/>
      <c r="F136" s="22"/>
      <c r="G136" s="18"/>
      <c r="H136" s="24"/>
      <c r="I136" s="24"/>
      <c r="J136" s="21"/>
      <c r="K136" s="44">
        <f>IF($G136="자가차량",('04상세'!$H$3*$J136)*120%,IF($G136="법인차량",'04상세'!$H$3*$J136,0))</f>
        <v>0</v>
      </c>
      <c r="L136" s="16"/>
      <c r="M136" s="30"/>
      <c r="N136" s="28"/>
      <c r="O136" s="24"/>
      <c r="P136" s="24"/>
      <c r="Q136" s="16"/>
      <c r="R136" s="24"/>
      <c r="S136" s="30"/>
      <c r="T136" s="28"/>
      <c r="U136" s="16"/>
      <c r="V136" s="31"/>
      <c r="W136" s="23"/>
      <c r="X136" s="24"/>
      <c r="Y136" s="15">
        <f>IF(OR($C136="현금",$C136="개인카드"),K136+M136,0)+IF(OR($C136="현금",$C136="개인카드"),S136,0)+IF(OR($C136="현금",$C136="개인카드"),V136,0)</f>
        <v>0</v>
      </c>
    </row>
    <row r="137" spans="1:25" s="35" customFormat="1" ht="15.95" customHeight="1" x14ac:dyDescent="0.3">
      <c r="A137" s="43"/>
      <c r="B137" s="51"/>
      <c r="C137" s="16"/>
      <c r="D137" s="24"/>
      <c r="E137" s="24"/>
      <c r="F137" s="22"/>
      <c r="G137" s="18"/>
      <c r="H137" s="24"/>
      <c r="I137" s="24"/>
      <c r="J137" s="21"/>
      <c r="K137" s="44">
        <f>IF($G137="자가차량",('04상세'!$H$3*$J137)*120%,IF($G137="법인차량",'04상세'!$H$3*$J137,0))</f>
        <v>0</v>
      </c>
      <c r="L137" s="16"/>
      <c r="M137" s="30"/>
      <c r="N137" s="28"/>
      <c r="O137" s="24"/>
      <c r="P137" s="24"/>
      <c r="Q137" s="16"/>
      <c r="R137" s="24"/>
      <c r="S137" s="30"/>
      <c r="T137" s="28"/>
      <c r="U137" s="16"/>
      <c r="V137" s="31"/>
      <c r="W137" s="23"/>
      <c r="X137" s="24"/>
      <c r="Y137" s="15">
        <f t="shared" si="0"/>
        <v>0</v>
      </c>
    </row>
    <row r="138" spans="1:25" s="35" customFormat="1" ht="15.95" customHeight="1" x14ac:dyDescent="0.3">
      <c r="A138" s="43"/>
      <c r="B138" s="51"/>
      <c r="C138" s="16"/>
      <c r="D138" s="24"/>
      <c r="E138" s="24"/>
      <c r="F138" s="22"/>
      <c r="G138" s="18"/>
      <c r="H138" s="24"/>
      <c r="I138" s="24"/>
      <c r="J138" s="21"/>
      <c r="K138" s="44">
        <f>IF($G138="자가차량",('04상세'!$H$3*$J138)*120%,IF($G138="법인차량",'04상세'!$H$3*$J138,0))</f>
        <v>0</v>
      </c>
      <c r="L138" s="16"/>
      <c r="M138" s="30"/>
      <c r="N138" s="28"/>
      <c r="O138" s="24"/>
      <c r="P138" s="24"/>
      <c r="Q138" s="16"/>
      <c r="R138" s="24"/>
      <c r="S138" s="30"/>
      <c r="T138" s="28"/>
      <c r="U138" s="16"/>
      <c r="V138" s="31"/>
      <c r="W138" s="23"/>
      <c r="X138" s="24"/>
      <c r="Y138" s="15">
        <f t="shared" si="0"/>
        <v>0</v>
      </c>
    </row>
    <row r="139" spans="1:25" s="35" customFormat="1" ht="15.95" customHeight="1" x14ac:dyDescent="0.3">
      <c r="A139" s="43"/>
      <c r="B139" s="51"/>
      <c r="C139" s="16"/>
      <c r="D139" s="24"/>
      <c r="E139" s="24"/>
      <c r="F139" s="22"/>
      <c r="G139" s="18"/>
      <c r="H139" s="24"/>
      <c r="I139" s="24"/>
      <c r="J139" s="21"/>
      <c r="K139" s="44">
        <f>IF($G139="자가차량",('04상세'!$H$3*$J139)*120%,IF($G139="법인차량",'04상세'!$H$3*$J139,0))</f>
        <v>0</v>
      </c>
      <c r="L139" s="16"/>
      <c r="M139" s="30"/>
      <c r="N139" s="28"/>
      <c r="O139" s="24"/>
      <c r="P139" s="24"/>
      <c r="Q139" s="16"/>
      <c r="R139" s="24"/>
      <c r="S139" s="30"/>
      <c r="T139" s="28"/>
      <c r="U139" s="16"/>
      <c r="V139" s="31"/>
      <c r="W139" s="23"/>
      <c r="X139" s="24"/>
      <c r="Y139" s="15">
        <f t="shared" si="0"/>
        <v>0</v>
      </c>
    </row>
    <row r="140" spans="1:25" s="35" customFormat="1" ht="15.95" customHeight="1" x14ac:dyDescent="0.3">
      <c r="A140" s="43"/>
      <c r="B140" s="51"/>
      <c r="C140" s="16"/>
      <c r="D140" s="24"/>
      <c r="E140" s="24"/>
      <c r="F140" s="22"/>
      <c r="G140" s="18"/>
      <c r="H140" s="24"/>
      <c r="I140" s="24"/>
      <c r="J140" s="21"/>
      <c r="K140" s="44">
        <f>IF($G140="자가차량",('04상세'!$H$3*$J140)*120%,IF($G140="법인차량",'04상세'!$H$3*$J140,0))</f>
        <v>0</v>
      </c>
      <c r="L140" s="16"/>
      <c r="M140" s="30"/>
      <c r="N140" s="28"/>
      <c r="O140" s="24"/>
      <c r="P140" s="24"/>
      <c r="Q140" s="16"/>
      <c r="R140" s="24"/>
      <c r="S140" s="30"/>
      <c r="T140" s="28"/>
      <c r="U140" s="16"/>
      <c r="V140" s="31"/>
      <c r="W140" s="23"/>
      <c r="X140" s="24"/>
      <c r="Y140" s="15">
        <f t="shared" si="0"/>
        <v>0</v>
      </c>
    </row>
    <row r="141" spans="1:25" s="35" customFormat="1" ht="15.95" customHeight="1" x14ac:dyDescent="0.3">
      <c r="A141" s="43"/>
      <c r="B141" s="51"/>
      <c r="C141" s="16"/>
      <c r="D141" s="24"/>
      <c r="E141" s="24"/>
      <c r="F141" s="22"/>
      <c r="G141" s="18"/>
      <c r="H141" s="24"/>
      <c r="I141" s="24"/>
      <c r="J141" s="21"/>
      <c r="K141" s="44">
        <f>IF($G141="자가차량",('04상세'!$H$3*$J141)*120%,IF($G141="법인차량",'04상세'!$H$3*$J141,0))</f>
        <v>0</v>
      </c>
      <c r="L141" s="16"/>
      <c r="M141" s="30"/>
      <c r="N141" s="28"/>
      <c r="O141" s="24"/>
      <c r="P141" s="24"/>
      <c r="Q141" s="16"/>
      <c r="R141" s="24"/>
      <c r="S141" s="30"/>
      <c r="T141" s="28"/>
      <c r="U141" s="16"/>
      <c r="V141" s="31"/>
      <c r="W141" s="23"/>
      <c r="X141" s="24"/>
      <c r="Y141" s="15">
        <f t="shared" si="0"/>
        <v>0</v>
      </c>
    </row>
    <row r="142" spans="1:25" s="35" customFormat="1" ht="15.95" customHeight="1" x14ac:dyDescent="0.3">
      <c r="A142" s="43"/>
      <c r="B142" s="51"/>
      <c r="C142" s="16"/>
      <c r="D142" s="24"/>
      <c r="E142" s="24"/>
      <c r="F142" s="22"/>
      <c r="G142" s="18"/>
      <c r="H142" s="24"/>
      <c r="I142" s="24"/>
      <c r="J142" s="21"/>
      <c r="K142" s="44">
        <f>IF($G142="자가차량",('04상세'!$H$3*$J142)*120%,IF($G142="법인차량",'04상세'!$H$3*$J142,0))</f>
        <v>0</v>
      </c>
      <c r="L142" s="16"/>
      <c r="M142" s="30"/>
      <c r="N142" s="28"/>
      <c r="O142" s="24"/>
      <c r="P142" s="24"/>
      <c r="Q142" s="16"/>
      <c r="R142" s="24"/>
      <c r="S142" s="30"/>
      <c r="T142" s="28"/>
      <c r="U142" s="16"/>
      <c r="V142" s="31"/>
      <c r="W142" s="23"/>
      <c r="X142" s="24"/>
      <c r="Y142" s="15">
        <f t="shared" ref="Y142:Y147" si="8">IF(OR($C142="현금",$C142="개인카드"),K142+M142,0)+IF(OR($C142="현금",$C142="개인카드"),S142,0)+IF(OR($C142="현금",$C142="개인카드"),V142,0)</f>
        <v>0</v>
      </c>
    </row>
    <row r="143" spans="1:25" s="35" customFormat="1" ht="15.95" customHeight="1" x14ac:dyDescent="0.3">
      <c r="A143" s="43"/>
      <c r="B143" s="51"/>
      <c r="C143" s="16"/>
      <c r="D143" s="24"/>
      <c r="E143" s="24"/>
      <c r="F143" s="22"/>
      <c r="G143" s="18"/>
      <c r="H143" s="24"/>
      <c r="I143" s="24"/>
      <c r="J143" s="21"/>
      <c r="K143" s="44">
        <f>IF($G143="자가차량",('04상세'!$H$3*$J143)*120%,IF($G143="법인차량",'04상세'!$H$3*$J143,0))</f>
        <v>0</v>
      </c>
      <c r="L143" s="16"/>
      <c r="M143" s="30"/>
      <c r="N143" s="28"/>
      <c r="O143" s="24"/>
      <c r="P143" s="24"/>
      <c r="Q143" s="16"/>
      <c r="R143" s="24"/>
      <c r="S143" s="30"/>
      <c r="T143" s="28"/>
      <c r="U143" s="16"/>
      <c r="V143" s="31"/>
      <c r="W143" s="23"/>
      <c r="X143" s="24"/>
      <c r="Y143" s="15">
        <f t="shared" si="8"/>
        <v>0</v>
      </c>
    </row>
    <row r="144" spans="1:25" s="35" customFormat="1" ht="15.95" customHeight="1" x14ac:dyDescent="0.3">
      <c r="A144" s="43"/>
      <c r="B144" s="20"/>
      <c r="C144" s="20"/>
      <c r="D144" s="20"/>
      <c r="E144" s="21"/>
      <c r="F144" s="22"/>
      <c r="G144" s="23"/>
      <c r="H144" s="24"/>
      <c r="I144" s="24"/>
      <c r="J144" s="21"/>
      <c r="K144" s="44">
        <f>IF($G144="자가차량",('04상세'!$H$3*$J144)*120%,IF($G144="법인차량",'04상세'!$H$3*$J144,0))</f>
        <v>0</v>
      </c>
      <c r="L144" s="24"/>
      <c r="M144" s="30"/>
      <c r="N144" s="23"/>
      <c r="O144" s="24"/>
      <c r="P144" s="24"/>
      <c r="Q144" s="24"/>
      <c r="R144" s="24"/>
      <c r="S144" s="30"/>
      <c r="T144" s="23"/>
      <c r="U144" s="16"/>
      <c r="V144" s="30"/>
      <c r="W144" s="23"/>
      <c r="X144" s="24"/>
      <c r="Y144" s="15">
        <f t="shared" si="8"/>
        <v>0</v>
      </c>
    </row>
    <row r="145" spans="1:25" s="35" customFormat="1" ht="15.95" customHeight="1" x14ac:dyDescent="0.3">
      <c r="A145" s="43"/>
      <c r="B145" s="20"/>
      <c r="C145" s="20"/>
      <c r="D145" s="20"/>
      <c r="E145" s="21"/>
      <c r="F145" s="22"/>
      <c r="G145" s="23"/>
      <c r="H145" s="24"/>
      <c r="I145" s="24"/>
      <c r="J145" s="21"/>
      <c r="K145" s="44">
        <f>IF($G145="자가차량",('04상세'!$H$3*$J145)*120%,IF($G145="법인차량",'04상세'!$H$3*$J145,0))</f>
        <v>0</v>
      </c>
      <c r="L145" s="24"/>
      <c r="M145" s="30"/>
      <c r="N145" s="23"/>
      <c r="O145" s="24"/>
      <c r="P145" s="24"/>
      <c r="Q145" s="24"/>
      <c r="R145" s="24"/>
      <c r="S145" s="30"/>
      <c r="T145" s="23"/>
      <c r="U145" s="16"/>
      <c r="V145" s="30"/>
      <c r="W145" s="23"/>
      <c r="X145" s="24"/>
      <c r="Y145" s="15">
        <f t="shared" si="8"/>
        <v>0</v>
      </c>
    </row>
    <row r="146" spans="1:25" s="35" customFormat="1" ht="15.95" customHeight="1" x14ac:dyDescent="0.3">
      <c r="A146" s="43"/>
      <c r="B146" s="20"/>
      <c r="C146" s="20"/>
      <c r="D146" s="20"/>
      <c r="E146" s="21"/>
      <c r="F146" s="22"/>
      <c r="G146" s="23"/>
      <c r="H146" s="24"/>
      <c r="I146" s="24"/>
      <c r="J146" s="21"/>
      <c r="K146" s="44">
        <f>IF($G146="자가차량",('04상세'!$H$3*$J146)*120%,IF($G146="법인차량",'04상세'!$H$3*$J146,0))</f>
        <v>0</v>
      </c>
      <c r="L146" s="24"/>
      <c r="M146" s="30"/>
      <c r="N146" s="23"/>
      <c r="O146" s="24"/>
      <c r="P146" s="24"/>
      <c r="Q146" s="24"/>
      <c r="R146" s="24"/>
      <c r="S146" s="30"/>
      <c r="T146" s="23"/>
      <c r="U146" s="16"/>
      <c r="V146" s="30"/>
      <c r="W146" s="23"/>
      <c r="X146" s="24"/>
      <c r="Y146" s="15">
        <f t="shared" si="8"/>
        <v>0</v>
      </c>
    </row>
    <row r="147" spans="1:25" s="35" customFormat="1" ht="15.95" customHeight="1" x14ac:dyDescent="0.3">
      <c r="A147" s="43"/>
      <c r="B147" s="20"/>
      <c r="C147" s="20"/>
      <c r="D147" s="20"/>
      <c r="E147" s="21"/>
      <c r="F147" s="22"/>
      <c r="G147" s="23"/>
      <c r="H147" s="24"/>
      <c r="I147" s="24"/>
      <c r="J147" s="21"/>
      <c r="K147" s="44">
        <f>IF($G147="자가차량",('04상세'!$H$3*$J147)*120%,IF($G147="법인차량",'04상세'!$H$3*$J147,0))</f>
        <v>0</v>
      </c>
      <c r="L147" s="24"/>
      <c r="M147" s="30"/>
      <c r="N147" s="23"/>
      <c r="O147" s="24"/>
      <c r="P147" s="24"/>
      <c r="Q147" s="24"/>
      <c r="R147" s="24"/>
      <c r="S147" s="30"/>
      <c r="T147" s="23"/>
      <c r="U147" s="16"/>
      <c r="V147" s="30"/>
      <c r="W147" s="23"/>
      <c r="X147" s="24"/>
      <c r="Y147" s="15">
        <f t="shared" si="8"/>
        <v>0</v>
      </c>
    </row>
    <row r="148" spans="1:25" s="35" customFormat="1" ht="15.95" customHeight="1" x14ac:dyDescent="0.3">
      <c r="A148" s="43"/>
      <c r="B148" s="51"/>
      <c r="C148" s="16"/>
      <c r="D148" s="24"/>
      <c r="E148" s="24"/>
      <c r="F148" s="22"/>
      <c r="G148" s="18"/>
      <c r="H148" s="24"/>
      <c r="I148" s="24"/>
      <c r="J148" s="21"/>
      <c r="K148" s="44">
        <f>IF($G148="자가차량",('04상세'!$H$3*$J148)*120%,IF($G148="법인차량",'04상세'!$H$3*$J148,0))</f>
        <v>0</v>
      </c>
      <c r="L148" s="16"/>
      <c r="M148" s="30"/>
      <c r="N148" s="28"/>
      <c r="O148" s="24"/>
      <c r="P148" s="24"/>
      <c r="Q148" s="16"/>
      <c r="R148" s="24"/>
      <c r="S148" s="30"/>
      <c r="T148" s="28"/>
      <c r="U148" s="16"/>
      <c r="V148" s="31"/>
      <c r="W148" s="23"/>
      <c r="X148" s="24"/>
      <c r="Y148" s="15">
        <f t="shared" si="0"/>
        <v>0</v>
      </c>
    </row>
    <row r="149" spans="1:25" s="35" customFormat="1" ht="15.95" customHeight="1" x14ac:dyDescent="0.3">
      <c r="A149" s="43"/>
      <c r="B149" s="51"/>
      <c r="C149" s="16"/>
      <c r="D149" s="24"/>
      <c r="E149" s="24"/>
      <c r="F149" s="22"/>
      <c r="G149" s="18"/>
      <c r="H149" s="24"/>
      <c r="I149" s="24"/>
      <c r="J149" s="21"/>
      <c r="K149" s="44">
        <f>IF($G149="자가차량",('04상세'!$H$3*$J149)*120%,IF($G149="법인차량",'04상세'!$H$3*$J149,0))</f>
        <v>0</v>
      </c>
      <c r="L149" s="16"/>
      <c r="M149" s="30"/>
      <c r="N149" s="28"/>
      <c r="O149" s="24"/>
      <c r="P149" s="24"/>
      <c r="Q149" s="16"/>
      <c r="R149" s="24"/>
      <c r="S149" s="30"/>
      <c r="T149" s="28"/>
      <c r="U149" s="16"/>
      <c r="V149" s="31"/>
      <c r="W149" s="23"/>
      <c r="X149" s="24"/>
      <c r="Y149" s="15">
        <f t="shared" si="0"/>
        <v>0</v>
      </c>
    </row>
    <row r="150" spans="1:25" s="35" customFormat="1" ht="15.95" customHeight="1" x14ac:dyDescent="0.3">
      <c r="A150" s="43"/>
      <c r="B150" s="20"/>
      <c r="C150" s="20"/>
      <c r="D150" s="20"/>
      <c r="E150" s="21"/>
      <c r="F150" s="22"/>
      <c r="G150" s="23"/>
      <c r="H150" s="24"/>
      <c r="I150" s="24"/>
      <c r="J150" s="21"/>
      <c r="K150" s="44">
        <f>IF($G150="자가차량",('04상세'!$H$3*$J150)*120%,IF($G150="법인차량",'04상세'!$H$3*$J150,0))</f>
        <v>0</v>
      </c>
      <c r="L150" s="24"/>
      <c r="M150" s="30"/>
      <c r="N150" s="23"/>
      <c r="O150" s="24"/>
      <c r="P150" s="24"/>
      <c r="Q150" s="24"/>
      <c r="R150" s="24"/>
      <c r="S150" s="30"/>
      <c r="T150" s="23"/>
      <c r="U150" s="16"/>
      <c r="V150" s="30"/>
      <c r="W150" s="23"/>
      <c r="X150" s="24"/>
      <c r="Y150" s="15">
        <f t="shared" si="0"/>
        <v>0</v>
      </c>
    </row>
    <row r="151" spans="1:25" s="35" customFormat="1" ht="15.95" customHeight="1" x14ac:dyDescent="0.3">
      <c r="A151" s="43"/>
      <c r="B151" s="20"/>
      <c r="C151" s="20"/>
      <c r="D151" s="20"/>
      <c r="E151" s="21"/>
      <c r="F151" s="22"/>
      <c r="G151" s="23"/>
      <c r="H151" s="24"/>
      <c r="I151" s="24"/>
      <c r="J151" s="21"/>
      <c r="K151" s="44">
        <f>IF($G151="자가차량",('04상세'!$H$3*$J151)*120%,IF($G151="법인차량",'04상세'!$H$3*$J151,0))</f>
        <v>0</v>
      </c>
      <c r="L151" s="24"/>
      <c r="M151" s="30"/>
      <c r="N151" s="23"/>
      <c r="O151" s="24"/>
      <c r="P151" s="24"/>
      <c r="Q151" s="24"/>
      <c r="R151" s="24"/>
      <c r="S151" s="30"/>
      <c r="T151" s="23"/>
      <c r="U151" s="16"/>
      <c r="V151" s="30"/>
      <c r="W151" s="23"/>
      <c r="X151" s="24"/>
      <c r="Y151" s="15">
        <f t="shared" si="0"/>
        <v>0</v>
      </c>
    </row>
    <row r="152" spans="1:25" s="35" customFormat="1" ht="15.95" customHeight="1" x14ac:dyDescent="0.3">
      <c r="A152" s="43"/>
      <c r="B152" s="20"/>
      <c r="C152" s="20"/>
      <c r="D152" s="20"/>
      <c r="E152" s="21"/>
      <c r="F152" s="22"/>
      <c r="G152" s="23"/>
      <c r="H152" s="24"/>
      <c r="I152" s="24"/>
      <c r="J152" s="21"/>
      <c r="K152" s="44">
        <f>IF($G152="자가차량",('04상세'!$H$3*$J152)*120%,IF($G152="법인차량",'04상세'!$H$3*$J152,0))</f>
        <v>0</v>
      </c>
      <c r="L152" s="24"/>
      <c r="M152" s="30"/>
      <c r="N152" s="23"/>
      <c r="O152" s="24"/>
      <c r="P152" s="24"/>
      <c r="Q152" s="24"/>
      <c r="R152" s="24"/>
      <c r="S152" s="30"/>
      <c r="T152" s="23"/>
      <c r="U152" s="16"/>
      <c r="V152" s="30"/>
      <c r="W152" s="23"/>
      <c r="X152" s="24"/>
      <c r="Y152" s="15">
        <f t="shared" si="0"/>
        <v>0</v>
      </c>
    </row>
    <row r="153" spans="1:25" s="35" customFormat="1" ht="15.95" customHeight="1" x14ac:dyDescent="0.3">
      <c r="A153" s="43"/>
      <c r="B153" s="20"/>
      <c r="C153" s="20"/>
      <c r="D153" s="20"/>
      <c r="E153" s="21"/>
      <c r="F153" s="22"/>
      <c r="G153" s="23"/>
      <c r="H153" s="24"/>
      <c r="I153" s="24"/>
      <c r="J153" s="21"/>
      <c r="K153" s="44">
        <f>IF($G153="자가차량",('04상세'!$H$3*$J153)*120%,IF($G153="법인차량",'04상세'!$H$3*$J153,0))</f>
        <v>0</v>
      </c>
      <c r="L153" s="24"/>
      <c r="M153" s="30"/>
      <c r="N153" s="23"/>
      <c r="O153" s="24"/>
      <c r="P153" s="24"/>
      <c r="Q153" s="24"/>
      <c r="R153" s="24"/>
      <c r="S153" s="30"/>
      <c r="T153" s="23"/>
      <c r="U153" s="16"/>
      <c r="V153" s="30"/>
      <c r="W153" s="23"/>
      <c r="X153" s="24"/>
      <c r="Y153" s="15">
        <f t="shared" si="0"/>
        <v>0</v>
      </c>
    </row>
    <row r="154" spans="1:25" s="35" customFormat="1" ht="15.95" customHeight="1" x14ac:dyDescent="0.3">
      <c r="A154" s="43"/>
      <c r="B154" s="20"/>
      <c r="C154" s="20"/>
      <c r="D154" s="20"/>
      <c r="E154" s="21"/>
      <c r="F154" s="22"/>
      <c r="G154" s="23"/>
      <c r="H154" s="24"/>
      <c r="I154" s="24"/>
      <c r="J154" s="21"/>
      <c r="K154" s="44">
        <f>IF($G154="자가차량",('04상세'!$H$3*$J154)*120%,IF($G154="법인차량",'04상세'!$H$3*$J154,0))</f>
        <v>0</v>
      </c>
      <c r="L154" s="24"/>
      <c r="M154" s="30"/>
      <c r="N154" s="23"/>
      <c r="O154" s="24"/>
      <c r="P154" s="24"/>
      <c r="Q154" s="24"/>
      <c r="R154" s="24"/>
      <c r="S154" s="30"/>
      <c r="T154" s="23"/>
      <c r="U154" s="16"/>
      <c r="V154" s="30"/>
      <c r="W154" s="23"/>
      <c r="X154" s="24"/>
      <c r="Y154" s="15">
        <f t="shared" si="0"/>
        <v>0</v>
      </c>
    </row>
    <row r="155" spans="1:25" s="35" customFormat="1" ht="15.95" customHeight="1" thickBot="1" x14ac:dyDescent="0.35">
      <c r="A155" s="43"/>
      <c r="B155" s="52"/>
      <c r="C155" s="20"/>
      <c r="D155" s="20"/>
      <c r="E155" s="21"/>
      <c r="F155" s="22"/>
      <c r="G155" s="18"/>
      <c r="H155" s="25"/>
      <c r="I155" s="25"/>
      <c r="J155" s="26"/>
      <c r="K155" s="44">
        <f>IF($G155="자가차량",('04상세'!$H$3*$J155)*120%,IF($G155="법인차량",'04상세'!$H$3*$J155,0))</f>
        <v>0</v>
      </c>
      <c r="L155" s="16"/>
      <c r="M155" s="32"/>
      <c r="N155" s="28"/>
      <c r="O155" s="25"/>
      <c r="P155" s="25"/>
      <c r="Q155" s="16"/>
      <c r="R155" s="25"/>
      <c r="S155" s="32"/>
      <c r="T155" s="28"/>
      <c r="U155" s="16"/>
      <c r="V155" s="33"/>
      <c r="W155" s="34"/>
      <c r="X155" s="25"/>
      <c r="Y155" s="15">
        <f t="shared" si="0"/>
        <v>0</v>
      </c>
    </row>
    <row r="156" spans="1:25" s="1" customFormat="1" ht="15.95" customHeight="1" thickBot="1" x14ac:dyDescent="0.35">
      <c r="A156" s="130" t="s">
        <v>30</v>
      </c>
      <c r="B156" s="131"/>
      <c r="C156" s="131"/>
      <c r="D156" s="131"/>
      <c r="E156" s="131"/>
      <c r="F156" s="132"/>
      <c r="G156" s="38"/>
      <c r="H156" s="39"/>
      <c r="I156" s="39"/>
      <c r="J156" s="40"/>
      <c r="K156" s="45">
        <f>SUBTOTAL(109,K7:K155)</f>
        <v>0</v>
      </c>
      <c r="L156" s="46"/>
      <c r="M156" s="47">
        <f>SUBTOTAL(109,M7:M155)</f>
        <v>0</v>
      </c>
      <c r="N156" s="48"/>
      <c r="O156" s="46"/>
      <c r="P156" s="46"/>
      <c r="Q156" s="46"/>
      <c r="R156" s="46"/>
      <c r="S156" s="47">
        <f>SUBTOTAL(109,S7:S155)</f>
        <v>0</v>
      </c>
      <c r="T156" s="48"/>
      <c r="U156" s="46"/>
      <c r="V156" s="49">
        <f>SUBTOTAL(109,V7:V155)</f>
        <v>0</v>
      </c>
      <c r="W156" s="48"/>
      <c r="X156" s="46"/>
      <c r="Y156" s="47">
        <f>SUBTOTAL(109,Y7:Y155)</f>
        <v>0</v>
      </c>
    </row>
    <row r="157" spans="1:25" ht="15.95" customHeight="1" x14ac:dyDescent="0.3">
      <c r="A157" s="81"/>
      <c r="B157" s="81"/>
      <c r="C157" s="81"/>
      <c r="D157" s="81"/>
      <c r="E157" s="81"/>
      <c r="F157" s="81"/>
      <c r="V157" s="2"/>
      <c r="W157" s="2"/>
    </row>
    <row r="158" spans="1:25" ht="13.5" customHeight="1" x14ac:dyDescent="0.3">
      <c r="V158" s="2"/>
      <c r="W158" s="2"/>
    </row>
    <row r="159" spans="1:25" ht="13.5" customHeight="1" x14ac:dyDescent="0.3">
      <c r="V159" s="2"/>
      <c r="W159" s="2"/>
    </row>
    <row r="160" spans="1:25" ht="13.5" customHeight="1" x14ac:dyDescent="0.3">
      <c r="V160" s="2"/>
      <c r="W160" s="2"/>
    </row>
    <row r="161" spans="22:23" ht="13.5" customHeight="1" x14ac:dyDescent="0.3">
      <c r="V161" s="2"/>
      <c r="W161" s="2"/>
    </row>
    <row r="162" spans="22:23" ht="13.5" customHeight="1" x14ac:dyDescent="0.3">
      <c r="V162" s="2"/>
      <c r="W162" s="2"/>
    </row>
    <row r="163" spans="22:23" ht="13.5" customHeight="1" x14ac:dyDescent="0.3">
      <c r="V163" s="2"/>
      <c r="W163" s="2"/>
    </row>
    <row r="164" spans="22:23" ht="13.5" customHeight="1" x14ac:dyDescent="0.3">
      <c r="V164" s="2"/>
      <c r="W164" s="2"/>
    </row>
    <row r="165" spans="22:23" ht="13.5" customHeight="1" x14ac:dyDescent="0.3">
      <c r="V165" s="2"/>
      <c r="W165" s="2"/>
    </row>
    <row r="166" spans="22:23" ht="13.5" customHeight="1" x14ac:dyDescent="0.3">
      <c r="V166" s="2"/>
      <c r="W166" s="2"/>
    </row>
    <row r="167" spans="22:23" ht="13.5" customHeight="1" x14ac:dyDescent="0.3">
      <c r="V167" s="2"/>
      <c r="W167" s="2"/>
    </row>
    <row r="168" spans="22:23" ht="13.5" customHeight="1" x14ac:dyDescent="0.3">
      <c r="V168" s="2"/>
      <c r="W168" s="2"/>
    </row>
    <row r="169" spans="22:23" ht="13.5" customHeight="1" x14ac:dyDescent="0.3">
      <c r="V169" s="2"/>
      <c r="W169" s="2"/>
    </row>
    <row r="170" spans="22:23" ht="13.5" customHeight="1" x14ac:dyDescent="0.3">
      <c r="V170" s="2"/>
      <c r="W170" s="2"/>
    </row>
    <row r="171" spans="22:23" ht="13.5" customHeight="1" x14ac:dyDescent="0.3">
      <c r="V171" s="2"/>
      <c r="W171" s="2"/>
    </row>
    <row r="172" spans="22:23" ht="13.5" customHeight="1" x14ac:dyDescent="0.3">
      <c r="V172" s="2"/>
      <c r="W172" s="2"/>
    </row>
    <row r="173" spans="22:23" ht="13.5" customHeight="1" x14ac:dyDescent="0.3">
      <c r="V173" s="2"/>
      <c r="W173" s="2"/>
    </row>
    <row r="174" spans="22:23" ht="13.5" customHeight="1" x14ac:dyDescent="0.3">
      <c r="V174" s="2"/>
      <c r="W174" s="2"/>
    </row>
    <row r="175" spans="22:23" ht="13.5" customHeight="1" x14ac:dyDescent="0.3">
      <c r="V175" s="2"/>
      <c r="W175" s="2"/>
    </row>
    <row r="176" spans="22:23" ht="13.5" customHeight="1" x14ac:dyDescent="0.3">
      <c r="V176" s="2"/>
      <c r="W176" s="2"/>
    </row>
    <row r="177" spans="22:23" ht="13.5" customHeight="1" x14ac:dyDescent="0.3">
      <c r="V177" s="2"/>
      <c r="W177" s="2"/>
    </row>
    <row r="178" spans="22:23" ht="13.5" customHeight="1" x14ac:dyDescent="0.3">
      <c r="V178" s="2"/>
      <c r="W178" s="2"/>
    </row>
    <row r="179" spans="22:23" ht="13.5" customHeight="1" x14ac:dyDescent="0.3">
      <c r="V179" s="2"/>
      <c r="W179" s="2"/>
    </row>
    <row r="180" spans="22:23" ht="13.5" customHeight="1" x14ac:dyDescent="0.3">
      <c r="V180" s="2"/>
      <c r="W180" s="2"/>
    </row>
    <row r="181" spans="22:23" ht="13.5" customHeight="1" x14ac:dyDescent="0.3">
      <c r="V181" s="2"/>
      <c r="W181" s="2"/>
    </row>
    <row r="182" spans="22:23" ht="13.5" customHeight="1" x14ac:dyDescent="0.3">
      <c r="V182" s="2"/>
      <c r="W182" s="2"/>
    </row>
    <row r="183" spans="22:23" ht="13.5" customHeight="1" x14ac:dyDescent="0.3">
      <c r="V183" s="2"/>
      <c r="W183" s="2"/>
    </row>
    <row r="184" spans="22:23" ht="13.5" customHeight="1" x14ac:dyDescent="0.3">
      <c r="V184" s="2"/>
      <c r="W184" s="2"/>
    </row>
    <row r="185" spans="22:23" ht="13.5" customHeight="1" x14ac:dyDescent="0.3">
      <c r="V185" s="2"/>
      <c r="W185" s="2"/>
    </row>
    <row r="186" spans="22:23" ht="13.5" customHeight="1" x14ac:dyDescent="0.3">
      <c r="V186" s="2"/>
      <c r="W186" s="2"/>
    </row>
    <row r="187" spans="22:23" ht="13.5" customHeight="1" x14ac:dyDescent="0.3">
      <c r="V187" s="2"/>
      <c r="W187" s="2"/>
    </row>
    <row r="188" spans="22:23" ht="13.5" customHeight="1" x14ac:dyDescent="0.3">
      <c r="V188" s="2"/>
      <c r="W188" s="2"/>
    </row>
    <row r="189" spans="22:23" ht="13.5" customHeight="1" x14ac:dyDescent="0.3">
      <c r="V189" s="2"/>
      <c r="W189" s="2"/>
    </row>
    <row r="190" spans="22:23" ht="13.5" customHeight="1" x14ac:dyDescent="0.3">
      <c r="V190" s="2"/>
      <c r="W190" s="2"/>
    </row>
    <row r="191" spans="22:23" ht="13.5" customHeight="1" x14ac:dyDescent="0.3"/>
  </sheetData>
  <sheetProtection algorithmName="SHA-512" hashValue="rUxHTU4mt8+EVAbrhbxdtup1r+DbV2DXyx1+4ApAT5OxiLLR3QsNOUKvCt+Kfyks4Y1FoVR/hPEzbC6zJm54yg==" saltValue="QmL7/6Hpi9PSXtp2MVnxqQ==" spinCount="100000" sheet="1" objects="1" scenarios="1" formatCells="0" formatColumns="0" formatRows="0" insertColumns="0" insertRows="0" insertHyperlinks="0" deleteColumns="0" deleteRows="0" sort="0"/>
  <mergeCells count="8">
    <mergeCell ref="A156:F156"/>
    <mergeCell ref="A1:Y1"/>
    <mergeCell ref="L2:L3"/>
    <mergeCell ref="A5:F5"/>
    <mergeCell ref="G5:M5"/>
    <mergeCell ref="N5:S5"/>
    <mergeCell ref="T5:V5"/>
    <mergeCell ref="W5:Y5"/>
  </mergeCells>
  <phoneticPr fontId="1" type="noConversion"/>
  <conditionalFormatting sqref="G7:M155">
    <cfRule type="expression" dxfId="26" priority="3">
      <formula>$B7="차량경비"</formula>
    </cfRule>
  </conditionalFormatting>
  <conditionalFormatting sqref="N7:S155">
    <cfRule type="expression" dxfId="25" priority="2">
      <formula>OR($B7="여비교통비",$B7="프로젝트경비")</formula>
    </cfRule>
  </conditionalFormatting>
  <conditionalFormatting sqref="T7:V155">
    <cfRule type="expression" dxfId="24" priority="1">
      <formula>$B7="접대비"</formula>
    </cfRule>
  </conditionalFormatting>
  <dataValidations count="12">
    <dataValidation type="list" allowBlank="1" showInputMessage="1" showErrorMessage="1" sqref="F3" xr:uid="{00000000-0002-0000-0800-000000000000}">
      <formula1>"휘발유, 경유, LPG"</formula1>
    </dataValidation>
    <dataValidation type="list" allowBlank="1" showInputMessage="1" showErrorMessage="1" sqref="N156:Q156" xr:uid="{00000000-0002-0000-0800-000001000000}">
      <formula1>사용구분1</formula1>
    </dataValidation>
    <dataValidation type="list" allowBlank="1" showInputMessage="1" showErrorMessage="1" sqref="L7:L155" xr:uid="{00000000-0002-0000-0800-000002000000}">
      <formula1>"주차비, 통행료, 주유비"</formula1>
    </dataValidation>
    <dataValidation type="list" allowBlank="1" showInputMessage="1" showErrorMessage="1" sqref="U7:U155" xr:uid="{00000000-0002-0000-0800-000003000000}">
      <formula1>"승인, 미승인"</formula1>
    </dataValidation>
    <dataValidation type="list" allowBlank="1" showInputMessage="1" showErrorMessage="1" sqref="T7:T155" xr:uid="{00000000-0002-0000-0800-000004000000}">
      <formula1>"매출 전 접대, 매출 후 접대, 기타"</formula1>
    </dataValidation>
    <dataValidation type="list" allowBlank="1" showInputMessage="1" showErrorMessage="1" sqref="Q7:Q155" xr:uid="{00000000-0002-0000-0800-000005000000}">
      <formula1>"물품구매비, 숙박비, 조식비, 석식비, 내부회식비, 외부회식비"</formula1>
    </dataValidation>
    <dataValidation type="list" allowBlank="1" showInputMessage="1" showErrorMessage="1" sqref="N7:N155" xr:uid="{00000000-0002-0000-0800-000006000000}">
      <formula1>"버스, 기차, 택시, 지하철, 항공, 선박"</formula1>
    </dataValidation>
    <dataValidation type="list" allowBlank="1" showInputMessage="1" showErrorMessage="1" sqref="G7:G155" xr:uid="{00000000-0002-0000-0800-000007000000}">
      <formula1>"자가차량, 법인차량"</formula1>
    </dataValidation>
    <dataValidation type="list" allowBlank="1" showInputMessage="1" showErrorMessage="1" sqref="C7:C155" xr:uid="{00000000-0002-0000-0800-000008000000}">
      <formula1>"개인카드, 현금, 법인카드"</formula1>
    </dataValidation>
    <dataValidation type="list" allowBlank="1" showInputMessage="1" showErrorMessage="1" sqref="B7:B155" xr:uid="{00000000-0002-0000-0800-000009000000}">
      <formula1>"차량경비, 여비교통비, 프로젝트경비, 접대비"</formula1>
    </dataValidation>
    <dataValidation type="list" allowBlank="1" showInputMessage="1" showErrorMessage="1" sqref="D2" xr:uid="{00000000-0002-0000-0800-00000A000000}">
      <formula1>"솔리드이엔지, 시스템뱅크, 광주시스템뱅크"</formula1>
    </dataValidation>
    <dataValidation type="list" allowBlank="1" showInputMessage="1" showErrorMessage="1" sqref="F2" xr:uid="{00000000-0002-0000-0800-00000B000000}">
      <formula1>"경영관리본부, 3DPLM사업부문, 솔루션사업부문, 미래사업연구부문, 미래경영기획부문, 커뮤니케이션본부"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horizontalDpi="4294967293" verticalDpi="4294967293" r:id="rId1"/>
  <rowBreaks count="2" manualBreakCount="2">
    <brk id="56" max="24" man="1"/>
    <brk id="106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25</vt:i4>
      </vt:variant>
    </vt:vector>
  </HeadingPairs>
  <TitlesOfParts>
    <vt:vector size="50" baseType="lpstr">
      <vt:lpstr>Report</vt:lpstr>
      <vt:lpstr>01표지</vt:lpstr>
      <vt:lpstr>01상세</vt:lpstr>
      <vt:lpstr>02표지</vt:lpstr>
      <vt:lpstr>02상세</vt:lpstr>
      <vt:lpstr>03표지</vt:lpstr>
      <vt:lpstr>03상세</vt:lpstr>
      <vt:lpstr>04표지</vt:lpstr>
      <vt:lpstr>04상세</vt:lpstr>
      <vt:lpstr>05표지</vt:lpstr>
      <vt:lpstr>05상세</vt:lpstr>
      <vt:lpstr>06표지</vt:lpstr>
      <vt:lpstr>06상세</vt:lpstr>
      <vt:lpstr>07표지</vt:lpstr>
      <vt:lpstr>07상세</vt:lpstr>
      <vt:lpstr>08표지</vt:lpstr>
      <vt:lpstr>08상세</vt:lpstr>
      <vt:lpstr>09표지</vt:lpstr>
      <vt:lpstr>09상세</vt:lpstr>
      <vt:lpstr>10표지</vt:lpstr>
      <vt:lpstr>10상세</vt:lpstr>
      <vt:lpstr>11표지</vt:lpstr>
      <vt:lpstr>11상세</vt:lpstr>
      <vt:lpstr>12표지</vt:lpstr>
      <vt:lpstr>12상세</vt:lpstr>
      <vt:lpstr>'01상세'!Print_Area</vt:lpstr>
      <vt:lpstr>'01표지'!Print_Area</vt:lpstr>
      <vt:lpstr>'02상세'!Print_Area</vt:lpstr>
      <vt:lpstr>'02표지'!Print_Area</vt:lpstr>
      <vt:lpstr>'03상세'!Print_Area</vt:lpstr>
      <vt:lpstr>'03표지'!Print_Area</vt:lpstr>
      <vt:lpstr>'04상세'!Print_Area</vt:lpstr>
      <vt:lpstr>'04표지'!Print_Area</vt:lpstr>
      <vt:lpstr>'05상세'!Print_Area</vt:lpstr>
      <vt:lpstr>'05표지'!Print_Area</vt:lpstr>
      <vt:lpstr>'06상세'!Print_Area</vt:lpstr>
      <vt:lpstr>'06표지'!Print_Area</vt:lpstr>
      <vt:lpstr>'07상세'!Print_Area</vt:lpstr>
      <vt:lpstr>'07표지'!Print_Area</vt:lpstr>
      <vt:lpstr>'08상세'!Print_Area</vt:lpstr>
      <vt:lpstr>'08표지'!Print_Area</vt:lpstr>
      <vt:lpstr>'09상세'!Print_Area</vt:lpstr>
      <vt:lpstr>'09표지'!Print_Area</vt:lpstr>
      <vt:lpstr>'10상세'!Print_Area</vt:lpstr>
      <vt:lpstr>'10표지'!Print_Area</vt:lpstr>
      <vt:lpstr>'11상세'!Print_Area</vt:lpstr>
      <vt:lpstr>'11표지'!Print_Area</vt:lpstr>
      <vt:lpstr>'12상세'!Print_Area</vt:lpstr>
      <vt:lpstr>'12표지'!Print_Area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</dc:creator>
  <cp:lastModifiedBy>이 정원</cp:lastModifiedBy>
  <cp:lastPrinted>2023-12-14T02:11:23Z</cp:lastPrinted>
  <dcterms:created xsi:type="dcterms:W3CDTF">2014-02-25T08:36:05Z</dcterms:created>
  <dcterms:modified xsi:type="dcterms:W3CDTF">2024-02-13T06:58:46Z</dcterms:modified>
</cp:coreProperties>
</file>