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080E3B-F2C8-46F7-B05F-3E85BBC60305}" xr6:coauthVersionLast="47" xr6:coauthVersionMax="47" xr10:uidLastSave="{00000000-0000-0000-0000-000000000000}"/>
  <bookViews>
    <workbookView xWindow="-108" yWindow="-108" windowWidth="23256" windowHeight="12576" tabRatio="712" xr2:uid="{202AE21D-AAF0-40B0-8733-C07A6E5451AA}"/>
  </bookViews>
  <sheets>
    <sheet name="Country Rankings" sheetId="8" r:id="rId1"/>
    <sheet name="Official Medal Table" sheetId="1" r:id="rId2"/>
    <sheet name="Each Gender Podiums" sheetId="4" r:id="rId3"/>
    <sheet name="Each Gender Events" sheetId="6" r:id="rId4"/>
    <sheet name="Countries" sheetId="5" r:id="rId5"/>
    <sheet name="Medal values" sheetId="2" r:id="rId6"/>
    <sheet name="Sheet3" sheetId="3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F2" i="8"/>
  <c r="C3" i="4"/>
  <c r="A30" i="6"/>
  <c r="A29" i="6"/>
  <c r="C6" i="4" l="1"/>
  <c r="C5" i="4"/>
  <c r="D2" i="8"/>
  <c r="E28" i="8" s="1"/>
  <c r="G28" i="8"/>
  <c r="A28" i="6"/>
  <c r="AK2" i="6"/>
  <c r="AJ2" i="6"/>
  <c r="AK1" i="6"/>
  <c r="AJ1" i="6"/>
  <c r="AJ3" i="4"/>
  <c r="A9" i="6"/>
  <c r="E15" i="8" l="1"/>
  <c r="G15" i="8"/>
  <c r="AJ29" i="6"/>
  <c r="AJ28" i="6"/>
  <c r="AJ23" i="6"/>
  <c r="AJ11" i="6"/>
  <c r="AJ7" i="6"/>
  <c r="AJ3" i="6"/>
  <c r="AJ10" i="6"/>
  <c r="AJ6" i="6"/>
  <c r="AJ13" i="6"/>
  <c r="AJ30" i="6"/>
  <c r="AJ16" i="6"/>
  <c r="AJ12" i="6"/>
  <c r="AJ8" i="6"/>
  <c r="AJ4" i="6"/>
  <c r="AJ5" i="6"/>
  <c r="AJ9" i="6"/>
  <c r="AK29" i="6"/>
  <c r="AK21" i="6"/>
  <c r="AK17" i="6"/>
  <c r="AK28" i="6"/>
  <c r="AK30" i="6"/>
  <c r="AK26" i="6"/>
  <c r="AK23" i="6"/>
  <c r="AK10" i="6"/>
  <c r="AK6" i="6"/>
  <c r="AK9" i="6"/>
  <c r="AK19" i="6"/>
  <c r="AK13" i="6"/>
  <c r="AK8" i="6"/>
  <c r="AK4" i="6"/>
  <c r="AK27" i="6"/>
  <c r="AK11" i="6"/>
  <c r="AK12" i="6"/>
  <c r="AK7" i="6"/>
  <c r="AK5" i="6"/>
  <c r="AK3" i="6"/>
  <c r="G29" i="8"/>
  <c r="E29" i="8"/>
  <c r="E26" i="8"/>
  <c r="E24" i="8"/>
  <c r="E9" i="8"/>
  <c r="E14" i="8"/>
  <c r="E19" i="8"/>
  <c r="E13" i="8"/>
  <c r="E4" i="8"/>
  <c r="E21" i="8"/>
  <c r="E10" i="8"/>
  <c r="E5" i="8"/>
  <c r="E11" i="8"/>
  <c r="E20" i="8"/>
  <c r="E12" i="8"/>
  <c r="E3" i="8"/>
  <c r="E18" i="8"/>
  <c r="E23" i="8"/>
  <c r="E17" i="8"/>
  <c r="E7" i="8"/>
  <c r="E2" i="8"/>
  <c r="E27" i="8"/>
  <c r="E25" i="8"/>
  <c r="E8" i="8"/>
  <c r="E22" i="8"/>
  <c r="E16" i="8"/>
  <c r="E6" i="8"/>
  <c r="G19" i="8"/>
  <c r="G20" i="8"/>
  <c r="G27" i="8"/>
  <c r="G25" i="8"/>
  <c r="G23" i="8"/>
  <c r="G26" i="8"/>
  <c r="G5" i="8"/>
  <c r="G10" i="8"/>
  <c r="G21" i="8"/>
  <c r="G8" i="8"/>
  <c r="G3" i="8"/>
  <c r="G12" i="8"/>
  <c r="G4" i="8"/>
  <c r="G13" i="8"/>
  <c r="G9" i="8"/>
  <c r="G14" i="8"/>
  <c r="G24" i="8"/>
  <c r="G11" i="8"/>
  <c r="G18" i="8"/>
  <c r="G6" i="8"/>
  <c r="G16" i="8"/>
  <c r="G22" i="8"/>
  <c r="G2" i="8"/>
  <c r="G7" i="8"/>
  <c r="G17" i="8"/>
  <c r="AG3" i="4"/>
  <c r="AG5" i="4" s="1"/>
  <c r="AB3" i="4"/>
  <c r="AB6" i="4" s="1"/>
  <c r="M3" i="4"/>
  <c r="M5" i="4" s="1"/>
  <c r="F3" i="4"/>
  <c r="AM2" i="6"/>
  <c r="AL2" i="6"/>
  <c r="AM1" i="6"/>
  <c r="AL1" i="6"/>
  <c r="AI2" i="6"/>
  <c r="AF2" i="6"/>
  <c r="AE2" i="6"/>
  <c r="AD2" i="6"/>
  <c r="Z2" i="6"/>
  <c r="W2" i="6"/>
  <c r="V2" i="6"/>
  <c r="U2" i="6"/>
  <c r="R2" i="6"/>
  <c r="Q2" i="6"/>
  <c r="N2" i="6"/>
  <c r="K2" i="6"/>
  <c r="J2" i="6"/>
  <c r="I2" i="6"/>
  <c r="H2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C1" i="6"/>
  <c r="D1" i="6"/>
  <c r="B2" i="6"/>
  <c r="A27" i="6"/>
  <c r="AJ27" i="6" s="1"/>
  <c r="A26" i="6"/>
  <c r="AJ26" i="6" s="1"/>
  <c r="A25" i="6"/>
  <c r="AJ25" i="6" s="1"/>
  <c r="A24" i="6"/>
  <c r="AK24" i="6" s="1"/>
  <c r="A23" i="6"/>
  <c r="A22" i="6"/>
  <c r="AJ22" i="6" s="1"/>
  <c r="A21" i="6"/>
  <c r="AJ21" i="6" s="1"/>
  <c r="A20" i="6"/>
  <c r="AJ20" i="6" s="1"/>
  <c r="A19" i="6"/>
  <c r="AJ19" i="6" s="1"/>
  <c r="A18" i="6"/>
  <c r="AJ18" i="6" s="1"/>
  <c r="A17" i="6"/>
  <c r="AJ17" i="6" s="1"/>
  <c r="A16" i="6"/>
  <c r="AK16" i="6" s="1"/>
  <c r="A15" i="6"/>
  <c r="C7" i="4" s="1"/>
  <c r="A14" i="6"/>
  <c r="AJ14" i="6" s="1"/>
  <c r="A13" i="6"/>
  <c r="A12" i="6"/>
  <c r="A11" i="6"/>
  <c r="A10" i="6"/>
  <c r="A8" i="6"/>
  <c r="A7" i="6"/>
  <c r="A6" i="6"/>
  <c r="A5" i="6"/>
  <c r="A4" i="6"/>
  <c r="A3" i="6"/>
  <c r="A45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2" i="1"/>
  <c r="A13" i="1"/>
  <c r="A2" i="1"/>
  <c r="A3" i="1"/>
  <c r="A4" i="1"/>
  <c r="A5" i="1"/>
  <c r="A6" i="1"/>
  <c r="A7" i="1"/>
  <c r="A8" i="1"/>
  <c r="A9" i="1"/>
  <c r="A10" i="1"/>
  <c r="A11" i="1"/>
  <c r="AK14" i="6" l="1"/>
  <c r="AK18" i="6"/>
  <c r="AK22" i="6"/>
  <c r="AK25" i="6"/>
  <c r="AJ24" i="6"/>
  <c r="AK20" i="6"/>
  <c r="AJ15" i="6"/>
  <c r="AK15" i="6"/>
  <c r="C8" i="4"/>
  <c r="J30" i="6"/>
  <c r="J26" i="6"/>
  <c r="J22" i="6"/>
  <c r="J18" i="6"/>
  <c r="J29" i="6"/>
  <c r="J25" i="6"/>
  <c r="J21" i="6"/>
  <c r="J28" i="6"/>
  <c r="J24" i="6"/>
  <c r="J20" i="6"/>
  <c r="J16" i="6"/>
  <c r="J12" i="6"/>
  <c r="J8" i="6"/>
  <c r="J4" i="6"/>
  <c r="J19" i="6"/>
  <c r="J17" i="6"/>
  <c r="J11" i="6"/>
  <c r="J7" i="6"/>
  <c r="J3" i="6"/>
  <c r="J15" i="6"/>
  <c r="J27" i="6"/>
  <c r="J14" i="6"/>
  <c r="J9" i="6"/>
  <c r="J5" i="6"/>
  <c r="J6" i="6"/>
  <c r="J10" i="6"/>
  <c r="J13" i="6"/>
  <c r="J23" i="6"/>
  <c r="R30" i="6"/>
  <c r="R26" i="6"/>
  <c r="R22" i="6"/>
  <c r="R18" i="6"/>
  <c r="R14" i="6"/>
  <c r="R29" i="6"/>
  <c r="R25" i="6"/>
  <c r="R21" i="6"/>
  <c r="R28" i="6"/>
  <c r="R24" i="6"/>
  <c r="R20" i="6"/>
  <c r="R16" i="6"/>
  <c r="R12" i="6"/>
  <c r="R8" i="6"/>
  <c r="R4" i="6"/>
  <c r="R13" i="6"/>
  <c r="R11" i="6"/>
  <c r="R7" i="6"/>
  <c r="R3" i="6"/>
  <c r="R27" i="6"/>
  <c r="R23" i="6"/>
  <c r="R17" i="6"/>
  <c r="R9" i="6"/>
  <c r="R5" i="6"/>
  <c r="R10" i="6"/>
  <c r="R6" i="6"/>
  <c r="R15" i="6"/>
  <c r="R19" i="6"/>
  <c r="Z30" i="6"/>
  <c r="Z26" i="6"/>
  <c r="Z22" i="6"/>
  <c r="Z18" i="6"/>
  <c r="Z14" i="6"/>
  <c r="Z29" i="6"/>
  <c r="Z25" i="6"/>
  <c r="Z21" i="6"/>
  <c r="Z28" i="6"/>
  <c r="Z24" i="6"/>
  <c r="Z20" i="6"/>
  <c r="Z16" i="6"/>
  <c r="Z12" i="6"/>
  <c r="Z8" i="6"/>
  <c r="Z4" i="6"/>
  <c r="Z27" i="6"/>
  <c r="Z7" i="6"/>
  <c r="Z3" i="6"/>
  <c r="Z23" i="6"/>
  <c r="Z17" i="6"/>
  <c r="Z15" i="6"/>
  <c r="Z13" i="6"/>
  <c r="Z19" i="6"/>
  <c r="Z11" i="6"/>
  <c r="Z9" i="6"/>
  <c r="Z5" i="6"/>
  <c r="Z10" i="6"/>
  <c r="Z6" i="6"/>
  <c r="AH30" i="6"/>
  <c r="AH26" i="6"/>
  <c r="AH22" i="6"/>
  <c r="AH18" i="6"/>
  <c r="AH14" i="6"/>
  <c r="AH29" i="6"/>
  <c r="AH25" i="6"/>
  <c r="AH21" i="6"/>
  <c r="AH28" i="6"/>
  <c r="AH24" i="6"/>
  <c r="AH20" i="6"/>
  <c r="AH16" i="6"/>
  <c r="AH12" i="6"/>
  <c r="AH17" i="6"/>
  <c r="AH8" i="6"/>
  <c r="AH4" i="6"/>
  <c r="AH23" i="6"/>
  <c r="AH7" i="6"/>
  <c r="AH3" i="6"/>
  <c r="AH19" i="6"/>
  <c r="AH13" i="6"/>
  <c r="AH9" i="6"/>
  <c r="AH5" i="6"/>
  <c r="AH15" i="6"/>
  <c r="AH6" i="6"/>
  <c r="AH27" i="6"/>
  <c r="AH11" i="6"/>
  <c r="AH10" i="6"/>
  <c r="D27" i="6"/>
  <c r="D19" i="6"/>
  <c r="D11" i="6"/>
  <c r="D3" i="6"/>
  <c r="D24" i="6"/>
  <c r="D16" i="6"/>
  <c r="D8" i="6"/>
  <c r="D29" i="6"/>
  <c r="D21" i="6"/>
  <c r="D13" i="6"/>
  <c r="D5" i="6"/>
  <c r="D28" i="6"/>
  <c r="D20" i="6"/>
  <c r="D12" i="6"/>
  <c r="D4" i="6"/>
  <c r="D25" i="6"/>
  <c r="D17" i="6"/>
  <c r="D9" i="6"/>
  <c r="D10" i="6"/>
  <c r="D23" i="6"/>
  <c r="D18" i="6"/>
  <c r="D30" i="6"/>
  <c r="D7" i="6"/>
  <c r="D22" i="6"/>
  <c r="D15" i="6"/>
  <c r="D14" i="6"/>
  <c r="D6" i="6"/>
  <c r="D26" i="6"/>
  <c r="K30" i="6"/>
  <c r="K26" i="6"/>
  <c r="K22" i="6"/>
  <c r="K18" i="6"/>
  <c r="K29" i="6"/>
  <c r="K25" i="6"/>
  <c r="K21" i="6"/>
  <c r="K17" i="6"/>
  <c r="K27" i="6"/>
  <c r="K23" i="6"/>
  <c r="K19" i="6"/>
  <c r="K15" i="6"/>
  <c r="K11" i="6"/>
  <c r="K20" i="6"/>
  <c r="K12" i="6"/>
  <c r="K7" i="6"/>
  <c r="K3" i="6"/>
  <c r="K16" i="6"/>
  <c r="K10" i="6"/>
  <c r="K9" i="6"/>
  <c r="K5" i="6"/>
  <c r="K24" i="6"/>
  <c r="K13" i="6"/>
  <c r="K14" i="6"/>
  <c r="K8" i="6"/>
  <c r="K6" i="6"/>
  <c r="K28" i="6"/>
  <c r="K4" i="6"/>
  <c r="S30" i="6"/>
  <c r="S26" i="6"/>
  <c r="S22" i="6"/>
  <c r="S18" i="6"/>
  <c r="S14" i="6"/>
  <c r="S29" i="6"/>
  <c r="S25" i="6"/>
  <c r="S21" i="6"/>
  <c r="S17" i="6"/>
  <c r="S27" i="6"/>
  <c r="S23" i="6"/>
  <c r="S19" i="6"/>
  <c r="S15" i="6"/>
  <c r="S11" i="6"/>
  <c r="S13" i="6"/>
  <c r="S7" i="6"/>
  <c r="S3" i="6"/>
  <c r="S28" i="6"/>
  <c r="S12" i="6"/>
  <c r="S10" i="6"/>
  <c r="S9" i="6"/>
  <c r="S5" i="6"/>
  <c r="S20" i="6"/>
  <c r="S16" i="6"/>
  <c r="S4" i="6"/>
  <c r="S24" i="6"/>
  <c r="S8" i="6"/>
  <c r="S6" i="6"/>
  <c r="AA30" i="6"/>
  <c r="AA26" i="6"/>
  <c r="AA22" i="6"/>
  <c r="AA18" i="6"/>
  <c r="AA14" i="6"/>
  <c r="AA29" i="6"/>
  <c r="AA25" i="6"/>
  <c r="AA21" i="6"/>
  <c r="AA17" i="6"/>
  <c r="AA27" i="6"/>
  <c r="AA23" i="6"/>
  <c r="AA19" i="6"/>
  <c r="AA15" i="6"/>
  <c r="AA11" i="6"/>
  <c r="AA28" i="6"/>
  <c r="AA7" i="6"/>
  <c r="AA3" i="6"/>
  <c r="AA24" i="6"/>
  <c r="AA16" i="6"/>
  <c r="AA13" i="6"/>
  <c r="AA10" i="6"/>
  <c r="AA9" i="6"/>
  <c r="AA5" i="6"/>
  <c r="AA12" i="6"/>
  <c r="AA8" i="6"/>
  <c r="AA20" i="6"/>
  <c r="AA6" i="6"/>
  <c r="AA4" i="6"/>
  <c r="AI30" i="6"/>
  <c r="AI26" i="6"/>
  <c r="AI22" i="6"/>
  <c r="AI18" i="6"/>
  <c r="AI14" i="6"/>
  <c r="AI29" i="6"/>
  <c r="AI25" i="6"/>
  <c r="AI21" i="6"/>
  <c r="AI17" i="6"/>
  <c r="AI27" i="6"/>
  <c r="AI23" i="6"/>
  <c r="AI19" i="6"/>
  <c r="AI15" i="6"/>
  <c r="AI11" i="6"/>
  <c r="AI24" i="6"/>
  <c r="AI7" i="6"/>
  <c r="AI3" i="6"/>
  <c r="AI20" i="6"/>
  <c r="AI10" i="6"/>
  <c r="AI9" i="6"/>
  <c r="AI5" i="6"/>
  <c r="AI28" i="6"/>
  <c r="AI16" i="6"/>
  <c r="AI12" i="6"/>
  <c r="AI8" i="6"/>
  <c r="AI6" i="6"/>
  <c r="AI4" i="6"/>
  <c r="AI13" i="6"/>
  <c r="C30" i="6"/>
  <c r="C22" i="6"/>
  <c r="C14" i="6"/>
  <c r="C6" i="6"/>
  <c r="C27" i="6"/>
  <c r="C19" i="6"/>
  <c r="C11" i="6"/>
  <c r="C3" i="6"/>
  <c r="C8" i="6"/>
  <c r="C24" i="6"/>
  <c r="C16" i="6"/>
  <c r="C23" i="6"/>
  <c r="C15" i="6"/>
  <c r="C7" i="6"/>
  <c r="C28" i="6"/>
  <c r="C20" i="6"/>
  <c r="C12" i="6"/>
  <c r="C4" i="6"/>
  <c r="C25" i="6"/>
  <c r="C18" i="6"/>
  <c r="C17" i="6"/>
  <c r="C10" i="6"/>
  <c r="C9" i="6"/>
  <c r="C26" i="6"/>
  <c r="C29" i="6"/>
  <c r="C21" i="6"/>
  <c r="C13" i="6"/>
  <c r="C5" i="6"/>
  <c r="L29" i="6"/>
  <c r="L25" i="6"/>
  <c r="L21" i="6"/>
  <c r="L17" i="6"/>
  <c r="L28" i="6"/>
  <c r="L24" i="6"/>
  <c r="L20" i="6"/>
  <c r="L27" i="6"/>
  <c r="L23" i="6"/>
  <c r="L19" i="6"/>
  <c r="L15" i="6"/>
  <c r="L7" i="6"/>
  <c r="L3" i="6"/>
  <c r="L16" i="6"/>
  <c r="L11" i="6"/>
  <c r="L10" i="6"/>
  <c r="L6" i="6"/>
  <c r="L30" i="6"/>
  <c r="L14" i="6"/>
  <c r="L26" i="6"/>
  <c r="L13" i="6"/>
  <c r="L8" i="6"/>
  <c r="L4" i="6"/>
  <c r="L18" i="6"/>
  <c r="L22" i="6"/>
  <c r="L12" i="6"/>
  <c r="L9" i="6"/>
  <c r="L5" i="6"/>
  <c r="T29" i="6"/>
  <c r="T25" i="6"/>
  <c r="T21" i="6"/>
  <c r="T17" i="6"/>
  <c r="T28" i="6"/>
  <c r="T24" i="6"/>
  <c r="T20" i="6"/>
  <c r="T27" i="6"/>
  <c r="T23" i="6"/>
  <c r="T19" i="6"/>
  <c r="T15" i="6"/>
  <c r="T11" i="6"/>
  <c r="T7" i="6"/>
  <c r="T3" i="6"/>
  <c r="T30" i="6"/>
  <c r="T18" i="6"/>
  <c r="T12" i="6"/>
  <c r="T10" i="6"/>
  <c r="T6" i="6"/>
  <c r="T26" i="6"/>
  <c r="T22" i="6"/>
  <c r="T16" i="6"/>
  <c r="T8" i="6"/>
  <c r="T4" i="6"/>
  <c r="T14" i="6"/>
  <c r="T9" i="6"/>
  <c r="T5" i="6"/>
  <c r="T13" i="6"/>
  <c r="AB29" i="6"/>
  <c r="AB25" i="6"/>
  <c r="AB21" i="6"/>
  <c r="AB17" i="6"/>
  <c r="AB28" i="6"/>
  <c r="AB24" i="6"/>
  <c r="AB20" i="6"/>
  <c r="AB27" i="6"/>
  <c r="AB23" i="6"/>
  <c r="AB19" i="6"/>
  <c r="AB15" i="6"/>
  <c r="AB11" i="6"/>
  <c r="AB7" i="6"/>
  <c r="AB3" i="6"/>
  <c r="AB26" i="6"/>
  <c r="AB16" i="6"/>
  <c r="AB13" i="6"/>
  <c r="AB10" i="6"/>
  <c r="AB6" i="6"/>
  <c r="AB22" i="6"/>
  <c r="AB14" i="6"/>
  <c r="AB12" i="6"/>
  <c r="AB18" i="6"/>
  <c r="AB8" i="6"/>
  <c r="AB4" i="6"/>
  <c r="AB5" i="6"/>
  <c r="AB9" i="6"/>
  <c r="AB30" i="6"/>
  <c r="E9" i="6"/>
  <c r="E17" i="6"/>
  <c r="E25" i="6"/>
  <c r="E10" i="6"/>
  <c r="E18" i="6"/>
  <c r="E26" i="6"/>
  <c r="E19" i="6"/>
  <c r="E11" i="6"/>
  <c r="E27" i="6"/>
  <c r="E6" i="6"/>
  <c r="E14" i="6"/>
  <c r="E22" i="6"/>
  <c r="E30" i="6"/>
  <c r="E7" i="6"/>
  <c r="E15" i="6"/>
  <c r="E23" i="6"/>
  <c r="E3" i="6"/>
  <c r="E21" i="6"/>
  <c r="E4" i="6"/>
  <c r="E24" i="6"/>
  <c r="E28" i="6"/>
  <c r="E5" i="6"/>
  <c r="E20" i="6"/>
  <c r="E8" i="6"/>
  <c r="E29" i="6"/>
  <c r="E12" i="6"/>
  <c r="E13" i="6"/>
  <c r="E16" i="6"/>
  <c r="M29" i="6"/>
  <c r="M25" i="6"/>
  <c r="M21" i="6"/>
  <c r="M17" i="6"/>
  <c r="M28" i="6"/>
  <c r="M24" i="6"/>
  <c r="M20" i="6"/>
  <c r="M30" i="6"/>
  <c r="M26" i="6"/>
  <c r="M22" i="6"/>
  <c r="M18" i="6"/>
  <c r="M14" i="6"/>
  <c r="M19" i="6"/>
  <c r="M16" i="6"/>
  <c r="M11" i="6"/>
  <c r="M10" i="6"/>
  <c r="M6" i="6"/>
  <c r="M15" i="6"/>
  <c r="M9" i="6"/>
  <c r="M8" i="6"/>
  <c r="M4" i="6"/>
  <c r="M23" i="6"/>
  <c r="M12" i="6"/>
  <c r="M27" i="6"/>
  <c r="M7" i="6"/>
  <c r="M3" i="6"/>
  <c r="M5" i="6"/>
  <c r="M13" i="6"/>
  <c r="U29" i="6"/>
  <c r="U25" i="6"/>
  <c r="U21" i="6"/>
  <c r="U17" i="6"/>
  <c r="U28" i="6"/>
  <c r="U24" i="6"/>
  <c r="U20" i="6"/>
  <c r="U30" i="6"/>
  <c r="U26" i="6"/>
  <c r="U22" i="6"/>
  <c r="U18" i="6"/>
  <c r="U14" i="6"/>
  <c r="U12" i="6"/>
  <c r="U10" i="6"/>
  <c r="U6" i="6"/>
  <c r="U27" i="6"/>
  <c r="U11" i="6"/>
  <c r="U9" i="6"/>
  <c r="U8" i="6"/>
  <c r="U4" i="6"/>
  <c r="U19" i="6"/>
  <c r="U15" i="6"/>
  <c r="U13" i="6"/>
  <c r="U7" i="6"/>
  <c r="U5" i="6"/>
  <c r="U23" i="6"/>
  <c r="U3" i="6"/>
  <c r="U16" i="6"/>
  <c r="AC29" i="6"/>
  <c r="AC25" i="6"/>
  <c r="AC21" i="6"/>
  <c r="AC17" i="6"/>
  <c r="AC28" i="6"/>
  <c r="AC24" i="6"/>
  <c r="AC20" i="6"/>
  <c r="AC30" i="6"/>
  <c r="AC26" i="6"/>
  <c r="AC22" i="6"/>
  <c r="AC18" i="6"/>
  <c r="AC14" i="6"/>
  <c r="AC27" i="6"/>
  <c r="AC16" i="6"/>
  <c r="AC13" i="6"/>
  <c r="AC10" i="6"/>
  <c r="AC6" i="6"/>
  <c r="AC23" i="6"/>
  <c r="AC15" i="6"/>
  <c r="AC12" i="6"/>
  <c r="AC8" i="6"/>
  <c r="AC4" i="6"/>
  <c r="AC11" i="6"/>
  <c r="AC9" i="6"/>
  <c r="AC3" i="6"/>
  <c r="AC5" i="6"/>
  <c r="AC19" i="6"/>
  <c r="AC7" i="6"/>
  <c r="F28" i="6"/>
  <c r="F24" i="6"/>
  <c r="F20" i="6"/>
  <c r="F16" i="6"/>
  <c r="F27" i="6"/>
  <c r="F23" i="6"/>
  <c r="F19" i="6"/>
  <c r="F30" i="6"/>
  <c r="F26" i="6"/>
  <c r="F22" i="6"/>
  <c r="F18" i="6"/>
  <c r="F14" i="6"/>
  <c r="F10" i="6"/>
  <c r="F6" i="6"/>
  <c r="F21" i="6"/>
  <c r="F13" i="6"/>
  <c r="F9" i="6"/>
  <c r="F5" i="6"/>
  <c r="F17" i="6"/>
  <c r="F12" i="6"/>
  <c r="F29" i="6"/>
  <c r="F15" i="6"/>
  <c r="F11" i="6"/>
  <c r="F7" i="6"/>
  <c r="F3" i="6"/>
  <c r="F25" i="6"/>
  <c r="F8" i="6"/>
  <c r="F4" i="6"/>
  <c r="N28" i="6"/>
  <c r="N24" i="6"/>
  <c r="N20" i="6"/>
  <c r="N16" i="6"/>
  <c r="N27" i="6"/>
  <c r="N23" i="6"/>
  <c r="N19" i="6"/>
  <c r="N30" i="6"/>
  <c r="N26" i="6"/>
  <c r="N22" i="6"/>
  <c r="N18" i="6"/>
  <c r="N14" i="6"/>
  <c r="N17" i="6"/>
  <c r="N10" i="6"/>
  <c r="N6" i="6"/>
  <c r="N15" i="6"/>
  <c r="N9" i="6"/>
  <c r="N5" i="6"/>
  <c r="N29" i="6"/>
  <c r="N13" i="6"/>
  <c r="N25" i="6"/>
  <c r="N12" i="6"/>
  <c r="N7" i="6"/>
  <c r="N3" i="6"/>
  <c r="N21" i="6"/>
  <c r="N8" i="6"/>
  <c r="N4" i="6"/>
  <c r="N11" i="6"/>
  <c r="V28" i="6"/>
  <c r="V24" i="6"/>
  <c r="V20" i="6"/>
  <c r="V16" i="6"/>
  <c r="V27" i="6"/>
  <c r="V23" i="6"/>
  <c r="V19" i="6"/>
  <c r="V30" i="6"/>
  <c r="V26" i="6"/>
  <c r="V22" i="6"/>
  <c r="V18" i="6"/>
  <c r="V14" i="6"/>
  <c r="V10" i="6"/>
  <c r="V6" i="6"/>
  <c r="V29" i="6"/>
  <c r="V11" i="6"/>
  <c r="V9" i="6"/>
  <c r="V5" i="6"/>
  <c r="V25" i="6"/>
  <c r="V21" i="6"/>
  <c r="V17" i="6"/>
  <c r="V15" i="6"/>
  <c r="V13" i="6"/>
  <c r="V7" i="6"/>
  <c r="V3" i="6"/>
  <c r="V4" i="6"/>
  <c r="V12" i="6"/>
  <c r="V8" i="6"/>
  <c r="AD28" i="6"/>
  <c r="AD24" i="6"/>
  <c r="AD20" i="6"/>
  <c r="AD16" i="6"/>
  <c r="AD27" i="6"/>
  <c r="AD23" i="6"/>
  <c r="AD19" i="6"/>
  <c r="AD30" i="6"/>
  <c r="AD26" i="6"/>
  <c r="AD22" i="6"/>
  <c r="AD18" i="6"/>
  <c r="AD14" i="6"/>
  <c r="AD10" i="6"/>
  <c r="AD6" i="6"/>
  <c r="AD25" i="6"/>
  <c r="AD15" i="6"/>
  <c r="AD12" i="6"/>
  <c r="AD17" i="6"/>
  <c r="AD9" i="6"/>
  <c r="AD5" i="6"/>
  <c r="AD21" i="6"/>
  <c r="AD11" i="6"/>
  <c r="AD7" i="6"/>
  <c r="AD3" i="6"/>
  <c r="AD8" i="6"/>
  <c r="AD29" i="6"/>
  <c r="AD13" i="6"/>
  <c r="AD4" i="6"/>
  <c r="G28" i="6"/>
  <c r="G24" i="6"/>
  <c r="G20" i="6"/>
  <c r="G16" i="6"/>
  <c r="G27" i="6"/>
  <c r="G23" i="6"/>
  <c r="G19" i="6"/>
  <c r="G29" i="6"/>
  <c r="G25" i="6"/>
  <c r="G21" i="6"/>
  <c r="G17" i="6"/>
  <c r="G13" i="6"/>
  <c r="G22" i="6"/>
  <c r="G14" i="6"/>
  <c r="G9" i="6"/>
  <c r="G5" i="6"/>
  <c r="G12" i="6"/>
  <c r="G11" i="6"/>
  <c r="G7" i="6"/>
  <c r="G3" i="6"/>
  <c r="G26" i="6"/>
  <c r="G18" i="6"/>
  <c r="G8" i="6"/>
  <c r="G4" i="6"/>
  <c r="G6" i="6"/>
  <c r="G15" i="6"/>
  <c r="G10" i="6"/>
  <c r="G30" i="6"/>
  <c r="O28" i="6"/>
  <c r="O24" i="6"/>
  <c r="O20" i="6"/>
  <c r="O16" i="6"/>
  <c r="O27" i="6"/>
  <c r="O23" i="6"/>
  <c r="O19" i="6"/>
  <c r="O29" i="6"/>
  <c r="O25" i="6"/>
  <c r="O21" i="6"/>
  <c r="O17" i="6"/>
  <c r="O13" i="6"/>
  <c r="O15" i="6"/>
  <c r="O9" i="6"/>
  <c r="O5" i="6"/>
  <c r="O30" i="6"/>
  <c r="O14" i="6"/>
  <c r="O18" i="6"/>
  <c r="O7" i="6"/>
  <c r="O3" i="6"/>
  <c r="O22" i="6"/>
  <c r="O11" i="6"/>
  <c r="O6" i="6"/>
  <c r="O4" i="6"/>
  <c r="O10" i="6"/>
  <c r="O12" i="6"/>
  <c r="O26" i="6"/>
  <c r="O8" i="6"/>
  <c r="W28" i="6"/>
  <c r="W24" i="6"/>
  <c r="W20" i="6"/>
  <c r="W16" i="6"/>
  <c r="W27" i="6"/>
  <c r="W23" i="6"/>
  <c r="W19" i="6"/>
  <c r="W29" i="6"/>
  <c r="W25" i="6"/>
  <c r="W21" i="6"/>
  <c r="W17" i="6"/>
  <c r="W13" i="6"/>
  <c r="W30" i="6"/>
  <c r="W18" i="6"/>
  <c r="W11" i="6"/>
  <c r="W9" i="6"/>
  <c r="W5" i="6"/>
  <c r="W26" i="6"/>
  <c r="W7" i="6"/>
  <c r="W3" i="6"/>
  <c r="W14" i="6"/>
  <c r="W12" i="6"/>
  <c r="W10" i="6"/>
  <c r="W15" i="6"/>
  <c r="W8" i="6"/>
  <c r="W6" i="6"/>
  <c r="W22" i="6"/>
  <c r="W4" i="6"/>
  <c r="AE28" i="6"/>
  <c r="AE24" i="6"/>
  <c r="AE20" i="6"/>
  <c r="AE16" i="6"/>
  <c r="AE27" i="6"/>
  <c r="AE23" i="6"/>
  <c r="AE19" i="6"/>
  <c r="AE29" i="6"/>
  <c r="AE25" i="6"/>
  <c r="AE21" i="6"/>
  <c r="AE17" i="6"/>
  <c r="AE13" i="6"/>
  <c r="AE26" i="6"/>
  <c r="AE15" i="6"/>
  <c r="AE12" i="6"/>
  <c r="AE9" i="6"/>
  <c r="AE5" i="6"/>
  <c r="AE22" i="6"/>
  <c r="AE14" i="6"/>
  <c r="AE11" i="6"/>
  <c r="AE8" i="6"/>
  <c r="AE18" i="6"/>
  <c r="AE7" i="6"/>
  <c r="AE3" i="6"/>
  <c r="AE30" i="6"/>
  <c r="AE6" i="6"/>
  <c r="AE10" i="6"/>
  <c r="AE4" i="6"/>
  <c r="H27" i="6"/>
  <c r="H23" i="6"/>
  <c r="H19" i="6"/>
  <c r="H15" i="6"/>
  <c r="H30" i="6"/>
  <c r="H26" i="6"/>
  <c r="H22" i="6"/>
  <c r="H29" i="6"/>
  <c r="H25" i="6"/>
  <c r="H21" i="6"/>
  <c r="H17" i="6"/>
  <c r="H13" i="6"/>
  <c r="H9" i="6"/>
  <c r="H5" i="6"/>
  <c r="H20" i="6"/>
  <c r="H12" i="6"/>
  <c r="H8" i="6"/>
  <c r="H4" i="6"/>
  <c r="H16" i="6"/>
  <c r="H28" i="6"/>
  <c r="H18" i="6"/>
  <c r="H10" i="6"/>
  <c r="H6" i="6"/>
  <c r="H14" i="6"/>
  <c r="H3" i="6"/>
  <c r="H24" i="6"/>
  <c r="H11" i="6"/>
  <c r="H7" i="6"/>
  <c r="P27" i="6"/>
  <c r="P23" i="6"/>
  <c r="P19" i="6"/>
  <c r="P15" i="6"/>
  <c r="P30" i="6"/>
  <c r="P26" i="6"/>
  <c r="P22" i="6"/>
  <c r="P29" i="6"/>
  <c r="P25" i="6"/>
  <c r="P21" i="6"/>
  <c r="P17" i="6"/>
  <c r="P13" i="6"/>
  <c r="P9" i="6"/>
  <c r="P5" i="6"/>
  <c r="P14" i="6"/>
  <c r="P18" i="6"/>
  <c r="P8" i="6"/>
  <c r="P4" i="6"/>
  <c r="P28" i="6"/>
  <c r="P12" i="6"/>
  <c r="P24" i="6"/>
  <c r="P11" i="6"/>
  <c r="P10" i="6"/>
  <c r="P6" i="6"/>
  <c r="P20" i="6"/>
  <c r="P7" i="6"/>
  <c r="P16" i="6"/>
  <c r="P3" i="6"/>
  <c r="X27" i="6"/>
  <c r="X23" i="6"/>
  <c r="X19" i="6"/>
  <c r="X15" i="6"/>
  <c r="X30" i="6"/>
  <c r="X26" i="6"/>
  <c r="X22" i="6"/>
  <c r="X29" i="6"/>
  <c r="X25" i="6"/>
  <c r="X21" i="6"/>
  <c r="X17" i="6"/>
  <c r="X13" i="6"/>
  <c r="X9" i="6"/>
  <c r="X5" i="6"/>
  <c r="X28" i="6"/>
  <c r="X8" i="6"/>
  <c r="X4" i="6"/>
  <c r="X24" i="6"/>
  <c r="X16" i="6"/>
  <c r="X20" i="6"/>
  <c r="X14" i="6"/>
  <c r="X12" i="6"/>
  <c r="X10" i="6"/>
  <c r="X6" i="6"/>
  <c r="X7" i="6"/>
  <c r="X11" i="6"/>
  <c r="X18" i="6"/>
  <c r="X3" i="6"/>
  <c r="AF27" i="6"/>
  <c r="AF23" i="6"/>
  <c r="AF19" i="6"/>
  <c r="AF15" i="6"/>
  <c r="AF30" i="6"/>
  <c r="AF26" i="6"/>
  <c r="AF22" i="6"/>
  <c r="AF29" i="6"/>
  <c r="AF25" i="6"/>
  <c r="AF21" i="6"/>
  <c r="AF17" i="6"/>
  <c r="AF13" i="6"/>
  <c r="AF9" i="6"/>
  <c r="AF5" i="6"/>
  <c r="AF24" i="6"/>
  <c r="AF14" i="6"/>
  <c r="AF11" i="6"/>
  <c r="AF8" i="6"/>
  <c r="AF4" i="6"/>
  <c r="AF20" i="6"/>
  <c r="AF10" i="6"/>
  <c r="AF6" i="6"/>
  <c r="AF3" i="6"/>
  <c r="AF28" i="6"/>
  <c r="AF12" i="6"/>
  <c r="AF16" i="6"/>
  <c r="AF7" i="6"/>
  <c r="AF18" i="6"/>
  <c r="AL28" i="6"/>
  <c r="AL24" i="6"/>
  <c r="AL20" i="6"/>
  <c r="AL16" i="6"/>
  <c r="AL27" i="6"/>
  <c r="AL23" i="6"/>
  <c r="AL19" i="6"/>
  <c r="AL30" i="6"/>
  <c r="AL26" i="6"/>
  <c r="AL22" i="6"/>
  <c r="AL18" i="6"/>
  <c r="AL14" i="6"/>
  <c r="AL10" i="6"/>
  <c r="AL6" i="6"/>
  <c r="AL21" i="6"/>
  <c r="AL13" i="6"/>
  <c r="AL9" i="6"/>
  <c r="AL5" i="6"/>
  <c r="AL12" i="6"/>
  <c r="AL29" i="6"/>
  <c r="AL15" i="6"/>
  <c r="AL11" i="6"/>
  <c r="AL7" i="6"/>
  <c r="AL3" i="6"/>
  <c r="AL17" i="6"/>
  <c r="AL4" i="6"/>
  <c r="AL8" i="6"/>
  <c r="AL25" i="6"/>
  <c r="I27" i="6"/>
  <c r="I23" i="6"/>
  <c r="I19" i="6"/>
  <c r="I15" i="6"/>
  <c r="I30" i="6"/>
  <c r="I26" i="6"/>
  <c r="I22" i="6"/>
  <c r="I18" i="6"/>
  <c r="I28" i="6"/>
  <c r="I24" i="6"/>
  <c r="I20" i="6"/>
  <c r="I16" i="6"/>
  <c r="I12" i="6"/>
  <c r="I21" i="6"/>
  <c r="I13" i="6"/>
  <c r="I8" i="6"/>
  <c r="I4" i="6"/>
  <c r="I17" i="6"/>
  <c r="I11" i="6"/>
  <c r="I10" i="6"/>
  <c r="I6" i="6"/>
  <c r="I25" i="6"/>
  <c r="I14" i="6"/>
  <c r="I29" i="6"/>
  <c r="I3" i="6"/>
  <c r="I5" i="6"/>
  <c r="I7" i="6"/>
  <c r="I9" i="6"/>
  <c r="Q27" i="6"/>
  <c r="Q23" i="6"/>
  <c r="Q19" i="6"/>
  <c r="Q15" i="6"/>
  <c r="Q30" i="6"/>
  <c r="Q26" i="6"/>
  <c r="Q22" i="6"/>
  <c r="Q18" i="6"/>
  <c r="Q28" i="6"/>
  <c r="Q24" i="6"/>
  <c r="Q20" i="6"/>
  <c r="Q16" i="6"/>
  <c r="Q12" i="6"/>
  <c r="Q14" i="6"/>
  <c r="Q8" i="6"/>
  <c r="Q4" i="6"/>
  <c r="Q29" i="6"/>
  <c r="Q13" i="6"/>
  <c r="Q10" i="6"/>
  <c r="Q6" i="6"/>
  <c r="Q21" i="6"/>
  <c r="Q25" i="6"/>
  <c r="Q7" i="6"/>
  <c r="Q11" i="6"/>
  <c r="Q17" i="6"/>
  <c r="Q9" i="6"/>
  <c r="Q5" i="6"/>
  <c r="Q3" i="6"/>
  <c r="Y27" i="6"/>
  <c r="Y23" i="6"/>
  <c r="Y19" i="6"/>
  <c r="Y15" i="6"/>
  <c r="Y30" i="6"/>
  <c r="Y26" i="6"/>
  <c r="Y22" i="6"/>
  <c r="Y18" i="6"/>
  <c r="Y28" i="6"/>
  <c r="Y24" i="6"/>
  <c r="Y20" i="6"/>
  <c r="Y16" i="6"/>
  <c r="Y12" i="6"/>
  <c r="Y29" i="6"/>
  <c r="Y8" i="6"/>
  <c r="Y4" i="6"/>
  <c r="Y25" i="6"/>
  <c r="Y10" i="6"/>
  <c r="Y6" i="6"/>
  <c r="Y11" i="6"/>
  <c r="Y21" i="6"/>
  <c r="Y5" i="6"/>
  <c r="Y3" i="6"/>
  <c r="Y17" i="6"/>
  <c r="Y9" i="6"/>
  <c r="Y13" i="6"/>
  <c r="Y7" i="6"/>
  <c r="Y14" i="6"/>
  <c r="AG27" i="6"/>
  <c r="AG23" i="6"/>
  <c r="AG19" i="6"/>
  <c r="AG15" i="6"/>
  <c r="AG30" i="6"/>
  <c r="AG26" i="6"/>
  <c r="AG22" i="6"/>
  <c r="AG18" i="6"/>
  <c r="AG28" i="6"/>
  <c r="AG24" i="6"/>
  <c r="AG20" i="6"/>
  <c r="AG16" i="6"/>
  <c r="AG12" i="6"/>
  <c r="AG25" i="6"/>
  <c r="AG14" i="6"/>
  <c r="AG11" i="6"/>
  <c r="AG17" i="6"/>
  <c r="AG8" i="6"/>
  <c r="AG4" i="6"/>
  <c r="AG21" i="6"/>
  <c r="AG10" i="6"/>
  <c r="AG6" i="6"/>
  <c r="AG29" i="6"/>
  <c r="AG13" i="6"/>
  <c r="AG7" i="6"/>
  <c r="AG9" i="6"/>
  <c r="AG3" i="6"/>
  <c r="AG5" i="6"/>
  <c r="AM28" i="6"/>
  <c r="AM24" i="6"/>
  <c r="AM20" i="6"/>
  <c r="AM16" i="6"/>
  <c r="AM27" i="6"/>
  <c r="AM23" i="6"/>
  <c r="AM19" i="6"/>
  <c r="AM29" i="6"/>
  <c r="AM25" i="6"/>
  <c r="AM21" i="6"/>
  <c r="AM17" i="6"/>
  <c r="AM13" i="6"/>
  <c r="AM22" i="6"/>
  <c r="AM9" i="6"/>
  <c r="AM5" i="6"/>
  <c r="AM18" i="6"/>
  <c r="AM12" i="6"/>
  <c r="AM8" i="6"/>
  <c r="AM7" i="6"/>
  <c r="AM3" i="6"/>
  <c r="AM26" i="6"/>
  <c r="AM14" i="6"/>
  <c r="AM15" i="6"/>
  <c r="AM4" i="6"/>
  <c r="AM30" i="6"/>
  <c r="AM6" i="6"/>
  <c r="AM10" i="6"/>
  <c r="AM11" i="6"/>
  <c r="M7" i="4"/>
  <c r="AG7" i="4"/>
  <c r="AG6" i="4"/>
  <c r="AB5" i="4"/>
  <c r="AB7" i="4" s="1"/>
  <c r="F5" i="4"/>
  <c r="F7" i="4" s="1"/>
  <c r="F6" i="4"/>
  <c r="M6" i="4"/>
  <c r="AG8" i="4"/>
  <c r="M8" i="4"/>
  <c r="C4" i="4" l="1"/>
  <c r="C10" i="4" s="1"/>
  <c r="S3" i="4"/>
  <c r="S5" i="4" s="1"/>
  <c r="S8" i="4" s="1"/>
  <c r="D3" i="4"/>
  <c r="D4" i="4" s="1"/>
  <c r="AK3" i="4"/>
  <c r="AK4" i="4" s="1"/>
  <c r="AJ4" i="4"/>
  <c r="AB8" i="4"/>
  <c r="F4" i="4"/>
  <c r="F9" i="4" s="1"/>
  <c r="AB4" i="4"/>
  <c r="AB9" i="4" s="1"/>
  <c r="F8" i="4"/>
  <c r="AI3" i="4"/>
  <c r="AI4" i="4" s="1"/>
  <c r="W3" i="4"/>
  <c r="W4" i="4" s="1"/>
  <c r="V3" i="4"/>
  <c r="T3" i="4"/>
  <c r="T4" i="4" s="1"/>
  <c r="AA3" i="4"/>
  <c r="AA4" i="4" s="1"/>
  <c r="O3" i="4"/>
  <c r="O4" i="4" s="1"/>
  <c r="N3" i="4"/>
  <c r="N4" i="4" s="1"/>
  <c r="L3" i="4"/>
  <c r="AH3" i="4"/>
  <c r="AH4" i="4" s="1"/>
  <c r="G3" i="4"/>
  <c r="G4" i="4" s="1"/>
  <c r="AC3" i="4"/>
  <c r="AC4" i="4" s="1"/>
  <c r="Z3" i="4"/>
  <c r="Z4" i="4" s="1"/>
  <c r="AG4" i="4"/>
  <c r="AG9" i="4" s="1"/>
  <c r="K3" i="4"/>
  <c r="K4" i="4" s="1"/>
  <c r="U3" i="4"/>
  <c r="R3" i="4"/>
  <c r="R4" i="4" s="1"/>
  <c r="Y3" i="4"/>
  <c r="AF3" i="4"/>
  <c r="AF4" i="4" s="1"/>
  <c r="M4" i="4"/>
  <c r="M10" i="4" s="1"/>
  <c r="J3" i="4"/>
  <c r="J4" i="4" s="1"/>
  <c r="Q3" i="4"/>
  <c r="X3" i="4"/>
  <c r="X4" i="4" s="1"/>
  <c r="E3" i="4"/>
  <c r="E4" i="4" s="1"/>
  <c r="I3" i="4"/>
  <c r="P3" i="4"/>
  <c r="P5" i="4" s="1"/>
  <c r="AM3" i="4"/>
  <c r="AM4" i="4" s="1"/>
  <c r="AL3" i="4"/>
  <c r="AL4" i="4" s="1"/>
  <c r="H3" i="4"/>
  <c r="AE3" i="4"/>
  <c r="AE4" i="4" s="1"/>
  <c r="AD3" i="4"/>
  <c r="AJ5" i="4"/>
  <c r="L5" i="4"/>
  <c r="AC6" i="4"/>
  <c r="Q5" i="4"/>
  <c r="AD5" i="4"/>
  <c r="AH6" i="4"/>
  <c r="E6" i="4"/>
  <c r="G5" i="4"/>
  <c r="AI5" i="4"/>
  <c r="U5" i="4"/>
  <c r="T6" i="4"/>
  <c r="I5" i="4"/>
  <c r="AH5" i="4"/>
  <c r="R5" i="4"/>
  <c r="AM6" i="4"/>
  <c r="K6" i="4"/>
  <c r="AL5" i="4"/>
  <c r="AF5" i="4"/>
  <c r="AA5" i="4"/>
  <c r="K5" i="4"/>
  <c r="J6" i="4"/>
  <c r="AI6" i="4"/>
  <c r="W6" i="4"/>
  <c r="E5" i="4"/>
  <c r="J5" i="4"/>
  <c r="AL6" i="4"/>
  <c r="AK6" i="4"/>
  <c r="AC5" i="4"/>
  <c r="AM5" i="4"/>
  <c r="H5" i="4"/>
  <c r="AF6" i="4"/>
  <c r="R6" i="4"/>
  <c r="D6" i="4"/>
  <c r="O5" i="4"/>
  <c r="W5" i="4"/>
  <c r="D5" i="4"/>
  <c r="AA6" i="4"/>
  <c r="AK5" i="4"/>
  <c r="O6" i="4"/>
  <c r="G6" i="4"/>
  <c r="C9" i="4" l="1"/>
  <c r="C11" i="4" s="1" a="1"/>
  <c r="C11" i="4" s="1"/>
  <c r="C16" i="4"/>
  <c r="S7" i="4"/>
  <c r="S4" i="4"/>
  <c r="S9" i="4" s="1"/>
  <c r="S10" i="4" s="1"/>
  <c r="X6" i="4"/>
  <c r="X5" i="4"/>
  <c r="X8" i="4" s="1"/>
  <c r="D7" i="4"/>
  <c r="AK7" i="4"/>
  <c r="F10" i="4"/>
  <c r="F16" i="4" s="1"/>
  <c r="V4" i="4"/>
  <c r="U4" i="4"/>
  <c r="U9" i="4" s="1"/>
  <c r="AD4" i="4"/>
  <c r="AK9" i="4"/>
  <c r="D9" i="4"/>
  <c r="D10" i="4" s="1"/>
  <c r="I4" i="4"/>
  <c r="AB10" i="4"/>
  <c r="AB15" i="4" s="1"/>
  <c r="Q4" i="4"/>
  <c r="M9" i="4"/>
  <c r="M11" i="4" s="1" a="1"/>
  <c r="M11" i="4" s="1"/>
  <c r="K7" i="4"/>
  <c r="AL7" i="4"/>
  <c r="J7" i="4"/>
  <c r="O7" i="4"/>
  <c r="AM7" i="4"/>
  <c r="AA7" i="4"/>
  <c r="AF7" i="4"/>
  <c r="AC7" i="4"/>
  <c r="G7" i="4"/>
  <c r="R7" i="4"/>
  <c r="AH7" i="4"/>
  <c r="W7" i="4"/>
  <c r="E7" i="4"/>
  <c r="AI7" i="4"/>
  <c r="H7" i="4"/>
  <c r="Q7" i="4"/>
  <c r="I7" i="4"/>
  <c r="AD7" i="4"/>
  <c r="U7" i="4"/>
  <c r="L7" i="4"/>
  <c r="AJ7" i="4"/>
  <c r="AJ8" i="4"/>
  <c r="P4" i="4"/>
  <c r="P7" i="4"/>
  <c r="L4" i="4"/>
  <c r="Y4" i="4"/>
  <c r="H4" i="4"/>
  <c r="AG10" i="4"/>
  <c r="AG16" i="4" s="1"/>
  <c r="F11" i="4" a="1"/>
  <c r="F11" i="4" s="1"/>
  <c r="F12" i="4"/>
  <c r="AB12" i="4"/>
  <c r="AB11" i="4" a="1"/>
  <c r="AB11" i="4" s="1"/>
  <c r="E9" i="4"/>
  <c r="E10" i="4" s="1"/>
  <c r="M16" i="4"/>
  <c r="AC9" i="4"/>
  <c r="AC10" i="4" s="1"/>
  <c r="AC15" i="4" s="1"/>
  <c r="AJ10" i="4"/>
  <c r="AJ9" i="4"/>
  <c r="N9" i="4"/>
  <c r="N10" i="4" s="1"/>
  <c r="AL9" i="4"/>
  <c r="AL10" i="4" s="1"/>
  <c r="G9" i="4"/>
  <c r="G10" i="4" s="1"/>
  <c r="G15" i="4" s="1"/>
  <c r="O9" i="4"/>
  <c r="O10" i="4" s="1"/>
  <c r="W9" i="4"/>
  <c r="W10" i="4" s="1"/>
  <c r="W15" i="4" s="1"/>
  <c r="AE9" i="4"/>
  <c r="AE10" i="4" s="1"/>
  <c r="AM9" i="4"/>
  <c r="AM10" i="4" s="1"/>
  <c r="K9" i="4"/>
  <c r="K10" i="4" s="1"/>
  <c r="AA9" i="4"/>
  <c r="AA10" i="4" s="1"/>
  <c r="AA15" i="4" s="1"/>
  <c r="AI9" i="4"/>
  <c r="AI10" i="4" s="1"/>
  <c r="X9" i="4"/>
  <c r="X10" i="4" s="1"/>
  <c r="AF9" i="4"/>
  <c r="AF10" i="4" s="1"/>
  <c r="AG11" i="4" a="1"/>
  <c r="AG11" i="4" s="1"/>
  <c r="AG12" i="4"/>
  <c r="J9" i="4"/>
  <c r="J10" i="4" s="1"/>
  <c r="R9" i="4"/>
  <c r="R10" i="4" s="1"/>
  <c r="Z9" i="4"/>
  <c r="Z10" i="4" s="1"/>
  <c r="AH9" i="4"/>
  <c r="AH10" i="4" s="1"/>
  <c r="T9" i="4"/>
  <c r="T10" i="4" s="1"/>
  <c r="AJ6" i="4"/>
  <c r="S6" i="4"/>
  <c r="P8" i="4"/>
  <c r="P6" i="4"/>
  <c r="V5" i="4"/>
  <c r="V6" i="4"/>
  <c r="L6" i="4"/>
  <c r="L8" i="4"/>
  <c r="N6" i="4"/>
  <c r="N5" i="4"/>
  <c r="I8" i="4"/>
  <c r="AE6" i="4"/>
  <c r="J12" i="4"/>
  <c r="AA11" i="4" a="1"/>
  <c r="T5" i="4"/>
  <c r="W12" i="4"/>
  <c r="AF8" i="4"/>
  <c r="AL8" i="4"/>
  <c r="Y6" i="4"/>
  <c r="W17" i="4" a="1"/>
  <c r="AM8" i="4"/>
  <c r="O11" i="4" a="1"/>
  <c r="Y5" i="4"/>
  <c r="J11" i="4" a="1"/>
  <c r="D8" i="4"/>
  <c r="W8" i="4"/>
  <c r="U6" i="4"/>
  <c r="H6" i="4"/>
  <c r="G11" i="4" a="1"/>
  <c r="AC8" i="4"/>
  <c r="I6" i="4"/>
  <c r="O8" i="4"/>
  <c r="AI12" i="4"/>
  <c r="AF12" i="4"/>
  <c r="AC12" i="4"/>
  <c r="R12" i="4"/>
  <c r="K8" i="4"/>
  <c r="G17" i="4" a="1"/>
  <c r="Q8" i="4"/>
  <c r="R8" i="4"/>
  <c r="AL12" i="4"/>
  <c r="AD6" i="4"/>
  <c r="W11" i="4" a="1"/>
  <c r="AH8" i="4"/>
  <c r="AD8" i="4"/>
  <c r="AA12" i="4"/>
  <c r="AI11" i="4" a="1"/>
  <c r="AK8" i="4"/>
  <c r="U8" i="4"/>
  <c r="K11" i="4" a="1"/>
  <c r="R11" i="4" a="1"/>
  <c r="E11" i="4" a="1"/>
  <c r="AC11" i="4" a="1"/>
  <c r="D11" i="4" a="1"/>
  <c r="G8" i="4"/>
  <c r="G12" i="4"/>
  <c r="E12" i="4"/>
  <c r="Z5" i="4"/>
  <c r="AE5" i="4"/>
  <c r="AA17" i="4" a="1"/>
  <c r="D12" i="4"/>
  <c r="AL11" i="4" a="1"/>
  <c r="E8" i="4"/>
  <c r="AF11" i="4" a="1"/>
  <c r="Q6" i="4"/>
  <c r="Z6" i="4"/>
  <c r="H8" i="4"/>
  <c r="O12" i="4"/>
  <c r="AM11" i="4" a="1"/>
  <c r="AI8" i="4"/>
  <c r="J8" i="4"/>
  <c r="AM12" i="4"/>
  <c r="AA8" i="4"/>
  <c r="S12" i="4" l="1"/>
  <c r="V7" i="4"/>
  <c r="N7" i="4"/>
  <c r="S11" i="4" a="1"/>
  <c r="S11" i="4" s="1"/>
  <c r="S13" i="4" s="1"/>
  <c r="C15" i="4"/>
  <c r="C21" i="4" s="1"/>
  <c r="C23" i="4" s="1" a="1"/>
  <c r="C23" i="4" s="1"/>
  <c r="C12" i="4"/>
  <c r="AH12" i="4"/>
  <c r="C22" i="4"/>
  <c r="C13" i="4"/>
  <c r="C14" i="4"/>
  <c r="Z7" i="4"/>
  <c r="S15" i="4"/>
  <c r="S16" i="4" s="1"/>
  <c r="V9" i="4"/>
  <c r="X7" i="4"/>
  <c r="AE7" i="4"/>
  <c r="X12" i="4"/>
  <c r="X11" i="4" a="1"/>
  <c r="X11" i="4" s="1"/>
  <c r="X14" i="4" s="1"/>
  <c r="F15" i="4"/>
  <c r="F17" i="4" s="1" a="1"/>
  <c r="F17" i="4" s="1"/>
  <c r="D11" i="4"/>
  <c r="D13" i="4" s="1"/>
  <c r="AD9" i="4"/>
  <c r="U10" i="4"/>
  <c r="D15" i="4"/>
  <c r="AK10" i="4"/>
  <c r="Q9" i="4"/>
  <c r="AB16" i="4"/>
  <c r="AB22" i="4" s="1"/>
  <c r="Y7" i="4"/>
  <c r="L9" i="4"/>
  <c r="I9" i="4"/>
  <c r="AG15" i="4"/>
  <c r="AG18" i="4" s="1"/>
  <c r="AG24" i="4" s="1"/>
  <c r="M15" i="4"/>
  <c r="M17" i="4" s="1" a="1"/>
  <c r="M17" i="4" s="1"/>
  <c r="T7" i="4"/>
  <c r="H9" i="4"/>
  <c r="M12" i="4"/>
  <c r="Y9" i="4"/>
  <c r="Y10" i="4" s="1"/>
  <c r="P9" i="4"/>
  <c r="P10" i="4" s="1"/>
  <c r="P15" i="4" s="1"/>
  <c r="P16" i="4" s="1"/>
  <c r="K15" i="4"/>
  <c r="K16" i="4" s="1"/>
  <c r="R11" i="4"/>
  <c r="J11" i="4"/>
  <c r="AF11" i="4"/>
  <c r="AI11" i="4"/>
  <c r="AA17" i="4"/>
  <c r="AA11" i="4"/>
  <c r="AM11" i="4"/>
  <c r="W17" i="4"/>
  <c r="W11" i="4"/>
  <c r="O11" i="4"/>
  <c r="G17" i="4"/>
  <c r="G11" i="4"/>
  <c r="AL11" i="4"/>
  <c r="AC11" i="4"/>
  <c r="E11" i="4"/>
  <c r="K11" i="4"/>
  <c r="AB13" i="4"/>
  <c r="AB14" i="4"/>
  <c r="M13" i="4"/>
  <c r="M14" i="4"/>
  <c r="F13" i="4"/>
  <c r="F14" i="4"/>
  <c r="AG13" i="4"/>
  <c r="AG14" i="4"/>
  <c r="T15" i="4"/>
  <c r="T16" i="4" s="1"/>
  <c r="AH15" i="4"/>
  <c r="AH16" i="4" s="1"/>
  <c r="Z15" i="4"/>
  <c r="Z16" i="4" s="1"/>
  <c r="R15" i="4"/>
  <c r="R16" i="4" s="1"/>
  <c r="J15" i="4"/>
  <c r="J16" i="4" s="1"/>
  <c r="AG22" i="4"/>
  <c r="AF15" i="4"/>
  <c r="AF16" i="4" s="1"/>
  <c r="X15" i="4"/>
  <c r="X16" i="4" s="1"/>
  <c r="AI15" i="4"/>
  <c r="AI16" i="4" s="1"/>
  <c r="AA16" i="4"/>
  <c r="AM15" i="4"/>
  <c r="AM16" i="4" s="1"/>
  <c r="AE15" i="4"/>
  <c r="AE16" i="4" s="1"/>
  <c r="W16" i="4"/>
  <c r="O15" i="4"/>
  <c r="O16" i="4" s="1"/>
  <c r="G16" i="4"/>
  <c r="AL15" i="4"/>
  <c r="AL16" i="4" s="1"/>
  <c r="N15" i="4"/>
  <c r="N16" i="4" s="1"/>
  <c r="AJ12" i="4"/>
  <c r="AJ16" i="4"/>
  <c r="AJ15" i="4"/>
  <c r="AC16" i="4"/>
  <c r="M22" i="4"/>
  <c r="E15" i="4"/>
  <c r="E16" i="4" s="1"/>
  <c r="AB17" i="4" a="1"/>
  <c r="AB17" i="4" s="1"/>
  <c r="AB18" i="4"/>
  <c r="F22" i="4"/>
  <c r="AJ11" i="4" a="1"/>
  <c r="V11" i="4" a="1"/>
  <c r="V8" i="4"/>
  <c r="N12" i="4"/>
  <c r="N11" i="4" a="1"/>
  <c r="N8" i="4"/>
  <c r="I11" i="4" a="1"/>
  <c r="U12" i="4"/>
  <c r="U11" i="4" a="1"/>
  <c r="AA18" i="4"/>
  <c r="AC18" i="4"/>
  <c r="G18" i="4"/>
  <c r="AK11" i="4" a="1"/>
  <c r="AF14" i="4"/>
  <c r="Z8" i="4"/>
  <c r="AA20" i="4"/>
  <c r="W18" i="4"/>
  <c r="AH17" i="4" a="1"/>
  <c r="R17" i="4" a="1"/>
  <c r="G20" i="4"/>
  <c r="AH11" i="4" a="1"/>
  <c r="T12" i="4"/>
  <c r="AL14" i="4"/>
  <c r="Z12" i="4"/>
  <c r="AH18" i="4"/>
  <c r="T11" i="4" a="1"/>
  <c r="AM17" i="4" a="1"/>
  <c r="W20" i="4"/>
  <c r="W14" i="4"/>
  <c r="AM14" i="4"/>
  <c r="Y8" i="4"/>
  <c r="Y11" i="4" s="1" a="1"/>
  <c r="J18" i="4"/>
  <c r="AC14" i="4"/>
  <c r="E14" i="4"/>
  <c r="G14" i="4"/>
  <c r="AE8" i="4"/>
  <c r="AE11" i="4" s="1" a="1"/>
  <c r="E18" i="4"/>
  <c r="R14" i="4"/>
  <c r="R18" i="4"/>
  <c r="E17" i="4" a="1"/>
  <c r="AE12" i="4"/>
  <c r="O18" i="4"/>
  <c r="K12" i="4"/>
  <c r="AK12" i="4"/>
  <c r="K14" i="4"/>
  <c r="T8" i="4"/>
  <c r="O14" i="4"/>
  <c r="Z11" i="4" a="1"/>
  <c r="AM18" i="4"/>
  <c r="AA14" i="4"/>
  <c r="J14" i="4"/>
  <c r="AI14" i="4"/>
  <c r="V11" i="4" l="1"/>
  <c r="V13" i="4" s="1"/>
  <c r="V10" i="4"/>
  <c r="N11" i="4"/>
  <c r="N13" i="4" s="1"/>
  <c r="L10" i="4"/>
  <c r="L15" i="4" s="1"/>
  <c r="I11" i="4"/>
  <c r="I13" i="4" s="1"/>
  <c r="P12" i="4"/>
  <c r="C17" i="4" a="1"/>
  <c r="C17" i="4" s="1"/>
  <c r="C19" i="4" s="1"/>
  <c r="C18" i="4"/>
  <c r="C24" i="4" s="1"/>
  <c r="C30" i="4" s="1"/>
  <c r="P11" i="4" a="1"/>
  <c r="P11" i="4" s="1"/>
  <c r="AH11" i="4"/>
  <c r="AH13" i="4" s="1"/>
  <c r="U11" i="4"/>
  <c r="U13" i="4" s="1"/>
  <c r="C27" i="4"/>
  <c r="C29" i="4" s="1"/>
  <c r="C28" i="4"/>
  <c r="C25" i="4"/>
  <c r="C26" i="4"/>
  <c r="Q10" i="4"/>
  <c r="Z11" i="4"/>
  <c r="Z13" i="4" s="1"/>
  <c r="I10" i="4"/>
  <c r="S21" i="4"/>
  <c r="S23" i="4" s="1" a="1"/>
  <c r="S23" i="4" s="1"/>
  <c r="S25" i="4" s="1"/>
  <c r="H10" i="4"/>
  <c r="AE11" i="4"/>
  <c r="AE13" i="4" s="1"/>
  <c r="AD10" i="4"/>
  <c r="M18" i="4"/>
  <c r="M24" i="4" s="1"/>
  <c r="M30" i="4" s="1"/>
  <c r="F21" i="4"/>
  <c r="F23" i="4" s="1" a="1"/>
  <c r="F23" i="4" s="1"/>
  <c r="F25" i="4" s="1"/>
  <c r="F18" i="4"/>
  <c r="F24" i="4" s="1"/>
  <c r="F30" i="4" s="1"/>
  <c r="AG21" i="4"/>
  <c r="AG23" i="4" s="1" a="1"/>
  <c r="AG23" i="4" s="1"/>
  <c r="AG26" i="4" s="1"/>
  <c r="U15" i="4"/>
  <c r="D16" i="4"/>
  <c r="AB24" i="4"/>
  <c r="AB30" i="4" s="1"/>
  <c r="AK11" i="4"/>
  <c r="AK13" i="4" s="1"/>
  <c r="AK15" i="4"/>
  <c r="AJ11" i="4"/>
  <c r="AJ14" i="4" s="1"/>
  <c r="AG17" i="4" a="1"/>
  <c r="AG17" i="4" s="1"/>
  <c r="AG19" i="4" s="1"/>
  <c r="AB21" i="4"/>
  <c r="AB23" i="4" s="1" a="1"/>
  <c r="AB23" i="4" s="1"/>
  <c r="AB25" i="4" s="1"/>
  <c r="M21" i="4"/>
  <c r="M23" i="4" s="1" a="1"/>
  <c r="M23" i="4" s="1"/>
  <c r="M25" i="4" s="1"/>
  <c r="Y11" i="4"/>
  <c r="Y13" i="4" s="1"/>
  <c r="Y15" i="4"/>
  <c r="Y16" i="4" s="1"/>
  <c r="T11" i="4"/>
  <c r="T13" i="4" s="1"/>
  <c r="E17" i="4"/>
  <c r="AM17" i="4"/>
  <c r="R17" i="4"/>
  <c r="AH17" i="4"/>
  <c r="O21" i="4"/>
  <c r="O23" i="4" s="1" a="1"/>
  <c r="O23" i="4" s="1"/>
  <c r="E21" i="4"/>
  <c r="AF21" i="4"/>
  <c r="AF23" i="4" s="1" a="1"/>
  <c r="AF23" i="4" s="1"/>
  <c r="W21" i="4"/>
  <c r="W23" i="4" s="1" a="1"/>
  <c r="W23" i="4" s="1"/>
  <c r="AL13" i="4"/>
  <c r="AA13" i="4"/>
  <c r="AC21" i="4"/>
  <c r="AC23" i="4" s="1" a="1"/>
  <c r="AC23" i="4" s="1"/>
  <c r="X22" i="4"/>
  <c r="X21" i="4"/>
  <c r="X23" i="4" s="1" a="1"/>
  <c r="X23" i="4" s="1"/>
  <c r="G19" i="4"/>
  <c r="AI13" i="4"/>
  <c r="R21" i="4"/>
  <c r="R22" i="4" s="1"/>
  <c r="AA19" i="4"/>
  <c r="F19" i="4"/>
  <c r="F20" i="4"/>
  <c r="M20" i="4"/>
  <c r="M19" i="4"/>
  <c r="O13" i="4"/>
  <c r="X13" i="4"/>
  <c r="G13" i="4"/>
  <c r="K13" i="4"/>
  <c r="W13" i="4"/>
  <c r="AF13" i="4"/>
  <c r="AI21" i="4"/>
  <c r="AG30" i="4"/>
  <c r="AG28" i="4"/>
  <c r="E13" i="4"/>
  <c r="W19" i="4"/>
  <c r="J13" i="4"/>
  <c r="AB28" i="4"/>
  <c r="AM13" i="4"/>
  <c r="R13" i="4"/>
  <c r="AA21" i="4"/>
  <c r="AA23" i="4" s="1" a="1"/>
  <c r="J21" i="4"/>
  <c r="AH21" i="4"/>
  <c r="AH23" i="4" s="1" a="1"/>
  <c r="AH23" i="4" s="1"/>
  <c r="AC13" i="4"/>
  <c r="F28" i="4"/>
  <c r="AB20" i="4"/>
  <c r="AB19" i="4"/>
  <c r="M28" i="4"/>
  <c r="AJ18" i="4"/>
  <c r="AJ24" i="4" s="1"/>
  <c r="AJ22" i="4"/>
  <c r="AJ21" i="4"/>
  <c r="AJ23" i="4" s="1" a="1"/>
  <c r="N21" i="4"/>
  <c r="N23" i="4" s="1" a="1"/>
  <c r="N23" i="4" s="1"/>
  <c r="AL21" i="4"/>
  <c r="G21" i="4"/>
  <c r="G23" i="4" s="1" a="1"/>
  <c r="AE21" i="4"/>
  <c r="AE23" i="4" s="1" a="1"/>
  <c r="AE23" i="4" s="1"/>
  <c r="AM21" i="4"/>
  <c r="AM22" i="4" s="1"/>
  <c r="K21" i="4"/>
  <c r="K22" i="4" s="1"/>
  <c r="P21" i="4"/>
  <c r="P23" i="4" s="1" a="1"/>
  <c r="P23" i="4" s="1"/>
  <c r="X17" i="4" a="1"/>
  <c r="X17" i="4" s="1"/>
  <c r="X18" i="4"/>
  <c r="X24" i="4" s="1"/>
  <c r="Z21" i="4"/>
  <c r="T21" i="4"/>
  <c r="T23" i="4" s="1" a="1"/>
  <c r="T23" i="4" s="1"/>
  <c r="AJ17" i="4" a="1"/>
  <c r="P17" i="4" a="1"/>
  <c r="P18" i="4"/>
  <c r="AI18" i="4"/>
  <c r="S18" i="4"/>
  <c r="S14" i="4"/>
  <c r="S17" i="4" a="1"/>
  <c r="V14" i="4"/>
  <c r="V12" i="4"/>
  <c r="I12" i="4"/>
  <c r="N17" i="4" a="1"/>
  <c r="N18" i="4"/>
  <c r="N14" i="4"/>
  <c r="L12" i="4"/>
  <c r="L11" i="4" a="1"/>
  <c r="I14" i="4"/>
  <c r="K18" i="4"/>
  <c r="Z14" i="4"/>
  <c r="J17" i="4" a="1"/>
  <c r="Z18" i="4"/>
  <c r="T17" i="4" a="1"/>
  <c r="AI17" i="4" a="1"/>
  <c r="AH14" i="4"/>
  <c r="O17" i="4" a="1"/>
  <c r="AD12" i="4"/>
  <c r="D14" i="4"/>
  <c r="U14" i="4"/>
  <c r="AE18" i="4"/>
  <c r="T18" i="4"/>
  <c r="AL17" i="4" a="1"/>
  <c r="AF18" i="4"/>
  <c r="Q11" i="4" a="1"/>
  <c r="R24" i="4"/>
  <c r="AL18" i="4"/>
  <c r="AF17" i="4" a="1"/>
  <c r="K17" i="4" a="1"/>
  <c r="H11" i="4" a="1"/>
  <c r="AH20" i="4"/>
  <c r="Q12" i="4"/>
  <c r="H12" i="4"/>
  <c r="K24" i="4"/>
  <c r="D17" i="4" a="1"/>
  <c r="R20" i="4"/>
  <c r="AE17" i="4" a="1"/>
  <c r="U17" i="4" a="1"/>
  <c r="AD11" i="4" a="1"/>
  <c r="AM20" i="4"/>
  <c r="AC17" i="4" a="1"/>
  <c r="Z17" i="4" a="1"/>
  <c r="AM24" i="4"/>
  <c r="E20" i="4"/>
  <c r="D18" i="4"/>
  <c r="AE14" i="4"/>
  <c r="Y12" i="4"/>
  <c r="T14" i="4"/>
  <c r="V15" i="4" l="1"/>
  <c r="N17" i="4"/>
  <c r="N19" i="4" s="1"/>
  <c r="N22" i="4"/>
  <c r="L11" i="4"/>
  <c r="L13" i="4" s="1"/>
  <c r="L16" i="4"/>
  <c r="P13" i="4"/>
  <c r="P14" i="4"/>
  <c r="C20" i="4"/>
  <c r="U17" i="4"/>
  <c r="U19" i="4" s="1"/>
  <c r="U16" i="4"/>
  <c r="U21" i="4" s="1"/>
  <c r="U23" i="4" s="1" a="1"/>
  <c r="U23" i="4" s="1"/>
  <c r="U25" i="4" s="1"/>
  <c r="C32" i="4"/>
  <c r="C31" i="4"/>
  <c r="AF17" i="4"/>
  <c r="AF19" i="4" s="1"/>
  <c r="Q11" i="4"/>
  <c r="Q13" i="4" s="1"/>
  <c r="AF22" i="4"/>
  <c r="AF27" i="4" s="1"/>
  <c r="AF29" i="4" s="1"/>
  <c r="Q15" i="4"/>
  <c r="AC17" i="4"/>
  <c r="S26" i="4"/>
  <c r="O17" i="4"/>
  <c r="O19" i="4" s="1"/>
  <c r="P17" i="4"/>
  <c r="P19" i="4" s="1"/>
  <c r="P22" i="4"/>
  <c r="P28" i="4" s="1"/>
  <c r="K17" i="4"/>
  <c r="K19" i="4" s="1"/>
  <c r="AA23" i="4"/>
  <c r="AA25" i="4" s="1"/>
  <c r="Z17" i="4"/>
  <c r="Z19" i="4" s="1"/>
  <c r="Z22" i="4"/>
  <c r="Z27" i="4" s="1"/>
  <c r="Z29" i="4" s="1"/>
  <c r="I15" i="4"/>
  <c r="I18" i="4" s="1"/>
  <c r="S17" i="4"/>
  <c r="S22" i="4"/>
  <c r="H11" i="4"/>
  <c r="H13" i="4" s="1"/>
  <c r="H15" i="4"/>
  <c r="AE22" i="4"/>
  <c r="AE27" i="4" s="1"/>
  <c r="AE29" i="4" s="1"/>
  <c r="AE17" i="4"/>
  <c r="AE19" i="4" s="1"/>
  <c r="AD11" i="4"/>
  <c r="AD13" i="4" s="1"/>
  <c r="AD15" i="4"/>
  <c r="AD16" i="4" s="1"/>
  <c r="AG27" i="4"/>
  <c r="AG29" i="4" s="1"/>
  <c r="AG32" i="4" s="1"/>
  <c r="M27" i="4"/>
  <c r="M29" i="4" s="1"/>
  <c r="M32" i="4" s="1"/>
  <c r="F26" i="4"/>
  <c r="F27" i="4"/>
  <c r="F29" i="4" s="1"/>
  <c r="F31" i="4" s="1"/>
  <c r="G23" i="4"/>
  <c r="G25" i="4" s="1"/>
  <c r="AG25" i="4"/>
  <c r="AB27" i="4"/>
  <c r="AB29" i="4" s="1"/>
  <c r="AB32" i="4" s="1"/>
  <c r="M26" i="4"/>
  <c r="D17" i="4"/>
  <c r="D21" i="4"/>
  <c r="D22" i="4" s="1"/>
  <c r="AK16" i="4"/>
  <c r="AJ13" i="4"/>
  <c r="AB26" i="4"/>
  <c r="AG20" i="4"/>
  <c r="AJ23" i="4"/>
  <c r="AJ26" i="4" s="1"/>
  <c r="AJ17" i="4"/>
  <c r="AJ20" i="4" s="1"/>
  <c r="Y21" i="4"/>
  <c r="Y23" i="4" s="1" a="1"/>
  <c r="Y23" i="4" s="1"/>
  <c r="Y26" i="4" s="1"/>
  <c r="AL22" i="4"/>
  <c r="AL27" i="4" s="1"/>
  <c r="T22" i="4"/>
  <c r="T27" i="4" s="1"/>
  <c r="T29" i="4" s="1"/>
  <c r="G22" i="4"/>
  <c r="G27" i="4" s="1"/>
  <c r="G29" i="4" s="1"/>
  <c r="T17" i="4"/>
  <c r="T19" i="4" s="1"/>
  <c r="J22" i="4"/>
  <c r="J27" i="4" s="1"/>
  <c r="J29" i="4" s="1"/>
  <c r="O22" i="4"/>
  <c r="O27" i="4" s="1"/>
  <c r="O29" i="4" s="1"/>
  <c r="J17" i="4"/>
  <c r="J19" i="4" s="1"/>
  <c r="AI22" i="4"/>
  <c r="AC22" i="4"/>
  <c r="AC27" i="4" s="1"/>
  <c r="AC29" i="4" s="1"/>
  <c r="E22" i="4"/>
  <c r="AI17" i="4"/>
  <c r="AL17" i="4"/>
  <c r="N25" i="4"/>
  <c r="N26" i="4"/>
  <c r="W22" i="4"/>
  <c r="O25" i="4"/>
  <c r="O26" i="4"/>
  <c r="P25" i="4"/>
  <c r="P26" i="4"/>
  <c r="AE25" i="4"/>
  <c r="AE26" i="4"/>
  <c r="N27" i="4"/>
  <c r="N29" i="4" s="1"/>
  <c r="N28" i="4"/>
  <c r="AH22" i="4"/>
  <c r="AA22" i="4"/>
  <c r="W25" i="4"/>
  <c r="W26" i="4"/>
  <c r="AH19" i="4"/>
  <c r="R27" i="4"/>
  <c r="R29" i="4" s="1"/>
  <c r="R19" i="4"/>
  <c r="K27" i="4"/>
  <c r="K29" i="4" s="1"/>
  <c r="AH25" i="4"/>
  <c r="AH26" i="4"/>
  <c r="AC26" i="4"/>
  <c r="AC25" i="4"/>
  <c r="AF25" i="4"/>
  <c r="AF26" i="4"/>
  <c r="AM19" i="4"/>
  <c r="X25" i="4"/>
  <c r="X26" i="4"/>
  <c r="AM27" i="4"/>
  <c r="T26" i="4"/>
  <c r="T25" i="4"/>
  <c r="AJ30" i="4"/>
  <c r="X27" i="4"/>
  <c r="X29" i="4" s="1"/>
  <c r="X30" i="4"/>
  <c r="X28" i="4"/>
  <c r="E19" i="4"/>
  <c r="X20" i="4"/>
  <c r="X19" i="4"/>
  <c r="AJ28" i="4"/>
  <c r="AJ27" i="4"/>
  <c r="AJ29" i="4" s="1"/>
  <c r="P24" i="4"/>
  <c r="S24" i="4"/>
  <c r="R23" i="4" a="1"/>
  <c r="AM23" i="4" a="1"/>
  <c r="E23" i="4" a="1"/>
  <c r="N24" i="4"/>
  <c r="N20" i="4"/>
  <c r="L17" i="4" a="1"/>
  <c r="L18" i="4"/>
  <c r="L14" i="4"/>
  <c r="Z24" i="4"/>
  <c r="Y17" i="4" a="1"/>
  <c r="AL24" i="4"/>
  <c r="AH24" i="4"/>
  <c r="J20" i="4"/>
  <c r="G24" i="4"/>
  <c r="AA24" i="4"/>
  <c r="AC24" i="4"/>
  <c r="U20" i="4"/>
  <c r="Y18" i="4"/>
  <c r="AE24" i="4"/>
  <c r="AL20" i="4"/>
  <c r="T20" i="4"/>
  <c r="E24" i="4"/>
  <c r="AF20" i="4"/>
  <c r="AE20" i="4"/>
  <c r="K20" i="4"/>
  <c r="AI24" i="4"/>
  <c r="O24" i="4"/>
  <c r="H14" i="4"/>
  <c r="U18" i="4"/>
  <c r="Q14" i="4"/>
  <c r="Y14" i="4"/>
  <c r="J24" i="4"/>
  <c r="AI20" i="4"/>
  <c r="AK18" i="4"/>
  <c r="AF24" i="4"/>
  <c r="D24" i="4"/>
  <c r="T24" i="4"/>
  <c r="AK17" i="4" a="1"/>
  <c r="AD14" i="4"/>
  <c r="AK14" i="4"/>
  <c r="AC20" i="4"/>
  <c r="W24" i="4"/>
  <c r="O20" i="4"/>
  <c r="V16" i="4" l="1"/>
  <c r="N30" i="4"/>
  <c r="L17" i="4"/>
  <c r="L21" i="4"/>
  <c r="L23" i="4" s="1" a="1"/>
  <c r="L23" i="4" s="1"/>
  <c r="P27" i="4"/>
  <c r="P29" i="4" s="1"/>
  <c r="P31" i="4" s="1"/>
  <c r="I16" i="4"/>
  <c r="I22" i="4" s="1"/>
  <c r="I28" i="4" s="1"/>
  <c r="AF28" i="4"/>
  <c r="P20" i="4"/>
  <c r="AA26" i="4"/>
  <c r="Y22" i="4"/>
  <c r="Y28" i="4" s="1"/>
  <c r="U22" i="4"/>
  <c r="U28" i="4" s="1"/>
  <c r="Y17" i="4"/>
  <c r="Y19" i="4" s="1"/>
  <c r="AF30" i="4"/>
  <c r="Q16" i="4"/>
  <c r="AC19" i="4"/>
  <c r="P30" i="4"/>
  <c r="Z28" i="4"/>
  <c r="I17" i="4" a="1"/>
  <c r="I17" i="4" s="1"/>
  <c r="AE28" i="4"/>
  <c r="S28" i="4"/>
  <c r="S27" i="4"/>
  <c r="S29" i="4" s="1"/>
  <c r="S30" i="4"/>
  <c r="S19" i="4"/>
  <c r="H16" i="4"/>
  <c r="AE30" i="4"/>
  <c r="G26" i="4"/>
  <c r="U26" i="4"/>
  <c r="AG31" i="4"/>
  <c r="M31" i="4"/>
  <c r="AB31" i="4"/>
  <c r="AD21" i="4"/>
  <c r="AD22" i="4" s="1"/>
  <c r="AD28" i="4" s="1"/>
  <c r="F32" i="4"/>
  <c r="E23" i="4"/>
  <c r="T28" i="4"/>
  <c r="AL29" i="4"/>
  <c r="AL31" i="4" s="1"/>
  <c r="AL28" i="4"/>
  <c r="AJ25" i="4"/>
  <c r="D27" i="4"/>
  <c r="D29" i="4" s="1"/>
  <c r="D19" i="4"/>
  <c r="AK17" i="4"/>
  <c r="AK21" i="4"/>
  <c r="AK22" i="4" s="1"/>
  <c r="AJ19" i="4"/>
  <c r="E27" i="4"/>
  <c r="E29" i="4" s="1"/>
  <c r="E31" i="4" s="1"/>
  <c r="Y25" i="4"/>
  <c r="G28" i="4"/>
  <c r="J28" i="4"/>
  <c r="AC28" i="4"/>
  <c r="T30" i="4"/>
  <c r="AM28" i="4"/>
  <c r="O28" i="4"/>
  <c r="O30" i="4"/>
  <c r="AC30" i="4"/>
  <c r="AI27" i="4"/>
  <c r="AI29" i="4" s="1"/>
  <c r="AI32" i="4" s="1"/>
  <c r="R23" i="4"/>
  <c r="R26" i="4" s="1"/>
  <c r="AM23" i="4"/>
  <c r="AM26" i="4" s="1"/>
  <c r="AJ32" i="4"/>
  <c r="AJ31" i="4"/>
  <c r="Z31" i="4"/>
  <c r="Z32" i="4"/>
  <c r="G31" i="4"/>
  <c r="G32" i="4"/>
  <c r="N32" i="4"/>
  <c r="N31" i="4"/>
  <c r="AE32" i="4"/>
  <c r="AE31" i="4"/>
  <c r="AC32" i="4"/>
  <c r="AC31" i="4"/>
  <c r="AF31" i="4"/>
  <c r="AF32" i="4"/>
  <c r="K31" i="4"/>
  <c r="K32" i="4"/>
  <c r="W28" i="4"/>
  <c r="W27" i="4"/>
  <c r="W29" i="4" s="1"/>
  <c r="W30" i="4"/>
  <c r="O32" i="4"/>
  <c r="O31" i="4"/>
  <c r="K28" i="4"/>
  <c r="R28" i="4"/>
  <c r="AA28" i="4"/>
  <c r="AA27" i="4"/>
  <c r="AA29" i="4" s="1"/>
  <c r="AL19" i="4"/>
  <c r="J31" i="4"/>
  <c r="J32" i="4"/>
  <c r="R31" i="4"/>
  <c r="R32" i="4"/>
  <c r="AH28" i="4"/>
  <c r="AH30" i="4"/>
  <c r="AH27" i="4"/>
  <c r="AH29" i="4" s="1"/>
  <c r="X31" i="4"/>
  <c r="X32" i="4"/>
  <c r="T31" i="4"/>
  <c r="T32" i="4"/>
  <c r="AI19" i="4"/>
  <c r="G30" i="4"/>
  <c r="AM30" i="4"/>
  <c r="AI23" i="4" a="1"/>
  <c r="AA30" i="4"/>
  <c r="K23" i="4" a="1"/>
  <c r="K30" i="4"/>
  <c r="S20" i="4"/>
  <c r="AL30" i="4"/>
  <c r="R30" i="4"/>
  <c r="AL23" i="4" a="1"/>
  <c r="V17" i="4" a="1"/>
  <c r="V18" i="4"/>
  <c r="L20" i="4"/>
  <c r="J23" i="4" a="1"/>
  <c r="J30" i="4"/>
  <c r="AD18" i="4"/>
  <c r="AD17" i="4" a="1"/>
  <c r="H18" i="4"/>
  <c r="H17" i="4" a="1"/>
  <c r="Z20" i="4"/>
  <c r="Z30" i="4"/>
  <c r="U24" i="4"/>
  <c r="Y24" i="4"/>
  <c r="Q18" i="4"/>
  <c r="Y20" i="4"/>
  <c r="Q17" i="4" a="1"/>
  <c r="D20" i="4"/>
  <c r="AK24" i="4"/>
  <c r="V17" i="4" l="1"/>
  <c r="V19" i="4" s="1"/>
  <c r="V21" i="4"/>
  <c r="V23" i="4" s="1" a="1"/>
  <c r="V23" i="4" s="1"/>
  <c r="I21" i="4"/>
  <c r="I23" i="4" s="1" a="1"/>
  <c r="I23" i="4" s="1"/>
  <c r="P32" i="4"/>
  <c r="L26" i="4"/>
  <c r="L25" i="4"/>
  <c r="L19" i="4"/>
  <c r="L22" i="4"/>
  <c r="AD17" i="4"/>
  <c r="AD19" i="4" s="1"/>
  <c r="I24" i="4"/>
  <c r="I30" i="4" s="1"/>
  <c r="Y27" i="4"/>
  <c r="Y29" i="4" s="1"/>
  <c r="Y31" i="4" s="1"/>
  <c r="U30" i="4"/>
  <c r="U27" i="4"/>
  <c r="U29" i="4" s="1"/>
  <c r="U32" i="4" s="1"/>
  <c r="Y30" i="4"/>
  <c r="Q17" i="4"/>
  <c r="Q21" i="4"/>
  <c r="Q23" i="4" s="1" a="1"/>
  <c r="Q23" i="4" s="1"/>
  <c r="H17" i="4"/>
  <c r="H19" i="4" s="1"/>
  <c r="AI23" i="4"/>
  <c r="AI28" i="4"/>
  <c r="I20" i="4"/>
  <c r="I19" i="4"/>
  <c r="K23" i="4"/>
  <c r="J23" i="4"/>
  <c r="S32" i="4"/>
  <c r="S31" i="4"/>
  <c r="H21" i="4"/>
  <c r="H23" i="4" s="1" a="1"/>
  <c r="H23" i="4" s="1"/>
  <c r="AD23" i="4" a="1"/>
  <c r="AD23" i="4" s="1"/>
  <c r="AD27" i="4"/>
  <c r="AD29" i="4" s="1"/>
  <c r="E28" i="4"/>
  <c r="E25" i="4"/>
  <c r="AL32" i="4"/>
  <c r="D31" i="4"/>
  <c r="D32" i="4"/>
  <c r="D28" i="4"/>
  <c r="AL23" i="4"/>
  <c r="AK27" i="4"/>
  <c r="AK29" i="4" s="1"/>
  <c r="AK19" i="4"/>
  <c r="E32" i="4"/>
  <c r="AI31" i="4"/>
  <c r="AH31" i="4"/>
  <c r="AH32" i="4"/>
  <c r="W32" i="4"/>
  <c r="W31" i="4"/>
  <c r="AA32" i="4"/>
  <c r="AA31" i="4"/>
  <c r="AM25" i="4"/>
  <c r="R25" i="4"/>
  <c r="AI30" i="4"/>
  <c r="AM29" i="4"/>
  <c r="E26" i="4"/>
  <c r="E30" i="4"/>
  <c r="D30" i="4"/>
  <c r="D23" i="4" a="1"/>
  <c r="V20" i="4"/>
  <c r="L24" i="4"/>
  <c r="AD24" i="4"/>
  <c r="AD20" i="4"/>
  <c r="Z23" i="4" a="1"/>
  <c r="AK20" i="4"/>
  <c r="V22" i="4" l="1"/>
  <c r="V25" i="4"/>
  <c r="V26" i="4"/>
  <c r="I27" i="4"/>
  <c r="I29" i="4" s="1"/>
  <c r="I31" i="4" s="1"/>
  <c r="L30" i="4"/>
  <c r="L28" i="4"/>
  <c r="L27" i="4"/>
  <c r="L29" i="4" s="1"/>
  <c r="AD30" i="4"/>
  <c r="H22" i="4"/>
  <c r="H28" i="4" s="1"/>
  <c r="U31" i="4"/>
  <c r="Y32" i="4"/>
  <c r="Z23" i="4"/>
  <c r="Z25" i="4" s="1"/>
  <c r="Q22" i="4"/>
  <c r="Q26" i="4"/>
  <c r="Q25" i="4"/>
  <c r="Q19" i="4"/>
  <c r="AI25" i="4"/>
  <c r="I26" i="4"/>
  <c r="I25" i="4"/>
  <c r="J25" i="4"/>
  <c r="K25" i="4"/>
  <c r="H26" i="4"/>
  <c r="H25" i="4"/>
  <c r="AM31" i="4"/>
  <c r="AD32" i="4"/>
  <c r="AD31" i="4"/>
  <c r="AD25" i="4"/>
  <c r="AD26" i="4"/>
  <c r="D23" i="4"/>
  <c r="AL25" i="4"/>
  <c r="AK28" i="4"/>
  <c r="AK31" i="4"/>
  <c r="AK32" i="4"/>
  <c r="AK30" i="4"/>
  <c r="AK23" i="4" a="1"/>
  <c r="AI26" i="4"/>
  <c r="K26" i="4"/>
  <c r="AL26" i="4"/>
  <c r="AM32" i="4"/>
  <c r="V24" i="4"/>
  <c r="J26" i="4"/>
  <c r="H24" i="4"/>
  <c r="H20" i="4"/>
  <c r="Z26" i="4"/>
  <c r="Q24" i="4"/>
  <c r="Q20" i="4"/>
  <c r="V30" i="4" l="1"/>
  <c r="V28" i="4"/>
  <c r="V27" i="4"/>
  <c r="V29" i="4" s="1"/>
  <c r="I32" i="4"/>
  <c r="L32" i="4"/>
  <c r="L31" i="4"/>
  <c r="H27" i="4"/>
  <c r="H29" i="4" s="1"/>
  <c r="H32" i="4" s="1"/>
  <c r="H30" i="4"/>
  <c r="Q30" i="4"/>
  <c r="Q28" i="4"/>
  <c r="Q27" i="4"/>
  <c r="Q29" i="4" s="1"/>
  <c r="D25" i="4"/>
  <c r="AK23" i="4"/>
  <c r="D26" i="4"/>
  <c r="V32" i="4" l="1"/>
  <c r="V31" i="4"/>
  <c r="H31" i="4"/>
  <c r="Q32" i="4"/>
  <c r="Q31" i="4"/>
  <c r="AK25" i="4"/>
  <c r="AK26" i="4"/>
  <c r="B1" i="6" l="1"/>
  <c r="B25" i="6" l="1"/>
  <c r="B17" i="6"/>
  <c r="B9" i="6"/>
  <c r="B30" i="6"/>
  <c r="B22" i="6"/>
  <c r="B14" i="6"/>
  <c r="B6" i="6"/>
  <c r="B3" i="6"/>
  <c r="B27" i="6"/>
  <c r="B19" i="6"/>
  <c r="B11" i="6"/>
  <c r="B26" i="6"/>
  <c r="B18" i="6"/>
  <c r="B10" i="6"/>
  <c r="B23" i="6"/>
  <c r="B15" i="6"/>
  <c r="B7" i="6"/>
  <c r="B4" i="6"/>
  <c r="B24" i="6"/>
  <c r="B16" i="6"/>
  <c r="B29" i="6"/>
  <c r="B8" i="6"/>
  <c r="B5" i="6"/>
  <c r="B12" i="6"/>
  <c r="B28" i="6"/>
  <c r="B21" i="6"/>
  <c r="B20" i="6"/>
  <c r="B13" i="6"/>
  <c r="B3" i="4" l="1"/>
  <c r="B4" i="4" s="1"/>
  <c r="B5" i="4"/>
  <c r="B6" i="4"/>
  <c r="B7" i="4" l="1"/>
  <c r="B9" i="4"/>
  <c r="B10" i="4" s="1"/>
  <c r="B8" i="4"/>
  <c r="B15" i="4" l="1"/>
  <c r="B11" i="4" a="1"/>
  <c r="B12" i="4"/>
  <c r="B17" i="4" a="1"/>
  <c r="B11" i="4" l="1"/>
  <c r="B17" i="4"/>
  <c r="B16" i="4"/>
  <c r="B18" i="4"/>
  <c r="B20" i="4"/>
  <c r="B14" i="4"/>
  <c r="B13" i="4" l="1"/>
  <c r="B21" i="4"/>
  <c r="B22" i="4" s="1"/>
  <c r="B19" i="4"/>
  <c r="B24" i="4"/>
  <c r="B27" i="4" l="1"/>
  <c r="B29" i="4" s="1"/>
  <c r="B23" i="4" a="1"/>
  <c r="B28" i="4" l="1"/>
  <c r="B23" i="4"/>
  <c r="B32" i="4"/>
  <c r="B31" i="4"/>
  <c r="B30" i="4"/>
  <c r="B3" i="8" l="1"/>
  <c r="B8" i="8"/>
  <c r="B15" i="8"/>
  <c r="B18" i="8"/>
  <c r="B6" i="8"/>
  <c r="B12" i="8"/>
  <c r="B16" i="8"/>
  <c r="B29" i="8"/>
  <c r="B20" i="8"/>
  <c r="B25" i="8"/>
  <c r="B23" i="8"/>
  <c r="B10" i="8"/>
  <c r="B22" i="8"/>
  <c r="B11" i="8"/>
  <c r="B24" i="8"/>
  <c r="B19" i="8"/>
  <c r="B5" i="8"/>
  <c r="B14" i="8"/>
  <c r="B13" i="8"/>
  <c r="B21" i="8"/>
  <c r="B4" i="8"/>
  <c r="B28" i="8"/>
  <c r="B9" i="8"/>
  <c r="B26" i="8"/>
  <c r="B17" i="8"/>
  <c r="B7" i="8"/>
  <c r="B27" i="8"/>
  <c r="B26" i="4"/>
  <c r="B2" i="8"/>
  <c r="B25" i="4"/>
  <c r="C15" i="8" l="1"/>
  <c r="C29" i="8"/>
  <c r="C28" i="8"/>
  <c r="C27" i="8"/>
  <c r="C25" i="8"/>
  <c r="C20" i="8"/>
  <c r="C10" i="8"/>
  <c r="C11" i="8"/>
  <c r="C19" i="8"/>
  <c r="C8" i="8"/>
  <c r="C2" i="8"/>
  <c r="C3" i="8"/>
  <c r="C6" i="8"/>
  <c r="C12" i="8"/>
  <c r="C22" i="8"/>
  <c r="C14" i="8"/>
  <c r="C4" i="8"/>
  <c r="C13" i="8"/>
  <c r="C18" i="8"/>
  <c r="C17" i="8"/>
  <c r="C7" i="8"/>
  <c r="C21" i="8"/>
  <c r="C16" i="8"/>
  <c r="C9" i="8"/>
  <c r="C24" i="8"/>
  <c r="C5" i="8"/>
  <c r="C26" i="8"/>
  <c r="C2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tc={B6705F57-FDC8-4E39-B503-34AF9E14FC42}</author>
  </authors>
  <commentList>
    <comment ref="A47" authorId="0" shapeId="0" xr:uid="{B6705F57-FDC8-4E39-B503-34AF9E14FC42}">
      <text>
        <t>[Threaded comment]
Your version of Excel allows you to read this threaded comment; however, any edits to it will get removed if the file is opened in a newer version of Excel. Learn more: https://go.microsoft.com/fwlink/?linkid=870924
Comment:
    7 is maximum.  TODO: check back to see if the max was used by the medalists
Reply:
    edit, 6 is 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<sst xmlns="http://schemas.openxmlformats.org/spreadsheetml/2006/main" count="1221" uniqueCount="153">
  <si>
    <t>KeyVal</t>
  </si>
  <si>
    <t>Sport</t>
  </si>
  <si>
    <t>Competition</t>
  </si>
  <si>
    <t>Gender</t>
  </si>
  <si>
    <t>Gold medalist</t>
  </si>
  <si>
    <t>Silver medalist</t>
  </si>
  <si>
    <t>Bronze medalist</t>
  </si>
  <si>
    <t>Notes</t>
  </si>
  <si>
    <t>W</t>
  </si>
  <si>
    <t>ROC</t>
  </si>
  <si>
    <t>CHN</t>
  </si>
  <si>
    <t>M</t>
  </si>
  <si>
    <t>Team</t>
  </si>
  <si>
    <t>Mixed</t>
  </si>
  <si>
    <t>NED</t>
  </si>
  <si>
    <t>Alpine Skiing</t>
  </si>
  <si>
    <t>Downhill</t>
  </si>
  <si>
    <t>Giant Slalom</t>
  </si>
  <si>
    <t>Super-G</t>
  </si>
  <si>
    <t>Slalom</t>
  </si>
  <si>
    <t>Alpine Combined</t>
  </si>
  <si>
    <t>Biathlon</t>
  </si>
  <si>
    <t>Relay 4x6km</t>
  </si>
  <si>
    <t>15km Individual</t>
  </si>
  <si>
    <t>20km Individual</t>
  </si>
  <si>
    <t>7.5km Sprint</t>
  </si>
  <si>
    <t>10km Sprint</t>
  </si>
  <si>
    <t>12.5km Pursuit</t>
  </si>
  <si>
    <t>10km Pursuit</t>
  </si>
  <si>
    <t>4x7.5km Relay</t>
  </si>
  <si>
    <t>4x6km Relay</t>
  </si>
  <si>
    <t>Bobsleigh</t>
  </si>
  <si>
    <t>Team Parallel</t>
  </si>
  <si>
    <t>15km Mass Start</t>
  </si>
  <si>
    <t>12.5km Mass Start</t>
  </si>
  <si>
    <t>Monobob</t>
  </si>
  <si>
    <t>2-man</t>
  </si>
  <si>
    <t>2-woman</t>
  </si>
  <si>
    <t>4-man</t>
  </si>
  <si>
    <t>Cross-Country Skiing</t>
  </si>
  <si>
    <t>7.5km + 7.5km Skiathlon</t>
  </si>
  <si>
    <t>15km + 15km Skiathlon</t>
  </si>
  <si>
    <t>Sprint Free</t>
  </si>
  <si>
    <t>10km Classic</t>
  </si>
  <si>
    <t>15km Classic</t>
  </si>
  <si>
    <t>4 x 5km Relay</t>
  </si>
  <si>
    <t>4 x 10km Relay</t>
  </si>
  <si>
    <t>Team Sprint Classic</t>
  </si>
  <si>
    <t>50km Mass Start</t>
  </si>
  <si>
    <t>30km Mass Start Free</t>
  </si>
  <si>
    <t>Curling</t>
  </si>
  <si>
    <t>Doubles</t>
  </si>
  <si>
    <t>Figure Skating</t>
  </si>
  <si>
    <t>Team Event</t>
  </si>
  <si>
    <t>Single Skating</t>
  </si>
  <si>
    <t>Ice Dance</t>
  </si>
  <si>
    <t>Pair Skating</t>
  </si>
  <si>
    <t>Freestyle Skiing</t>
  </si>
  <si>
    <t>Moguls</t>
  </si>
  <si>
    <t>Freeski Big Air</t>
  </si>
  <si>
    <t>Team Aerials</t>
  </si>
  <si>
    <t>Aerials</t>
  </si>
  <si>
    <t>Freeski Slopestyle</t>
  </si>
  <si>
    <t>Ski Cross</t>
  </si>
  <si>
    <t>Freeski Halfpipe</t>
  </si>
  <si>
    <t>Ice Hockey</t>
  </si>
  <si>
    <t>Luge</t>
  </si>
  <si>
    <t>Singles</t>
  </si>
  <si>
    <t>Team Relay</t>
  </si>
  <si>
    <t>Nordic Combined</t>
  </si>
  <si>
    <t>Individual Gundersen Normal Hill/10km</t>
  </si>
  <si>
    <t>Individual Gundersen Large Hill/10km</t>
  </si>
  <si>
    <t>Team Gundersen Large Hill/4x5km</t>
  </si>
  <si>
    <t>Short Track Speed Skating</t>
  </si>
  <si>
    <t>500m</t>
  </si>
  <si>
    <t>1000m</t>
  </si>
  <si>
    <t>1500m</t>
  </si>
  <si>
    <t>3000m Relay</t>
  </si>
  <si>
    <t>5000m Relay</t>
  </si>
  <si>
    <t>Skeleton</t>
  </si>
  <si>
    <t>Ski Jumping</t>
  </si>
  <si>
    <t>Normal Hill Individual</t>
  </si>
  <si>
    <t>Large Hill Individual</t>
  </si>
  <si>
    <t>Snowboard</t>
  </si>
  <si>
    <t>Snowboard Slopestyle</t>
  </si>
  <si>
    <t>Parallel Giant Slalom</t>
  </si>
  <si>
    <t>Snowboard Cross</t>
  </si>
  <si>
    <t>Snowboard Halfpipe</t>
  </si>
  <si>
    <t>Team Snowboard Cross</t>
  </si>
  <si>
    <t>Snowboard Big Air</t>
  </si>
  <si>
    <t>Speed Skating</t>
  </si>
  <si>
    <t>3000m</t>
  </si>
  <si>
    <t>5000m</t>
  </si>
  <si>
    <t>10000m</t>
  </si>
  <si>
    <t>Team Pursuit</t>
  </si>
  <si>
    <t>Mass Start</t>
  </si>
  <si>
    <t>NOR</t>
  </si>
  <si>
    <t>FRA</t>
  </si>
  <si>
    <t>AUT</t>
  </si>
  <si>
    <t>SWE</t>
  </si>
  <si>
    <t>CAN</t>
  </si>
  <si>
    <t>JPN</t>
  </si>
  <si>
    <t>ITA</t>
  </si>
  <si>
    <t>HUN</t>
  </si>
  <si>
    <t>SLO</t>
  </si>
  <si>
    <t>GER</t>
  </si>
  <si>
    <t>Grand Total</t>
  </si>
  <si>
    <t>(blank)</t>
  </si>
  <si>
    <t>Team size</t>
  </si>
  <si>
    <t>FIN</t>
  </si>
  <si>
    <t>AUS</t>
  </si>
  <si>
    <t>USA</t>
  </si>
  <si>
    <t>POL</t>
  </si>
  <si>
    <t>NZL</t>
  </si>
  <si>
    <t>SUI</t>
  </si>
  <si>
    <t>CZE</t>
  </si>
  <si>
    <t>KOR</t>
  </si>
  <si>
    <t>SVK</t>
  </si>
  <si>
    <t>BLR</t>
  </si>
  <si>
    <t>Num for 1</t>
  </si>
  <si>
    <t>Count at 1</t>
  </si>
  <si>
    <t>Country at 1</t>
  </si>
  <si>
    <t>Value awarded</t>
  </si>
  <si>
    <t>Match spot</t>
  </si>
  <si>
    <t>Range reference</t>
  </si>
  <si>
    <t>Num at 2</t>
  </si>
  <si>
    <t>Count at 2</t>
  </si>
  <si>
    <t>Country at 2</t>
  </si>
  <si>
    <t>Num at 3</t>
  </si>
  <si>
    <t>Count at 3</t>
  </si>
  <si>
    <t>Country at 3</t>
  </si>
  <si>
    <t>Num at 4</t>
  </si>
  <si>
    <t>Count at 4</t>
  </si>
  <si>
    <t>Country at 4</t>
  </si>
  <si>
    <t>Num at 5</t>
  </si>
  <si>
    <t>Count at 5</t>
  </si>
  <si>
    <t>Country at 5</t>
  </si>
  <si>
    <t>LAT</t>
  </si>
  <si>
    <t>Per official sport per gender</t>
  </si>
  <si>
    <t>ESP</t>
  </si>
  <si>
    <t>BEL</t>
  </si>
  <si>
    <t>Event medals</t>
  </si>
  <si>
    <t>Event golds</t>
  </si>
  <si>
    <t>.</t>
  </si>
  <si>
    <t>EST</t>
  </si>
  <si>
    <t>UKR</t>
  </si>
  <si>
    <t>GBR</t>
  </si>
  <si>
    <t>With Valieva Gold</t>
  </si>
  <si>
    <t>With Valieva Disqualified</t>
  </si>
  <si>
    <t>Or USA/JPN/CAN if Valieva DQ'd</t>
  </si>
  <si>
    <t>With DQ: USA-JPN-ROC, ROC-USA-JPN</t>
  </si>
  <si>
    <t>With ROC Gold: USA-ROC-JPN, ROC-CHN-FRA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</si>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</sst>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"/>
    <numFmt numFmtId="166" formatCode="0.0%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FFB7"/>
        <bgColor rgb="FFFCFFB7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0" fontId="0" fillId="0" borderId="0" xfId="0" pivotButton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6" fillId="0" borderId="0" xfId="1" applyFont="1" applyAlignment="1"/>
    <xf numFmtId="0" fontId="6" fillId="0" borderId="0" xfId="1" applyFont="1"/>
    <xf numFmtId="0" fontId="6" fillId="2" borderId="0" xfId="1" applyFont="1" applyFill="1" applyAlignment="1"/>
    <xf numFmtId="164" fontId="6" fillId="2" borderId="0" xfId="1" applyNumberFormat="1" applyFont="1" applyFill="1" applyAlignment="1"/>
    <xf numFmtId="0" fontId="6" fillId="3" borderId="0" xfId="1" applyFont="1" applyFill="1" applyAlignment="1"/>
    <xf numFmtId="164" fontId="6" fillId="3" borderId="0" xfId="1" applyNumberFormat="1" applyFont="1" applyFill="1" applyAlignment="1"/>
    <xf numFmtId="0" fontId="6" fillId="4" borderId="0" xfId="1" applyFont="1" applyFill="1" applyAlignment="1"/>
    <xf numFmtId="164" fontId="6" fillId="4" borderId="0" xfId="1" applyNumberFormat="1" applyFont="1" applyFill="1" applyAlignment="1"/>
    <xf numFmtId="0" fontId="0" fillId="2" borderId="0" xfId="0" applyFill="1"/>
    <xf numFmtId="0" fontId="6" fillId="0" borderId="0" xfId="1" applyFont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6" fillId="4" borderId="4" xfId="1" applyFont="1" applyFill="1" applyBorder="1" applyAlignment="1"/>
    <xf numFmtId="0" fontId="0" fillId="4" borderId="4" xfId="0" applyFill="1" applyBorder="1"/>
    <xf numFmtId="0" fontId="0" fillId="0" borderId="4" xfId="0" applyBorder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3" borderId="0" xfId="0" applyNumberFormat="1" applyFill="1"/>
    <xf numFmtId="0" fontId="0" fillId="0" borderId="0" xfId="0" applyFont="1"/>
  </cellXfs>
  <cellStyles count="2">
    <cellStyle name="Normal" xfId="0" builtinId="0"/>
    <cellStyle name="Normal 2" xfId="1" xr:uid="{D4FA6D16-C5BD-4470-90A0-F1EAA0B1F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sen Manahan" id="{AC57C12C-1125-4D7C-8F48-0DDDF967D113}" userId="S::jmanahan@cargurus.com::08124532-bcd6-4af4-b90c-7b2257bc6ea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97.73369108796" createdVersion="7" refreshedVersion="7" minRefreshableVersion="3" recordCount="109" xr:uid="{1E8D4239-9356-4EE1-B61D-CE6B749A5BA1}">
  <cacheSource type="worksheet">
    <worksheetSource ref="B1:D110" sheet="Official Medal Table"/>
  </cacheSource>
  <cacheFields count="3">
    <cacheField name="Sport" numFmtId="0">
      <sharedItems count="15">
        <s v="Alpine Skiing"/>
        <s v="Biathlon"/>
        <s v="Bobsleigh"/>
        <s v="Cross-Country Skiing"/>
        <s v="Curling"/>
        <s v="Figure Skating"/>
        <s v="Freestyle Skiing"/>
        <s v="Ice Hockey"/>
        <s v="Luge"/>
        <s v="Nordic Combined"/>
        <s v="Short Track Speed Skating"/>
        <s v="Skeleton"/>
        <s v="Ski Jumping"/>
        <s v="Snowboard"/>
        <s v="Speed Skating"/>
      </sharedItems>
    </cacheField>
    <cacheField name="Competition" numFmtId="0">
      <sharedItems count="70">
        <s v="Downhill"/>
        <s v="Giant Slalom"/>
        <s v="Super-G"/>
        <s v="Slalom"/>
        <s v="Alpine Combined"/>
        <s v="Team Parallel"/>
        <s v="Relay 4x6km"/>
        <s v="15km Individual"/>
        <s v="20km Individual"/>
        <s v="7.5km Sprint"/>
        <s v="10km Sprint"/>
        <s v="12.5km Pursuit"/>
        <s v="10km Pursuit"/>
        <s v="4x7.5km Relay"/>
        <s v="4x6km Relay"/>
        <s v="15km Mass Start"/>
        <s v="12.5km Mass Start"/>
        <s v="Monobob"/>
        <s v="2-man"/>
        <s v="2-woman"/>
        <s v="4-man"/>
        <s v="7.5km + 7.5km Skiathlon"/>
        <s v="15km + 15km Skiathlon"/>
        <s v="Sprint Free"/>
        <s v="10km Classic"/>
        <s v="15km Classic"/>
        <s v="4 x 5km Relay"/>
        <s v="4 x 10km Relay"/>
        <s v="Team Sprint Classic"/>
        <s v="50km Mass Start"/>
        <s v="30km Mass Start Free"/>
        <s v="Doubles"/>
        <s v="Curling"/>
        <s v="Team Event"/>
        <s v="Single Skating"/>
        <s v="Ice Dance"/>
        <s v="Pair Skating"/>
        <s v="Moguls"/>
        <s v="Freeski Big Air"/>
        <s v="Team Aerials"/>
        <s v="Aerials"/>
        <s v="Freeski Slopestyle"/>
        <s v="Ski Cross"/>
        <s v="Freeski Halfpipe"/>
        <s v="Ice Hockey"/>
        <s v="Singles"/>
        <s v="Team Relay"/>
        <s v="Individual Gundersen Normal Hill/10km"/>
        <s v="Individual Gundersen Large Hill/10km"/>
        <s v="Team Gundersen Large Hill/4x5km"/>
        <s v="500m"/>
        <s v="1000m"/>
        <s v="1500m"/>
        <s v="3000m Relay"/>
        <s v="5000m Relay"/>
        <s v="Skeleton"/>
        <s v="Normal Hill Individual"/>
        <s v="Team"/>
        <s v="Large Hill Individual"/>
        <s v="Snowboard Slopestyle"/>
        <s v="Parallel Giant Slalom"/>
        <s v="Snowboard Cross"/>
        <s v="Snowboard Halfpipe"/>
        <s v="Team Snowboard Cross"/>
        <s v="Snowboard Big Air"/>
        <s v="3000m"/>
        <s v="5000m"/>
        <s v="10000m"/>
        <s v="Team Pursuit"/>
        <s v="Mass Start"/>
      </sharedItems>
    </cacheField>
    <cacheField name="Gender" numFmtId="0">
      <sharedItems containsBlank="1" count="4">
        <s v="M"/>
        <s v="W"/>
        <s v="Mix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x v="0"/>
    <x v="0"/>
  </r>
  <r>
    <x v="0"/>
    <x v="1"/>
    <x v="1"/>
  </r>
  <r>
    <x v="0"/>
    <x v="2"/>
    <x v="0"/>
  </r>
  <r>
    <x v="0"/>
    <x v="3"/>
    <x v="1"/>
  </r>
  <r>
    <x v="0"/>
    <x v="4"/>
    <x v="0"/>
  </r>
  <r>
    <x v="0"/>
    <x v="2"/>
    <x v="1"/>
  </r>
  <r>
    <x v="0"/>
    <x v="1"/>
    <x v="0"/>
  </r>
  <r>
    <x v="0"/>
    <x v="0"/>
    <x v="1"/>
  </r>
  <r>
    <x v="0"/>
    <x v="3"/>
    <x v="0"/>
  </r>
  <r>
    <x v="0"/>
    <x v="4"/>
    <x v="1"/>
  </r>
  <r>
    <x v="0"/>
    <x v="5"/>
    <x v="2"/>
  </r>
  <r>
    <x v="1"/>
    <x v="6"/>
    <x v="2"/>
  </r>
  <r>
    <x v="1"/>
    <x v="7"/>
    <x v="1"/>
  </r>
  <r>
    <x v="1"/>
    <x v="8"/>
    <x v="0"/>
  </r>
  <r>
    <x v="1"/>
    <x v="9"/>
    <x v="1"/>
  </r>
  <r>
    <x v="1"/>
    <x v="10"/>
    <x v="0"/>
  </r>
  <r>
    <x v="1"/>
    <x v="11"/>
    <x v="0"/>
  </r>
  <r>
    <x v="1"/>
    <x v="12"/>
    <x v="1"/>
  </r>
  <r>
    <x v="1"/>
    <x v="13"/>
    <x v="0"/>
  </r>
  <r>
    <x v="1"/>
    <x v="14"/>
    <x v="1"/>
  </r>
  <r>
    <x v="1"/>
    <x v="15"/>
    <x v="0"/>
  </r>
  <r>
    <x v="1"/>
    <x v="16"/>
    <x v="1"/>
  </r>
  <r>
    <x v="2"/>
    <x v="17"/>
    <x v="1"/>
  </r>
  <r>
    <x v="2"/>
    <x v="18"/>
    <x v="0"/>
  </r>
  <r>
    <x v="2"/>
    <x v="19"/>
    <x v="1"/>
  </r>
  <r>
    <x v="2"/>
    <x v="20"/>
    <x v="0"/>
  </r>
  <r>
    <x v="3"/>
    <x v="21"/>
    <x v="1"/>
  </r>
  <r>
    <x v="3"/>
    <x v="22"/>
    <x v="0"/>
  </r>
  <r>
    <x v="3"/>
    <x v="23"/>
    <x v="0"/>
  </r>
  <r>
    <x v="3"/>
    <x v="23"/>
    <x v="1"/>
  </r>
  <r>
    <x v="3"/>
    <x v="24"/>
    <x v="1"/>
  </r>
  <r>
    <x v="3"/>
    <x v="25"/>
    <x v="1"/>
  </r>
  <r>
    <x v="3"/>
    <x v="26"/>
    <x v="1"/>
  </r>
  <r>
    <x v="3"/>
    <x v="27"/>
    <x v="0"/>
  </r>
  <r>
    <x v="3"/>
    <x v="28"/>
    <x v="0"/>
  </r>
  <r>
    <x v="3"/>
    <x v="28"/>
    <x v="1"/>
  </r>
  <r>
    <x v="3"/>
    <x v="29"/>
    <x v="0"/>
  </r>
  <r>
    <x v="3"/>
    <x v="30"/>
    <x v="1"/>
  </r>
  <r>
    <x v="4"/>
    <x v="31"/>
    <x v="2"/>
  </r>
  <r>
    <x v="4"/>
    <x v="32"/>
    <x v="0"/>
  </r>
  <r>
    <x v="4"/>
    <x v="32"/>
    <x v="1"/>
  </r>
  <r>
    <x v="5"/>
    <x v="33"/>
    <x v="3"/>
  </r>
  <r>
    <x v="5"/>
    <x v="34"/>
    <x v="0"/>
  </r>
  <r>
    <x v="5"/>
    <x v="35"/>
    <x v="3"/>
  </r>
  <r>
    <x v="5"/>
    <x v="34"/>
    <x v="1"/>
  </r>
  <r>
    <x v="5"/>
    <x v="36"/>
    <x v="3"/>
  </r>
  <r>
    <x v="6"/>
    <x v="37"/>
    <x v="0"/>
  </r>
  <r>
    <x v="6"/>
    <x v="37"/>
    <x v="1"/>
  </r>
  <r>
    <x v="6"/>
    <x v="38"/>
    <x v="1"/>
  </r>
  <r>
    <x v="6"/>
    <x v="38"/>
    <x v="0"/>
  </r>
  <r>
    <x v="6"/>
    <x v="39"/>
    <x v="2"/>
  </r>
  <r>
    <x v="6"/>
    <x v="40"/>
    <x v="1"/>
  </r>
  <r>
    <x v="6"/>
    <x v="41"/>
    <x v="1"/>
  </r>
  <r>
    <x v="6"/>
    <x v="41"/>
    <x v="0"/>
  </r>
  <r>
    <x v="6"/>
    <x v="40"/>
    <x v="0"/>
  </r>
  <r>
    <x v="6"/>
    <x v="42"/>
    <x v="1"/>
  </r>
  <r>
    <x v="6"/>
    <x v="42"/>
    <x v="0"/>
  </r>
  <r>
    <x v="6"/>
    <x v="43"/>
    <x v="1"/>
  </r>
  <r>
    <x v="6"/>
    <x v="43"/>
    <x v="0"/>
  </r>
  <r>
    <x v="7"/>
    <x v="44"/>
    <x v="1"/>
  </r>
  <r>
    <x v="7"/>
    <x v="44"/>
    <x v="0"/>
  </r>
  <r>
    <x v="8"/>
    <x v="45"/>
    <x v="0"/>
  </r>
  <r>
    <x v="8"/>
    <x v="45"/>
    <x v="1"/>
  </r>
  <r>
    <x v="8"/>
    <x v="31"/>
    <x v="3"/>
  </r>
  <r>
    <x v="8"/>
    <x v="46"/>
    <x v="3"/>
  </r>
  <r>
    <x v="9"/>
    <x v="47"/>
    <x v="3"/>
  </r>
  <r>
    <x v="9"/>
    <x v="48"/>
    <x v="3"/>
  </r>
  <r>
    <x v="9"/>
    <x v="49"/>
    <x v="3"/>
  </r>
  <r>
    <x v="10"/>
    <x v="46"/>
    <x v="2"/>
  </r>
  <r>
    <x v="10"/>
    <x v="50"/>
    <x v="1"/>
  </r>
  <r>
    <x v="10"/>
    <x v="51"/>
    <x v="0"/>
  </r>
  <r>
    <x v="10"/>
    <x v="52"/>
    <x v="0"/>
  </r>
  <r>
    <x v="10"/>
    <x v="51"/>
    <x v="1"/>
  </r>
  <r>
    <x v="10"/>
    <x v="53"/>
    <x v="1"/>
  </r>
  <r>
    <x v="10"/>
    <x v="50"/>
    <x v="0"/>
  </r>
  <r>
    <x v="10"/>
    <x v="52"/>
    <x v="1"/>
  </r>
  <r>
    <x v="10"/>
    <x v="54"/>
    <x v="0"/>
  </r>
  <r>
    <x v="11"/>
    <x v="55"/>
    <x v="0"/>
  </r>
  <r>
    <x v="11"/>
    <x v="55"/>
    <x v="1"/>
  </r>
  <r>
    <x v="12"/>
    <x v="56"/>
    <x v="1"/>
  </r>
  <r>
    <x v="12"/>
    <x v="56"/>
    <x v="0"/>
  </r>
  <r>
    <x v="12"/>
    <x v="57"/>
    <x v="2"/>
  </r>
  <r>
    <x v="12"/>
    <x v="58"/>
    <x v="0"/>
  </r>
  <r>
    <x v="12"/>
    <x v="57"/>
    <x v="0"/>
  </r>
  <r>
    <x v="13"/>
    <x v="59"/>
    <x v="1"/>
  </r>
  <r>
    <x v="13"/>
    <x v="59"/>
    <x v="0"/>
  </r>
  <r>
    <x v="13"/>
    <x v="60"/>
    <x v="1"/>
  </r>
  <r>
    <x v="13"/>
    <x v="60"/>
    <x v="0"/>
  </r>
  <r>
    <x v="13"/>
    <x v="61"/>
    <x v="1"/>
  </r>
  <r>
    <x v="13"/>
    <x v="61"/>
    <x v="0"/>
  </r>
  <r>
    <x v="13"/>
    <x v="62"/>
    <x v="1"/>
  </r>
  <r>
    <x v="13"/>
    <x v="62"/>
    <x v="0"/>
  </r>
  <r>
    <x v="13"/>
    <x v="63"/>
    <x v="2"/>
  </r>
  <r>
    <x v="13"/>
    <x v="64"/>
    <x v="1"/>
  </r>
  <r>
    <x v="13"/>
    <x v="64"/>
    <x v="0"/>
  </r>
  <r>
    <x v="14"/>
    <x v="65"/>
    <x v="1"/>
  </r>
  <r>
    <x v="14"/>
    <x v="66"/>
    <x v="0"/>
  </r>
  <r>
    <x v="14"/>
    <x v="52"/>
    <x v="1"/>
  </r>
  <r>
    <x v="14"/>
    <x v="52"/>
    <x v="0"/>
  </r>
  <r>
    <x v="14"/>
    <x v="66"/>
    <x v="1"/>
  </r>
  <r>
    <x v="14"/>
    <x v="67"/>
    <x v="0"/>
  </r>
  <r>
    <x v="14"/>
    <x v="50"/>
    <x v="0"/>
  </r>
  <r>
    <x v="14"/>
    <x v="50"/>
    <x v="0"/>
  </r>
  <r>
    <x v="14"/>
    <x v="68"/>
    <x v="1"/>
  </r>
  <r>
    <x v="14"/>
    <x v="68"/>
    <x v="0"/>
  </r>
  <r>
    <x v="14"/>
    <x v="51"/>
    <x v="1"/>
  </r>
  <r>
    <x v="14"/>
    <x v="51"/>
    <x v="0"/>
  </r>
  <r>
    <x v="14"/>
    <x v="69"/>
    <x v="1"/>
  </r>
  <r>
    <x v="14"/>
    <x v="6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D0504-09FF-4A18-972D-25F9E2BF06D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B1:D110" firstHeaderRow="1" firstDataRow="1" firstDataCol="3"/>
  <pivotFields count="3">
    <pivotField axis="axisRow" compact="0" outline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0">
        <item x="67"/>
        <item x="51"/>
        <item x="24"/>
        <item x="12"/>
        <item x="10"/>
        <item x="16"/>
        <item x="11"/>
        <item x="52"/>
        <item x="22"/>
        <item x="25"/>
        <item x="7"/>
        <item x="15"/>
        <item x="8"/>
        <item x="18"/>
        <item x="65"/>
        <item x="53"/>
        <item x="30"/>
        <item x="27"/>
        <item x="26"/>
        <item x="20"/>
        <item x="14"/>
        <item x="13"/>
        <item x="66"/>
        <item x="54"/>
        <item x="50"/>
        <item x="29"/>
        <item x="21"/>
        <item x="9"/>
        <item x="40"/>
        <item x="4"/>
        <item x="32"/>
        <item x="31"/>
        <item x="0"/>
        <item x="38"/>
        <item x="43"/>
        <item x="41"/>
        <item x="1"/>
        <item x="35"/>
        <item x="44"/>
        <item x="48"/>
        <item x="47"/>
        <item x="58"/>
        <item x="69"/>
        <item x="37"/>
        <item x="17"/>
        <item x="56"/>
        <item x="36"/>
        <item x="60"/>
        <item x="6"/>
        <item x="34"/>
        <item x="45"/>
        <item x="55"/>
        <item x="42"/>
        <item x="3"/>
        <item x="64"/>
        <item x="61"/>
        <item x="62"/>
        <item x="59"/>
        <item x="23"/>
        <item x="2"/>
        <item x="57"/>
        <item x="39"/>
        <item x="33"/>
        <item x="49"/>
        <item x="5"/>
        <item x="68"/>
        <item x="46"/>
        <item x="63"/>
        <item x="2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1"/>
  </rowFields>
  <rowItems count="109">
    <i>
      <x/>
      <x/>
      <x v="29"/>
    </i>
    <i r="2">
      <x v="32"/>
    </i>
    <i r="2">
      <x v="36"/>
    </i>
    <i r="2">
      <x v="53"/>
    </i>
    <i r="2">
      <x v="59"/>
    </i>
    <i r="1">
      <x v="1"/>
      <x v="64"/>
    </i>
    <i r="1">
      <x v="2"/>
      <x v="29"/>
    </i>
    <i r="2">
      <x v="32"/>
    </i>
    <i r="2">
      <x v="36"/>
    </i>
    <i r="2">
      <x v="53"/>
    </i>
    <i r="2">
      <x v="59"/>
    </i>
    <i>
      <x v="1"/>
      <x/>
      <x v="4"/>
    </i>
    <i r="2">
      <x v="6"/>
    </i>
    <i r="2">
      <x v="11"/>
    </i>
    <i r="2">
      <x v="12"/>
    </i>
    <i r="2">
      <x v="21"/>
    </i>
    <i r="1">
      <x v="1"/>
      <x v="48"/>
    </i>
    <i r="1">
      <x v="2"/>
      <x v="3"/>
    </i>
    <i r="2">
      <x v="5"/>
    </i>
    <i r="2">
      <x v="10"/>
    </i>
    <i r="2">
      <x v="20"/>
    </i>
    <i r="2">
      <x v="27"/>
    </i>
    <i>
      <x v="2"/>
      <x/>
      <x v="13"/>
    </i>
    <i r="2">
      <x v="19"/>
    </i>
    <i r="1">
      <x v="2"/>
      <x v="44"/>
    </i>
    <i r="2">
      <x v="69"/>
    </i>
    <i>
      <x v="3"/>
      <x/>
      <x v="8"/>
    </i>
    <i r="2">
      <x v="17"/>
    </i>
    <i r="2">
      <x v="25"/>
    </i>
    <i r="2">
      <x v="58"/>
    </i>
    <i r="2">
      <x v="68"/>
    </i>
    <i r="1">
      <x v="2"/>
      <x v="2"/>
    </i>
    <i r="2">
      <x v="9"/>
    </i>
    <i r="2">
      <x v="16"/>
    </i>
    <i r="2">
      <x v="18"/>
    </i>
    <i r="2">
      <x v="26"/>
    </i>
    <i r="2">
      <x v="58"/>
    </i>
    <i r="2">
      <x v="68"/>
    </i>
    <i>
      <x v="4"/>
      <x/>
      <x v="30"/>
    </i>
    <i r="1">
      <x v="1"/>
      <x v="31"/>
    </i>
    <i r="1">
      <x v="2"/>
      <x v="30"/>
    </i>
    <i>
      <x v="5"/>
      <x/>
      <x v="49"/>
    </i>
    <i r="1">
      <x v="2"/>
      <x v="49"/>
    </i>
    <i r="1">
      <x v="3"/>
      <x v="37"/>
    </i>
    <i r="2">
      <x v="46"/>
    </i>
    <i r="2">
      <x v="62"/>
    </i>
    <i>
      <x v="6"/>
      <x/>
      <x v="28"/>
    </i>
    <i r="2">
      <x v="33"/>
    </i>
    <i r="2">
      <x v="34"/>
    </i>
    <i r="2">
      <x v="35"/>
    </i>
    <i r="2">
      <x v="43"/>
    </i>
    <i r="2">
      <x v="52"/>
    </i>
    <i r="1">
      <x v="1"/>
      <x v="61"/>
    </i>
    <i r="1">
      <x v="2"/>
      <x v="28"/>
    </i>
    <i r="2">
      <x v="33"/>
    </i>
    <i r="2">
      <x v="34"/>
    </i>
    <i r="2">
      <x v="35"/>
    </i>
    <i r="2">
      <x v="43"/>
    </i>
    <i r="2">
      <x v="52"/>
    </i>
    <i>
      <x v="7"/>
      <x/>
      <x v="38"/>
    </i>
    <i r="1">
      <x v="2"/>
      <x v="38"/>
    </i>
    <i>
      <x v="8"/>
      <x/>
      <x v="50"/>
    </i>
    <i r="1">
      <x v="2"/>
      <x v="50"/>
    </i>
    <i r="1">
      <x v="3"/>
      <x v="31"/>
    </i>
    <i r="2">
      <x v="66"/>
    </i>
    <i>
      <x v="9"/>
      <x v="3"/>
      <x v="39"/>
    </i>
    <i r="2">
      <x v="40"/>
    </i>
    <i r="2">
      <x v="63"/>
    </i>
    <i>
      <x v="10"/>
      <x/>
      <x v="1"/>
    </i>
    <i r="2">
      <x v="7"/>
    </i>
    <i r="2">
      <x v="23"/>
    </i>
    <i r="2">
      <x v="24"/>
    </i>
    <i r="1">
      <x v="1"/>
      <x v="66"/>
    </i>
    <i r="1">
      <x v="2"/>
      <x v="1"/>
    </i>
    <i r="2">
      <x v="7"/>
    </i>
    <i r="2">
      <x v="15"/>
    </i>
    <i r="2">
      <x v="24"/>
    </i>
    <i>
      <x v="11"/>
      <x/>
      <x v="51"/>
    </i>
    <i r="1">
      <x v="2"/>
      <x v="51"/>
    </i>
    <i>
      <x v="12"/>
      <x/>
      <x v="41"/>
    </i>
    <i r="2">
      <x v="45"/>
    </i>
    <i r="2">
      <x v="60"/>
    </i>
    <i r="1">
      <x v="1"/>
      <x v="60"/>
    </i>
    <i r="1">
      <x v="2"/>
      <x v="45"/>
    </i>
    <i>
      <x v="13"/>
      <x/>
      <x v="47"/>
    </i>
    <i r="2">
      <x v="54"/>
    </i>
    <i r="2">
      <x v="55"/>
    </i>
    <i r="2">
      <x v="56"/>
    </i>
    <i r="2">
      <x v="57"/>
    </i>
    <i r="1">
      <x v="1"/>
      <x v="67"/>
    </i>
    <i r="1">
      <x v="2"/>
      <x v="47"/>
    </i>
    <i r="2">
      <x v="54"/>
    </i>
    <i r="2">
      <x v="55"/>
    </i>
    <i r="2">
      <x v="56"/>
    </i>
    <i r="2">
      <x v="57"/>
    </i>
    <i>
      <x v="14"/>
      <x/>
      <x/>
    </i>
    <i r="2">
      <x v="1"/>
    </i>
    <i r="2">
      <x v="7"/>
    </i>
    <i r="2">
      <x v="22"/>
    </i>
    <i r="2">
      <x v="24"/>
    </i>
    <i r="2">
      <x v="42"/>
    </i>
    <i r="2">
      <x v="65"/>
    </i>
    <i r="1">
      <x v="2"/>
      <x v="1"/>
    </i>
    <i r="2">
      <x v="7"/>
    </i>
    <i r="2">
      <x v="14"/>
    </i>
    <i r="2">
      <x v="22"/>
    </i>
    <i r="2">
      <x v="42"/>
    </i>
    <i r="2">
      <x v="6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7" dT="2022-02-05T22:56:19.71" personId="{AC57C12C-1125-4D7C-8F48-0DDDF967D113}" id="{B6705F57-FDC8-4E39-B503-34AF9E14FC42}">
    <text>7 is maximum.  TODO: check back to see if the max was used by the medalists</text>
  </threadedComment>
  <threadedComment ref="A47" dT="2022-02-05T22:57:19.50" personId="{AC57C12C-1125-4D7C-8F48-0DDDF967D113}" id="{A28B3C69-CA87-484E-8B13-91C2A4A74790}" parentId="{B6705F57-FDC8-4E39-B503-34AF9E14FC42}">
    <text>edit, 6 is max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2055-5B44-43BB-BD9C-3593757D62A4}">
  <dimension ref="A1:J29"/>
  <sheetViews>
    <sheetView tabSelected="1" workbookViewId="0">
      <selection activeCell="F3" sqref="F3"/>
    </sheetView>
  </sheetViews>
  <sheetFormatPr defaultRowHeight="14.4" x14ac:dyDescent="0.3"/>
  <cols>
    <col min="2" max="2" width="24.109375" bestFit="1" customWidth="1"/>
    <col min="3" max="3" width="6" bestFit="1" customWidth="1"/>
    <col min="4" max="4" width="11.77734375" bestFit="1" customWidth="1"/>
    <col min="5" max="5" width="6" bestFit="1" customWidth="1"/>
    <col min="6" max="6" width="11.77734375" bestFit="1" customWidth="1"/>
    <col min="7" max="7" width="6" bestFit="1" customWidth="1"/>
    <col min="9" max="9" width="15.5546875" bestFit="1" customWidth="1"/>
    <col min="10" max="10" width="21.44140625" bestFit="1" customWidth="1"/>
  </cols>
  <sheetData>
    <row r="1" spans="1:10" x14ac:dyDescent="0.3">
      <c r="B1" s="8" t="s">
        <v>138</v>
      </c>
      <c r="C1" s="8"/>
      <c r="D1" t="s">
        <v>142</v>
      </c>
      <c r="F1" t="s">
        <v>141</v>
      </c>
      <c r="I1" t="s">
        <v>147</v>
      </c>
      <c r="J1" t="s">
        <v>148</v>
      </c>
    </row>
    <row r="2" spans="1:10" x14ac:dyDescent="0.3">
      <c r="A2" t="s">
        <v>105</v>
      </c>
      <c r="B2" s="31">
        <f ca="1">SUMIF('Each Gender Podiums'!$5:$5,$A2,'Each Gender Podiums'!$6:$6)
+ SUMIF('Each Gender Podiums'!$11:$11,$A2,'Each Gender Podiums'!$12:$12)
+ SUMIF('Each Gender Podiums'!$17:$17,$A2,'Each Gender Podiums'!$18:$18)
+ SUMIF('Each Gender Podiums'!$23:$23,$A2,'Each Gender Podiums'!$24:$24)
+ SUMIF('Each Gender Podiums'!$29:$29,$A2,'Each Gender Podiums'!$30:$30)
+ SUMIF('Each Gender Podiums'!$35:$35,$A2,'Each Gender Podiums'!$36:$36)</f>
        <v>22.005002999999999</v>
      </c>
      <c r="C2" s="32">
        <f ca="1">B2/SUM(B:B)</f>
        <v>0.12791447541100753</v>
      </c>
      <c r="D2">
        <f>COUNTIF('Official Medal Table'!$E:$E,'Country Rankings'!$A2)</f>
        <v>12</v>
      </c>
      <c r="E2" s="32">
        <f>D2/SUM(D:D)</f>
        <v>0.11009174311926606</v>
      </c>
      <c r="F2">
        <f>COUNTIF('Official Medal Table'!$E:$G,'Country Rankings'!$A2)</f>
        <v>27</v>
      </c>
      <c r="G2" s="32">
        <f>F2/SUM(F:F)</f>
        <v>8.2822085889570546E-2</v>
      </c>
      <c r="I2" t="s">
        <v>105</v>
      </c>
      <c r="J2" t="s">
        <v>105</v>
      </c>
    </row>
    <row r="3" spans="1:10" x14ac:dyDescent="0.3">
      <c r="A3" t="s">
        <v>111</v>
      </c>
      <c r="B3" s="31">
        <f ca="1">SUMIF('Each Gender Podiums'!$5:$5,$A3,'Each Gender Podiums'!$6:$6)
+ SUMIF('Each Gender Podiums'!$11:$11,$A3,'Each Gender Podiums'!$12:$12)
+ SUMIF('Each Gender Podiums'!$17:$17,$A3,'Each Gender Podiums'!$18:$18)
+ SUMIF('Each Gender Podiums'!$23:$23,$A3,'Each Gender Podiums'!$24:$24)
+ SUMIF('Each Gender Podiums'!$29:$29,$A3,'Each Gender Podiums'!$30:$30)
+ SUMIF('Each Gender Podiums'!$35:$35,$A3,'Each Gender Podiums'!$36:$36)</f>
        <v>15.004000999999999</v>
      </c>
      <c r="C3" s="32">
        <f ca="1">B3/SUM(B:B)</f>
        <v>8.721784391400593E-2</v>
      </c>
      <c r="D3">
        <f>COUNTIF('Official Medal Table'!$E:$E,'Country Rankings'!$A3)</f>
        <v>8</v>
      </c>
      <c r="E3" s="32">
        <f>D3/SUM(D:D)</f>
        <v>7.3394495412844041E-2</v>
      </c>
      <c r="F3">
        <f>COUNTIF('Official Medal Table'!$E:$G,'Country Rankings'!$A3)</f>
        <v>25</v>
      </c>
      <c r="G3" s="32">
        <f>F3/SUM(F:F)</f>
        <v>7.6687116564417179E-2</v>
      </c>
      <c r="I3" s="7" t="s">
        <v>111</v>
      </c>
      <c r="J3" s="7" t="s">
        <v>111</v>
      </c>
    </row>
    <row r="4" spans="1:10" x14ac:dyDescent="0.3">
      <c r="A4" t="s">
        <v>9</v>
      </c>
      <c r="B4" s="31">
        <f ca="1">SUMIF('Each Gender Podiums'!$5:$5,$A4,'Each Gender Podiums'!$6:$6)
+ SUMIF('Each Gender Podiums'!$11:$11,$A4,'Each Gender Podiums'!$12:$12)
+ SUMIF('Each Gender Podiums'!$17:$17,$A4,'Each Gender Podiums'!$18:$18)
+ SUMIF('Each Gender Podiums'!$23:$23,$A4,'Each Gender Podiums'!$24:$24)
+ SUMIF('Each Gender Podiums'!$29:$29,$A4,'Each Gender Podiums'!$30:$30)
+ SUMIF('Each Gender Podiums'!$35:$35,$A4,'Each Gender Podiums'!$36:$36)</f>
        <v>15.002003</v>
      </c>
      <c r="C4" s="32">
        <f ca="1">B4/SUM(B:B)</f>
        <v>8.7206229595122586E-2</v>
      </c>
      <c r="D4">
        <f>COUNTIF('Official Medal Table'!$E:$E,'Country Rankings'!$A4)</f>
        <v>6</v>
      </c>
      <c r="E4" s="32">
        <f>D4/SUM(D:D)</f>
        <v>5.5045871559633031E-2</v>
      </c>
      <c r="F4">
        <f>COUNTIF('Official Medal Table'!$E:$G,'Country Rankings'!$A4)</f>
        <v>32</v>
      </c>
      <c r="G4" s="32">
        <f>F4/SUM(F:F)</f>
        <v>9.815950920245399E-2</v>
      </c>
      <c r="I4" s="7" t="s">
        <v>9</v>
      </c>
      <c r="J4" t="s">
        <v>96</v>
      </c>
    </row>
    <row r="5" spans="1:10" x14ac:dyDescent="0.3">
      <c r="A5" t="s">
        <v>96</v>
      </c>
      <c r="B5" s="31">
        <f ca="1">SUMIF('Each Gender Podiums'!$5:$5,$A5,'Each Gender Podiums'!$6:$6)
+ SUMIF('Each Gender Podiums'!$11:$11,$A5,'Each Gender Podiums'!$12:$12)
+ SUMIF('Each Gender Podiums'!$17:$17,$A5,'Each Gender Podiums'!$18:$18)
+ SUMIF('Each Gender Podiums'!$23:$23,$A5,'Each Gender Podiums'!$24:$24)
+ SUMIF('Each Gender Podiums'!$29:$29,$A5,'Each Gender Podiums'!$30:$30)
+ SUMIF('Each Gender Podiums'!$35:$35,$A5,'Each Gender Podiums'!$36:$36)</f>
        <v>14.004000999999999</v>
      </c>
      <c r="C5" s="32">
        <f ca="1">B5/SUM(B:B)</f>
        <v>8.1404871499914128E-2</v>
      </c>
      <c r="D5">
        <f>COUNTIF('Official Medal Table'!$E:$E,'Country Rankings'!$A5)</f>
        <v>16</v>
      </c>
      <c r="E5" s="32">
        <f>D5/SUM(D:D)</f>
        <v>0.14678899082568808</v>
      </c>
      <c r="F5">
        <f>COUNTIF('Official Medal Table'!$E:$G,'Country Rankings'!$A5)</f>
        <v>37</v>
      </c>
      <c r="G5" s="32">
        <f>F5/SUM(F:F)</f>
        <v>0.11349693251533742</v>
      </c>
      <c r="I5" t="s">
        <v>96</v>
      </c>
      <c r="J5" s="35" t="s">
        <v>100</v>
      </c>
    </row>
    <row r="6" spans="1:10" x14ac:dyDescent="0.3">
      <c r="A6" t="s">
        <v>100</v>
      </c>
      <c r="B6" s="31">
        <f ca="1">SUMIF('Each Gender Podiums'!$5:$5,$A6,'Each Gender Podiums'!$6:$6)
+ SUMIF('Each Gender Podiums'!$11:$11,$A6,'Each Gender Podiums'!$12:$12)
+ SUMIF('Each Gender Podiums'!$17:$17,$A6,'Each Gender Podiums'!$18:$18)
+ SUMIF('Each Gender Podiums'!$23:$23,$A6,'Each Gender Podiums'!$24:$24)
+ SUMIF('Each Gender Podiums'!$29:$29,$A6,'Each Gender Podiums'!$30:$30)
+ SUMIF('Each Gender Podiums'!$35:$35,$A6,'Each Gender Podiums'!$36:$36)</f>
        <v>14.002003</v>
      </c>
      <c r="C6" s="32">
        <f ca="1">B6/SUM(B:B)</f>
        <v>8.139325718103077E-2</v>
      </c>
      <c r="D6">
        <f>COUNTIF('Official Medal Table'!$E:$E,'Country Rankings'!$A6)</f>
        <v>4</v>
      </c>
      <c r="E6" s="32">
        <f>D6/SUM(D:D)</f>
        <v>3.669724770642202E-2</v>
      </c>
      <c r="F6">
        <f>COUNTIF('Official Medal Table'!$E:$G,'Country Rankings'!$A6)</f>
        <v>26</v>
      </c>
      <c r="G6" s="32">
        <f>F6/SUM(F:F)</f>
        <v>7.9754601226993863E-2</v>
      </c>
      <c r="I6" s="35" t="s">
        <v>100</v>
      </c>
      <c r="J6" s="7" t="s">
        <v>9</v>
      </c>
    </row>
    <row r="7" spans="1:10" x14ac:dyDescent="0.3">
      <c r="A7" t="s">
        <v>98</v>
      </c>
      <c r="B7" s="31">
        <f ca="1">SUMIF('Each Gender Podiums'!$5:$5,$A7,'Each Gender Podiums'!$6:$6)
+ SUMIF('Each Gender Podiums'!$11:$11,$A7,'Each Gender Podiums'!$12:$12)
+ SUMIF('Each Gender Podiums'!$17:$17,$A7,'Each Gender Podiums'!$18:$18)
+ SUMIF('Each Gender Podiums'!$23:$23,$A7,'Each Gender Podiums'!$24:$24)
+ SUMIF('Each Gender Podiums'!$29:$29,$A7,'Each Gender Podiums'!$30:$30)
+ SUMIF('Each Gender Podiums'!$35:$35,$A7,'Each Gender Podiums'!$36:$36)</f>
        <v>14.001504000000001</v>
      </c>
      <c r="C7" s="32">
        <f ca="1">B7/SUM(B:B)</f>
        <v>8.1390356507796149E-2</v>
      </c>
      <c r="D7">
        <f>COUNTIF('Official Medal Table'!$E:$E,'Country Rankings'!$A7)</f>
        <v>7</v>
      </c>
      <c r="E7" s="32">
        <f>D7/SUM(D:D)</f>
        <v>6.4220183486238536E-2</v>
      </c>
      <c r="F7">
        <f>COUNTIF('Official Medal Table'!$E:$G,'Country Rankings'!$A7)</f>
        <v>18</v>
      </c>
      <c r="G7" s="32">
        <f>F7/SUM(F:F)</f>
        <v>5.5214723926380369E-2</v>
      </c>
      <c r="I7" t="s">
        <v>98</v>
      </c>
      <c r="J7" t="s">
        <v>98</v>
      </c>
    </row>
    <row r="8" spans="1:10" x14ac:dyDescent="0.3">
      <c r="A8" t="s">
        <v>10</v>
      </c>
      <c r="B8" s="31">
        <f ca="1">SUMIF('Each Gender Podiums'!$5:$5,$A8,'Each Gender Podiums'!$6:$6)
+ SUMIF('Each Gender Podiums'!$11:$11,$A8,'Each Gender Podiums'!$12:$12)
+ SUMIF('Each Gender Podiums'!$17:$17,$A8,'Each Gender Podiums'!$18:$18)
+ SUMIF('Each Gender Podiums'!$23:$23,$A8,'Each Gender Podiums'!$24:$24)
+ SUMIF('Each Gender Podiums'!$29:$29,$A8,'Each Gender Podiums'!$30:$30)
+ SUMIF('Each Gender Podiums'!$35:$35,$A8,'Each Gender Podiums'!$36:$36)</f>
        <v>10.5020015</v>
      </c>
      <c r="C8" s="32">
        <f ca="1">B8/SUM(B:B)</f>
        <v>6.1047845012250822E-2</v>
      </c>
      <c r="D8">
        <f>COUNTIF('Official Medal Table'!$E:$E,'Country Rankings'!$A8)</f>
        <v>9</v>
      </c>
      <c r="E8" s="32">
        <f>D8/SUM(D:D)</f>
        <v>8.2568807339449546E-2</v>
      </c>
      <c r="F8">
        <f>COUNTIF('Official Medal Table'!$E:$G,'Country Rankings'!$A8)</f>
        <v>15</v>
      </c>
      <c r="G8" s="32">
        <f>F8/SUM(F:F)</f>
        <v>4.6012269938650305E-2</v>
      </c>
      <c r="I8" s="7" t="s">
        <v>10</v>
      </c>
      <c r="J8" s="7" t="s">
        <v>101</v>
      </c>
    </row>
    <row r="9" spans="1:10" x14ac:dyDescent="0.3">
      <c r="A9" t="s">
        <v>14</v>
      </c>
      <c r="B9" s="31">
        <f ca="1">SUMIF('Each Gender Podiums'!$5:$5,$A9,'Each Gender Podiums'!$6:$6)
+ SUMIF('Each Gender Podiums'!$11:$11,$A9,'Each Gender Podiums'!$12:$12)
+ SUMIF('Each Gender Podiums'!$17:$17,$A9,'Each Gender Podiums'!$18:$18)
+ SUMIF('Each Gender Podiums'!$23:$23,$A9,'Each Gender Podiums'!$24:$24)
+ SUMIF('Each Gender Podiums'!$29:$29,$A9,'Each Gender Podiums'!$30:$30)
+ SUMIF('Each Gender Podiums'!$35:$35,$A9,'Each Gender Podiums'!$36:$36)</f>
        <v>10.003</v>
      </c>
      <c r="C9" s="32">
        <f ca="1">B9/SUM(B:B)</f>
        <v>5.8147163058160381E-2</v>
      </c>
      <c r="D9">
        <f>COUNTIF('Official Medal Table'!$E:$E,'Country Rankings'!$A9)</f>
        <v>8</v>
      </c>
      <c r="E9" s="32">
        <f>D9/SUM(D:D)</f>
        <v>7.3394495412844041E-2</v>
      </c>
      <c r="F9">
        <f>COUNTIF('Official Medal Table'!$E:$G,'Country Rankings'!$A9)</f>
        <v>17</v>
      </c>
      <c r="G9" s="32">
        <f>F9/SUM(F:F)</f>
        <v>5.2147239263803678E-2</v>
      </c>
      <c r="I9" t="s">
        <v>14</v>
      </c>
      <c r="J9" t="s">
        <v>14</v>
      </c>
    </row>
    <row r="10" spans="1:10" x14ac:dyDescent="0.3">
      <c r="A10" t="s">
        <v>101</v>
      </c>
      <c r="B10" s="31">
        <f ca="1">SUMIF('Each Gender Podiums'!$5:$5,$A10,'Each Gender Podiums'!$6:$6)
+ SUMIF('Each Gender Podiums'!$11:$11,$A10,'Each Gender Podiums'!$12:$12)
+ SUMIF('Each Gender Podiums'!$17:$17,$A10,'Each Gender Podiums'!$18:$18)
+ SUMIF('Each Gender Podiums'!$23:$23,$A10,'Each Gender Podiums'!$24:$24)
+ SUMIF('Each Gender Podiums'!$29:$29,$A10,'Each Gender Podiums'!$30:$30)
+ SUMIF('Each Gender Podiums'!$35:$35,$A10,'Each Gender Podiums'!$36:$36)</f>
        <v>8.5005024999999996</v>
      </c>
      <c r="C10" s="32">
        <f ca="1">B10/SUM(B:B)</f>
        <v>4.9413186538418467E-2</v>
      </c>
      <c r="D10">
        <f>COUNTIF('Official Medal Table'!$E:$E,'Country Rankings'!$A10)</f>
        <v>3</v>
      </c>
      <c r="E10" s="32">
        <f>D10/SUM(D:D)</f>
        <v>2.7522935779816515E-2</v>
      </c>
      <c r="F10">
        <f>COUNTIF('Official Medal Table'!$E:$G,'Country Rankings'!$A10)</f>
        <v>18</v>
      </c>
      <c r="G10" s="32">
        <f>F10/SUM(F:F)</f>
        <v>5.5214723926380369E-2</v>
      </c>
      <c r="I10" s="7" t="s">
        <v>101</v>
      </c>
      <c r="J10" s="7" t="s">
        <v>10</v>
      </c>
    </row>
    <row r="11" spans="1:10" x14ac:dyDescent="0.3">
      <c r="A11" t="s">
        <v>99</v>
      </c>
      <c r="B11" s="31">
        <f ca="1">SUMIF('Each Gender Podiums'!$5:$5,$A11,'Each Gender Podiums'!$6:$6)
+ SUMIF('Each Gender Podiums'!$11:$11,$A11,'Each Gender Podiums'!$12:$12)
+ SUMIF('Each Gender Podiums'!$17:$17,$A11,'Each Gender Podiums'!$18:$18)
+ SUMIF('Each Gender Podiums'!$23:$23,$A11,'Each Gender Podiums'!$24:$24)
+ SUMIF('Each Gender Podiums'!$29:$29,$A11,'Each Gender Podiums'!$30:$30)
+ SUMIF('Each Gender Podiums'!$35:$35,$A11,'Each Gender Podiums'!$36:$36)</f>
        <v>8.0010019999999997</v>
      </c>
      <c r="C11" s="32">
        <f ca="1">B11/SUM(B:B)</f>
        <v>4.6509603911093406E-2</v>
      </c>
      <c r="D11">
        <f>COUNTIF('Official Medal Table'!$E:$E,'Country Rankings'!$A11)</f>
        <v>8</v>
      </c>
      <c r="E11" s="32">
        <f>D11/SUM(D:D)</f>
        <v>7.3394495412844041E-2</v>
      </c>
      <c r="F11">
        <f>COUNTIF('Official Medal Table'!$E:$G,'Country Rankings'!$A11)</f>
        <v>18</v>
      </c>
      <c r="G11" s="32">
        <f>F11/SUM(F:F)</f>
        <v>5.5214723926380369E-2</v>
      </c>
      <c r="I11" t="s">
        <v>99</v>
      </c>
      <c r="J11" t="s">
        <v>99</v>
      </c>
    </row>
    <row r="12" spans="1:10" x14ac:dyDescent="0.3">
      <c r="A12" t="s">
        <v>114</v>
      </c>
      <c r="B12" s="31">
        <f ca="1">SUMIF('Each Gender Podiums'!$5:$5,$A12,'Each Gender Podiums'!$6:$6)
+ SUMIF('Each Gender Podiums'!$11:$11,$A12,'Each Gender Podiums'!$12:$12)
+ SUMIF('Each Gender Podiums'!$17:$17,$A12,'Each Gender Podiums'!$18:$18)
+ SUMIF('Each Gender Podiums'!$23:$23,$A12,'Each Gender Podiums'!$24:$24)
+ SUMIF('Each Gender Podiums'!$29:$29,$A12,'Each Gender Podiums'!$30:$30)
+ SUMIF('Each Gender Podiums'!$35:$35,$A12,'Each Gender Podiums'!$36:$36)</f>
        <v>7.0010019999999997</v>
      </c>
      <c r="C12" s="32">
        <f ca="1">B12/SUM(B:B)</f>
        <v>4.0696631497001597E-2</v>
      </c>
      <c r="D12">
        <f>COUNTIF('Official Medal Table'!$E:$E,'Country Rankings'!$A12)</f>
        <v>7</v>
      </c>
      <c r="E12" s="32">
        <f>D12/SUM(D:D)</f>
        <v>6.4220183486238536E-2</v>
      </c>
      <c r="F12">
        <f>COUNTIF('Official Medal Table'!$E:$G,'Country Rankings'!$A12)</f>
        <v>14</v>
      </c>
      <c r="G12" s="32">
        <f>F12/SUM(F:F)</f>
        <v>4.2944785276073622E-2</v>
      </c>
      <c r="I12" t="s">
        <v>114</v>
      </c>
      <c r="J12" t="s">
        <v>114</v>
      </c>
    </row>
    <row r="13" spans="1:10" x14ac:dyDescent="0.3">
      <c r="A13" t="s">
        <v>102</v>
      </c>
      <c r="B13" s="31">
        <f ca="1">SUMIF('Each Gender Podiums'!$5:$5,$A13,'Each Gender Podiums'!$6:$6)
+ SUMIF('Each Gender Podiums'!$11:$11,$A13,'Each Gender Podiums'!$12:$12)
+ SUMIF('Each Gender Podiums'!$17:$17,$A13,'Each Gender Podiums'!$18:$18)
+ SUMIF('Each Gender Podiums'!$23:$23,$A13,'Each Gender Podiums'!$24:$24)
+ SUMIF('Each Gender Podiums'!$29:$29,$A13,'Each Gender Podiums'!$30:$30)
+ SUMIF('Each Gender Podiums'!$35:$35,$A13,'Each Gender Podiums'!$36:$36)</f>
        <v>6.0000010000000001</v>
      </c>
      <c r="C13" s="32">
        <f ca="1">B13/SUM(B:B)</f>
        <v>3.4877840297523277E-2</v>
      </c>
      <c r="D13">
        <f>COUNTIF('Official Medal Table'!$E:$E,'Country Rankings'!$A13)</f>
        <v>2</v>
      </c>
      <c r="E13" s="32">
        <f>D13/SUM(D:D)</f>
        <v>1.834862385321101E-2</v>
      </c>
      <c r="F13">
        <f>COUNTIF('Official Medal Table'!$E:$G,'Country Rankings'!$A13)</f>
        <v>17</v>
      </c>
      <c r="G13" s="32">
        <f>F13/SUM(F:F)</f>
        <v>5.2147239263803678E-2</v>
      </c>
      <c r="I13" t="s">
        <v>102</v>
      </c>
      <c r="J13" t="s">
        <v>102</v>
      </c>
    </row>
    <row r="14" spans="1:10" x14ac:dyDescent="0.3">
      <c r="A14" t="s">
        <v>97</v>
      </c>
      <c r="B14" s="31">
        <f ca="1">SUMIF('Each Gender Podiums'!$5:$5,$A14,'Each Gender Podiums'!$6:$6)
+ SUMIF('Each Gender Podiums'!$11:$11,$A14,'Each Gender Podiums'!$12:$12)
+ SUMIF('Each Gender Podiums'!$17:$17,$A14,'Each Gender Podiums'!$18:$18)
+ SUMIF('Each Gender Podiums'!$23:$23,$A14,'Each Gender Podiums'!$24:$24)
+ SUMIF('Each Gender Podiums'!$29:$29,$A14,'Each Gender Podiums'!$30:$30)
+ SUMIF('Each Gender Podiums'!$35:$35,$A14,'Each Gender Podiums'!$36:$36)</f>
        <v>5.5000014999999998</v>
      </c>
      <c r="C14" s="32">
        <f ca="1">B14/SUM(B:B)</f>
        <v>3.1971356996963581E-2</v>
      </c>
      <c r="D14">
        <f>COUNTIF('Official Medal Table'!$E:$E,'Country Rankings'!$A14)</f>
        <v>5</v>
      </c>
      <c r="E14" s="32">
        <f>D14/SUM(D:D)</f>
        <v>4.5871559633027525E-2</v>
      </c>
      <c r="F14">
        <f>COUNTIF('Official Medal Table'!$E:$G,'Country Rankings'!$A14)</f>
        <v>14</v>
      </c>
      <c r="G14" s="32">
        <f>F14/SUM(F:F)</f>
        <v>4.2944785276073622E-2</v>
      </c>
      <c r="I14" s="7" t="s">
        <v>97</v>
      </c>
      <c r="J14" t="s">
        <v>146</v>
      </c>
    </row>
    <row r="15" spans="1:10" x14ac:dyDescent="0.3">
      <c r="A15" t="s">
        <v>146</v>
      </c>
      <c r="B15" s="31">
        <f ca="1">SUMIF('Each Gender Podiums'!$5:$5,$A15,'Each Gender Podiums'!$6:$6)
+ SUMIF('Each Gender Podiums'!$11:$11,$A15,'Each Gender Podiums'!$12:$12)
+ SUMIF('Each Gender Podiums'!$17:$17,$A15,'Each Gender Podiums'!$18:$18)
+ SUMIF('Each Gender Podiums'!$23:$23,$A15,'Each Gender Podiums'!$24:$24)
+ SUMIF('Each Gender Podiums'!$29:$29,$A15,'Each Gender Podiums'!$30:$30)
+ SUMIF('Each Gender Podiums'!$35:$35,$A15,'Each Gender Podiums'!$36:$36)</f>
        <v>5.0010010000000005</v>
      </c>
      <c r="C15" s="32">
        <f ca="1">B15/SUM(B:B)</f>
        <v>2.9070680855845563E-2</v>
      </c>
      <c r="D15">
        <f>COUNTIF('Official Medal Table'!$E:$E,'Country Rankings'!$A15)</f>
        <v>1</v>
      </c>
      <c r="E15" s="32">
        <f>D15/SUM(D:D)</f>
        <v>9.1743119266055051E-3</v>
      </c>
      <c r="F15">
        <f>COUNTIF('Official Medal Table'!$E:$G,'Country Rankings'!$A15)</f>
        <v>2</v>
      </c>
      <c r="G15" s="32">
        <f>F15/SUM(F:F)</f>
        <v>6.1349693251533744E-3</v>
      </c>
      <c r="I15" t="s">
        <v>146</v>
      </c>
      <c r="J15" t="s">
        <v>109</v>
      </c>
    </row>
    <row r="16" spans="1:10" x14ac:dyDescent="0.3">
      <c r="A16" t="s">
        <v>109</v>
      </c>
      <c r="B16" s="31">
        <f ca="1">SUMIF('Each Gender Podiums'!$5:$5,$A16,'Each Gender Podiums'!$6:$6)
+ SUMIF('Each Gender Podiums'!$11:$11,$A16,'Each Gender Podiums'!$12:$12)
+ SUMIF('Each Gender Podiums'!$17:$17,$A16,'Each Gender Podiums'!$18:$18)
+ SUMIF('Each Gender Podiums'!$23:$23,$A16,'Each Gender Podiums'!$24:$24)
+ SUMIF('Each Gender Podiums'!$29:$29,$A16,'Each Gender Podiums'!$30:$30)
+ SUMIF('Each Gender Podiums'!$35:$35,$A16,'Each Gender Podiums'!$36:$36)</f>
        <v>5.0009999999999994</v>
      </c>
      <c r="C16" s="32">
        <f ca="1">B16/SUM(B:B)</f>
        <v>2.9070675042873143E-2</v>
      </c>
      <c r="D16">
        <f>COUNTIF('Official Medal Table'!$E:$E,'Country Rankings'!$A16)</f>
        <v>2</v>
      </c>
      <c r="E16" s="32">
        <f>D16/SUM(D:D)</f>
        <v>1.834862385321101E-2</v>
      </c>
      <c r="F16">
        <f>COUNTIF('Official Medal Table'!$E:$G,'Country Rankings'!$A16)</f>
        <v>8</v>
      </c>
      <c r="G16" s="32">
        <f>F16/SUM(F:F)</f>
        <v>2.4539877300613498E-2</v>
      </c>
      <c r="I16" t="s">
        <v>109</v>
      </c>
      <c r="J16" t="s">
        <v>104</v>
      </c>
    </row>
    <row r="17" spans="1:10" x14ac:dyDescent="0.3">
      <c r="A17" t="s">
        <v>104</v>
      </c>
      <c r="B17" s="31">
        <f ca="1">SUMIF('Each Gender Podiums'!$5:$5,$A17,'Each Gender Podiums'!$6:$6)
+ SUMIF('Each Gender Podiums'!$11:$11,$A17,'Each Gender Podiums'!$12:$12)
+ SUMIF('Each Gender Podiums'!$17:$17,$A17,'Each Gender Podiums'!$18:$18)
+ SUMIF('Each Gender Podiums'!$23:$23,$A17,'Each Gender Podiums'!$24:$24)
+ SUMIF('Each Gender Podiums'!$29:$29,$A17,'Each Gender Podiums'!$30:$30)
+ SUMIF('Each Gender Podiums'!$35:$35,$A17,'Each Gender Podiums'!$36:$36)</f>
        <v>4.0009999999999994</v>
      </c>
      <c r="C17" s="32">
        <f ca="1">B17/SUM(B:B)</f>
        <v>2.3257702628781331E-2</v>
      </c>
      <c r="D17">
        <f>COUNTIF('Official Medal Table'!$E:$E,'Country Rankings'!$A17)</f>
        <v>2</v>
      </c>
      <c r="E17" s="32">
        <f>D17/SUM(D:D)</f>
        <v>1.834862385321101E-2</v>
      </c>
      <c r="F17">
        <f>COUNTIF('Official Medal Table'!$E:$G,'Country Rankings'!$A17)</f>
        <v>7</v>
      </c>
      <c r="G17" s="32">
        <f>F17/SUM(F:F)</f>
        <v>2.1472392638036811E-2</v>
      </c>
      <c r="I17" t="s">
        <v>104</v>
      </c>
      <c r="J17" s="7" t="s">
        <v>97</v>
      </c>
    </row>
    <row r="18" spans="1:10" x14ac:dyDescent="0.3">
      <c r="A18" t="s">
        <v>116</v>
      </c>
      <c r="B18" s="31">
        <f ca="1">SUMIF('Each Gender Podiums'!$5:$5,$A18,'Each Gender Podiums'!$6:$6)
+ SUMIF('Each Gender Podiums'!$11:$11,$A18,'Each Gender Podiums'!$12:$12)
+ SUMIF('Each Gender Podiums'!$17:$17,$A18,'Each Gender Podiums'!$18:$18)
+ SUMIF('Each Gender Podiums'!$23:$23,$A18,'Each Gender Podiums'!$24:$24)
+ SUMIF('Each Gender Podiums'!$29:$29,$A18,'Each Gender Podiums'!$30:$30)
+ SUMIF('Each Gender Podiums'!$35:$35,$A18,'Each Gender Podiums'!$36:$36)</f>
        <v>4.0000010000000001</v>
      </c>
      <c r="C18" s="32">
        <f ca="1">B18/SUM(B:B)</f>
        <v>2.3251895469339659E-2</v>
      </c>
      <c r="D18">
        <f>COUNTIF('Official Medal Table'!$E:$E,'Country Rankings'!$A18)</f>
        <v>2</v>
      </c>
      <c r="E18" s="32">
        <f>D18/SUM(D:D)</f>
        <v>1.834862385321101E-2</v>
      </c>
      <c r="F18">
        <f>COUNTIF('Official Medal Table'!$E:$G,'Country Rankings'!$A18)</f>
        <v>9</v>
      </c>
      <c r="G18" s="32">
        <f>F18/SUM(F:F)</f>
        <v>2.7607361963190184E-2</v>
      </c>
      <c r="I18" t="s">
        <v>116</v>
      </c>
      <c r="J18" t="s">
        <v>116</v>
      </c>
    </row>
    <row r="19" spans="1:10" x14ac:dyDescent="0.3">
      <c r="A19" t="s">
        <v>110</v>
      </c>
      <c r="B19" s="31">
        <f ca="1">SUMIF('Each Gender Podiums'!$5:$5,$A19,'Each Gender Podiums'!$6:$6)
+ SUMIF('Each Gender Podiums'!$11:$11,$A19,'Each Gender Podiums'!$12:$12)
+ SUMIF('Each Gender Podiums'!$17:$17,$A19,'Each Gender Podiums'!$18:$18)
+ SUMIF('Each Gender Podiums'!$23:$23,$A19,'Each Gender Podiums'!$24:$24)
+ SUMIF('Each Gender Podiums'!$29:$29,$A19,'Each Gender Podiums'!$30:$30)
+ SUMIF('Each Gender Podiums'!$35:$35,$A19,'Each Gender Podiums'!$36:$36)</f>
        <v>2.0000010000000001</v>
      </c>
      <c r="C19" s="32">
        <f ca="1">B19/SUM(B:B)</f>
        <v>1.1625950641156036E-2</v>
      </c>
      <c r="D19">
        <f>COUNTIF('Official Medal Table'!$E:$E,'Country Rankings'!$A19)</f>
        <v>1</v>
      </c>
      <c r="E19" s="32">
        <f>D19/SUM(D:D)</f>
        <v>9.1743119266055051E-3</v>
      </c>
      <c r="F19">
        <f>COUNTIF('Official Medal Table'!$E:$G,'Country Rankings'!$A19)</f>
        <v>4</v>
      </c>
      <c r="G19" s="32">
        <f>F19/SUM(F:F)</f>
        <v>1.2269938650306749E-2</v>
      </c>
      <c r="I19" t="s">
        <v>110</v>
      </c>
      <c r="J19" t="s">
        <v>110</v>
      </c>
    </row>
    <row r="20" spans="1:10" x14ac:dyDescent="0.3">
      <c r="A20" t="s">
        <v>113</v>
      </c>
      <c r="B20" s="31">
        <f ca="1">SUMIF('Each Gender Podiums'!$5:$5,$A20,'Each Gender Podiums'!$6:$6)
+ SUMIF('Each Gender Podiums'!$11:$11,$A20,'Each Gender Podiums'!$12:$12)
+ SUMIF('Each Gender Podiums'!$17:$17,$A20,'Each Gender Podiums'!$18:$18)
+ SUMIF('Each Gender Podiums'!$23:$23,$A20,'Each Gender Podiums'!$24:$24)
+ SUMIF('Each Gender Podiums'!$29:$29,$A20,'Each Gender Podiums'!$30:$30)
+ SUMIF('Each Gender Podiums'!$35:$35,$A20,'Each Gender Podiums'!$36:$36)</f>
        <v>1.5000005000000001</v>
      </c>
      <c r="C20" s="32">
        <f ca="1">B20/SUM(B:B)</f>
        <v>8.7194615276239232E-3</v>
      </c>
      <c r="D20">
        <f>COUNTIF('Official Medal Table'!$E:$E,'Country Rankings'!$A20)</f>
        <v>2</v>
      </c>
      <c r="E20" s="32">
        <f>D20/SUM(D:D)</f>
        <v>1.834862385321101E-2</v>
      </c>
      <c r="F20">
        <f>COUNTIF('Official Medal Table'!$E:$G,'Country Rankings'!$A20)</f>
        <v>3</v>
      </c>
      <c r="G20" s="32">
        <f>F20/SUM(F:F)</f>
        <v>9.202453987730062E-3</v>
      </c>
      <c r="I20" t="s">
        <v>113</v>
      </c>
      <c r="J20" t="s">
        <v>113</v>
      </c>
    </row>
    <row r="21" spans="1:10" x14ac:dyDescent="0.3">
      <c r="A21" t="s">
        <v>117</v>
      </c>
      <c r="B21" s="31">
        <f ca="1">SUMIF('Each Gender Podiums'!$5:$5,$A21,'Each Gender Podiums'!$6:$6)
+ SUMIF('Each Gender Podiums'!$11:$11,$A21,'Each Gender Podiums'!$12:$12)
+ SUMIF('Each Gender Podiums'!$17:$17,$A21,'Each Gender Podiums'!$18:$18)
+ SUMIF('Each Gender Podiums'!$23:$23,$A21,'Each Gender Podiums'!$24:$24)
+ SUMIF('Each Gender Podiums'!$29:$29,$A21,'Each Gender Podiums'!$30:$30)
+ SUMIF('Each Gender Podiums'!$35:$35,$A21,'Each Gender Podiums'!$36:$36)</f>
        <v>1</v>
      </c>
      <c r="C21" s="32">
        <f ca="1">B21/SUM(B:B)</f>
        <v>5.8129724140918108E-3</v>
      </c>
      <c r="D21">
        <f>COUNTIF('Official Medal Table'!$E:$E,'Country Rankings'!$A21)</f>
        <v>1</v>
      </c>
      <c r="E21" s="32">
        <f>D21/SUM(D:D)</f>
        <v>9.1743119266055051E-3</v>
      </c>
      <c r="F21">
        <f>COUNTIF('Official Medal Table'!$E:$G,'Country Rankings'!$A21)</f>
        <v>2</v>
      </c>
      <c r="G21" s="32">
        <f>F21/SUM(F:F)</f>
        <v>6.1349693251533744E-3</v>
      </c>
      <c r="I21" t="s">
        <v>117</v>
      </c>
      <c r="J21" t="s">
        <v>117</v>
      </c>
    </row>
    <row r="22" spans="1:10" x14ac:dyDescent="0.3">
      <c r="A22" t="s">
        <v>103</v>
      </c>
      <c r="B22" s="31">
        <f ca="1">SUMIF('Each Gender Podiums'!$5:$5,$A22,'Each Gender Podiums'!$6:$6)
+ SUMIF('Each Gender Podiums'!$11:$11,$A22,'Each Gender Podiums'!$12:$12)
+ SUMIF('Each Gender Podiums'!$17:$17,$A22,'Each Gender Podiums'!$18:$18)
+ SUMIF('Each Gender Podiums'!$23:$23,$A22,'Each Gender Podiums'!$24:$24)
+ SUMIF('Each Gender Podiums'!$29:$29,$A22,'Each Gender Podiums'!$30:$30)
+ SUMIF('Each Gender Podiums'!$35:$35,$A22,'Each Gender Podiums'!$36:$36)</f>
        <v>0</v>
      </c>
      <c r="C22" s="32">
        <f ca="1">B22/SUM(B:B)</f>
        <v>0</v>
      </c>
      <c r="D22">
        <f>COUNTIF('Official Medal Table'!$E:$E,'Country Rankings'!$A22)</f>
        <v>1</v>
      </c>
      <c r="E22" s="32">
        <f>D22/SUM(D:D)</f>
        <v>9.1743119266055051E-3</v>
      </c>
      <c r="F22">
        <f>COUNTIF('Official Medal Table'!$E:$G,'Country Rankings'!$A22)</f>
        <v>3</v>
      </c>
      <c r="G22" s="32">
        <f>F22/SUM(F:F)</f>
        <v>9.202453987730062E-3</v>
      </c>
    </row>
    <row r="23" spans="1:10" x14ac:dyDescent="0.3">
      <c r="A23" t="s">
        <v>115</v>
      </c>
      <c r="B23" s="31">
        <f ca="1">SUMIF('Each Gender Podiums'!$5:$5,$A23,'Each Gender Podiums'!$6:$6)
+ SUMIF('Each Gender Podiums'!$11:$11,$A23,'Each Gender Podiums'!$12:$12)
+ SUMIF('Each Gender Podiums'!$17:$17,$A23,'Each Gender Podiums'!$18:$18)
+ SUMIF('Each Gender Podiums'!$23:$23,$A23,'Each Gender Podiums'!$24:$24)
+ SUMIF('Each Gender Podiums'!$29:$29,$A23,'Each Gender Podiums'!$30:$30)
+ SUMIF('Each Gender Podiums'!$35:$35,$A23,'Each Gender Podiums'!$36:$36)</f>
        <v>0</v>
      </c>
      <c r="C23" s="32">
        <f ca="1">B23/SUM(B:B)</f>
        <v>0</v>
      </c>
      <c r="D23">
        <f>COUNTIF('Official Medal Table'!$E:$E,'Country Rankings'!$A23)</f>
        <v>1</v>
      </c>
      <c r="E23" s="32">
        <f>D23/SUM(D:D)</f>
        <v>9.1743119266055051E-3</v>
      </c>
      <c r="F23">
        <f>COUNTIF('Official Medal Table'!$E:$G,'Country Rankings'!$A23)</f>
        <v>2</v>
      </c>
      <c r="G23" s="32">
        <f>F23/SUM(F:F)</f>
        <v>6.1349693251533744E-3</v>
      </c>
    </row>
    <row r="24" spans="1:10" x14ac:dyDescent="0.3">
      <c r="A24" t="s">
        <v>140</v>
      </c>
      <c r="B24" s="31">
        <f ca="1">SUMIF('Each Gender Podiums'!$5:$5,$A24,'Each Gender Podiums'!$6:$6)
+ SUMIF('Each Gender Podiums'!$11:$11,$A24,'Each Gender Podiums'!$12:$12)
+ SUMIF('Each Gender Podiums'!$17:$17,$A24,'Each Gender Podiums'!$18:$18)
+ SUMIF('Each Gender Podiums'!$23:$23,$A24,'Each Gender Podiums'!$24:$24)
+ SUMIF('Each Gender Podiums'!$29:$29,$A24,'Each Gender Podiums'!$30:$30)
+ SUMIF('Each Gender Podiums'!$35:$35,$A24,'Each Gender Podiums'!$36:$36)</f>
        <v>0</v>
      </c>
      <c r="C24" s="32">
        <f ca="1">B24/SUM(B:B)</f>
        <v>0</v>
      </c>
      <c r="D24">
        <f>COUNTIF('Official Medal Table'!$E:$E,'Country Rankings'!$A24)</f>
        <v>1</v>
      </c>
      <c r="E24" s="32">
        <f>D24/SUM(D:D)</f>
        <v>9.1743119266055051E-3</v>
      </c>
      <c r="F24">
        <f>COUNTIF('Official Medal Table'!$E:$G,'Country Rankings'!$A24)</f>
        <v>2</v>
      </c>
      <c r="G24" s="32">
        <f>F24/SUM(F:F)</f>
        <v>6.1349693251533744E-3</v>
      </c>
    </row>
    <row r="25" spans="1:10" x14ac:dyDescent="0.3">
      <c r="A25" t="s">
        <v>118</v>
      </c>
      <c r="B25" s="31">
        <f ca="1">SUMIF('Each Gender Podiums'!$5:$5,$A25,'Each Gender Podiums'!$6:$6)
+ SUMIF('Each Gender Podiums'!$11:$11,$A25,'Each Gender Podiums'!$12:$12)
+ SUMIF('Each Gender Podiums'!$17:$17,$A25,'Each Gender Podiums'!$18:$18)
+ SUMIF('Each Gender Podiums'!$23:$23,$A25,'Each Gender Podiums'!$24:$24)
+ SUMIF('Each Gender Podiums'!$29:$29,$A25,'Each Gender Podiums'!$30:$30)
+ SUMIF('Each Gender Podiums'!$35:$35,$A25,'Each Gender Podiums'!$36:$36)</f>
        <v>0</v>
      </c>
      <c r="C25" s="32">
        <f ca="1">B25/SUM(B:B)</f>
        <v>0</v>
      </c>
      <c r="D25">
        <f>COUNTIF('Official Medal Table'!$E:$E,'Country Rankings'!$A25)</f>
        <v>0</v>
      </c>
      <c r="E25" s="32">
        <f>D25/SUM(D:D)</f>
        <v>0</v>
      </c>
      <c r="F25">
        <f>COUNTIF('Official Medal Table'!$E:$G,'Country Rankings'!$A25)</f>
        <v>2</v>
      </c>
      <c r="G25" s="32">
        <f>F25/SUM(F:F)</f>
        <v>6.1349693251533744E-3</v>
      </c>
    </row>
    <row r="26" spans="1:10" x14ac:dyDescent="0.3">
      <c r="A26" t="s">
        <v>139</v>
      </c>
      <c r="B26" s="31">
        <f ca="1">SUMIF('Each Gender Podiums'!$5:$5,$A26,'Each Gender Podiums'!$6:$6)
+ SUMIF('Each Gender Podiums'!$11:$11,$A26,'Each Gender Podiums'!$12:$12)
+ SUMIF('Each Gender Podiums'!$17:$17,$A26,'Each Gender Podiums'!$18:$18)
+ SUMIF('Each Gender Podiums'!$23:$23,$A26,'Each Gender Podiums'!$24:$24)
+ SUMIF('Each Gender Podiums'!$29:$29,$A26,'Each Gender Podiums'!$30:$30)
+ SUMIF('Each Gender Podiums'!$35:$35,$A26,'Each Gender Podiums'!$36:$36)</f>
        <v>0</v>
      </c>
      <c r="C26" s="32">
        <f ca="1">B26/SUM(B:B)</f>
        <v>0</v>
      </c>
      <c r="D26">
        <f>COUNTIF('Official Medal Table'!$E:$E,'Country Rankings'!$A26)</f>
        <v>0</v>
      </c>
      <c r="E26" s="32">
        <f>D26/SUM(D:D)</f>
        <v>0</v>
      </c>
      <c r="F26">
        <f>COUNTIF('Official Medal Table'!$E:$G,'Country Rankings'!$A26)</f>
        <v>1</v>
      </c>
      <c r="G26" s="32">
        <f>F26/SUM(F:F)</f>
        <v>3.0674846625766872E-3</v>
      </c>
    </row>
    <row r="27" spans="1:10" x14ac:dyDescent="0.3">
      <c r="A27" t="s">
        <v>112</v>
      </c>
      <c r="B27" s="31">
        <f ca="1">SUMIF('Each Gender Podiums'!$5:$5,$A27,'Each Gender Podiums'!$6:$6)
+ SUMIF('Each Gender Podiums'!$11:$11,$A27,'Each Gender Podiums'!$12:$12)
+ SUMIF('Each Gender Podiums'!$17:$17,$A27,'Each Gender Podiums'!$18:$18)
+ SUMIF('Each Gender Podiums'!$23:$23,$A27,'Each Gender Podiums'!$24:$24)
+ SUMIF('Each Gender Podiums'!$29:$29,$A27,'Each Gender Podiums'!$30:$30)
+ SUMIF('Each Gender Podiums'!$35:$35,$A27,'Each Gender Podiums'!$36:$36)</f>
        <v>0</v>
      </c>
      <c r="C27" s="32">
        <f ca="1">B27/SUM(B:B)</f>
        <v>0</v>
      </c>
      <c r="D27">
        <f>COUNTIF('Official Medal Table'!$E:$E,'Country Rankings'!$A27)</f>
        <v>0</v>
      </c>
      <c r="E27" s="32">
        <f>D27/SUM(D:D)</f>
        <v>0</v>
      </c>
      <c r="F27">
        <f>COUNTIF('Official Medal Table'!$E:$G,'Country Rankings'!$A27)</f>
        <v>1</v>
      </c>
      <c r="G27" s="32">
        <f>F27/SUM(F:F)</f>
        <v>3.0674846625766872E-3</v>
      </c>
    </row>
    <row r="28" spans="1:10" x14ac:dyDescent="0.3">
      <c r="A28" t="s">
        <v>144</v>
      </c>
      <c r="B28" s="31">
        <f ca="1">SUMIF('Each Gender Podiums'!$5:$5,$A28,'Each Gender Podiums'!$6:$6)
+ SUMIF('Each Gender Podiums'!$11:$11,$A28,'Each Gender Podiums'!$12:$12)
+ SUMIF('Each Gender Podiums'!$17:$17,$A28,'Each Gender Podiums'!$18:$18)
+ SUMIF('Each Gender Podiums'!$23:$23,$A28,'Each Gender Podiums'!$24:$24)
+ SUMIF('Each Gender Podiums'!$29:$29,$A28,'Each Gender Podiums'!$30:$30)
+ SUMIF('Each Gender Podiums'!$35:$35,$A28,'Each Gender Podiums'!$36:$36)</f>
        <v>0</v>
      </c>
      <c r="C28" s="32">
        <f ca="1">B28/SUM(B:B)</f>
        <v>0</v>
      </c>
      <c r="D28">
        <f>COUNTIF('Official Medal Table'!$E:$E,'Country Rankings'!$A28)</f>
        <v>0</v>
      </c>
      <c r="E28" s="32">
        <f>D28/SUM(D:D)</f>
        <v>0</v>
      </c>
      <c r="F28">
        <f>COUNTIF('Official Medal Table'!$E:$G,'Country Rankings'!$A28)</f>
        <v>1</v>
      </c>
      <c r="G28" s="32">
        <f>F28/SUM(F:F)</f>
        <v>3.0674846625766872E-3</v>
      </c>
    </row>
    <row r="29" spans="1:10" x14ac:dyDescent="0.3">
      <c r="A29" t="s">
        <v>145</v>
      </c>
      <c r="B29" s="31">
        <f ca="1">SUMIF('Each Gender Podiums'!$5:$5,$A29,'Each Gender Podiums'!$6:$6)
+ SUMIF('Each Gender Podiums'!$11:$11,$A29,'Each Gender Podiums'!$12:$12)
+ SUMIF('Each Gender Podiums'!$17:$17,$A29,'Each Gender Podiums'!$18:$18)
+ SUMIF('Each Gender Podiums'!$23:$23,$A29,'Each Gender Podiums'!$24:$24)
+ SUMIF('Each Gender Podiums'!$29:$29,$A29,'Each Gender Podiums'!$30:$30)
+ SUMIF('Each Gender Podiums'!$35:$35,$A29,'Each Gender Podiums'!$36:$36)</f>
        <v>0</v>
      </c>
      <c r="C29" s="32">
        <f ca="1">B29/SUM(B:B)</f>
        <v>0</v>
      </c>
      <c r="D29">
        <f>COUNTIF('Official Medal Table'!$E:$E,'Country Rankings'!$A29)</f>
        <v>0</v>
      </c>
      <c r="E29" s="32">
        <f>D29/SUM(D:D)</f>
        <v>0</v>
      </c>
      <c r="F29">
        <f>COUNTIF('Official Medal Table'!$E:$G,'Country Rankings'!$A29)</f>
        <v>1</v>
      </c>
      <c r="G29" s="32">
        <f>F29/SUM(F:F)</f>
        <v>3.0674846625766872E-3</v>
      </c>
    </row>
  </sheetData>
  <sortState xmlns:xlrd2="http://schemas.microsoft.com/office/spreadsheetml/2017/richdata2" ref="A2:G29">
    <sortCondition descending="1" ref="B2:B29"/>
    <sortCondition descending="1" ref="D2:D29"/>
    <sortCondition descending="1" ref="F2:F29"/>
  </sortState>
  <conditionalFormatting sqref="B2:C29">
    <cfRule type="colorScale" priority="5">
      <colorScale>
        <cfvo type="min"/>
        <cfvo type="max"/>
        <color rgb="FFFCFCFF"/>
        <color rgb="FF63BE7B"/>
      </colorScale>
    </cfRule>
  </conditionalFormatting>
  <conditionalFormatting sqref="F2:F29">
    <cfRule type="colorScale" priority="4">
      <colorScale>
        <cfvo type="min"/>
        <cfvo type="max"/>
        <color rgb="FFFCFCFF"/>
        <color rgb="FF63BE7B"/>
      </colorScale>
    </cfRule>
  </conditionalFormatting>
  <conditionalFormatting sqref="D2:D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CF40-05D7-41E5-A056-7AE1420887BC}">
  <dimension ref="A1:L110"/>
  <sheetViews>
    <sheetView topLeftCell="D1" workbookViewId="0">
      <selection activeCell="L44" sqref="L43:L44"/>
    </sheetView>
  </sheetViews>
  <sheetFormatPr defaultRowHeight="14.4" x14ac:dyDescent="0.3"/>
  <cols>
    <col min="1" max="1" width="20.33203125" hidden="1" customWidth="1"/>
    <col min="2" max="2" width="22.5546875" customWidth="1"/>
    <col min="3" max="3" width="21.109375" bestFit="1" customWidth="1"/>
    <col min="4" max="4" width="7" bestFit="1" customWidth="1"/>
    <col min="5" max="5" width="11.77734375" bestFit="1" customWidth="1"/>
    <col min="6" max="6" width="12.5546875" bestFit="1" customWidth="1"/>
    <col min="7" max="7" width="14" bestFit="1" customWidth="1"/>
    <col min="8" max="8" width="5.5546875" bestFit="1" customWidth="1"/>
  </cols>
  <sheetData>
    <row r="1" spans="1:8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tr">
        <f t="shared" ref="A2:A65" si="0">B2&amp;C2&amp;D2</f>
        <v>Alpine SkiingDownhillM</v>
      </c>
      <c r="B2" s="4" t="s">
        <v>15</v>
      </c>
      <c r="C2" s="5" t="s">
        <v>16</v>
      </c>
      <c r="D2" s="5" t="s">
        <v>11</v>
      </c>
      <c r="E2" t="s">
        <v>114</v>
      </c>
      <c r="F2" t="s">
        <v>97</v>
      </c>
      <c r="G2" t="s">
        <v>98</v>
      </c>
    </row>
    <row r="3" spans="1:8" x14ac:dyDescent="0.3">
      <c r="A3" s="3" t="str">
        <f t="shared" si="0"/>
        <v>Alpine SkiingGiant SlalomW</v>
      </c>
      <c r="B3" s="4" t="s">
        <v>15</v>
      </c>
      <c r="C3" s="5" t="s">
        <v>17</v>
      </c>
      <c r="D3" s="5" t="s">
        <v>8</v>
      </c>
      <c r="E3" t="s">
        <v>99</v>
      </c>
      <c r="F3" t="s">
        <v>102</v>
      </c>
      <c r="G3" t="s">
        <v>114</v>
      </c>
    </row>
    <row r="4" spans="1:8" x14ac:dyDescent="0.3">
      <c r="A4" s="3" t="str">
        <f t="shared" si="0"/>
        <v>Alpine SkiingSuper-GM</v>
      </c>
      <c r="B4" s="4" t="s">
        <v>15</v>
      </c>
      <c r="C4" s="5" t="s">
        <v>18</v>
      </c>
      <c r="D4" s="5" t="s">
        <v>11</v>
      </c>
      <c r="E4" t="s">
        <v>98</v>
      </c>
      <c r="F4" t="s">
        <v>111</v>
      </c>
      <c r="G4" t="s">
        <v>96</v>
      </c>
    </row>
    <row r="5" spans="1:8" x14ac:dyDescent="0.3">
      <c r="A5" s="3" t="str">
        <f t="shared" si="0"/>
        <v>Alpine SkiingSlalomW</v>
      </c>
      <c r="B5" s="4" t="s">
        <v>15</v>
      </c>
      <c r="C5" s="5" t="s">
        <v>19</v>
      </c>
      <c r="D5" s="5" t="s">
        <v>8</v>
      </c>
      <c r="E5" t="s">
        <v>117</v>
      </c>
      <c r="F5" t="s">
        <v>98</v>
      </c>
      <c r="G5" t="s">
        <v>114</v>
      </c>
    </row>
    <row r="6" spans="1:8" x14ac:dyDescent="0.3">
      <c r="A6" s="3" t="str">
        <f t="shared" si="0"/>
        <v>Alpine SkiingAlpine CombinedM</v>
      </c>
      <c r="B6" s="4" t="s">
        <v>15</v>
      </c>
      <c r="C6" s="5" t="s">
        <v>20</v>
      </c>
      <c r="D6" s="5" t="s">
        <v>11</v>
      </c>
      <c r="E6" t="s">
        <v>98</v>
      </c>
      <c r="F6" t="s">
        <v>96</v>
      </c>
      <c r="G6" t="s">
        <v>100</v>
      </c>
    </row>
    <row r="7" spans="1:8" x14ac:dyDescent="0.3">
      <c r="A7" s="3" t="str">
        <f t="shared" si="0"/>
        <v>Alpine SkiingSuper-GW</v>
      </c>
      <c r="B7" s="4" t="s">
        <v>15</v>
      </c>
      <c r="C7" s="5" t="s">
        <v>18</v>
      </c>
      <c r="D7" s="5" t="s">
        <v>8</v>
      </c>
      <c r="E7" t="s">
        <v>114</v>
      </c>
      <c r="F7" t="s">
        <v>98</v>
      </c>
      <c r="G7" t="s">
        <v>114</v>
      </c>
    </row>
    <row r="8" spans="1:8" x14ac:dyDescent="0.3">
      <c r="A8" s="3" t="str">
        <f t="shared" si="0"/>
        <v>Alpine SkiingGiant SlalomM</v>
      </c>
      <c r="B8" s="4" t="s">
        <v>15</v>
      </c>
      <c r="C8" s="5" t="s">
        <v>17</v>
      </c>
      <c r="D8" s="5" t="s">
        <v>11</v>
      </c>
      <c r="E8" t="s">
        <v>114</v>
      </c>
      <c r="F8" t="s">
        <v>104</v>
      </c>
      <c r="G8" t="s">
        <v>97</v>
      </c>
    </row>
    <row r="9" spans="1:8" x14ac:dyDescent="0.3">
      <c r="A9" s="3" t="str">
        <f t="shared" si="0"/>
        <v>Alpine SkiingDownhillW</v>
      </c>
      <c r="B9" s="4" t="s">
        <v>15</v>
      </c>
      <c r="C9" s="5" t="s">
        <v>16</v>
      </c>
      <c r="D9" s="5" t="s">
        <v>8</v>
      </c>
      <c r="E9" t="s">
        <v>114</v>
      </c>
      <c r="F9" t="s">
        <v>102</v>
      </c>
      <c r="G9" t="s">
        <v>102</v>
      </c>
    </row>
    <row r="10" spans="1:8" x14ac:dyDescent="0.3">
      <c r="A10" s="3" t="str">
        <f t="shared" si="0"/>
        <v>Alpine SkiingSlalomM</v>
      </c>
      <c r="B10" s="4" t="s">
        <v>15</v>
      </c>
      <c r="C10" s="5" t="s">
        <v>19</v>
      </c>
      <c r="D10" s="5" t="s">
        <v>11</v>
      </c>
      <c r="E10" t="s">
        <v>97</v>
      </c>
      <c r="F10" t="s">
        <v>98</v>
      </c>
      <c r="G10" t="s">
        <v>96</v>
      </c>
    </row>
    <row r="11" spans="1:8" x14ac:dyDescent="0.3">
      <c r="A11" s="3" t="str">
        <f t="shared" si="0"/>
        <v>Alpine SkiingAlpine CombinedW</v>
      </c>
      <c r="B11" s="4" t="s">
        <v>15</v>
      </c>
      <c r="C11" s="5" t="s">
        <v>20</v>
      </c>
      <c r="D11" s="5" t="s">
        <v>8</v>
      </c>
      <c r="E11" t="s">
        <v>114</v>
      </c>
      <c r="F11" t="s">
        <v>114</v>
      </c>
      <c r="G11" t="s">
        <v>102</v>
      </c>
    </row>
    <row r="12" spans="1:8" x14ac:dyDescent="0.3">
      <c r="A12" s="3" t="str">
        <f t="shared" si="0"/>
        <v>Alpine SkiingTeam ParallelMixed</v>
      </c>
      <c r="B12" s="4" t="s">
        <v>15</v>
      </c>
      <c r="C12" s="5" t="s">
        <v>32</v>
      </c>
      <c r="D12" s="5" t="s">
        <v>13</v>
      </c>
      <c r="E12" t="s">
        <v>98</v>
      </c>
      <c r="F12" t="s">
        <v>105</v>
      </c>
      <c r="G12" t="s">
        <v>96</v>
      </c>
    </row>
    <row r="13" spans="1:8" x14ac:dyDescent="0.3">
      <c r="A13" s="3" t="str">
        <f t="shared" si="0"/>
        <v>BiathlonRelay 4x6kmMixed</v>
      </c>
      <c r="B13" s="4" t="s">
        <v>21</v>
      </c>
      <c r="C13" s="5" t="s">
        <v>22</v>
      </c>
      <c r="D13" s="5" t="s">
        <v>13</v>
      </c>
      <c r="E13" t="s">
        <v>96</v>
      </c>
      <c r="F13" t="s">
        <v>97</v>
      </c>
      <c r="G13" t="s">
        <v>9</v>
      </c>
    </row>
    <row r="14" spans="1:8" x14ac:dyDescent="0.3">
      <c r="A14" s="3" t="str">
        <f t="shared" si="0"/>
        <v>Biathlon15km IndividualW</v>
      </c>
      <c r="B14" s="4" t="s">
        <v>21</v>
      </c>
      <c r="C14" s="5" t="s">
        <v>23</v>
      </c>
      <c r="D14" s="5" t="s">
        <v>8</v>
      </c>
      <c r="E14" t="s">
        <v>105</v>
      </c>
      <c r="F14" t="s">
        <v>97</v>
      </c>
      <c r="G14" t="s">
        <v>96</v>
      </c>
    </row>
    <row r="15" spans="1:8" x14ac:dyDescent="0.3">
      <c r="A15" s="3" t="str">
        <f t="shared" si="0"/>
        <v>Biathlon20km IndividualM</v>
      </c>
      <c r="B15" s="4" t="s">
        <v>21</v>
      </c>
      <c r="C15" s="5" t="s">
        <v>24</v>
      </c>
      <c r="D15" s="5" t="s">
        <v>11</v>
      </c>
      <c r="E15" t="s">
        <v>97</v>
      </c>
      <c r="F15" t="s">
        <v>118</v>
      </c>
      <c r="G15" t="s">
        <v>96</v>
      </c>
    </row>
    <row r="16" spans="1:8" x14ac:dyDescent="0.3">
      <c r="A16" s="3" t="str">
        <f t="shared" si="0"/>
        <v>Biathlon7.5km SprintW</v>
      </c>
      <c r="B16" s="4" t="s">
        <v>21</v>
      </c>
      <c r="C16" s="5" t="s">
        <v>25</v>
      </c>
      <c r="D16" s="5" t="s">
        <v>8</v>
      </c>
      <c r="E16" t="s">
        <v>96</v>
      </c>
      <c r="F16" t="s">
        <v>99</v>
      </c>
      <c r="G16" t="s">
        <v>102</v>
      </c>
    </row>
    <row r="17" spans="1:7" x14ac:dyDescent="0.3">
      <c r="A17" s="3" t="str">
        <f t="shared" si="0"/>
        <v>Biathlon10km SprintM</v>
      </c>
      <c r="B17" s="4" t="s">
        <v>21</v>
      </c>
      <c r="C17" s="5" t="s">
        <v>26</v>
      </c>
      <c r="D17" s="5" t="s">
        <v>11</v>
      </c>
      <c r="E17" t="s">
        <v>96</v>
      </c>
      <c r="F17" t="s">
        <v>97</v>
      </c>
      <c r="G17" t="s">
        <v>96</v>
      </c>
    </row>
    <row r="18" spans="1:7" x14ac:dyDescent="0.3">
      <c r="A18" s="3" t="str">
        <f t="shared" si="0"/>
        <v>Biathlon12.5km PursuitM</v>
      </c>
      <c r="B18" s="4" t="s">
        <v>21</v>
      </c>
      <c r="C18" s="5" t="s">
        <v>27</v>
      </c>
      <c r="D18" s="5" t="s">
        <v>11</v>
      </c>
      <c r="E18" t="s">
        <v>97</v>
      </c>
      <c r="F18" t="s">
        <v>96</v>
      </c>
      <c r="G18" t="s">
        <v>9</v>
      </c>
    </row>
    <row r="19" spans="1:7" x14ac:dyDescent="0.3">
      <c r="A19" s="3" t="str">
        <f t="shared" si="0"/>
        <v>Biathlon10km PursuitW</v>
      </c>
      <c r="B19" s="4" t="s">
        <v>21</v>
      </c>
      <c r="C19" s="5" t="s">
        <v>28</v>
      </c>
      <c r="D19" s="5" t="s">
        <v>8</v>
      </c>
      <c r="E19" t="s">
        <v>96</v>
      </c>
      <c r="F19" t="s">
        <v>99</v>
      </c>
      <c r="G19" t="s">
        <v>96</v>
      </c>
    </row>
    <row r="20" spans="1:7" x14ac:dyDescent="0.3">
      <c r="A20" s="3" t="str">
        <f t="shared" si="0"/>
        <v>Biathlon4x7.5km RelayM</v>
      </c>
      <c r="B20" s="4" t="s">
        <v>21</v>
      </c>
      <c r="C20" s="5" t="s">
        <v>29</v>
      </c>
      <c r="D20" s="5" t="s">
        <v>11</v>
      </c>
      <c r="E20" t="s">
        <v>96</v>
      </c>
      <c r="F20" t="s">
        <v>97</v>
      </c>
      <c r="G20" t="s">
        <v>9</v>
      </c>
    </row>
    <row r="21" spans="1:7" x14ac:dyDescent="0.3">
      <c r="A21" s="3" t="str">
        <f t="shared" si="0"/>
        <v>Biathlon4x6km RelayW</v>
      </c>
      <c r="B21" s="4" t="s">
        <v>21</v>
      </c>
      <c r="C21" s="5" t="s">
        <v>30</v>
      </c>
      <c r="D21" s="5" t="s">
        <v>8</v>
      </c>
      <c r="E21" t="s">
        <v>99</v>
      </c>
      <c r="F21" t="s">
        <v>9</v>
      </c>
      <c r="G21" t="s">
        <v>105</v>
      </c>
    </row>
    <row r="22" spans="1:7" x14ac:dyDescent="0.3">
      <c r="A22" s="3" t="str">
        <f t="shared" si="0"/>
        <v>Biathlon15km Mass StartM</v>
      </c>
      <c r="B22" s="4" t="s">
        <v>21</v>
      </c>
      <c r="C22" s="5" t="s">
        <v>33</v>
      </c>
      <c r="D22" s="5" t="s">
        <v>11</v>
      </c>
      <c r="E22" t="s">
        <v>96</v>
      </c>
      <c r="F22" t="s">
        <v>99</v>
      </c>
      <c r="G22" t="s">
        <v>96</v>
      </c>
    </row>
    <row r="23" spans="1:7" x14ac:dyDescent="0.3">
      <c r="A23" s="3" t="str">
        <f t="shared" si="0"/>
        <v>Biathlon12.5km Mass StartW</v>
      </c>
      <c r="B23" s="4" t="s">
        <v>21</v>
      </c>
      <c r="C23" s="5" t="s">
        <v>34</v>
      </c>
      <c r="D23" s="5" t="s">
        <v>8</v>
      </c>
      <c r="E23" t="s">
        <v>97</v>
      </c>
      <c r="F23" t="s">
        <v>96</v>
      </c>
      <c r="G23" t="s">
        <v>96</v>
      </c>
    </row>
    <row r="24" spans="1:7" x14ac:dyDescent="0.3">
      <c r="A24" s="3" t="str">
        <f t="shared" si="0"/>
        <v>BobsleighMonobobW</v>
      </c>
      <c r="B24" s="4" t="s">
        <v>31</v>
      </c>
      <c r="C24" s="5" t="s">
        <v>35</v>
      </c>
      <c r="D24" s="5" t="s">
        <v>8</v>
      </c>
      <c r="E24" t="s">
        <v>111</v>
      </c>
      <c r="F24" t="s">
        <v>111</v>
      </c>
      <c r="G24" t="s">
        <v>100</v>
      </c>
    </row>
    <row r="25" spans="1:7" x14ac:dyDescent="0.3">
      <c r="A25" s="3" t="str">
        <f t="shared" si="0"/>
        <v>Bobsleigh2-manM</v>
      </c>
      <c r="B25" s="4" t="s">
        <v>31</v>
      </c>
      <c r="C25" s="5" t="s">
        <v>36</v>
      </c>
      <c r="D25" s="5" t="s">
        <v>11</v>
      </c>
      <c r="E25" t="s">
        <v>105</v>
      </c>
      <c r="F25" t="s">
        <v>105</v>
      </c>
      <c r="G25" t="s">
        <v>105</v>
      </c>
    </row>
    <row r="26" spans="1:7" x14ac:dyDescent="0.3">
      <c r="A26" s="3" t="str">
        <f t="shared" si="0"/>
        <v>Bobsleigh2-womanW</v>
      </c>
      <c r="B26" s="4" t="s">
        <v>31</v>
      </c>
      <c r="C26" s="5" t="s">
        <v>37</v>
      </c>
      <c r="D26" s="6" t="s">
        <v>8</v>
      </c>
      <c r="E26" t="s">
        <v>105</v>
      </c>
      <c r="F26" t="s">
        <v>105</v>
      </c>
      <c r="G26" t="s">
        <v>111</v>
      </c>
    </row>
    <row r="27" spans="1:7" x14ac:dyDescent="0.3">
      <c r="A27" s="3" t="str">
        <f t="shared" si="0"/>
        <v>Bobsleigh4-manM</v>
      </c>
      <c r="B27" s="4" t="s">
        <v>31</v>
      </c>
      <c r="C27" s="5" t="s">
        <v>38</v>
      </c>
      <c r="D27" s="6" t="s">
        <v>11</v>
      </c>
      <c r="E27" t="s">
        <v>105</v>
      </c>
      <c r="F27" t="s">
        <v>105</v>
      </c>
      <c r="G27" t="s">
        <v>100</v>
      </c>
    </row>
    <row r="28" spans="1:7" x14ac:dyDescent="0.3">
      <c r="A28" s="3" t="str">
        <f t="shared" si="0"/>
        <v>Cross-Country Skiing7.5km + 7.5km SkiathlonW</v>
      </c>
      <c r="B28" s="4" t="s">
        <v>39</v>
      </c>
      <c r="C28" s="5" t="s">
        <v>40</v>
      </c>
      <c r="D28" s="6" t="s">
        <v>8</v>
      </c>
      <c r="E28" t="s">
        <v>96</v>
      </c>
      <c r="F28" t="s">
        <v>9</v>
      </c>
      <c r="G28" t="s">
        <v>98</v>
      </c>
    </row>
    <row r="29" spans="1:7" x14ac:dyDescent="0.3">
      <c r="A29" s="3" t="str">
        <f t="shared" si="0"/>
        <v>Cross-Country Skiing15km + 15km SkiathlonM</v>
      </c>
      <c r="B29" s="4" t="s">
        <v>39</v>
      </c>
      <c r="C29" s="5" t="s">
        <v>41</v>
      </c>
      <c r="D29" s="6" t="s">
        <v>11</v>
      </c>
      <c r="E29" t="s">
        <v>9</v>
      </c>
      <c r="F29" t="s">
        <v>9</v>
      </c>
      <c r="G29" t="s">
        <v>109</v>
      </c>
    </row>
    <row r="30" spans="1:7" x14ac:dyDescent="0.3">
      <c r="A30" s="3" t="str">
        <f t="shared" si="0"/>
        <v>Cross-Country SkiingSprint FreeM</v>
      </c>
      <c r="B30" s="4" t="s">
        <v>39</v>
      </c>
      <c r="C30" s="5" t="s">
        <v>42</v>
      </c>
      <c r="D30" s="6" t="s">
        <v>11</v>
      </c>
      <c r="E30" t="s">
        <v>99</v>
      </c>
      <c r="F30" t="s">
        <v>99</v>
      </c>
      <c r="G30" t="s">
        <v>111</v>
      </c>
    </row>
    <row r="31" spans="1:7" x14ac:dyDescent="0.3">
      <c r="A31" s="3" t="str">
        <f t="shared" si="0"/>
        <v>Cross-Country SkiingSprint FreeW</v>
      </c>
      <c r="B31" s="4" t="s">
        <v>39</v>
      </c>
      <c r="C31" s="5" t="s">
        <v>42</v>
      </c>
      <c r="D31" s="6" t="s">
        <v>8</v>
      </c>
      <c r="E31" t="s">
        <v>96</v>
      </c>
      <c r="F31" t="s">
        <v>102</v>
      </c>
      <c r="G31" t="s">
        <v>9</v>
      </c>
    </row>
    <row r="32" spans="1:7" x14ac:dyDescent="0.3">
      <c r="A32" s="3" t="str">
        <f t="shared" si="0"/>
        <v>Cross-Country Skiing10km ClassicW</v>
      </c>
      <c r="B32" s="4" t="s">
        <v>39</v>
      </c>
      <c r="C32" s="5" t="s">
        <v>43</v>
      </c>
      <c r="D32" s="6" t="s">
        <v>8</v>
      </c>
      <c r="E32" t="s">
        <v>96</v>
      </c>
      <c r="F32" t="s">
        <v>109</v>
      </c>
      <c r="G32" t="s">
        <v>109</v>
      </c>
    </row>
    <row r="33" spans="1:12" x14ac:dyDescent="0.3">
      <c r="A33" s="3" t="str">
        <f t="shared" si="0"/>
        <v>Cross-Country Skiing15km ClassicM</v>
      </c>
      <c r="B33" s="4" t="s">
        <v>39</v>
      </c>
      <c r="C33" s="5" t="s">
        <v>44</v>
      </c>
      <c r="D33" s="6" t="s">
        <v>11</v>
      </c>
      <c r="E33" t="s">
        <v>109</v>
      </c>
      <c r="F33" t="s">
        <v>9</v>
      </c>
      <c r="G33" t="s">
        <v>96</v>
      </c>
    </row>
    <row r="34" spans="1:12" x14ac:dyDescent="0.3">
      <c r="A34" s="3" t="str">
        <f t="shared" si="0"/>
        <v>Cross-Country Skiing4 x 5km RelayW</v>
      </c>
      <c r="B34" s="4" t="s">
        <v>39</v>
      </c>
      <c r="C34" s="5" t="s">
        <v>45</v>
      </c>
      <c r="D34" s="6" t="s">
        <v>8</v>
      </c>
      <c r="E34" t="s">
        <v>9</v>
      </c>
      <c r="F34" t="s">
        <v>105</v>
      </c>
      <c r="G34" t="s">
        <v>99</v>
      </c>
    </row>
    <row r="35" spans="1:12" x14ac:dyDescent="0.3">
      <c r="A35" s="3" t="str">
        <f t="shared" si="0"/>
        <v>Cross-Country Skiing4 x 10km RelayM</v>
      </c>
      <c r="B35" s="4" t="s">
        <v>39</v>
      </c>
      <c r="C35" s="5" t="s">
        <v>46</v>
      </c>
      <c r="D35" s="6" t="s">
        <v>11</v>
      </c>
      <c r="E35" t="s">
        <v>9</v>
      </c>
      <c r="F35" t="s">
        <v>96</v>
      </c>
      <c r="G35" t="s">
        <v>97</v>
      </c>
    </row>
    <row r="36" spans="1:12" x14ac:dyDescent="0.3">
      <c r="A36" s="3" t="str">
        <f t="shared" si="0"/>
        <v>Cross-Country SkiingTeam Sprint ClassicM</v>
      </c>
      <c r="B36" s="4" t="s">
        <v>39</v>
      </c>
      <c r="C36" s="5" t="s">
        <v>47</v>
      </c>
      <c r="D36" s="6" t="s">
        <v>11</v>
      </c>
      <c r="E36" t="s">
        <v>96</v>
      </c>
      <c r="F36" t="s">
        <v>109</v>
      </c>
      <c r="G36" t="s">
        <v>9</v>
      </c>
    </row>
    <row r="37" spans="1:12" x14ac:dyDescent="0.3">
      <c r="A37" s="3" t="str">
        <f t="shared" si="0"/>
        <v>Cross-Country SkiingTeam Sprint ClassicW</v>
      </c>
      <c r="B37" s="4" t="s">
        <v>39</v>
      </c>
      <c r="C37" s="5" t="s">
        <v>47</v>
      </c>
      <c r="D37" s="6" t="s">
        <v>8</v>
      </c>
      <c r="E37" t="s">
        <v>105</v>
      </c>
      <c r="F37" t="s">
        <v>99</v>
      </c>
      <c r="G37" t="s">
        <v>9</v>
      </c>
    </row>
    <row r="38" spans="1:12" x14ac:dyDescent="0.3">
      <c r="A38" s="3" t="str">
        <f t="shared" si="0"/>
        <v>Cross-Country Skiing50km Mass StartM</v>
      </c>
      <c r="B38" s="4" t="s">
        <v>39</v>
      </c>
      <c r="C38" s="5" t="s">
        <v>48</v>
      </c>
      <c r="D38" s="6" t="s">
        <v>11</v>
      </c>
      <c r="E38" t="s">
        <v>9</v>
      </c>
      <c r="F38" t="s">
        <v>9</v>
      </c>
      <c r="G38" t="s">
        <v>96</v>
      </c>
    </row>
    <row r="39" spans="1:12" x14ac:dyDescent="0.3">
      <c r="A39" s="3" t="str">
        <f t="shared" si="0"/>
        <v>Cross-Country Skiing30km Mass Start FreeW</v>
      </c>
      <c r="B39" s="4" t="s">
        <v>39</v>
      </c>
      <c r="C39" s="5" t="s">
        <v>49</v>
      </c>
      <c r="D39" s="6" t="s">
        <v>8</v>
      </c>
      <c r="E39" t="s">
        <v>96</v>
      </c>
      <c r="F39" t="s">
        <v>109</v>
      </c>
      <c r="G39" t="s">
        <v>111</v>
      </c>
    </row>
    <row r="40" spans="1:12" x14ac:dyDescent="0.3">
      <c r="A40" s="3" t="str">
        <f t="shared" si="0"/>
        <v>CurlingDoublesMixed</v>
      </c>
      <c r="B40" s="7" t="s">
        <v>50</v>
      </c>
      <c r="C40" s="5" t="s">
        <v>51</v>
      </c>
      <c r="D40" s="6" t="s">
        <v>13</v>
      </c>
      <c r="E40" t="s">
        <v>102</v>
      </c>
      <c r="F40" t="s">
        <v>96</v>
      </c>
      <c r="G40" t="s">
        <v>99</v>
      </c>
    </row>
    <row r="41" spans="1:12" x14ac:dyDescent="0.3">
      <c r="A41" s="3" t="str">
        <f t="shared" si="0"/>
        <v>CurlingCurlingM</v>
      </c>
      <c r="B41" s="7" t="s">
        <v>50</v>
      </c>
      <c r="C41" s="5" t="s">
        <v>50</v>
      </c>
      <c r="D41" s="6" t="s">
        <v>11</v>
      </c>
      <c r="E41" t="s">
        <v>99</v>
      </c>
      <c r="F41" t="s">
        <v>146</v>
      </c>
      <c r="G41" t="s">
        <v>100</v>
      </c>
    </row>
    <row r="42" spans="1:12" x14ac:dyDescent="0.3">
      <c r="A42" s="3" t="str">
        <f t="shared" si="0"/>
        <v>CurlingCurlingW</v>
      </c>
      <c r="B42" s="7" t="s">
        <v>50</v>
      </c>
      <c r="C42" s="5" t="s">
        <v>50</v>
      </c>
      <c r="D42" s="6" t="s">
        <v>8</v>
      </c>
      <c r="E42" t="s">
        <v>146</v>
      </c>
      <c r="F42" t="s">
        <v>101</v>
      </c>
      <c r="G42" t="s">
        <v>99</v>
      </c>
    </row>
    <row r="43" spans="1:12" x14ac:dyDescent="0.3">
      <c r="A43" s="3" t="str">
        <f t="shared" si="0"/>
        <v>Figure SkatingTeam EventMixed</v>
      </c>
      <c r="B43" s="7" t="s">
        <v>52</v>
      </c>
      <c r="C43" s="5" t="s">
        <v>53</v>
      </c>
      <c r="D43" s="6" t="s">
        <v>13</v>
      </c>
      <c r="E43" t="s">
        <v>9</v>
      </c>
      <c r="F43" t="s">
        <v>111</v>
      </c>
      <c r="G43" t="s">
        <v>101</v>
      </c>
      <c r="H43" t="s">
        <v>149</v>
      </c>
      <c r="L43" t="s">
        <v>152</v>
      </c>
    </row>
    <row r="44" spans="1:12" x14ac:dyDescent="0.3">
      <c r="A44" s="3" t="str">
        <f t="shared" si="0"/>
        <v>Figure SkatingSingle SkatingM</v>
      </c>
      <c r="B44" s="7" t="s">
        <v>52</v>
      </c>
      <c r="C44" s="5" t="s">
        <v>54</v>
      </c>
      <c r="D44" s="6" t="s">
        <v>11</v>
      </c>
      <c r="E44" t="s">
        <v>111</v>
      </c>
      <c r="F44" t="s">
        <v>101</v>
      </c>
      <c r="G44" t="s">
        <v>101</v>
      </c>
    </row>
    <row r="45" spans="1:12" x14ac:dyDescent="0.3">
      <c r="A45" s="3" t="str">
        <f t="shared" si="0"/>
        <v>Figure SkatingIce DanceMixed</v>
      </c>
      <c r="B45" s="7" t="s">
        <v>52</v>
      </c>
      <c r="C45" s="5" t="s">
        <v>55</v>
      </c>
      <c r="D45" t="s">
        <v>13</v>
      </c>
      <c r="E45" t="s">
        <v>97</v>
      </c>
      <c r="F45" t="s">
        <v>9</v>
      </c>
      <c r="G45" t="s">
        <v>111</v>
      </c>
    </row>
    <row r="46" spans="1:12" x14ac:dyDescent="0.3">
      <c r="A46" s="3" t="str">
        <f t="shared" si="0"/>
        <v>Figure SkatingSingle SkatingW</v>
      </c>
      <c r="B46" s="7" t="s">
        <v>52</v>
      </c>
      <c r="C46" s="5" t="s">
        <v>54</v>
      </c>
      <c r="D46" s="6" t="s">
        <v>8</v>
      </c>
      <c r="E46" t="s">
        <v>9</v>
      </c>
      <c r="F46" t="s">
        <v>9</v>
      </c>
      <c r="G46" t="s">
        <v>101</v>
      </c>
    </row>
    <row r="47" spans="1:12" x14ac:dyDescent="0.3">
      <c r="A47" s="3" t="str">
        <f t="shared" si="0"/>
        <v>Figure SkatingPair SkatingMixed</v>
      </c>
      <c r="B47" s="7" t="s">
        <v>52</v>
      </c>
      <c r="C47" s="5" t="s">
        <v>56</v>
      </c>
      <c r="D47" t="s">
        <v>13</v>
      </c>
      <c r="E47" t="s">
        <v>10</v>
      </c>
      <c r="F47" t="s">
        <v>9</v>
      </c>
      <c r="G47" t="s">
        <v>9</v>
      </c>
    </row>
    <row r="48" spans="1:12" x14ac:dyDescent="0.3">
      <c r="A48" s="3" t="str">
        <f t="shared" si="0"/>
        <v>Freestyle SkiingMogulsM</v>
      </c>
      <c r="B48" s="7" t="s">
        <v>57</v>
      </c>
      <c r="C48" s="5" t="s">
        <v>58</v>
      </c>
      <c r="D48" t="s">
        <v>11</v>
      </c>
      <c r="E48" t="s">
        <v>99</v>
      </c>
      <c r="F48" t="s">
        <v>100</v>
      </c>
      <c r="G48" t="s">
        <v>101</v>
      </c>
    </row>
    <row r="49" spans="1:7" x14ac:dyDescent="0.3">
      <c r="A49" s="3" t="str">
        <f t="shared" si="0"/>
        <v>Freestyle SkiingMogulsW</v>
      </c>
      <c r="B49" s="7" t="s">
        <v>57</v>
      </c>
      <c r="C49" s="5" t="s">
        <v>58</v>
      </c>
      <c r="D49" t="s">
        <v>8</v>
      </c>
      <c r="E49" t="s">
        <v>110</v>
      </c>
      <c r="F49" t="s">
        <v>111</v>
      </c>
      <c r="G49" t="s">
        <v>9</v>
      </c>
    </row>
    <row r="50" spans="1:7" x14ac:dyDescent="0.3">
      <c r="A50" s="3" t="str">
        <f t="shared" si="0"/>
        <v>Freestyle SkiingFreeski Big AirW</v>
      </c>
      <c r="B50" s="7" t="s">
        <v>57</v>
      </c>
      <c r="C50" s="5" t="s">
        <v>59</v>
      </c>
      <c r="D50" t="s">
        <v>8</v>
      </c>
      <c r="E50" t="s">
        <v>10</v>
      </c>
      <c r="F50" t="s">
        <v>97</v>
      </c>
      <c r="G50" t="s">
        <v>114</v>
      </c>
    </row>
    <row r="51" spans="1:7" x14ac:dyDescent="0.3">
      <c r="A51" s="3" t="str">
        <f t="shared" si="0"/>
        <v>Freestyle SkiingFreeski Big AirM</v>
      </c>
      <c r="B51" s="7" t="s">
        <v>57</v>
      </c>
      <c r="C51" s="5" t="s">
        <v>59</v>
      </c>
      <c r="D51" t="s">
        <v>11</v>
      </c>
      <c r="E51" t="s">
        <v>96</v>
      </c>
      <c r="F51" t="s">
        <v>111</v>
      </c>
      <c r="G51" t="s">
        <v>99</v>
      </c>
    </row>
    <row r="52" spans="1:7" x14ac:dyDescent="0.3">
      <c r="A52" s="3" t="str">
        <f t="shared" si="0"/>
        <v>Freestyle SkiingTeam AerialsMixed</v>
      </c>
      <c r="B52" s="7" t="s">
        <v>57</v>
      </c>
      <c r="C52" s="5" t="s">
        <v>60</v>
      </c>
      <c r="D52" t="s">
        <v>13</v>
      </c>
      <c r="E52" t="s">
        <v>111</v>
      </c>
      <c r="F52" t="s">
        <v>10</v>
      </c>
      <c r="G52" t="s">
        <v>100</v>
      </c>
    </row>
    <row r="53" spans="1:7" x14ac:dyDescent="0.3">
      <c r="A53" s="3" t="str">
        <f t="shared" si="0"/>
        <v>Freestyle SkiingAerialsW</v>
      </c>
      <c r="B53" s="7" t="s">
        <v>57</v>
      </c>
      <c r="C53" s="5" t="s">
        <v>61</v>
      </c>
      <c r="D53" t="s">
        <v>8</v>
      </c>
      <c r="E53" t="s">
        <v>10</v>
      </c>
      <c r="F53" t="s">
        <v>118</v>
      </c>
      <c r="G53" t="s">
        <v>111</v>
      </c>
    </row>
    <row r="54" spans="1:7" x14ac:dyDescent="0.3">
      <c r="A54" s="3" t="str">
        <f t="shared" si="0"/>
        <v>Freestyle SkiingFreeski SlopestyleW</v>
      </c>
      <c r="B54" s="7" t="s">
        <v>57</v>
      </c>
      <c r="C54" s="5" t="s">
        <v>62</v>
      </c>
      <c r="D54" t="s">
        <v>8</v>
      </c>
      <c r="E54" t="s">
        <v>114</v>
      </c>
      <c r="F54" t="s">
        <v>10</v>
      </c>
      <c r="G54" t="s">
        <v>144</v>
      </c>
    </row>
    <row r="55" spans="1:7" x14ac:dyDescent="0.3">
      <c r="A55" s="3" t="str">
        <f t="shared" si="0"/>
        <v>Freestyle SkiingFreeski SlopestyleM</v>
      </c>
      <c r="B55" s="7" t="s">
        <v>57</v>
      </c>
      <c r="C55" s="5" t="s">
        <v>62</v>
      </c>
      <c r="D55" t="s">
        <v>11</v>
      </c>
      <c r="E55" t="s">
        <v>111</v>
      </c>
      <c r="F55" t="s">
        <v>111</v>
      </c>
      <c r="G55" t="s">
        <v>99</v>
      </c>
    </row>
    <row r="56" spans="1:7" x14ac:dyDescent="0.3">
      <c r="A56" s="3" t="str">
        <f t="shared" si="0"/>
        <v>Freestyle SkiingAerialsM</v>
      </c>
      <c r="B56" s="7" t="s">
        <v>57</v>
      </c>
      <c r="C56" s="5" t="s">
        <v>61</v>
      </c>
      <c r="D56" t="s">
        <v>11</v>
      </c>
      <c r="E56" t="s">
        <v>10</v>
      </c>
      <c r="F56" t="s">
        <v>145</v>
      </c>
      <c r="G56" t="s">
        <v>9</v>
      </c>
    </row>
    <row r="57" spans="1:7" x14ac:dyDescent="0.3">
      <c r="A57" s="3" t="str">
        <f t="shared" si="0"/>
        <v>Freestyle SkiingSki CrossW</v>
      </c>
      <c r="B57" s="7" t="s">
        <v>57</v>
      </c>
      <c r="C57" s="5" t="s">
        <v>63</v>
      </c>
      <c r="D57" t="s">
        <v>8</v>
      </c>
      <c r="E57" t="s">
        <v>99</v>
      </c>
      <c r="F57" t="s">
        <v>100</v>
      </c>
      <c r="G57" t="s">
        <v>105</v>
      </c>
    </row>
    <row r="58" spans="1:7" x14ac:dyDescent="0.3">
      <c r="A58" s="3" t="str">
        <f t="shared" si="0"/>
        <v>Freestyle SkiingSki CrossM</v>
      </c>
      <c r="B58" s="7" t="s">
        <v>57</v>
      </c>
      <c r="C58" s="5" t="s">
        <v>63</v>
      </c>
      <c r="D58" t="s">
        <v>11</v>
      </c>
      <c r="E58" t="s">
        <v>114</v>
      </c>
      <c r="F58" t="s">
        <v>114</v>
      </c>
      <c r="G58" t="s">
        <v>9</v>
      </c>
    </row>
    <row r="59" spans="1:7" x14ac:dyDescent="0.3">
      <c r="A59" s="3" t="str">
        <f t="shared" si="0"/>
        <v>Freestyle SkiingFreeski HalfpipeW</v>
      </c>
      <c r="B59" s="7" t="s">
        <v>57</v>
      </c>
      <c r="C59" s="5" t="s">
        <v>64</v>
      </c>
      <c r="D59" t="s">
        <v>8</v>
      </c>
      <c r="E59" t="s">
        <v>10</v>
      </c>
      <c r="F59" t="s">
        <v>100</v>
      </c>
      <c r="G59" t="s">
        <v>100</v>
      </c>
    </row>
    <row r="60" spans="1:7" x14ac:dyDescent="0.3">
      <c r="A60" s="3" t="str">
        <f t="shared" si="0"/>
        <v>Freestyle SkiingFreeski HalfpipeM</v>
      </c>
      <c r="B60" s="7" t="s">
        <v>57</v>
      </c>
      <c r="C60" s="5" t="s">
        <v>64</v>
      </c>
      <c r="D60" t="s">
        <v>11</v>
      </c>
      <c r="E60" t="s">
        <v>113</v>
      </c>
      <c r="F60" t="s">
        <v>111</v>
      </c>
      <c r="G60" t="s">
        <v>111</v>
      </c>
    </row>
    <row r="61" spans="1:7" x14ac:dyDescent="0.3">
      <c r="A61" s="3" t="str">
        <f t="shared" si="0"/>
        <v>Ice HockeyIce HockeyW</v>
      </c>
      <c r="B61" s="7" t="s">
        <v>65</v>
      </c>
      <c r="C61" s="5" t="s">
        <v>65</v>
      </c>
      <c r="D61" t="s">
        <v>8</v>
      </c>
      <c r="E61" t="s">
        <v>100</v>
      </c>
      <c r="F61" t="s">
        <v>111</v>
      </c>
      <c r="G61" t="s">
        <v>109</v>
      </c>
    </row>
    <row r="62" spans="1:7" x14ac:dyDescent="0.3">
      <c r="A62" s="3" t="str">
        <f t="shared" si="0"/>
        <v>Ice HockeyIce HockeyM</v>
      </c>
      <c r="B62" s="7" t="s">
        <v>65</v>
      </c>
      <c r="C62" s="5" t="s">
        <v>65</v>
      </c>
      <c r="D62" t="s">
        <v>11</v>
      </c>
      <c r="E62" t="s">
        <v>109</v>
      </c>
      <c r="F62" t="s">
        <v>9</v>
      </c>
      <c r="G62" t="s">
        <v>117</v>
      </c>
    </row>
    <row r="63" spans="1:7" x14ac:dyDescent="0.3">
      <c r="A63" s="3" t="str">
        <f t="shared" si="0"/>
        <v>LugeSinglesM</v>
      </c>
      <c r="B63" s="7" t="s">
        <v>66</v>
      </c>
      <c r="C63" s="5" t="s">
        <v>67</v>
      </c>
      <c r="D63" t="s">
        <v>11</v>
      </c>
      <c r="E63" t="s">
        <v>105</v>
      </c>
      <c r="F63" t="s">
        <v>98</v>
      </c>
      <c r="G63" t="s">
        <v>102</v>
      </c>
    </row>
    <row r="64" spans="1:7" x14ac:dyDescent="0.3">
      <c r="A64" s="3" t="str">
        <f t="shared" si="0"/>
        <v>LugeSinglesW</v>
      </c>
      <c r="B64" s="7" t="s">
        <v>66</v>
      </c>
      <c r="C64" s="5" t="s">
        <v>67</v>
      </c>
      <c r="D64" t="s">
        <v>8</v>
      </c>
      <c r="E64" t="s">
        <v>105</v>
      </c>
      <c r="F64" t="s">
        <v>105</v>
      </c>
      <c r="G64" t="s">
        <v>9</v>
      </c>
    </row>
    <row r="65" spans="1:7" x14ac:dyDescent="0.3">
      <c r="A65" s="3" t="str">
        <f t="shared" si="0"/>
        <v>LugeDoublesM</v>
      </c>
      <c r="B65" s="7" t="s">
        <v>66</v>
      </c>
      <c r="C65" s="5" t="s">
        <v>51</v>
      </c>
      <c r="D65" t="s">
        <v>11</v>
      </c>
      <c r="E65" t="s">
        <v>105</v>
      </c>
      <c r="F65" t="s">
        <v>105</v>
      </c>
      <c r="G65" t="s">
        <v>98</v>
      </c>
    </row>
    <row r="66" spans="1:7" x14ac:dyDescent="0.3">
      <c r="A66" s="3" t="str">
        <f t="shared" ref="A66:A110" si="1">B66&amp;C66&amp;D66</f>
        <v>LugeTeam RelayMixed</v>
      </c>
      <c r="B66" s="7" t="s">
        <v>66</v>
      </c>
      <c r="C66" s="5" t="s">
        <v>68</v>
      </c>
      <c r="D66" t="s">
        <v>13</v>
      </c>
      <c r="E66" t="s">
        <v>105</v>
      </c>
      <c r="F66" t="s">
        <v>98</v>
      </c>
      <c r="G66" t="s">
        <v>137</v>
      </c>
    </row>
    <row r="67" spans="1:7" ht="27" x14ac:dyDescent="0.3">
      <c r="A67" s="3" t="str">
        <f t="shared" si="1"/>
        <v>Nordic CombinedIndividual Gundersen Normal Hill/10kmM</v>
      </c>
      <c r="B67" s="7" t="s">
        <v>69</v>
      </c>
      <c r="C67" s="5" t="s">
        <v>70</v>
      </c>
      <c r="D67" t="s">
        <v>11</v>
      </c>
      <c r="E67" t="s">
        <v>105</v>
      </c>
      <c r="F67" t="s">
        <v>96</v>
      </c>
      <c r="G67" t="s">
        <v>98</v>
      </c>
    </row>
    <row r="68" spans="1:7" ht="27" x14ac:dyDescent="0.3">
      <c r="A68" s="3" t="str">
        <f t="shared" si="1"/>
        <v>Nordic CombinedIndividual Gundersen Large Hill/10kmM</v>
      </c>
      <c r="B68" s="7" t="s">
        <v>69</v>
      </c>
      <c r="C68" s="5" t="s">
        <v>71</v>
      </c>
      <c r="D68" t="s">
        <v>11</v>
      </c>
      <c r="E68" t="s">
        <v>96</v>
      </c>
      <c r="F68" t="s">
        <v>96</v>
      </c>
      <c r="G68" t="s">
        <v>101</v>
      </c>
    </row>
    <row r="69" spans="1:7" ht="27" x14ac:dyDescent="0.3">
      <c r="A69" s="3" t="str">
        <f t="shared" si="1"/>
        <v>Nordic CombinedTeam Gundersen Large Hill/4x5kmM</v>
      </c>
      <c r="B69" s="7" t="s">
        <v>69</v>
      </c>
      <c r="C69" s="5" t="s">
        <v>72</v>
      </c>
      <c r="D69" t="s">
        <v>11</v>
      </c>
      <c r="E69" t="s">
        <v>96</v>
      </c>
      <c r="F69" t="s">
        <v>105</v>
      </c>
      <c r="G69" t="s">
        <v>101</v>
      </c>
    </row>
    <row r="70" spans="1:7" x14ac:dyDescent="0.3">
      <c r="A70" s="3" t="str">
        <f t="shared" si="1"/>
        <v>Short Track Speed SkatingTeam RelayMixed</v>
      </c>
      <c r="B70" s="7" t="s">
        <v>73</v>
      </c>
      <c r="C70" s="5" t="s">
        <v>68</v>
      </c>
      <c r="D70" t="s">
        <v>13</v>
      </c>
      <c r="E70" t="s">
        <v>10</v>
      </c>
      <c r="F70" t="s">
        <v>102</v>
      </c>
      <c r="G70" t="s">
        <v>103</v>
      </c>
    </row>
    <row r="71" spans="1:7" x14ac:dyDescent="0.3">
      <c r="A71" s="3" t="str">
        <f t="shared" si="1"/>
        <v>Short Track Speed Skating500mW</v>
      </c>
      <c r="B71" s="7" t="s">
        <v>73</v>
      </c>
      <c r="C71" s="5" t="s">
        <v>74</v>
      </c>
      <c r="D71" t="s">
        <v>8</v>
      </c>
      <c r="E71" t="s">
        <v>102</v>
      </c>
      <c r="F71" t="s">
        <v>14</v>
      </c>
      <c r="G71" t="s">
        <v>100</v>
      </c>
    </row>
    <row r="72" spans="1:7" x14ac:dyDescent="0.3">
      <c r="A72" s="3" t="str">
        <f t="shared" si="1"/>
        <v>Short Track Speed Skating1000mM</v>
      </c>
      <c r="B72" s="7" t="s">
        <v>73</v>
      </c>
      <c r="C72" s="5" t="s">
        <v>75</v>
      </c>
      <c r="D72" t="s">
        <v>11</v>
      </c>
      <c r="E72" t="s">
        <v>10</v>
      </c>
      <c r="F72" t="s">
        <v>10</v>
      </c>
      <c r="G72" t="s">
        <v>103</v>
      </c>
    </row>
    <row r="73" spans="1:7" x14ac:dyDescent="0.3">
      <c r="A73" s="3" t="str">
        <f t="shared" si="1"/>
        <v>Short Track Speed Skating1500mM</v>
      </c>
      <c r="B73" s="7" t="s">
        <v>73</v>
      </c>
      <c r="C73" s="5" t="s">
        <v>76</v>
      </c>
      <c r="D73" t="s">
        <v>11</v>
      </c>
      <c r="E73" t="s">
        <v>116</v>
      </c>
      <c r="F73" t="s">
        <v>100</v>
      </c>
      <c r="G73" t="s">
        <v>9</v>
      </c>
    </row>
    <row r="74" spans="1:7" x14ac:dyDescent="0.3">
      <c r="A74" s="3" t="str">
        <f t="shared" si="1"/>
        <v>Short Track Speed Skating1000mW</v>
      </c>
      <c r="B74" s="7" t="s">
        <v>73</v>
      </c>
      <c r="C74" s="5" t="s">
        <v>75</v>
      </c>
      <c r="D74" t="s">
        <v>8</v>
      </c>
      <c r="E74" t="s">
        <v>14</v>
      </c>
      <c r="F74" t="s">
        <v>116</v>
      </c>
      <c r="G74" t="s">
        <v>140</v>
      </c>
    </row>
    <row r="75" spans="1:7" x14ac:dyDescent="0.3">
      <c r="A75" s="3" t="str">
        <f t="shared" si="1"/>
        <v>Short Track Speed Skating3000m RelayW</v>
      </c>
      <c r="B75" s="7" t="s">
        <v>73</v>
      </c>
      <c r="C75" s="5" t="s">
        <v>77</v>
      </c>
      <c r="D75" t="s">
        <v>8</v>
      </c>
      <c r="E75" t="s">
        <v>14</v>
      </c>
      <c r="F75" t="s">
        <v>116</v>
      </c>
      <c r="G75" t="s">
        <v>10</v>
      </c>
    </row>
    <row r="76" spans="1:7" x14ac:dyDescent="0.3">
      <c r="A76" s="3" t="str">
        <f t="shared" si="1"/>
        <v>Short Track Speed Skating500mM</v>
      </c>
      <c r="B76" s="7" t="s">
        <v>73</v>
      </c>
      <c r="C76" s="5" t="s">
        <v>74</v>
      </c>
      <c r="D76" t="s">
        <v>11</v>
      </c>
      <c r="E76" t="s">
        <v>103</v>
      </c>
      <c r="F76" t="s">
        <v>9</v>
      </c>
      <c r="G76" t="s">
        <v>100</v>
      </c>
    </row>
    <row r="77" spans="1:7" x14ac:dyDescent="0.3">
      <c r="A77" s="3" t="str">
        <f t="shared" si="1"/>
        <v>Short Track Speed Skating1500mW</v>
      </c>
      <c r="B77" s="7" t="s">
        <v>73</v>
      </c>
      <c r="C77" s="5" t="s">
        <v>76</v>
      </c>
      <c r="D77" t="s">
        <v>8</v>
      </c>
      <c r="E77" t="s">
        <v>116</v>
      </c>
      <c r="F77" t="s">
        <v>102</v>
      </c>
      <c r="G77" t="s">
        <v>14</v>
      </c>
    </row>
    <row r="78" spans="1:7" x14ac:dyDescent="0.3">
      <c r="A78" s="3" t="str">
        <f t="shared" si="1"/>
        <v>Short Track Speed Skating5000m RelayM</v>
      </c>
      <c r="B78" s="7" t="s">
        <v>73</v>
      </c>
      <c r="C78" s="5" t="s">
        <v>78</v>
      </c>
      <c r="D78" t="s">
        <v>11</v>
      </c>
      <c r="E78" t="s">
        <v>100</v>
      </c>
      <c r="F78" t="s">
        <v>116</v>
      </c>
      <c r="G78" t="s">
        <v>102</v>
      </c>
    </row>
    <row r="79" spans="1:7" x14ac:dyDescent="0.3">
      <c r="A79" s="3" t="str">
        <f t="shared" si="1"/>
        <v>SkeletonSkeletonM</v>
      </c>
      <c r="B79" s="7" t="s">
        <v>79</v>
      </c>
      <c r="C79" s="5" t="s">
        <v>79</v>
      </c>
      <c r="D79" t="s">
        <v>11</v>
      </c>
      <c r="E79" t="s">
        <v>105</v>
      </c>
      <c r="F79" t="s">
        <v>105</v>
      </c>
      <c r="G79" t="s">
        <v>10</v>
      </c>
    </row>
    <row r="80" spans="1:7" x14ac:dyDescent="0.3">
      <c r="A80" s="3" t="str">
        <f t="shared" si="1"/>
        <v>SkeletonSkeletonW</v>
      </c>
      <c r="B80" s="7" t="s">
        <v>79</v>
      </c>
      <c r="C80" s="5" t="s">
        <v>79</v>
      </c>
      <c r="D80" t="s">
        <v>8</v>
      </c>
      <c r="E80" t="s">
        <v>105</v>
      </c>
      <c r="F80" t="s">
        <v>110</v>
      </c>
      <c r="G80" t="s">
        <v>14</v>
      </c>
    </row>
    <row r="81" spans="1:7" x14ac:dyDescent="0.3">
      <c r="A81" s="3" t="str">
        <f t="shared" si="1"/>
        <v>Ski JumpingNormal Hill IndividualW</v>
      </c>
      <c r="B81" s="7" t="s">
        <v>80</v>
      </c>
      <c r="C81" s="5" t="s">
        <v>81</v>
      </c>
      <c r="D81" t="s">
        <v>8</v>
      </c>
      <c r="E81" t="s">
        <v>104</v>
      </c>
      <c r="F81" t="s">
        <v>105</v>
      </c>
      <c r="G81" t="s">
        <v>104</v>
      </c>
    </row>
    <row r="82" spans="1:7" x14ac:dyDescent="0.3">
      <c r="A82" s="3" t="str">
        <f t="shared" si="1"/>
        <v>Ski JumpingNormal Hill IndividualM</v>
      </c>
      <c r="B82" s="7" t="s">
        <v>80</v>
      </c>
      <c r="C82" s="5" t="s">
        <v>81</v>
      </c>
      <c r="D82" t="s">
        <v>11</v>
      </c>
      <c r="E82" t="s">
        <v>101</v>
      </c>
      <c r="F82" t="s">
        <v>98</v>
      </c>
      <c r="G82" t="s">
        <v>112</v>
      </c>
    </row>
    <row r="83" spans="1:7" x14ac:dyDescent="0.3">
      <c r="A83" s="3" t="str">
        <f t="shared" si="1"/>
        <v>Ski JumpingTeamMixed</v>
      </c>
      <c r="B83" s="7" t="s">
        <v>80</v>
      </c>
      <c r="C83" s="5" t="s">
        <v>12</v>
      </c>
      <c r="D83" t="s">
        <v>13</v>
      </c>
      <c r="E83" t="s">
        <v>104</v>
      </c>
      <c r="F83" t="s">
        <v>9</v>
      </c>
      <c r="G83" t="s">
        <v>100</v>
      </c>
    </row>
    <row r="84" spans="1:7" x14ac:dyDescent="0.3">
      <c r="A84" s="3" t="str">
        <f t="shared" si="1"/>
        <v>Ski JumpingLarge Hill IndividualM</v>
      </c>
      <c r="B84" s="7" t="s">
        <v>80</v>
      </c>
      <c r="C84" s="5" t="s">
        <v>82</v>
      </c>
      <c r="D84" t="s">
        <v>11</v>
      </c>
      <c r="E84" t="s">
        <v>96</v>
      </c>
      <c r="F84" t="s">
        <v>101</v>
      </c>
      <c r="G84" t="s">
        <v>105</v>
      </c>
    </row>
    <row r="85" spans="1:7" x14ac:dyDescent="0.3">
      <c r="A85" s="3" t="str">
        <f t="shared" si="1"/>
        <v>Ski JumpingTeamM</v>
      </c>
      <c r="B85" s="7" t="s">
        <v>80</v>
      </c>
      <c r="C85" s="5" t="s">
        <v>12</v>
      </c>
      <c r="D85" t="s">
        <v>11</v>
      </c>
      <c r="E85" t="s">
        <v>98</v>
      </c>
      <c r="F85" t="s">
        <v>104</v>
      </c>
      <c r="G85" t="s">
        <v>105</v>
      </c>
    </row>
    <row r="86" spans="1:7" x14ac:dyDescent="0.3">
      <c r="A86" s="3" t="str">
        <f t="shared" si="1"/>
        <v>SnowboardSnowboard SlopestyleW</v>
      </c>
      <c r="B86" s="7" t="s">
        <v>83</v>
      </c>
      <c r="C86" s="5" t="s">
        <v>84</v>
      </c>
      <c r="D86" t="s">
        <v>8</v>
      </c>
      <c r="E86" t="s">
        <v>113</v>
      </c>
      <c r="F86" t="s">
        <v>111</v>
      </c>
      <c r="G86" t="s">
        <v>110</v>
      </c>
    </row>
    <row r="87" spans="1:7" x14ac:dyDescent="0.3">
      <c r="A87" s="3" t="str">
        <f t="shared" si="1"/>
        <v>SnowboardSnowboard SlopestyleM</v>
      </c>
      <c r="B87" s="7" t="s">
        <v>83</v>
      </c>
      <c r="C87" s="5" t="s">
        <v>84</v>
      </c>
      <c r="D87" t="s">
        <v>11</v>
      </c>
      <c r="E87" t="s">
        <v>100</v>
      </c>
      <c r="F87" t="s">
        <v>10</v>
      </c>
      <c r="G87" t="s">
        <v>100</v>
      </c>
    </row>
    <row r="88" spans="1:7" x14ac:dyDescent="0.3">
      <c r="A88" s="3" t="str">
        <f t="shared" si="1"/>
        <v>SnowboardParallel Giant SlalomW</v>
      </c>
      <c r="B88" s="7" t="s">
        <v>83</v>
      </c>
      <c r="C88" s="5" t="s">
        <v>85</v>
      </c>
      <c r="D88" t="s">
        <v>8</v>
      </c>
      <c r="E88" t="s">
        <v>115</v>
      </c>
      <c r="F88" t="s">
        <v>98</v>
      </c>
      <c r="G88" t="s">
        <v>104</v>
      </c>
    </row>
    <row r="89" spans="1:7" x14ac:dyDescent="0.3">
      <c r="A89" s="3" t="str">
        <f t="shared" si="1"/>
        <v>SnowboardParallel Giant SlalomM</v>
      </c>
      <c r="B89" s="7" t="s">
        <v>83</v>
      </c>
      <c r="C89" s="5" t="s">
        <v>85</v>
      </c>
      <c r="D89" t="s">
        <v>11</v>
      </c>
      <c r="E89" t="s">
        <v>98</v>
      </c>
      <c r="F89" t="s">
        <v>104</v>
      </c>
      <c r="G89" t="s">
        <v>9</v>
      </c>
    </row>
    <row r="90" spans="1:7" x14ac:dyDescent="0.3">
      <c r="A90" s="3" t="str">
        <f t="shared" si="1"/>
        <v>SnowboardSnowboard CrossW</v>
      </c>
      <c r="B90" s="7" t="s">
        <v>83</v>
      </c>
      <c r="C90" s="5" t="s">
        <v>86</v>
      </c>
      <c r="D90" t="s">
        <v>8</v>
      </c>
      <c r="E90" t="s">
        <v>111</v>
      </c>
      <c r="F90" t="s">
        <v>97</v>
      </c>
      <c r="G90" t="s">
        <v>100</v>
      </c>
    </row>
    <row r="91" spans="1:7" x14ac:dyDescent="0.3">
      <c r="A91" s="3" t="str">
        <f t="shared" si="1"/>
        <v>SnowboardSnowboard CrossM</v>
      </c>
      <c r="B91" s="7" t="s">
        <v>83</v>
      </c>
      <c r="C91" s="5" t="s">
        <v>86</v>
      </c>
      <c r="D91" t="s">
        <v>11</v>
      </c>
      <c r="E91" t="s">
        <v>98</v>
      </c>
      <c r="F91" t="s">
        <v>100</v>
      </c>
      <c r="G91" t="s">
        <v>102</v>
      </c>
    </row>
    <row r="92" spans="1:7" x14ac:dyDescent="0.3">
      <c r="A92" s="3" t="str">
        <f t="shared" si="1"/>
        <v>SnowboardSnowboard HalfpipeW</v>
      </c>
      <c r="B92" s="7" t="s">
        <v>83</v>
      </c>
      <c r="C92" s="5" t="s">
        <v>87</v>
      </c>
      <c r="D92" t="s">
        <v>8</v>
      </c>
      <c r="E92" t="s">
        <v>111</v>
      </c>
      <c r="F92" t="s">
        <v>139</v>
      </c>
      <c r="G92" t="s">
        <v>101</v>
      </c>
    </row>
    <row r="93" spans="1:7" x14ac:dyDescent="0.3">
      <c r="A93" s="3" t="str">
        <f t="shared" si="1"/>
        <v>SnowboardSnowboard HalfpipeM</v>
      </c>
      <c r="B93" s="7" t="s">
        <v>83</v>
      </c>
      <c r="C93" s="5" t="s">
        <v>87</v>
      </c>
      <c r="D93" t="s">
        <v>11</v>
      </c>
      <c r="E93" t="s">
        <v>101</v>
      </c>
      <c r="F93" t="s">
        <v>110</v>
      </c>
      <c r="G93" t="s">
        <v>114</v>
      </c>
    </row>
    <row r="94" spans="1:7" x14ac:dyDescent="0.3">
      <c r="A94" s="3" t="str">
        <f t="shared" si="1"/>
        <v>SnowboardTeam Snowboard CrossMixed</v>
      </c>
      <c r="B94" s="7" t="s">
        <v>83</v>
      </c>
      <c r="C94" s="5" t="s">
        <v>88</v>
      </c>
      <c r="D94" t="s">
        <v>13</v>
      </c>
      <c r="E94" t="s">
        <v>111</v>
      </c>
      <c r="F94" t="s">
        <v>102</v>
      </c>
      <c r="G94" t="s">
        <v>100</v>
      </c>
    </row>
    <row r="95" spans="1:7" x14ac:dyDescent="0.3">
      <c r="A95" s="3" t="str">
        <f t="shared" si="1"/>
        <v>SnowboardSnowboard Big AirW</v>
      </c>
      <c r="B95" s="7" t="s">
        <v>83</v>
      </c>
      <c r="C95" s="5" t="s">
        <v>89</v>
      </c>
      <c r="D95" t="s">
        <v>8</v>
      </c>
      <c r="E95" t="s">
        <v>98</v>
      </c>
      <c r="F95" t="s">
        <v>113</v>
      </c>
      <c r="G95" t="s">
        <v>101</v>
      </c>
    </row>
    <row r="96" spans="1:7" x14ac:dyDescent="0.3">
      <c r="A96" s="3" t="str">
        <f t="shared" si="1"/>
        <v>SnowboardSnowboard Big AirM</v>
      </c>
      <c r="B96" s="7" t="s">
        <v>83</v>
      </c>
      <c r="C96" s="5" t="s">
        <v>89</v>
      </c>
      <c r="D96" t="s">
        <v>11</v>
      </c>
      <c r="E96" t="s">
        <v>10</v>
      </c>
      <c r="F96" t="s">
        <v>96</v>
      </c>
      <c r="G96" t="s">
        <v>100</v>
      </c>
    </row>
    <row r="97" spans="1:7" x14ac:dyDescent="0.3">
      <c r="A97" s="3" t="str">
        <f t="shared" si="1"/>
        <v>Speed Skating3000mW</v>
      </c>
      <c r="B97" s="7" t="s">
        <v>90</v>
      </c>
      <c r="C97" s="5" t="s">
        <v>91</v>
      </c>
      <c r="D97" t="s">
        <v>8</v>
      </c>
      <c r="E97" t="s">
        <v>14</v>
      </c>
      <c r="F97" t="s">
        <v>102</v>
      </c>
      <c r="G97" t="s">
        <v>100</v>
      </c>
    </row>
    <row r="98" spans="1:7" x14ac:dyDescent="0.3">
      <c r="A98" s="3" t="str">
        <f t="shared" si="1"/>
        <v>Speed Skating5000mM</v>
      </c>
      <c r="B98" s="7" t="s">
        <v>90</v>
      </c>
      <c r="C98" s="5" t="s">
        <v>92</v>
      </c>
      <c r="D98" t="s">
        <v>11</v>
      </c>
      <c r="E98" t="s">
        <v>99</v>
      </c>
      <c r="F98" t="s">
        <v>14</v>
      </c>
      <c r="G98" t="s">
        <v>96</v>
      </c>
    </row>
    <row r="99" spans="1:7" x14ac:dyDescent="0.3">
      <c r="A99" s="3" t="str">
        <f t="shared" si="1"/>
        <v>Speed Skating1500mW</v>
      </c>
      <c r="B99" s="7" t="s">
        <v>90</v>
      </c>
      <c r="C99" s="5" t="s">
        <v>76</v>
      </c>
      <c r="D99" t="s">
        <v>8</v>
      </c>
      <c r="E99" t="s">
        <v>14</v>
      </c>
      <c r="F99" t="s">
        <v>101</v>
      </c>
      <c r="G99" t="s">
        <v>14</v>
      </c>
    </row>
    <row r="100" spans="1:7" x14ac:dyDescent="0.3">
      <c r="A100" s="3" t="str">
        <f t="shared" si="1"/>
        <v>Speed Skating1500mM</v>
      </c>
      <c r="B100" s="7" t="s">
        <v>90</v>
      </c>
      <c r="C100" s="5" t="s">
        <v>76</v>
      </c>
      <c r="D100" t="s">
        <v>11</v>
      </c>
      <c r="E100" t="s">
        <v>14</v>
      </c>
      <c r="F100" t="s">
        <v>14</v>
      </c>
      <c r="G100" t="s">
        <v>116</v>
      </c>
    </row>
    <row r="101" spans="1:7" x14ac:dyDescent="0.3">
      <c r="A101" s="3" t="str">
        <f t="shared" si="1"/>
        <v>Speed Skating5000mW</v>
      </c>
      <c r="B101" s="7" t="s">
        <v>90</v>
      </c>
      <c r="C101" s="5" t="s">
        <v>92</v>
      </c>
      <c r="D101" t="s">
        <v>8</v>
      </c>
      <c r="E101" t="s">
        <v>14</v>
      </c>
      <c r="F101" t="s">
        <v>100</v>
      </c>
      <c r="G101" t="s">
        <v>115</v>
      </c>
    </row>
    <row r="102" spans="1:7" x14ac:dyDescent="0.3">
      <c r="A102" s="3" t="str">
        <f t="shared" si="1"/>
        <v>Speed Skating10000mM</v>
      </c>
      <c r="B102" s="7" t="s">
        <v>90</v>
      </c>
      <c r="C102" s="5" t="s">
        <v>93</v>
      </c>
      <c r="D102" t="s">
        <v>11</v>
      </c>
      <c r="E102" t="s">
        <v>99</v>
      </c>
      <c r="F102" t="s">
        <v>14</v>
      </c>
      <c r="G102" t="s">
        <v>102</v>
      </c>
    </row>
    <row r="103" spans="1:7" x14ac:dyDescent="0.3">
      <c r="A103" s="3" t="str">
        <f t="shared" si="1"/>
        <v>Speed Skating500mM</v>
      </c>
      <c r="B103" s="7" t="s">
        <v>90</v>
      </c>
      <c r="C103" s="5" t="s">
        <v>74</v>
      </c>
      <c r="D103" t="s">
        <v>11</v>
      </c>
      <c r="E103" t="s">
        <v>10</v>
      </c>
      <c r="F103" t="s">
        <v>116</v>
      </c>
      <c r="G103" t="s">
        <v>101</v>
      </c>
    </row>
    <row r="104" spans="1:7" x14ac:dyDescent="0.3">
      <c r="A104" s="3" t="str">
        <f t="shared" si="1"/>
        <v>Speed Skating500mW</v>
      </c>
      <c r="B104" s="7" t="s">
        <v>90</v>
      </c>
      <c r="C104" s="5" t="s">
        <v>74</v>
      </c>
      <c r="D104" t="s">
        <v>8</v>
      </c>
      <c r="E104" t="s">
        <v>111</v>
      </c>
      <c r="F104" t="s">
        <v>101</v>
      </c>
      <c r="G104" t="s">
        <v>9</v>
      </c>
    </row>
    <row r="105" spans="1:7" x14ac:dyDescent="0.3">
      <c r="A105" s="3" t="str">
        <f t="shared" si="1"/>
        <v>Speed SkatingTeam PursuitW</v>
      </c>
      <c r="B105" s="7" t="s">
        <v>90</v>
      </c>
      <c r="C105" s="5" t="s">
        <v>94</v>
      </c>
      <c r="D105" t="s">
        <v>8</v>
      </c>
      <c r="E105" t="s">
        <v>100</v>
      </c>
      <c r="F105" t="s">
        <v>101</v>
      </c>
      <c r="G105" t="s">
        <v>14</v>
      </c>
    </row>
    <row r="106" spans="1:7" x14ac:dyDescent="0.3">
      <c r="A106" s="3" t="str">
        <f t="shared" si="1"/>
        <v>Speed SkatingTeam PursuitM</v>
      </c>
      <c r="B106" s="7" t="s">
        <v>90</v>
      </c>
      <c r="C106" s="5" t="s">
        <v>94</v>
      </c>
      <c r="D106" t="s">
        <v>11</v>
      </c>
      <c r="E106" t="s">
        <v>96</v>
      </c>
      <c r="F106" t="s">
        <v>9</v>
      </c>
      <c r="G106" t="s">
        <v>111</v>
      </c>
    </row>
    <row r="107" spans="1:7" x14ac:dyDescent="0.3">
      <c r="A107" s="3" t="str">
        <f t="shared" si="1"/>
        <v>Speed Skating1000mW</v>
      </c>
      <c r="B107" s="7" t="s">
        <v>90</v>
      </c>
      <c r="C107" s="5" t="s">
        <v>75</v>
      </c>
      <c r="D107" t="s">
        <v>8</v>
      </c>
      <c r="E107" t="s">
        <v>101</v>
      </c>
      <c r="F107" t="s">
        <v>14</v>
      </c>
      <c r="G107" t="s">
        <v>111</v>
      </c>
    </row>
    <row r="108" spans="1:7" x14ac:dyDescent="0.3">
      <c r="A108" s="3" t="str">
        <f t="shared" si="1"/>
        <v>Speed Skating1000mM</v>
      </c>
      <c r="B108" s="7" t="s">
        <v>90</v>
      </c>
      <c r="C108" s="5" t="s">
        <v>75</v>
      </c>
      <c r="D108" t="s">
        <v>11</v>
      </c>
      <c r="E108" t="s">
        <v>14</v>
      </c>
      <c r="F108" t="s">
        <v>100</v>
      </c>
      <c r="G108" t="s">
        <v>96</v>
      </c>
    </row>
    <row r="109" spans="1:7" x14ac:dyDescent="0.3">
      <c r="A109" s="3" t="str">
        <f t="shared" si="1"/>
        <v>Speed SkatingMass StartW</v>
      </c>
      <c r="B109" s="7" t="s">
        <v>90</v>
      </c>
      <c r="C109" s="5" t="s">
        <v>95</v>
      </c>
      <c r="D109" t="s">
        <v>8</v>
      </c>
      <c r="E109" t="s">
        <v>14</v>
      </c>
      <c r="F109" t="s">
        <v>100</v>
      </c>
      <c r="G109" t="s">
        <v>102</v>
      </c>
    </row>
    <row r="110" spans="1:7" x14ac:dyDescent="0.3">
      <c r="A110" s="3" t="str">
        <f t="shared" si="1"/>
        <v>Speed SkatingMass StartM</v>
      </c>
      <c r="B110" s="7" t="s">
        <v>90</v>
      </c>
      <c r="C110" s="5" t="s">
        <v>95</v>
      </c>
      <c r="D110" t="s">
        <v>11</v>
      </c>
      <c r="E110" t="s">
        <v>140</v>
      </c>
      <c r="F110" t="s">
        <v>116</v>
      </c>
      <c r="G110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FFA-86EA-491D-BE04-17FA130E2A8F}">
  <dimension ref="A1:AN39"/>
  <sheetViews>
    <sheetView topLeftCell="B1" workbookViewId="0">
      <selection activeCell="Q16" sqref="Q16"/>
    </sheetView>
  </sheetViews>
  <sheetFormatPr defaultColWidth="20.77734375" defaultRowHeight="14.4" x14ac:dyDescent="0.3"/>
  <cols>
    <col min="2" max="2" width="12.21875" bestFit="1" customWidth="1"/>
    <col min="3" max="3" width="12.21875" hidden="1" customWidth="1"/>
    <col min="4" max="4" width="12.21875" bestFit="1" customWidth="1"/>
    <col min="5" max="5" width="8.5546875" bestFit="1" customWidth="1"/>
    <col min="6" max="6" width="8.21875" hidden="1" customWidth="1"/>
    <col min="7" max="7" width="8.5546875" bestFit="1" customWidth="1"/>
    <col min="8" max="9" width="9.6640625" bestFit="1" customWidth="1"/>
    <col min="10" max="11" width="20.109375" bestFit="1" customWidth="1"/>
    <col min="12" max="12" width="10.44140625" customWidth="1"/>
    <col min="13" max="13" width="6.88671875" hidden="1" customWidth="1"/>
    <col min="14" max="14" width="10.88671875" customWidth="1"/>
    <col min="15" max="15" width="12.77734375" bestFit="1" customWidth="1"/>
    <col min="16" max="16" width="12.77734375" hidden="1" customWidth="1"/>
    <col min="17" max="17" width="12.77734375" bestFit="1" customWidth="1"/>
    <col min="18" max="18" width="14" bestFit="1" customWidth="1"/>
    <col min="19" max="19" width="14" hidden="1" customWidth="1"/>
    <col min="20" max="20" width="14" bestFit="1" customWidth="1"/>
    <col min="21" max="22" width="10.109375" bestFit="1" customWidth="1"/>
    <col min="23" max="23" width="9" bestFit="1" customWidth="1"/>
    <col min="24" max="24" width="9" hidden="1" customWidth="1"/>
    <col min="25" max="25" width="8.5546875" bestFit="1" customWidth="1"/>
    <col min="26" max="26" width="15.77734375" bestFit="1" customWidth="1"/>
    <col min="27" max="27" width="23.21875" bestFit="1" customWidth="1"/>
    <col min="28" max="28" width="23.21875" hidden="1" customWidth="1"/>
    <col min="29" max="29" width="23.21875" bestFit="1" customWidth="1"/>
    <col min="30" max="31" width="8.33203125" bestFit="1" customWidth="1"/>
    <col min="32" max="32" width="11" bestFit="1" customWidth="1"/>
    <col min="33" max="33" width="11" hidden="1" customWidth="1"/>
    <col min="34" max="34" width="11" bestFit="1" customWidth="1"/>
    <col min="35" max="35" width="10.6640625" bestFit="1" customWidth="1"/>
    <col min="36" max="36" width="10.6640625" hidden="1" customWidth="1"/>
    <col min="37" max="37" width="10.6640625" bestFit="1" customWidth="1"/>
    <col min="38" max="39" width="12.88671875" bestFit="1" customWidth="1"/>
  </cols>
  <sheetData>
    <row r="1" spans="1:40" ht="15" thickBot="1" x14ac:dyDescent="0.35">
      <c r="A1" s="2"/>
      <c r="B1" s="4" t="s">
        <v>15</v>
      </c>
      <c r="C1" s="4" t="s">
        <v>15</v>
      </c>
      <c r="D1" s="4" t="s">
        <v>15</v>
      </c>
      <c r="E1" s="4" t="s">
        <v>21</v>
      </c>
      <c r="F1" s="4" t="s">
        <v>21</v>
      </c>
      <c r="G1" s="4" t="s">
        <v>21</v>
      </c>
      <c r="H1" s="4" t="s">
        <v>31</v>
      </c>
      <c r="I1" s="4" t="s">
        <v>31</v>
      </c>
      <c r="J1" s="4" t="s">
        <v>39</v>
      </c>
      <c r="K1" s="4" t="s">
        <v>39</v>
      </c>
      <c r="L1" s="10" t="s">
        <v>50</v>
      </c>
      <c r="M1" s="10" t="s">
        <v>50</v>
      </c>
      <c r="N1" s="10" t="s">
        <v>50</v>
      </c>
      <c r="O1" s="10" t="s">
        <v>52</v>
      </c>
      <c r="P1" s="10" t="s">
        <v>52</v>
      </c>
      <c r="Q1" s="10" t="s">
        <v>52</v>
      </c>
      <c r="R1" s="10" t="s">
        <v>57</v>
      </c>
      <c r="S1" s="10" t="s">
        <v>57</v>
      </c>
      <c r="T1" s="10" t="s">
        <v>57</v>
      </c>
      <c r="U1" s="10" t="s">
        <v>65</v>
      </c>
      <c r="V1" s="10" t="s">
        <v>65</v>
      </c>
      <c r="W1" s="10" t="s">
        <v>66</v>
      </c>
      <c r="X1" s="10" t="s">
        <v>66</v>
      </c>
      <c r="Y1" s="10" t="s">
        <v>66</v>
      </c>
      <c r="Z1" s="10" t="s">
        <v>69</v>
      </c>
      <c r="AA1" s="10" t="s">
        <v>73</v>
      </c>
      <c r="AB1" s="10" t="s">
        <v>73</v>
      </c>
      <c r="AC1" s="10" t="s">
        <v>73</v>
      </c>
      <c r="AD1" s="10" t="s">
        <v>79</v>
      </c>
      <c r="AE1" s="10" t="s">
        <v>79</v>
      </c>
      <c r="AF1" s="10" t="s">
        <v>80</v>
      </c>
      <c r="AG1" s="10" t="s">
        <v>80</v>
      </c>
      <c r="AH1" s="10" t="s">
        <v>80</v>
      </c>
      <c r="AI1" s="10" t="s">
        <v>83</v>
      </c>
      <c r="AJ1" s="10" t="s">
        <v>83</v>
      </c>
      <c r="AK1" s="10" t="s">
        <v>83</v>
      </c>
      <c r="AL1" s="10" t="s">
        <v>90</v>
      </c>
      <c r="AM1" s="10" t="s">
        <v>90</v>
      </c>
    </row>
    <row r="2" spans="1:40" x14ac:dyDescent="0.3">
      <c r="A2" s="4"/>
      <c r="B2" s="5" t="s">
        <v>11</v>
      </c>
      <c r="C2" s="5" t="s">
        <v>13</v>
      </c>
      <c r="D2" s="5" t="s">
        <v>8</v>
      </c>
      <c r="E2" s="5" t="s">
        <v>8</v>
      </c>
      <c r="F2" s="5" t="s">
        <v>13</v>
      </c>
      <c r="G2" s="5" t="s">
        <v>11</v>
      </c>
      <c r="H2" s="5" t="s">
        <v>8</v>
      </c>
      <c r="I2" s="5" t="s">
        <v>11</v>
      </c>
      <c r="J2" s="5" t="s">
        <v>8</v>
      </c>
      <c r="K2" s="5" t="s">
        <v>11</v>
      </c>
      <c r="L2" s="5" t="s">
        <v>11</v>
      </c>
      <c r="M2" s="5" t="s">
        <v>13</v>
      </c>
      <c r="N2" s="5" t="s">
        <v>8</v>
      </c>
      <c r="O2" s="5" t="s">
        <v>11</v>
      </c>
      <c r="P2" s="5" t="s">
        <v>13</v>
      </c>
      <c r="Q2" s="5" t="s">
        <v>8</v>
      </c>
      <c r="R2" s="11" t="s">
        <v>11</v>
      </c>
      <c r="S2" s="11" t="s">
        <v>13</v>
      </c>
      <c r="T2" s="11" t="s">
        <v>8</v>
      </c>
      <c r="U2" s="11" t="s">
        <v>8</v>
      </c>
      <c r="V2" s="11" t="s">
        <v>11</v>
      </c>
      <c r="W2" s="11" t="s">
        <v>11</v>
      </c>
      <c r="X2" s="11" t="s">
        <v>13</v>
      </c>
      <c r="Y2" s="11" t="s">
        <v>8</v>
      </c>
      <c r="Z2" s="12" t="s">
        <v>11</v>
      </c>
      <c r="AA2" s="12" t="s">
        <v>8</v>
      </c>
      <c r="AB2" s="12" t="s">
        <v>13</v>
      </c>
      <c r="AC2" s="12" t="s">
        <v>11</v>
      </c>
      <c r="AD2" s="12" t="s">
        <v>11</v>
      </c>
      <c r="AE2" s="12" t="s">
        <v>8</v>
      </c>
      <c r="AF2" s="12" t="s">
        <v>8</v>
      </c>
      <c r="AG2" s="12" t="s">
        <v>13</v>
      </c>
      <c r="AH2" s="12" t="s">
        <v>11</v>
      </c>
      <c r="AI2" s="12" t="s">
        <v>8</v>
      </c>
      <c r="AJ2" s="12" t="s">
        <v>13</v>
      </c>
      <c r="AK2" s="12" t="s">
        <v>11</v>
      </c>
      <c r="AL2" s="12" t="s">
        <v>8</v>
      </c>
      <c r="AM2" s="12" t="s">
        <v>11</v>
      </c>
    </row>
    <row r="3" spans="1:40" x14ac:dyDescent="0.3">
      <c r="A3" s="15" t="s">
        <v>119</v>
      </c>
      <c r="B3" s="21">
        <f>IF(B$2="Mixed", -1, MAX('Each Gender Events'!B:B))</f>
        <v>10.502501000000001</v>
      </c>
      <c r="C3" s="21">
        <f>IF(C$2="Mixed", -1, MAX('Each Gender Events'!C:C))</f>
        <v>-1</v>
      </c>
      <c r="D3" s="21">
        <f>IF(D$2="Mixed", -1, MAX('Each Gender Events'!D:D))</f>
        <v>14.003001000000001</v>
      </c>
      <c r="E3" s="21">
        <f>IF(E$2="Mixed", -1, MAX('Each Gender Events'!E:E))</f>
        <v>12.502501000000001</v>
      </c>
      <c r="F3" s="21">
        <f>IF(F$2="Mixed", -1, MAX('Each Gender Events'!F:F))</f>
        <v>-1</v>
      </c>
      <c r="G3" s="33">
        <f>IF(G$2="Mixed", -1, MAX('Each Gender Events'!G:G))</f>
        <v>15.503501000000002</v>
      </c>
      <c r="H3" s="21">
        <f>IF(H$2="Mixed", -1, MAX('Each Gender Events'!H:H))</f>
        <v>6.0010010000000005</v>
      </c>
      <c r="I3" s="21">
        <f>IF(I$2="Mixed", -1, MAX('Each Gender Events'!I:I))</f>
        <v>11.002002000000001</v>
      </c>
      <c r="J3" s="21">
        <f>IF(J$2="Mixed", -1, MAX('Each Gender Events'!J:J))</f>
        <v>12.004</v>
      </c>
      <c r="K3" s="21">
        <f>IF(K$2="Mixed", -1, MAX('Each Gender Events'!K:K))</f>
        <v>16.003003</v>
      </c>
      <c r="L3" s="21">
        <f>IF(L$2="Mixed", -1, MAX('Each Gender Events'!L:L))</f>
        <v>3.5009999999999999</v>
      </c>
      <c r="M3" s="21">
        <f>IF(M$2="Mixed", -1, MAX('Each Gender Events'!M:M))</f>
        <v>-1</v>
      </c>
      <c r="N3" s="21">
        <f>IF(N$2="Mixed", -1, MAX('Each Gender Events'!N:N))</f>
        <v>3.0009999999999999</v>
      </c>
      <c r="O3" s="21">
        <f>IF(O$2="Mixed", -1, MAX('Each Gender Events'!O:O))</f>
        <v>4.5010005</v>
      </c>
      <c r="P3" s="21">
        <f>IF(P$2="Mixed", -1, MAX('Each Gender Events'!P:P))</f>
        <v>-1</v>
      </c>
      <c r="Q3" s="21">
        <f>IF(Q$2="Mixed", -1, MAX('Each Gender Events'!Q:Q))</f>
        <v>9.0015020000000003</v>
      </c>
      <c r="R3" s="21">
        <f>IF(R$2="Mixed", -1, MAX('Each Gender Events'!R:R))</f>
        <v>11.501503000000001</v>
      </c>
      <c r="S3" s="21">
        <f>IF(S$2="Mixed", -1, MAX('Each Gender Events'!S:S))</f>
        <v>-1</v>
      </c>
      <c r="T3" s="21">
        <f>IF(T$2="Mixed", -1, MAX('Each Gender Events'!T:T))</f>
        <v>12.003001500000002</v>
      </c>
      <c r="U3" s="21">
        <f>IF(U$2="Mixed", -1, MAX('Each Gender Events'!U:U))</f>
        <v>3.0009999999999999</v>
      </c>
      <c r="V3" s="21">
        <f>IF(V$2="Mixed", -1, MAX('Each Gender Events'!V:V))</f>
        <v>3.0009999999999999</v>
      </c>
      <c r="W3" s="21">
        <f>IF(W$2="Mixed", -1, MAX('Each Gender Events'!W:W))</f>
        <v>9.5025010000000005</v>
      </c>
      <c r="X3" s="21">
        <f>IF(X$2="Mixed", -1, MAX('Each Gender Events'!X:X))</f>
        <v>-1</v>
      </c>
      <c r="Y3" s="21">
        <f>IF(Y$2="Mixed", -1, MAX('Each Gender Events'!Y:Y))</f>
        <v>6.5015010000000002</v>
      </c>
      <c r="Z3" s="21">
        <f>IF(Z$2="Mixed", -1, MAX('Each Gender Events'!Z:Z))</f>
        <v>10.002002000000001</v>
      </c>
      <c r="AA3" s="21">
        <f>IF(AA$2="Mixed", -1, MAX('Each Gender Events'!AA:AA))</f>
        <v>9.0020009999999999</v>
      </c>
      <c r="AB3" s="21">
        <f>IF(AB$2="Mixed", -1, MAX('Each Gender Events'!AB:AB))</f>
        <v>-1</v>
      </c>
      <c r="AC3" s="21">
        <f>IF(AC$2="Mixed", -1, MAX('Each Gender Events'!AC:AC))</f>
        <v>6.5015010000000002</v>
      </c>
      <c r="AD3" s="21">
        <f>IF(AD$2="Mixed", -1, MAX('Each Gender Events'!AD:AD))</f>
        <v>5.0010010000000005</v>
      </c>
      <c r="AE3" s="21">
        <f>IF(AE$2="Mixed", -1, MAX('Each Gender Events'!AE:AE))</f>
        <v>3.0009999999999999</v>
      </c>
      <c r="AF3" s="21">
        <f>IF(AF$2="Mixed", -1, MAX('Each Gender Events'!AF:AF))</f>
        <v>5.5014999999999992</v>
      </c>
      <c r="AG3" s="21">
        <f>IF(AG$2="Mixed", -1, MAX('Each Gender Events'!AG:AG))</f>
        <v>-1</v>
      </c>
      <c r="AH3" s="21">
        <f>IF(AH$2="Mixed", -1, MAX('Each Gender Events'!AH:AH))</f>
        <v>5.0010010000000005</v>
      </c>
      <c r="AI3" s="21">
        <f>IF(AI$2="Mixed", -1, MAX('Each Gender Events'!AI:AI))</f>
        <v>9.5025010000000005</v>
      </c>
      <c r="AJ3" s="21">
        <f>IF(AJ$2="Mixed", -1, MAX('Each Gender Events'!AJ:AJ))</f>
        <v>-1</v>
      </c>
      <c r="AK3" s="21">
        <f>IF(AK$2="Mixed", -1, MAX('Each Gender Events'!AK:AK))</f>
        <v>7.5010010000000005</v>
      </c>
      <c r="AL3" s="21">
        <f>IF(AL$2="Mixed", -1, MAX('Each Gender Events'!AL:AL))</f>
        <v>16.004000999999999</v>
      </c>
      <c r="AM3" s="21">
        <f>IF(AM$2="Mixed", -1, MAX('Each Gender Events'!AM:AM))</f>
        <v>12.002003</v>
      </c>
    </row>
    <row r="4" spans="1:40" x14ac:dyDescent="0.3">
      <c r="A4" s="15" t="s">
        <v>120</v>
      </c>
      <c r="B4" s="21">
        <f>COUNTIF('Each Gender Events'!B:B,"="&amp;B3)</f>
        <v>1</v>
      </c>
      <c r="C4" s="21">
        <f>COUNTIF('Each Gender Events'!C:C,"="&amp;C3)</f>
        <v>0</v>
      </c>
      <c r="D4" s="21">
        <f>COUNTIF('Each Gender Events'!D:D,"="&amp;D3)</f>
        <v>1</v>
      </c>
      <c r="E4" s="21">
        <f>COUNTIF('Each Gender Events'!E:E,"="&amp;E3)</f>
        <v>1</v>
      </c>
      <c r="F4" s="21">
        <f>COUNTIF('Each Gender Events'!F:F,"="&amp;F3)</f>
        <v>0</v>
      </c>
      <c r="G4" s="21">
        <f>COUNTIF('Each Gender Events'!G:G,"="&amp;G3)</f>
        <v>1</v>
      </c>
      <c r="H4" s="21">
        <f>COUNTIF('Each Gender Events'!H:H,"="&amp;H3)</f>
        <v>1</v>
      </c>
      <c r="I4" s="21">
        <f>COUNTIF('Each Gender Events'!I:I,"="&amp;I3)</f>
        <v>1</v>
      </c>
      <c r="J4" s="21">
        <f>COUNTIF('Each Gender Events'!J:J,"="&amp;J3)</f>
        <v>1</v>
      </c>
      <c r="K4" s="21">
        <f>COUNTIF('Each Gender Events'!K:K,"="&amp;K3)</f>
        <v>1</v>
      </c>
      <c r="L4" s="21">
        <f>COUNTIF('Each Gender Events'!L:L,"="&amp;L3)</f>
        <v>1</v>
      </c>
      <c r="M4" s="21">
        <f>COUNTIF('Each Gender Events'!M:M,"="&amp;M3)</f>
        <v>0</v>
      </c>
      <c r="N4" s="21">
        <f>COUNTIF('Each Gender Events'!N:N,"="&amp;N3)</f>
        <v>1</v>
      </c>
      <c r="O4" s="21">
        <f>COUNTIF('Each Gender Events'!O:O,"="&amp;O3)</f>
        <v>1</v>
      </c>
      <c r="P4" s="21">
        <f>COUNTIF('Each Gender Events'!P:P,"="&amp;P3)</f>
        <v>0</v>
      </c>
      <c r="Q4" s="21">
        <f>COUNTIF('Each Gender Events'!Q:Q,"="&amp;Q3)</f>
        <v>1</v>
      </c>
      <c r="R4" s="21">
        <f>COUNTIF('Each Gender Events'!R:R,"="&amp;R3)</f>
        <v>1</v>
      </c>
      <c r="S4" s="21">
        <f>COUNTIF('Each Gender Events'!S:S,"="&amp;S3)</f>
        <v>0</v>
      </c>
      <c r="T4" s="21">
        <f>COUNTIF('Each Gender Events'!T:T,"="&amp;T3)</f>
        <v>1</v>
      </c>
      <c r="U4" s="21">
        <f>COUNTIF('Each Gender Events'!U:U,"="&amp;U3)</f>
        <v>1</v>
      </c>
      <c r="V4" s="21">
        <f>COUNTIF('Each Gender Events'!V:V,"="&amp;V3)</f>
        <v>1</v>
      </c>
      <c r="W4" s="21">
        <f>COUNTIF('Each Gender Events'!W:W,"="&amp;W3)</f>
        <v>1</v>
      </c>
      <c r="X4" s="21">
        <f>COUNTIF('Each Gender Events'!X:X,"="&amp;X3)</f>
        <v>0</v>
      </c>
      <c r="Y4" s="21">
        <f>COUNTIF('Each Gender Events'!Y:Y,"="&amp;Y3)</f>
        <v>1</v>
      </c>
      <c r="Z4" s="21">
        <f>COUNTIF('Each Gender Events'!Z:Z,"="&amp;Z3)</f>
        <v>1</v>
      </c>
      <c r="AA4" s="21">
        <f>COUNTIF('Each Gender Events'!AA:AA,"="&amp;AA3)</f>
        <v>1</v>
      </c>
      <c r="AB4" s="21">
        <f>COUNTIF('Each Gender Events'!AB:AB,"="&amp;AB3)</f>
        <v>0</v>
      </c>
      <c r="AC4" s="21">
        <f>COUNTIF('Each Gender Events'!AC:AC,"="&amp;AC3)</f>
        <v>1</v>
      </c>
      <c r="AD4" s="21">
        <f>COUNTIF('Each Gender Events'!AD:AD,"="&amp;AD3)</f>
        <v>1</v>
      </c>
      <c r="AE4" s="21">
        <f>COUNTIF('Each Gender Events'!AE:AE,"="&amp;AE3)</f>
        <v>1</v>
      </c>
      <c r="AF4" s="21">
        <f>COUNTIF('Each Gender Events'!AF:AF,"="&amp;AF3)</f>
        <v>1</v>
      </c>
      <c r="AG4" s="21">
        <f>COUNTIF('Each Gender Events'!AG:AG,"="&amp;AG3)</f>
        <v>0</v>
      </c>
      <c r="AH4" s="21">
        <f>COUNTIF('Each Gender Events'!AH:AH,"="&amp;AH3)</f>
        <v>2</v>
      </c>
      <c r="AI4" s="21">
        <f>COUNTIF('Each Gender Events'!AI:AI,"="&amp;AI3)</f>
        <v>1</v>
      </c>
      <c r="AJ4" s="21">
        <f>COUNTIF('Each Gender Events'!AJ:AJ,"="&amp;AJ3)</f>
        <v>0</v>
      </c>
      <c r="AK4" s="21">
        <f>COUNTIF('Each Gender Events'!AK:AK,"="&amp;AK3)</f>
        <v>1</v>
      </c>
      <c r="AL4" s="21">
        <f>COUNTIF('Each Gender Events'!AL:AL,"="&amp;AL3)</f>
        <v>1</v>
      </c>
      <c r="AM4" s="21">
        <f>COUNTIF('Each Gender Events'!AM:AM,"="&amp;AM3)</f>
        <v>1</v>
      </c>
    </row>
    <row r="5" spans="1:40" x14ac:dyDescent="0.3">
      <c r="A5" s="15" t="s">
        <v>121</v>
      </c>
      <c r="B5" s="21" t="str">
        <f ca="1">IF(B3&gt;0, INDIRECT(ADDRESS(MATCH(B3,'Each Gender Events'!B:B,0),1,4,TRUE,"Each Gender Events")), "")</f>
        <v>AUT</v>
      </c>
      <c r="C5" s="21" t="str">
        <f ca="1">IF(C3&gt;0, INDIRECT(ADDRESS(MATCH(C3,'Each Gender Events'!C:C,0),1,4,TRUE,"Each Gender Events")), "")</f>
        <v/>
      </c>
      <c r="D5" s="21" t="str">
        <f ca="1">IF(D3&gt;0, INDIRECT(ADDRESS(MATCH(D3,'Each Gender Events'!D:D,0),1,4,TRUE,"Each Gender Events")), "")</f>
        <v>SUI</v>
      </c>
      <c r="E5" s="21" t="str">
        <f ca="1">IF(E3&gt;0, INDIRECT(ADDRESS(MATCH(E3,'Each Gender Events'!E:E,0),1,4,TRUE,"Each Gender Events")), "")</f>
        <v>NOR</v>
      </c>
      <c r="F5" s="21" t="str">
        <f ca="1">IF(F3&gt;0, INDIRECT(ADDRESS(MATCH(F3,'Each Gender Events'!F:F,0),1,4,TRUE,"Each Gender Events")), "")</f>
        <v/>
      </c>
      <c r="G5" s="21" t="str">
        <f ca="1">IF(G3&gt;0, INDIRECT(ADDRESS(MATCH(G3,'Each Gender Events'!G:G,0),1,4,TRUE,"Each Gender Events")), "")</f>
        <v>NOR</v>
      </c>
      <c r="H5" s="21" t="str">
        <f ca="1">IF(H3&gt;0, INDIRECT(ADDRESS(MATCH(H3,'Each Gender Events'!H:H,0),1,4,TRUE,"Each Gender Events")), "")</f>
        <v>USA</v>
      </c>
      <c r="I5" s="21" t="str">
        <f ca="1">IF(I3&gt;0, INDIRECT(ADDRESS(MATCH(I3,'Each Gender Events'!I:I,0),1,4,TRUE,"Each Gender Events")), "")</f>
        <v>GER</v>
      </c>
      <c r="J5" s="21" t="str">
        <f ca="1">IF(J3&gt;0, INDIRECT(ADDRESS(MATCH(J3,'Each Gender Events'!J:J,0),1,4,TRUE,"Each Gender Events")), "")</f>
        <v>NOR</v>
      </c>
      <c r="K5" s="21" t="str">
        <f ca="1">IF(K3&gt;0, INDIRECT(ADDRESS(MATCH(K3,'Each Gender Events'!K:K,0),1,4,TRUE,"Each Gender Events")), "")</f>
        <v>ROC</v>
      </c>
      <c r="L5" s="21" t="str">
        <f ca="1">IF(L3&gt;0, INDIRECT(ADDRESS(MATCH(L3,'Each Gender Events'!L:L,0),1,4,TRUE,"Each Gender Events")), "")</f>
        <v>SWE</v>
      </c>
      <c r="M5" s="21" t="str">
        <f ca="1">IF(M3&gt;0, INDIRECT(ADDRESS(MATCH(M3,'Each Gender Events'!M:M,0),1,4,TRUE,"Each Gender Events")), "")</f>
        <v/>
      </c>
      <c r="N5" s="21" t="str">
        <f ca="1">IF(N3&gt;0, INDIRECT(ADDRESS(MATCH(N3,'Each Gender Events'!N:N,0),1,4,TRUE,"Each Gender Events")), "")</f>
        <v>GBR</v>
      </c>
      <c r="O5" s="21" t="str">
        <f ca="1">IF(O3&gt;0, INDIRECT(ADDRESS(MATCH(O3,'Each Gender Events'!O:O,0),1,4,TRUE,"Each Gender Events")), "")</f>
        <v>USA</v>
      </c>
      <c r="P5" s="21" t="str">
        <f ca="1">IF(P3&gt;0, INDIRECT(ADDRESS(MATCH(P3,'Each Gender Events'!P:P,0),1,4,TRUE,"Each Gender Events")), "")</f>
        <v/>
      </c>
      <c r="Q5" s="21" t="str">
        <f ca="1">IF(Q3&gt;0, INDIRECT(ADDRESS(MATCH(Q3,'Each Gender Events'!Q:Q,0),1,4,TRUE,"Each Gender Events")), "")</f>
        <v>ROC</v>
      </c>
      <c r="R5" s="21" t="str">
        <f ca="1">IF(R3&gt;0, INDIRECT(ADDRESS(MATCH(R3,'Each Gender Events'!R:R,0),1,4,TRUE,"Each Gender Events")), "")</f>
        <v>USA</v>
      </c>
      <c r="S5" s="21" t="str">
        <f ca="1">IF(S3&gt;0, INDIRECT(ADDRESS(MATCH(S3,'Each Gender Events'!S:S,0),1,4,TRUE,"Each Gender Events")), "")</f>
        <v/>
      </c>
      <c r="T5" s="21" t="str">
        <f ca="1">IF(T3&gt;0, INDIRECT(ADDRESS(MATCH(T3,'Each Gender Events'!T:T,0),1,4,TRUE,"Each Gender Events")), "")</f>
        <v>CHN</v>
      </c>
      <c r="U5" s="21" t="str">
        <f ca="1">IF(U3&gt;0, INDIRECT(ADDRESS(MATCH(U3,'Each Gender Events'!U:U,0),1,4,TRUE,"Each Gender Events")), "")</f>
        <v>CAN</v>
      </c>
      <c r="V5" s="21" t="str">
        <f ca="1">IF(V3&gt;0, INDIRECT(ADDRESS(MATCH(V3,'Each Gender Events'!V:V,0),1,4,TRUE,"Each Gender Events")), "")</f>
        <v>FIN</v>
      </c>
      <c r="W5" s="21" t="str">
        <f ca="1">IF(W3&gt;0, INDIRECT(ADDRESS(MATCH(W3,'Each Gender Events'!W:W,0),1,4,TRUE,"Each Gender Events")), "")</f>
        <v>GER</v>
      </c>
      <c r="X5" s="21" t="str">
        <f ca="1">IF(X3&gt;0, INDIRECT(ADDRESS(MATCH(X3,'Each Gender Events'!X:X,0),1,4,TRUE,"Each Gender Events")), "")</f>
        <v/>
      </c>
      <c r="Y5" s="21" t="str">
        <f ca="1">IF(Y3&gt;0, INDIRECT(ADDRESS(MATCH(Y3,'Each Gender Events'!Y:Y,0),1,4,TRUE,"Each Gender Events")), "")</f>
        <v>GER</v>
      </c>
      <c r="Z5" s="21" t="str">
        <f ca="1">IF(Z3&gt;0, INDIRECT(ADDRESS(MATCH(Z3,'Each Gender Events'!Z:Z,0),1,4,TRUE,"Each Gender Events")), "")</f>
        <v>NOR</v>
      </c>
      <c r="AA5" s="21" t="str">
        <f ca="1">IF(AA3&gt;0, INDIRECT(ADDRESS(MATCH(AA3,'Each Gender Events'!AA:AA,0),1,4,TRUE,"Each Gender Events")), "")</f>
        <v>NED</v>
      </c>
      <c r="AB5" s="21" t="str">
        <f ca="1">IF(AB3&gt;0, INDIRECT(ADDRESS(MATCH(AB3,'Each Gender Events'!AB:AB,0),1,4,TRUE,"Each Gender Events")), "")</f>
        <v/>
      </c>
      <c r="AC5" s="21" t="str">
        <f ca="1">IF(AC3&gt;0, INDIRECT(ADDRESS(MATCH(AC3,'Each Gender Events'!AC:AC,0),1,4,TRUE,"Each Gender Events")), "")</f>
        <v>CHN</v>
      </c>
      <c r="AD5" s="21" t="str">
        <f ca="1">IF(AD3&gt;0, INDIRECT(ADDRESS(MATCH(AD3,'Each Gender Events'!AD:AD,0),1,4,TRUE,"Each Gender Events")), "")</f>
        <v>GER</v>
      </c>
      <c r="AE5" s="21" t="str">
        <f ca="1">IF(AE3&gt;0, INDIRECT(ADDRESS(MATCH(AE3,'Each Gender Events'!AE:AE,0),1,4,TRUE,"Each Gender Events")), "")</f>
        <v>GER</v>
      </c>
      <c r="AF5" s="21" t="str">
        <f ca="1">IF(AF3&gt;0, INDIRECT(ADDRESS(MATCH(AF3,'Each Gender Events'!AF:AF,0),1,4,TRUE,"Each Gender Events")), "")</f>
        <v>SLO</v>
      </c>
      <c r="AG5" s="21" t="str">
        <f ca="1">IF(AG3&gt;0, INDIRECT(ADDRESS(MATCH(AG3,'Each Gender Events'!AG:AG,0),1,4,TRUE,"Each Gender Events")), "")</f>
        <v/>
      </c>
      <c r="AH5" s="21" t="str">
        <f ca="1">IF(AH3&gt;0, INDIRECT(ADDRESS(MATCH(AH3,'Each Gender Events'!AH:AH,0),1,4,TRUE,"Each Gender Events")), "")</f>
        <v>AUT</v>
      </c>
      <c r="AI5" s="21" t="str">
        <f ca="1">IF(AI3&gt;0, INDIRECT(ADDRESS(MATCH(AI3,'Each Gender Events'!AI:AI,0),1,4,TRUE,"Each Gender Events")), "")</f>
        <v>USA</v>
      </c>
      <c r="AJ5" s="21" t="str">
        <f ca="1">IF(AJ3&gt;0, INDIRECT(ADDRESS(MATCH(AJ3,'Each Gender Events'!AJ:AJ,0),1,4,TRUE,"Each Gender Events")), "")</f>
        <v/>
      </c>
      <c r="AK5" s="21" t="str">
        <f ca="1">IF(AK3&gt;0, INDIRECT(ADDRESS(MATCH(AK3,'Each Gender Events'!AK:AK,0),1,4,TRUE,"Each Gender Events")), "")</f>
        <v>CAN</v>
      </c>
      <c r="AL5" s="21" t="str">
        <f ca="1">IF(AL3&gt;0, INDIRECT(ADDRESS(MATCH(AL3,'Each Gender Events'!AL:AL,0),1,4,TRUE,"Each Gender Events")), "")</f>
        <v>NED</v>
      </c>
      <c r="AM5" s="21" t="str">
        <f ca="1">IF(AM3&gt;0, INDIRECT(ADDRESS(MATCH(AM3,'Each Gender Events'!AM:AM,0),1,4,TRUE,"Each Gender Events")), "")</f>
        <v>NED</v>
      </c>
    </row>
    <row r="6" spans="1:40" x14ac:dyDescent="0.3">
      <c r="A6" s="16" t="s">
        <v>122</v>
      </c>
      <c r="B6" s="23">
        <f ca="1">IF(B3 &lt;= 0, "", SUM(INDIRECT(ADDRESS(RIGHT($A5),2,1,1,"Medal Values")):INDIRECT(ADDRESS(B4-1+RIGHT($A5), 2, 1, 1, "Medal Values")))/B4)</f>
        <v>3.0009999999999999</v>
      </c>
      <c r="C6" s="23" t="str">
        <f ca="1">IF(C3 &lt;= 0, "", SUM(INDIRECT(ADDRESS(RIGHT($A5),2,1,1,"Medal Values")):INDIRECT(ADDRESS(C4-1+RIGHT($A5), 2, 1, 1, "Medal Values")))/C4)</f>
        <v/>
      </c>
      <c r="D6" s="23">
        <f ca="1">IF(D3 &lt;= 0, "", SUM(INDIRECT(ADDRESS(RIGHT($A5),2,1,1,"Medal Values")):INDIRECT(ADDRESS(D4-1+RIGHT($A5), 2, 1, 1, "Medal Values")))/D4)</f>
        <v>3.0009999999999999</v>
      </c>
      <c r="E6" s="23">
        <f ca="1">IF(E3 &lt;= 0, "", SUM(INDIRECT(ADDRESS(RIGHT($A5),2,1,1,"Medal Values")):INDIRECT(ADDRESS(E4-1+RIGHT($A5), 2, 1, 1, "Medal Values")))/E4)</f>
        <v>3.0009999999999999</v>
      </c>
      <c r="F6" s="23" t="str">
        <f ca="1">IF(F3 &lt;= 0, "", SUM(INDIRECT(ADDRESS(RIGHT($A5),2,1,1,"Medal Values")):INDIRECT(ADDRESS(F4-1+RIGHT($A5), 2, 1, 1, "Medal Values")))/F4)</f>
        <v/>
      </c>
      <c r="G6" s="23">
        <f ca="1">IF(G3 &lt;= 0, "", SUM(INDIRECT(ADDRESS(RIGHT($A5),2,1,1,"Medal Values")):INDIRECT(ADDRESS(G4-1+RIGHT($A5), 2, 1, 1, "Medal Values")))/G4)</f>
        <v>3.0009999999999999</v>
      </c>
      <c r="H6" s="23">
        <f ca="1">IF(H3 &lt;= 0, "", SUM(INDIRECT(ADDRESS(RIGHT($A5),2,1,1,"Medal Values")):INDIRECT(ADDRESS(H4-1+RIGHT($A5), 2, 1, 1, "Medal Values")))/H4)</f>
        <v>3.0009999999999999</v>
      </c>
      <c r="I6" s="23">
        <f ca="1">IF(I3 &lt;= 0, "", SUM(INDIRECT(ADDRESS(RIGHT($A5),2,1,1,"Medal Values")):INDIRECT(ADDRESS(I4-1+RIGHT($A5), 2, 1, 1, "Medal Values")))/I4)</f>
        <v>3.0009999999999999</v>
      </c>
      <c r="J6" s="23">
        <f ca="1">IF(J3 &lt;= 0, "", SUM(INDIRECT(ADDRESS(RIGHT($A5),2,1,1,"Medal Values")):INDIRECT(ADDRESS(J4-1+RIGHT($A5), 2, 1, 1, "Medal Values")))/J4)</f>
        <v>3.0009999999999999</v>
      </c>
      <c r="K6" s="23">
        <f ca="1">IF(K3 &lt;= 0, "", SUM(INDIRECT(ADDRESS(RIGHT($A5),2,1,1,"Medal Values")):INDIRECT(ADDRESS(K4-1+RIGHT($A5), 2, 1, 1, "Medal Values")))/K4)</f>
        <v>3.0009999999999999</v>
      </c>
      <c r="L6" s="23">
        <f ca="1">IF(L3 &lt;= 0, "", SUM(INDIRECT(ADDRESS(RIGHT($A5),2,1,1,"Medal Values")):INDIRECT(ADDRESS(L4-1+RIGHT($A5), 2, 1, 1, "Medal Values")))/L4)</f>
        <v>3.0009999999999999</v>
      </c>
      <c r="M6" s="23" t="str">
        <f ca="1">IF(M3 &lt;= 0, "", SUM(INDIRECT(ADDRESS(RIGHT($A5),2,1,1,"Medal Values")):INDIRECT(ADDRESS(M4-1+RIGHT($A5), 2, 1, 1, "Medal Values")))/M4)</f>
        <v/>
      </c>
      <c r="N6" s="23">
        <f ca="1">IF(N3 &lt;= 0, "", SUM(INDIRECT(ADDRESS(RIGHT($A5),2,1,1,"Medal Values")):INDIRECT(ADDRESS(N4-1+RIGHT($A5), 2, 1, 1, "Medal Values")))/N4)</f>
        <v>3.0009999999999999</v>
      </c>
      <c r="O6" s="23">
        <f ca="1">IF(O3 &lt;= 0, "", SUM(INDIRECT(ADDRESS(RIGHT($A5),2,1,1,"Medal Values")):INDIRECT(ADDRESS(O4-1+RIGHT($A5), 2, 1, 1, "Medal Values")))/O4)</f>
        <v>3.0009999999999999</v>
      </c>
      <c r="P6" s="23" t="str">
        <f ca="1">IF(P3 &lt;= 0, "", SUM(INDIRECT(ADDRESS(RIGHT($A5),2,1,1,"Medal Values")):INDIRECT(ADDRESS(P4-1+RIGHT($A5), 2, 1, 1, "Medal Values")))/P4)</f>
        <v/>
      </c>
      <c r="Q6" s="23">
        <f ca="1">IF(Q3 &lt;= 0, "", SUM(INDIRECT(ADDRESS(RIGHT($A5),2,1,1,"Medal Values")):INDIRECT(ADDRESS(Q4-1+RIGHT($A5), 2, 1, 1, "Medal Values")))/Q4)</f>
        <v>3.0009999999999999</v>
      </c>
      <c r="R6" s="23">
        <f ca="1">IF(R3 &lt;= 0, "", SUM(INDIRECT(ADDRESS(RIGHT($A5),2,1,1,"Medal Values")):INDIRECT(ADDRESS(R4-1+RIGHT($A5), 2, 1, 1, "Medal Values")))/R4)</f>
        <v>3.0009999999999999</v>
      </c>
      <c r="S6" s="23" t="str">
        <f ca="1">IF(S3 &lt;= 0, "", SUM(INDIRECT(ADDRESS(RIGHT($A5),2,1,1,"Medal Values")):INDIRECT(ADDRESS(S4-1+RIGHT($A5), 2, 1, 1, "Medal Values")))/S4)</f>
        <v/>
      </c>
      <c r="T6" s="23">
        <f ca="1">IF(T3 &lt;= 0, "", SUM(INDIRECT(ADDRESS(RIGHT($A5),2,1,1,"Medal Values")):INDIRECT(ADDRESS(T4-1+RIGHT($A5), 2, 1, 1, "Medal Values")))/T4)</f>
        <v>3.0009999999999999</v>
      </c>
      <c r="U6" s="23">
        <f ca="1">IF(U3 &lt;= 0, "", SUM(INDIRECT(ADDRESS(RIGHT($A5),2,1,1,"Medal Values")):INDIRECT(ADDRESS(U4-1+RIGHT($A5), 2, 1, 1, "Medal Values")))/U4)</f>
        <v>3.0009999999999999</v>
      </c>
      <c r="V6" s="23">
        <f ca="1">IF(V3 &lt;= 0, "", SUM(INDIRECT(ADDRESS(RIGHT($A5),2,1,1,"Medal Values")):INDIRECT(ADDRESS(V4-1+RIGHT($A5), 2, 1, 1, "Medal Values")))/V4)</f>
        <v>3.0009999999999999</v>
      </c>
      <c r="W6" s="23">
        <f ca="1">IF(W3 &lt;= 0, "", SUM(INDIRECT(ADDRESS(RIGHT($A5),2,1,1,"Medal Values")):INDIRECT(ADDRESS(W4-1+RIGHT($A5), 2, 1, 1, "Medal Values")))/W4)</f>
        <v>3.0009999999999999</v>
      </c>
      <c r="X6" s="23" t="str">
        <f ca="1">IF(X3 &lt;= 0, "", SUM(INDIRECT(ADDRESS(RIGHT($A5),2,1,1,"Medal Values")):INDIRECT(ADDRESS(X4-1+RIGHT($A5), 2, 1, 1, "Medal Values")))/X4)</f>
        <v/>
      </c>
      <c r="Y6" s="23">
        <f ca="1">IF(Y3 &lt;= 0, "", SUM(INDIRECT(ADDRESS(RIGHT($A5),2,1,1,"Medal Values")):INDIRECT(ADDRESS(Y4-1+RIGHT($A5), 2, 1, 1, "Medal Values")))/Y4)</f>
        <v>3.0009999999999999</v>
      </c>
      <c r="Z6" s="23">
        <f ca="1">IF(Z3 &lt;= 0, "", SUM(INDIRECT(ADDRESS(RIGHT($A5),2,1,1,"Medal Values")):INDIRECT(ADDRESS(Z4-1+RIGHT($A5), 2, 1, 1, "Medal Values")))/Z4)</f>
        <v>3.0009999999999999</v>
      </c>
      <c r="AA6" s="23">
        <f ca="1">IF(AA3 &lt;= 0, "", SUM(INDIRECT(ADDRESS(RIGHT($A5),2,1,1,"Medal Values")):INDIRECT(ADDRESS(AA4-1+RIGHT($A5), 2, 1, 1, "Medal Values")))/AA4)</f>
        <v>3.0009999999999999</v>
      </c>
      <c r="AB6" s="23" t="str">
        <f ca="1">IF(AB3 &lt;= 0, "", SUM(INDIRECT(ADDRESS(RIGHT($A5),2,1,1,"Medal Values")):INDIRECT(ADDRESS(AB4-1+RIGHT($A5), 2, 1, 1, "Medal Values")))/AB4)</f>
        <v/>
      </c>
      <c r="AC6" s="23">
        <f ca="1">IF(AC3 &lt;= 0, "", SUM(INDIRECT(ADDRESS(RIGHT($A5),2,1,1,"Medal Values")):INDIRECT(ADDRESS(AC4-1+RIGHT($A5), 2, 1, 1, "Medal Values")))/AC4)</f>
        <v>3.0009999999999999</v>
      </c>
      <c r="AD6" s="23">
        <f ca="1">IF(AD3 &lt;= 0, "", SUM(INDIRECT(ADDRESS(RIGHT($A5),2,1,1,"Medal Values")):INDIRECT(ADDRESS(AD4-1+RIGHT($A5), 2, 1, 1, "Medal Values")))/AD4)</f>
        <v>3.0009999999999999</v>
      </c>
      <c r="AE6" s="23">
        <f ca="1">IF(AE3 &lt;= 0, "", SUM(INDIRECT(ADDRESS(RIGHT($A5),2,1,1,"Medal Values")):INDIRECT(ADDRESS(AE4-1+RIGHT($A5), 2, 1, 1, "Medal Values")))/AE4)</f>
        <v>3.0009999999999999</v>
      </c>
      <c r="AF6" s="23">
        <f ca="1">IF(AF3 &lt;= 0, "", SUM(INDIRECT(ADDRESS(RIGHT($A5),2,1,1,"Medal Values")):INDIRECT(ADDRESS(AF4-1+RIGHT($A5), 2, 1, 1, "Medal Values")))/AF4)</f>
        <v>3.0009999999999999</v>
      </c>
      <c r="AG6" s="23" t="str">
        <f ca="1">IF(AG3 &lt;= 0, "", SUM(INDIRECT(ADDRESS(RIGHT($A5),2,1,1,"Medal Values")):INDIRECT(ADDRESS(AG4-1+RIGHT($A5), 2, 1, 1, "Medal Values")))/AG4)</f>
        <v/>
      </c>
      <c r="AH6" s="23">
        <f ca="1">IF(AH3 &lt;= 0, "", SUM(INDIRECT(ADDRESS(RIGHT($A5),2,1,1,"Medal Values")):INDIRECT(ADDRESS(AH4-1+RIGHT($A5), 2, 1, 1, "Medal Values")))/AH4)</f>
        <v>2.5005005000000002</v>
      </c>
      <c r="AI6" s="23">
        <f ca="1">IF(AI3 &lt;= 0, "", SUM(INDIRECT(ADDRESS(RIGHT($A5),2,1,1,"Medal Values")):INDIRECT(ADDRESS(AI4-1+RIGHT($A5), 2, 1, 1, "Medal Values")))/AI4)</f>
        <v>3.0009999999999999</v>
      </c>
      <c r="AJ6" s="23" t="str">
        <f ca="1">IF(AJ3 &lt;= 0, "", SUM(INDIRECT(ADDRESS(RIGHT($A5),2,1,1,"Medal Values")):INDIRECT(ADDRESS(AJ4-1+RIGHT($A5), 2, 1, 1, "Medal Values")))/AJ4)</f>
        <v/>
      </c>
      <c r="AK6" s="23">
        <f ca="1">IF(AK3 &lt;= 0, "", SUM(INDIRECT(ADDRESS(RIGHT($A5),2,1,1,"Medal Values")):INDIRECT(ADDRESS(AK4-1+RIGHT($A5), 2, 1, 1, "Medal Values")))/AK4)</f>
        <v>3.0009999999999999</v>
      </c>
      <c r="AL6" s="23">
        <f ca="1">IF(AL3 &lt;= 0, "", SUM(INDIRECT(ADDRESS(RIGHT($A5),2,1,1,"Medal Values")):INDIRECT(ADDRESS(AL4-1+RIGHT($A5), 2, 1, 1, "Medal Values")))/AL4)</f>
        <v>3.0009999999999999</v>
      </c>
      <c r="AM6" s="23">
        <f ca="1">IF(AM3 &lt;= 0, "", SUM(INDIRECT(ADDRESS(RIGHT($A5),2,1,1,"Medal Values")):INDIRECT(ADDRESS(AM4-1+RIGHT($A5), 2, 1, 1, "Medal Values")))/AM4)</f>
        <v>3.0009999999999999</v>
      </c>
    </row>
    <row r="7" spans="1:40" hidden="1" x14ac:dyDescent="0.3">
      <c r="A7" s="13" t="s">
        <v>123</v>
      </c>
      <c r="B7">
        <f ca="1">IFERROR(MATCH(B5,'Each Gender Events'!$A:$A,0) + 1, "")</f>
        <v>5</v>
      </c>
      <c r="C7" t="str">
        <f ca="1">IFERROR(MATCH(C5,'Each Gender Events'!$A:$A,0) + 1, "")</f>
        <v/>
      </c>
      <c r="D7">
        <f ca="1">IFERROR(MATCH(D5,'Each Gender Events'!$A:$A,0) + 1, "")</f>
        <v>27</v>
      </c>
      <c r="E7">
        <f ca="1">IFERROR(MATCH(E5,'Each Gender Events'!$A:$A,0) + 1, "")</f>
        <v>22</v>
      </c>
      <c r="F7" t="str">
        <f ca="1">IFERROR(MATCH(F5,'Each Gender Events'!$A:$A,0) + 1, "")</f>
        <v/>
      </c>
      <c r="G7">
        <f ca="1">IFERROR(MATCH(G5,'Each Gender Events'!$A:$A,0) + 1, "")</f>
        <v>22</v>
      </c>
      <c r="H7">
        <f ca="1">IFERROR(MATCH(H5,'Each Gender Events'!$A:$A,0) + 1, "")</f>
        <v>31</v>
      </c>
      <c r="I7">
        <f ca="1">IFERROR(MATCH(I5,'Each Gender Events'!$A:$A,0) + 1, "")</f>
        <v>16</v>
      </c>
      <c r="J7">
        <f ca="1">IFERROR(MATCH(J5,'Each Gender Events'!$A:$A,0) + 1, "")</f>
        <v>22</v>
      </c>
      <c r="K7">
        <f ca="1">IFERROR(MATCH(K5,'Each Gender Events'!$A:$A,0) + 1, "")</f>
        <v>25</v>
      </c>
      <c r="L7">
        <f ca="1">IFERROR(MATCH(L5,'Each Gender Events'!$A:$A,0) + 1, "")</f>
        <v>29</v>
      </c>
      <c r="M7" t="str">
        <f ca="1">IFERROR(MATCH(M5,'Each Gender Events'!$A:$A,0) + 1, "")</f>
        <v/>
      </c>
      <c r="N7">
        <f ca="1">IFERROR(MATCH(N5,'Each Gender Events'!$A:$A,0) + 1, "")</f>
        <v>15</v>
      </c>
      <c r="O7">
        <f ca="1">IFERROR(MATCH(O5,'Each Gender Events'!$A:$A,0) + 1, "")</f>
        <v>31</v>
      </c>
      <c r="P7" t="str">
        <f ca="1">IFERROR(MATCH(P5,'Each Gender Events'!$A:$A,0) + 1, "")</f>
        <v/>
      </c>
      <c r="Q7">
        <f ca="1">IFERROR(MATCH(Q5,'Each Gender Events'!$A:$A,0) + 1, "")</f>
        <v>25</v>
      </c>
      <c r="R7">
        <f ca="1">IFERROR(MATCH(R5,'Each Gender Events'!$A:$A,0) + 1, "")</f>
        <v>31</v>
      </c>
      <c r="S7" t="str">
        <f ca="1">IFERROR(MATCH(S5,'Each Gender Events'!$A:$A,0) + 1, "")</f>
        <v/>
      </c>
      <c r="T7">
        <f ca="1">IFERROR(MATCH(T5,'Each Gender Events'!$A:$A,0) + 1, "")</f>
        <v>9</v>
      </c>
      <c r="U7">
        <f ca="1">IFERROR(MATCH(U5,'Each Gender Events'!$A:$A,0) + 1, "")</f>
        <v>8</v>
      </c>
      <c r="V7">
        <f ca="1">IFERROR(MATCH(V5,'Each Gender Events'!$A:$A,0) + 1, "")</f>
        <v>13</v>
      </c>
      <c r="W7">
        <f ca="1">IFERROR(MATCH(W5,'Each Gender Events'!$A:$A,0) + 1, "")</f>
        <v>16</v>
      </c>
      <c r="X7" t="str">
        <f ca="1">IFERROR(MATCH(X5,'Each Gender Events'!$A:$A,0) + 1, "")</f>
        <v/>
      </c>
      <c r="Y7">
        <f ca="1">IFERROR(MATCH(Y5,'Each Gender Events'!$A:$A,0) + 1, "")</f>
        <v>16</v>
      </c>
      <c r="Z7">
        <f ca="1">IFERROR(MATCH(Z5,'Each Gender Events'!$A:$A,0) + 1, "")</f>
        <v>22</v>
      </c>
      <c r="AA7">
        <f ca="1">IFERROR(MATCH(AA5,'Each Gender Events'!$A:$A,0) + 1, "")</f>
        <v>21</v>
      </c>
      <c r="AB7" t="str">
        <f ca="1">IFERROR(MATCH(AB5,'Each Gender Events'!$A:$A,0) + 1, "")</f>
        <v/>
      </c>
      <c r="AC7">
        <f ca="1">IFERROR(MATCH(AC5,'Each Gender Events'!$A:$A,0) + 1, "")</f>
        <v>9</v>
      </c>
      <c r="AD7">
        <f ca="1">IFERROR(MATCH(AD5,'Each Gender Events'!$A:$A,0) + 1, "")</f>
        <v>16</v>
      </c>
      <c r="AE7">
        <f ca="1">IFERROR(MATCH(AE5,'Each Gender Events'!$A:$A,0) + 1, "")</f>
        <v>16</v>
      </c>
      <c r="AF7">
        <f ca="1">IFERROR(MATCH(AF5,'Each Gender Events'!$A:$A,0) + 1, "")</f>
        <v>26</v>
      </c>
      <c r="AG7" t="str">
        <f ca="1">IFERROR(MATCH(AG5,'Each Gender Events'!$A:$A,0) + 1, "")</f>
        <v/>
      </c>
      <c r="AH7">
        <f ca="1">IFERROR(MATCH(AH5,'Each Gender Events'!$A:$A,0) + 1, "")</f>
        <v>5</v>
      </c>
      <c r="AI7">
        <f ca="1">IFERROR(MATCH(AI5,'Each Gender Events'!$A:$A,0) + 1, "")</f>
        <v>31</v>
      </c>
      <c r="AJ7" t="str">
        <f ca="1">IFERROR(MATCH(AJ5,'Each Gender Events'!$A:$A,0) + 1, "")</f>
        <v/>
      </c>
      <c r="AK7">
        <f ca="1">IFERROR(MATCH(AK5,'Each Gender Events'!$A:$A,0) + 1, "")</f>
        <v>8</v>
      </c>
      <c r="AL7">
        <f ca="1">IFERROR(MATCH(AL5,'Each Gender Events'!$A:$A,0) + 1, "")</f>
        <v>21</v>
      </c>
      <c r="AM7">
        <f ca="1">IFERROR(MATCH(AM5,'Each Gender Events'!$A:$A,0) + 1, "")</f>
        <v>21</v>
      </c>
    </row>
    <row r="8" spans="1:40" hidden="1" x14ac:dyDescent="0.3">
      <c r="A8" s="13" t="s">
        <v>124</v>
      </c>
      <c r="B8" t="str">
        <f ca="1">IFERROR(ADDRESS(MATCH(B5,'Each Gender Events'!$A:$A,0) + 1,COLUMN(),2,1,"Each Gender Events")&amp;":"&amp;ADDRESS(1000,COLUMN(),2,1),"")</f>
        <v>'Each Gender Events'!B$5:B$1000</v>
      </c>
      <c r="C8" t="str">
        <f ca="1">IFERROR(ADDRESS(MATCH(C5,'Each Gender Events'!$A:$A,0) + 1,COLUMN(),2,1,"Each Gender Events")&amp;":"&amp;ADDRESS(1000,COLUMN(),2,1),"")</f>
        <v/>
      </c>
      <c r="D8" t="str">
        <f ca="1">IFERROR(ADDRESS(MATCH(D5,'Each Gender Events'!$A:$A,0) + 1,COLUMN(),2,1,"Each Gender Events")&amp;":"&amp;ADDRESS(1000,COLUMN(),2,1),"")</f>
        <v>'Each Gender Events'!D$27:D$1000</v>
      </c>
      <c r="E8" t="str">
        <f ca="1">IFERROR(ADDRESS(MATCH(E5,'Each Gender Events'!$A:$A,0) + 1,COLUMN(),2,1,"Each Gender Events")&amp;":"&amp;ADDRESS(1000,COLUMN(),2,1),"")</f>
        <v>'Each Gender Events'!E$22:E$1000</v>
      </c>
      <c r="F8" t="str">
        <f ca="1">IFERROR(ADDRESS(MATCH(F5,'Each Gender Events'!$A:$A,0) + 1,COLUMN(),2,1,"Each Gender Events")&amp;":"&amp;ADDRESS(1000,COLUMN(),2,1),"")</f>
        <v/>
      </c>
      <c r="G8" t="str">
        <f ca="1">IFERROR(ADDRESS(MATCH(G5,'Each Gender Events'!$A:$A,0) + 1,COLUMN(),2,1,"Each Gender Events")&amp;":"&amp;ADDRESS(1000,COLUMN(),2,1),"")</f>
        <v>'Each Gender Events'!G$22:G$1000</v>
      </c>
      <c r="H8" t="str">
        <f ca="1">IFERROR(ADDRESS(MATCH(H5,'Each Gender Events'!$A:$A,0) + 1,COLUMN(),2,1,"Each Gender Events")&amp;":"&amp;ADDRESS(1000,COLUMN(),2,1),"")</f>
        <v>'Each Gender Events'!H$31:H$1000</v>
      </c>
      <c r="I8" t="str">
        <f ca="1">IFERROR(ADDRESS(MATCH(I5,'Each Gender Events'!$A:$A,0) + 1,COLUMN(),2,1,"Each Gender Events")&amp;":"&amp;ADDRESS(1000,COLUMN(),2,1),"")</f>
        <v>'Each Gender Events'!I$16:I$1000</v>
      </c>
      <c r="J8" t="str">
        <f ca="1">IFERROR(ADDRESS(MATCH(J5,'Each Gender Events'!$A:$A,0) + 1,COLUMN(),2,1,"Each Gender Events")&amp;":"&amp;ADDRESS(1000,COLUMN(),2,1),"")</f>
        <v>'Each Gender Events'!J$22:J$1000</v>
      </c>
      <c r="K8" t="str">
        <f ca="1">IFERROR(ADDRESS(MATCH(K5,'Each Gender Events'!$A:$A,0) + 1,COLUMN(),2,1,"Each Gender Events")&amp;":"&amp;ADDRESS(1000,COLUMN(),2,1),"")</f>
        <v>'Each Gender Events'!K$25:K$1000</v>
      </c>
      <c r="L8" t="str">
        <f ca="1">IFERROR(ADDRESS(MATCH(L5,'Each Gender Events'!$A:$A,0) + 1,COLUMN(),2,1,"Each Gender Events")&amp;":"&amp;ADDRESS(1000,COLUMN(),2,1),"")</f>
        <v>'Each Gender Events'!L$29:L$1000</v>
      </c>
      <c r="M8" t="str">
        <f ca="1">IFERROR(ADDRESS(MATCH(M5,'Each Gender Events'!$A:$A,0) + 1,COLUMN(),2,1,"Each Gender Events")&amp;":"&amp;ADDRESS(1000,COLUMN(),2,1),"")</f>
        <v/>
      </c>
      <c r="N8" t="str">
        <f ca="1">IFERROR(ADDRESS(MATCH(N5,'Each Gender Events'!$A:$A,0) + 1,COLUMN(),2,1,"Each Gender Events")&amp;":"&amp;ADDRESS(1000,COLUMN(),2,1),"")</f>
        <v>'Each Gender Events'!N$15:N$1000</v>
      </c>
      <c r="O8" t="str">
        <f ca="1">IFERROR(ADDRESS(MATCH(O5,'Each Gender Events'!$A:$A,0) + 1,COLUMN(),2,1,"Each Gender Events")&amp;":"&amp;ADDRESS(1000,COLUMN(),2,1),"")</f>
        <v>'Each Gender Events'!O$31:O$1000</v>
      </c>
      <c r="P8" t="str">
        <f ca="1">IFERROR(ADDRESS(MATCH(P5,'Each Gender Events'!$A:$A,0) + 1,COLUMN(),2,1,"Each Gender Events")&amp;":"&amp;ADDRESS(1000,COLUMN(),2,1),"")</f>
        <v/>
      </c>
      <c r="Q8" t="str">
        <f ca="1">IFERROR(ADDRESS(MATCH(Q5,'Each Gender Events'!$A:$A,0) + 1,COLUMN(),2,1,"Each Gender Events")&amp;":"&amp;ADDRESS(1000,COLUMN(),2,1),"")</f>
        <v>'Each Gender Events'!Q$25:Q$1000</v>
      </c>
      <c r="R8" t="str">
        <f ca="1">IFERROR(ADDRESS(MATCH(R5,'Each Gender Events'!$A:$A,0) + 1,COLUMN(),2,1,"Each Gender Events")&amp;":"&amp;ADDRESS(1000,COLUMN(),2,1),"")</f>
        <v>'Each Gender Events'!R$31:R$1000</v>
      </c>
      <c r="S8" t="str">
        <f ca="1">IFERROR(ADDRESS(MATCH(S5,'Each Gender Events'!$A:$A,0) + 1,COLUMN(),2,1,"Each Gender Events")&amp;":"&amp;ADDRESS(1000,COLUMN(),2,1),"")</f>
        <v/>
      </c>
      <c r="T8" t="str">
        <f ca="1">IFERROR(ADDRESS(MATCH(T5,'Each Gender Events'!$A:$A,0) + 1,COLUMN(),2,1,"Each Gender Events")&amp;":"&amp;ADDRESS(1000,COLUMN(),2,1),"")</f>
        <v>'Each Gender Events'!T$9:T$1000</v>
      </c>
      <c r="U8" t="str">
        <f ca="1">IFERROR(ADDRESS(MATCH(U5,'Each Gender Events'!$A:$A,0) + 1,COLUMN(),2,1,"Each Gender Events")&amp;":"&amp;ADDRESS(1000,COLUMN(),2,1),"")</f>
        <v>'Each Gender Events'!U$8:U$1000</v>
      </c>
      <c r="V8" t="str">
        <f ca="1">IFERROR(ADDRESS(MATCH(V5,'Each Gender Events'!$A:$A,0) + 1,COLUMN(),2,1,"Each Gender Events")&amp;":"&amp;ADDRESS(1000,COLUMN(),2,1),"")</f>
        <v>'Each Gender Events'!V$13:V$1000</v>
      </c>
      <c r="W8" t="str">
        <f ca="1">IFERROR(ADDRESS(MATCH(W5,'Each Gender Events'!$A:$A,0) + 1,COLUMN(),2,1,"Each Gender Events")&amp;":"&amp;ADDRESS(1000,COLUMN(),2,1),"")</f>
        <v>'Each Gender Events'!W$16:W$1000</v>
      </c>
      <c r="X8" t="str">
        <f ca="1">IFERROR(ADDRESS(MATCH(X5,'Each Gender Events'!$A:$A,0) + 1,COLUMN(),2,1,"Each Gender Events")&amp;":"&amp;ADDRESS(1000,COLUMN(),2,1),"")</f>
        <v/>
      </c>
      <c r="Y8" t="str">
        <f ca="1">IFERROR(ADDRESS(MATCH(Y5,'Each Gender Events'!$A:$A,0) + 1,COLUMN(),2,1,"Each Gender Events")&amp;":"&amp;ADDRESS(1000,COLUMN(),2,1),"")</f>
        <v>'Each Gender Events'!Y$16:Y$1000</v>
      </c>
      <c r="Z8" t="str">
        <f ca="1">IFERROR(ADDRESS(MATCH(Z5,'Each Gender Events'!$A:$A,0) + 1,COLUMN(),2,1,"Each Gender Events")&amp;":"&amp;ADDRESS(1000,COLUMN(),2,1),"")</f>
        <v>'Each Gender Events'!Z$22:Z$1000</v>
      </c>
      <c r="AA8" t="str">
        <f ca="1">IFERROR(ADDRESS(MATCH(AA5,'Each Gender Events'!$A:$A,0) + 1,COLUMN(),2,1,"Each Gender Events")&amp;":"&amp;ADDRESS(1000,COLUMN(),2,1),"")</f>
        <v>'Each Gender Events'!AA$21:AA$1000</v>
      </c>
      <c r="AB8" t="str">
        <f ca="1">IFERROR(ADDRESS(MATCH(AB5,'Each Gender Events'!$A:$A,0) + 1,COLUMN(),2,1,"Each Gender Events")&amp;":"&amp;ADDRESS(1000,COLUMN(),2,1),"")</f>
        <v/>
      </c>
      <c r="AC8" t="str">
        <f ca="1">IFERROR(ADDRESS(MATCH(AC5,'Each Gender Events'!$A:$A,0) + 1,COLUMN(),2,1,"Each Gender Events")&amp;":"&amp;ADDRESS(1000,COLUMN(),2,1),"")</f>
        <v>'Each Gender Events'!AC$9:AC$1000</v>
      </c>
      <c r="AD8" t="str">
        <f ca="1">IFERROR(ADDRESS(MATCH(AD5,'Each Gender Events'!$A:$A,0) + 1,COLUMN(),2,1,"Each Gender Events")&amp;":"&amp;ADDRESS(1000,COLUMN(),2,1),"")</f>
        <v>'Each Gender Events'!AD$16:AD$1000</v>
      </c>
      <c r="AE8" t="str">
        <f ca="1">IFERROR(ADDRESS(MATCH(AE5,'Each Gender Events'!$A:$A,0) + 1,COLUMN(),2,1,"Each Gender Events")&amp;":"&amp;ADDRESS(1000,COLUMN(),2,1),"")</f>
        <v>'Each Gender Events'!AE$16:AE$1000</v>
      </c>
      <c r="AF8" t="str">
        <f ca="1">IFERROR(ADDRESS(MATCH(AF5,'Each Gender Events'!$A:$A,0) + 1,COLUMN(),2,1,"Each Gender Events")&amp;":"&amp;ADDRESS(1000,COLUMN(),2,1),"")</f>
        <v>'Each Gender Events'!AF$26:AF$1000</v>
      </c>
      <c r="AG8" t="str">
        <f ca="1">IFERROR(ADDRESS(MATCH(AG5,'Each Gender Events'!$A:$A,0) + 1,COLUMN(),2,1,"Each Gender Events")&amp;":"&amp;ADDRESS(1000,COLUMN(),2,1),"")</f>
        <v/>
      </c>
      <c r="AH8" t="str">
        <f ca="1">IFERROR(ADDRESS(MATCH(AH5,'Each Gender Events'!$A:$A,0) + 1,COLUMN(),2,1,"Each Gender Events")&amp;":"&amp;ADDRESS(1000,COLUMN(),2,1),"")</f>
        <v>'Each Gender Events'!AH$5:AH$1000</v>
      </c>
      <c r="AI8" t="str">
        <f ca="1">IFERROR(ADDRESS(MATCH(AI5,'Each Gender Events'!$A:$A,0) + 1,COLUMN(),2,1,"Each Gender Events")&amp;":"&amp;ADDRESS(1000,COLUMN(),2,1),"")</f>
        <v>'Each Gender Events'!AI$31:AI$1000</v>
      </c>
      <c r="AJ8" t="str">
        <f ca="1">IFERROR(ADDRESS(MATCH(AJ5,'Each Gender Events'!$A:$A,0) + 1,COLUMN(),2,1,"Each Gender Events")&amp;":"&amp;ADDRESS(1000,COLUMN(),2,1),"")</f>
        <v/>
      </c>
      <c r="AK8" t="str">
        <f ca="1">IFERROR(ADDRESS(MATCH(AK5,'Each Gender Events'!$A:$A,0) + 1,COLUMN(),2,1,"Each Gender Events")&amp;":"&amp;ADDRESS(1000,COLUMN(),2,1),"")</f>
        <v>'Each Gender Events'!AK$8:AK$1000</v>
      </c>
      <c r="AL8" t="str">
        <f ca="1">IFERROR(ADDRESS(MATCH(AL5,'Each Gender Events'!$A:$A,0) + 1,COLUMN(),2,1,"Each Gender Events")&amp;":"&amp;ADDRESS(1000,COLUMN(),2,1),"")</f>
        <v>'Each Gender Events'!AL$21:AL$1000</v>
      </c>
      <c r="AM8" t="str">
        <f ca="1">IFERROR(ADDRESS(MATCH(AM5,'Each Gender Events'!$A:$A,0) + 1,COLUMN(),2,1,"Each Gender Events")&amp;":"&amp;ADDRESS(1000,COLUMN(),2,1),"")</f>
        <v>'Each Gender Events'!AM$21:AM$1000</v>
      </c>
    </row>
    <row r="9" spans="1:40" x14ac:dyDescent="0.3">
      <c r="A9" s="17" t="s">
        <v>125</v>
      </c>
      <c r="B9" s="24">
        <f>IF(B4 = 1, _xlfn.MAXIFS('Each Gender Events'!B:B, 'Each Gender Events'!B:B, "&lt;"&amp;B3), B3)</f>
        <v>6.0019999999999998</v>
      </c>
      <c r="C9" s="24">
        <f>IF(C4 = 1, _xlfn.MAXIFS('Each Gender Events'!C:C, 'Each Gender Events'!C:C, "&lt;"&amp;C3), C3)</f>
        <v>-1</v>
      </c>
      <c r="D9" s="24">
        <f>IF(D4 = 1, _xlfn.MAXIFS('Each Gender Events'!D:D, 'Each Gender Events'!D:D, "&lt;"&amp;D3), D3)</f>
        <v>6.0000020000000003</v>
      </c>
      <c r="E9" s="24">
        <f>IF(E4 = 1, _xlfn.MAXIFS('Each Gender Events'!E:E, 'Each Gender Events'!E:E, "&lt;"&amp;E3), E3)</f>
        <v>7.0010019999999997</v>
      </c>
      <c r="F9" s="24">
        <f>IF(F4 = 1, _xlfn.MAXIFS('Each Gender Events'!F:F, 'Each Gender Events'!F:F, "&lt;"&amp;F3), F3)</f>
        <v>-1</v>
      </c>
      <c r="G9" s="34">
        <f>IF(G4 = 1, _xlfn.MAXIFS('Each Gender Events'!G:G, 'Each Gender Events'!G:G, "&lt;"&amp;G3), G3)</f>
        <v>11.002002500000001</v>
      </c>
      <c r="H9" s="24">
        <f>IF(H4 = 1, _xlfn.MAXIFS('Each Gender Events'!H:H, 'Each Gender Events'!H:H, "&lt;"&amp;H3), H3)</f>
        <v>5.0010010000000005</v>
      </c>
      <c r="I9" s="24">
        <f>IF(I4 = 1, _xlfn.MAXIFS('Each Gender Events'!I:I, 'Each Gender Events'!I:I, "&lt;"&amp;I3), I3)</f>
        <v>1</v>
      </c>
      <c r="J9" s="24">
        <f>IF(J4 = 1, _xlfn.MAXIFS('Each Gender Events'!J:J, 'Each Gender Events'!J:J, "&lt;"&amp;J3), J3)</f>
        <v>7.0010010000000005</v>
      </c>
      <c r="K9" s="24">
        <f>IF(K4 = 1, _xlfn.MAXIFS('Each Gender Events'!K:K, 'Each Gender Events'!K:K, "&lt;"&amp;K3), K3)</f>
        <v>7.0010010000000005</v>
      </c>
      <c r="L9" s="24">
        <f>IF(L4 = 1, _xlfn.MAXIFS('Each Gender Events'!L:L, 'Each Gender Events'!L:L, "&lt;"&amp;L3), L3)</f>
        <v>2.0000010000000001</v>
      </c>
      <c r="M9" s="24">
        <f>IF(M4 = 1, _xlfn.MAXIFS('Each Gender Events'!M:M, 'Each Gender Events'!M:M, "&lt;"&amp;M3), M3)</f>
        <v>-1</v>
      </c>
      <c r="N9" s="24">
        <f>IF(N4 = 1, _xlfn.MAXIFS('Each Gender Events'!N:N, 'Each Gender Events'!N:N, "&lt;"&amp;N3), N3)</f>
        <v>2.0000010000000001</v>
      </c>
      <c r="O9" s="24">
        <f>IF(O4 = 1, _xlfn.MAXIFS('Each Gender Events'!O:O, 'Each Gender Events'!O:O, "&lt;"&amp;O3), O3)</f>
        <v>4.0005009999999999</v>
      </c>
      <c r="P9" s="24">
        <f>IF(P4 = 1, _xlfn.MAXIFS('Each Gender Events'!P:P, 'Each Gender Events'!P:P, "&lt;"&amp;P3), P3)</f>
        <v>-1</v>
      </c>
      <c r="Q9" s="24">
        <f>IF(Q4 = 1, _xlfn.MAXIFS('Each Gender Events'!Q:Q, 'Each Gender Events'!Q:Q, "&lt;"&amp;Q3), Q3)</f>
        <v>1.5004999999999999</v>
      </c>
      <c r="R9" s="24">
        <f>IF(R4 = 1, _xlfn.MAXIFS('Each Gender Events'!R:R, 'Each Gender Events'!R:R, "&lt;"&amp;R3), R3)</f>
        <v>5.0010010000000005</v>
      </c>
      <c r="S9" s="24">
        <f>IF(S4 = 1, _xlfn.MAXIFS('Each Gender Events'!S:S, 'Each Gender Events'!S:S, "&lt;"&amp;S3), S3)</f>
        <v>-1</v>
      </c>
      <c r="T9" s="24">
        <f>IF(T4 = 1, _xlfn.MAXIFS('Each Gender Events'!T:T, 'Each Gender Events'!T:T, "&lt;"&amp;T3), T3)</f>
        <v>5.5000020000000003</v>
      </c>
      <c r="U9" s="24">
        <f>IF(U4 = 1, _xlfn.MAXIFS('Each Gender Events'!U:U, 'Each Gender Events'!U:U, "&lt;"&amp;U3), U3)</f>
        <v>2.0000010000000001</v>
      </c>
      <c r="V9" s="24">
        <f>IF(V4 = 1, _xlfn.MAXIFS('Each Gender Events'!V:V, 'Each Gender Events'!V:V, "&lt;"&amp;V3), V3)</f>
        <v>2.0000010000000001</v>
      </c>
      <c r="W9" s="24">
        <f>IF(W4 = 1, _xlfn.MAXIFS('Each Gender Events'!W:W, 'Each Gender Events'!W:W, "&lt;"&amp;W3), W3)</f>
        <v>4.0000014999999998</v>
      </c>
      <c r="X9" s="24">
        <f>IF(X4 = 1, _xlfn.MAXIFS('Each Gender Events'!X:X, 'Each Gender Events'!X:X, "&lt;"&amp;X3), X3)</f>
        <v>-1</v>
      </c>
      <c r="Y9" s="24">
        <f>IF(Y4 = 1, _xlfn.MAXIFS('Each Gender Events'!Y:Y, 'Each Gender Events'!Y:Y, "&lt;"&amp;Y3), Y3)</f>
        <v>1.0000005000000001</v>
      </c>
      <c r="Z9" s="24">
        <f>IF(Z4 = 1, _xlfn.MAXIFS('Each Gender Events'!Z:Z, 'Each Gender Events'!Z:Z, "&lt;"&amp;Z3), Z3)</f>
        <v>5.0010010000000005</v>
      </c>
      <c r="AA9" s="24">
        <f>IF(AA4 = 1, _xlfn.MAXIFS('Each Gender Events'!AA:AA, 'Each Gender Events'!AA:AA, "&lt;"&amp;AA3), AA3)</f>
        <v>7.0010019999999997</v>
      </c>
      <c r="AB9" s="24">
        <f>IF(AB4 = 1, _xlfn.MAXIFS('Each Gender Events'!AB:AB, 'Each Gender Events'!AB:AB, "&lt;"&amp;AB3), AB3)</f>
        <v>-1</v>
      </c>
      <c r="AC9" s="24">
        <f>IF(AC4 = 1, _xlfn.MAXIFS('Each Gender Events'!AC:AC, 'Each Gender Events'!AC:AC, "&lt;"&amp;AC3), AC3)</f>
        <v>6.0010010000000005</v>
      </c>
      <c r="AD9" s="24">
        <f>IF(AD4 = 1, _xlfn.MAXIFS('Each Gender Events'!AD:AD, 'Each Gender Events'!AD:AD, "&lt;"&amp;AD3), AD3)</f>
        <v>1</v>
      </c>
      <c r="AE9" s="24">
        <f>IF(AE4 = 1, _xlfn.MAXIFS('Each Gender Events'!AE:AE, 'Each Gender Events'!AE:AE, "&lt;"&amp;AE3), AE3)</f>
        <v>2.0000010000000001</v>
      </c>
      <c r="AF9" s="24">
        <f>IF(AF4 = 1, _xlfn.MAXIFS('Each Gender Events'!AF:AF, 'Each Gender Events'!AF:AF, "&lt;"&amp;AF3), AF3)</f>
        <v>2.0000010000000001</v>
      </c>
      <c r="AG9" s="24">
        <f>IF(AG4 = 1, _xlfn.MAXIFS('Each Gender Events'!AG:AG, 'Each Gender Events'!AG:AG, "&lt;"&amp;AG3), AG3)</f>
        <v>-1</v>
      </c>
      <c r="AH9" s="24">
        <f>IF(AH4 = 1, _xlfn.MAXIFS('Each Gender Events'!AH:AH, 'Each Gender Events'!AH:AH, "&lt;"&amp;AH3), AH3)</f>
        <v>5.0010010000000005</v>
      </c>
      <c r="AI9" s="24">
        <f>IF(AI4 = 1, _xlfn.MAXIFS('Each Gender Events'!AI:AI, 'Each Gender Events'!AI:AI, "&lt;"&amp;AI3), AI3)</f>
        <v>5.0010010000000005</v>
      </c>
      <c r="AJ9" s="24">
        <f>IF(AJ4 = 1, _xlfn.MAXIFS('Each Gender Events'!AJ:AJ, 'Each Gender Events'!AJ:AJ, "&lt;"&amp;AJ3), AJ3)</f>
        <v>-1</v>
      </c>
      <c r="AK9" s="24">
        <f>IF(AK4 = 1, _xlfn.MAXIFS('Each Gender Events'!AK:AK, 'Each Gender Events'!AK:AK, "&lt;"&amp;AK3), AK3)</f>
        <v>6.0019999999999998</v>
      </c>
      <c r="AL9" s="24">
        <f>IF(AL4 = 1, _xlfn.MAXIFS('Each Gender Events'!AL:AL, 'Each Gender Events'!AL:AL, "&lt;"&amp;AL3), AL3)</f>
        <v>9.0010030000000008</v>
      </c>
      <c r="AM9" s="24">
        <f>IF(AM4 = 1, _xlfn.MAXIFS('Each Gender Events'!AM:AM, 'Each Gender Events'!AM:AM, "&lt;"&amp;AM3), AM3)</f>
        <v>6.0019999999999998</v>
      </c>
    </row>
    <row r="10" spans="1:40" x14ac:dyDescent="0.3">
      <c r="A10" s="17" t="s">
        <v>126</v>
      </c>
      <c r="B10" s="24">
        <f>IF(B4=1,COUNTIF('Each Gender Events'!B:B,"="&amp;B9),B4-1)</f>
        <v>1</v>
      </c>
      <c r="C10" s="24">
        <f>IF(C4=1,COUNTIF('Each Gender Events'!C:C,"="&amp;C9),C4-1)</f>
        <v>-1</v>
      </c>
      <c r="D10" s="24">
        <f>IF(D4=1,COUNTIF('Each Gender Events'!D:D,"="&amp;D9),D4-1)</f>
        <v>1</v>
      </c>
      <c r="E10" s="24">
        <f>IF(E4=1,COUNTIF('Each Gender Events'!E:E,"="&amp;E9),E4-1)</f>
        <v>1</v>
      </c>
      <c r="F10" s="24">
        <f>IF(F4=1,COUNTIF('Each Gender Events'!F:F,"="&amp;F9),F4-1)</f>
        <v>-1</v>
      </c>
      <c r="G10" s="24">
        <f>IF(G4=1,COUNTIF('Each Gender Events'!G:G,"="&amp;G9),G4-1)</f>
        <v>1</v>
      </c>
      <c r="H10" s="24">
        <f>IF(H4=1,COUNTIF('Each Gender Events'!H:H,"="&amp;H9),H4-1)</f>
        <v>1</v>
      </c>
      <c r="I10" s="24">
        <f>IF(I4=1,COUNTIF('Each Gender Events'!I:I,"="&amp;I9),I4-1)</f>
        <v>1</v>
      </c>
      <c r="J10" s="24">
        <f>IF(J4=1,COUNTIF('Each Gender Events'!J:J,"="&amp;J9),J4-1)</f>
        <v>1</v>
      </c>
      <c r="K10" s="24">
        <f>IF(K4=1,COUNTIF('Each Gender Events'!K:K,"="&amp;K9),K4-1)</f>
        <v>1</v>
      </c>
      <c r="L10" s="24">
        <f>IF(L4=1,COUNTIF('Each Gender Events'!L:L,"="&amp;L9),L4-1)</f>
        <v>1</v>
      </c>
      <c r="M10" s="24">
        <f>IF(M4=1,COUNTIF('Each Gender Events'!M:M,"="&amp;M9),M4-1)</f>
        <v>-1</v>
      </c>
      <c r="N10" s="24">
        <f>IF(N4=1,COUNTIF('Each Gender Events'!N:N,"="&amp;N9),N4-1)</f>
        <v>1</v>
      </c>
      <c r="O10" s="24">
        <f>IF(O4=1,COUNTIF('Each Gender Events'!O:O,"="&amp;O9),O4-1)</f>
        <v>1</v>
      </c>
      <c r="P10" s="24">
        <f>IF(P4=1,COUNTIF('Each Gender Events'!P:P,"="&amp;P9),P4-1)</f>
        <v>-1</v>
      </c>
      <c r="Q10" s="24">
        <f>IF(Q4=1,COUNTIF('Each Gender Events'!Q:Q,"="&amp;Q9),Q4-1)</f>
        <v>2</v>
      </c>
      <c r="R10" s="24">
        <f>IF(R4=1,COUNTIF('Each Gender Events'!R:R,"="&amp;R9),R4-1)</f>
        <v>1</v>
      </c>
      <c r="S10" s="24">
        <f>IF(S4=1,COUNTIF('Each Gender Events'!S:S,"="&amp;S9),S4-1)</f>
        <v>-1</v>
      </c>
      <c r="T10" s="24">
        <f>IF(T4=1,COUNTIF('Each Gender Events'!T:T,"="&amp;T9),T4-1)</f>
        <v>1</v>
      </c>
      <c r="U10" s="24">
        <f>IF(U4=1,COUNTIF('Each Gender Events'!U:U,"="&amp;U9),U4-1)</f>
        <v>1</v>
      </c>
      <c r="V10" s="24">
        <f>IF(V4=1,COUNTIF('Each Gender Events'!V:V,"="&amp;V9),V4-1)</f>
        <v>1</v>
      </c>
      <c r="W10" s="24">
        <f>IF(W4=1,COUNTIF('Each Gender Events'!W:W,"="&amp;W9),W4-1)</f>
        <v>1</v>
      </c>
      <c r="X10" s="24">
        <f>IF(X4=1,COUNTIF('Each Gender Events'!X:X,"="&amp;X9),X4-1)</f>
        <v>-1</v>
      </c>
      <c r="Y10" s="24">
        <f>IF(Y4=1,COUNTIF('Each Gender Events'!Y:Y,"="&amp;Y9),Y4-1)</f>
        <v>1</v>
      </c>
      <c r="Z10" s="24">
        <f>IF(Z4=1,COUNTIF('Each Gender Events'!Z:Z,"="&amp;Z9),Z4-1)</f>
        <v>1</v>
      </c>
      <c r="AA10" s="24">
        <f>IF(AA4=1,COUNTIF('Each Gender Events'!AA:AA,"="&amp;AA9),AA4-1)</f>
        <v>1</v>
      </c>
      <c r="AB10" s="24">
        <f>IF(AB4=1,COUNTIF('Each Gender Events'!AB:AB,"="&amp;AB9),AB4-1)</f>
        <v>-1</v>
      </c>
      <c r="AC10" s="24">
        <f>IF(AC4=1,COUNTIF('Each Gender Events'!AC:AC,"="&amp;AC9),AC4-1)</f>
        <v>1</v>
      </c>
      <c r="AD10" s="24">
        <f>IF(AD4=1,COUNTIF('Each Gender Events'!AD:AD,"="&amp;AD9),AD4-1)</f>
        <v>1</v>
      </c>
      <c r="AE10" s="24">
        <f>IF(AE4=1,COUNTIF('Each Gender Events'!AE:AE,"="&amp;AE9),AE4-1)</f>
        <v>1</v>
      </c>
      <c r="AF10" s="24">
        <f>IF(AF4=1,COUNTIF('Each Gender Events'!AF:AF,"="&amp;AF9),AF4-1)</f>
        <v>1</v>
      </c>
      <c r="AG10" s="24">
        <f>IF(AG4=1,COUNTIF('Each Gender Events'!AG:AG,"="&amp;AG9),AG4-1)</f>
        <v>-1</v>
      </c>
      <c r="AH10" s="24">
        <f>IF(AH4=1,COUNTIF('Each Gender Events'!AH:AH,"="&amp;AH9),AH4-1)</f>
        <v>1</v>
      </c>
      <c r="AI10" s="24">
        <f>IF(AI4=1,COUNTIF('Each Gender Events'!AI:AI,"="&amp;AI9),AI4-1)</f>
        <v>2</v>
      </c>
      <c r="AJ10" s="24">
        <f>IF(AJ4=1,COUNTIF('Each Gender Events'!AJ:AJ,"="&amp;AJ9),AJ4-1)</f>
        <v>-1</v>
      </c>
      <c r="AK10" s="24">
        <f>IF(AK4=1,COUNTIF('Each Gender Events'!AK:AK,"="&amp;AK9),AK4-1)</f>
        <v>1</v>
      </c>
      <c r="AL10" s="24">
        <f>IF(AL4=1,COUNTIF('Each Gender Events'!AL:AL,"="&amp;AL9),AL4-1)</f>
        <v>1</v>
      </c>
      <c r="AM10" s="24">
        <f>IF(AM4=1,COUNTIF('Each Gender Events'!AM:AM,"="&amp;AM9),AM4-1)</f>
        <v>1</v>
      </c>
    </row>
    <row r="11" spans="1:40" x14ac:dyDescent="0.3">
      <c r="A11" s="17" t="s">
        <v>127</v>
      </c>
      <c r="B11" s="24" t="str" cm="1">
        <f t="array" aca="1" ref="B11" ca="1">IF(B9&gt;0, IF(B4 &gt; 1, IF(B9&gt;0, INDIRECT(ADDRESS(MATCH(B9,INDIRECT(B8),0)+B7-1,1,4,TRUE,"Each Gender Events")), ""), INDIRECT(ADDRESS(MATCH(B9,'Each Gender Events'!B:B,0),1,4,TRUE,"Each Gender Events"))), "")</f>
        <v>SUI</v>
      </c>
      <c r="C11" s="24" t="str" cm="1">
        <f t="array" aca="1" ref="C11" ca="1">IF(C9&gt;0, IF(C4 &gt; 1, IF(C9&gt;0, INDIRECT(ADDRESS(MATCH(C9,INDIRECT(C8),0)+C7-1,1,4,TRUE,"Each Gender Events")), ""), INDIRECT(ADDRESS(MATCH(C9,'Each Gender Events'!C:C,0),1,4,TRUE,"Each Gender Events"))), "")</f>
        <v/>
      </c>
      <c r="D11" s="24" t="str" cm="1">
        <f t="array" aca="1" ref="D11" ca="1">IF(D9&gt;0, IF(D4 &gt; 1, IF(D9&gt;0, INDIRECT(ADDRESS(MATCH(D9,INDIRECT(D8),0)+D7-1,1,4,TRUE,"Each Gender Events")), ""), INDIRECT(ADDRESS(MATCH(D9,'Each Gender Events'!D:D,0),1,4,TRUE,"Each Gender Events"))), "")</f>
        <v>ITA</v>
      </c>
      <c r="E11" s="24" t="str" cm="1">
        <f t="array" aca="1" ref="E11" ca="1">IF(E9&gt;0, IF(E4 &gt; 1, IF(E9&gt;0, INDIRECT(ADDRESS(MATCH(E9,INDIRECT(E8),0)+E7-1,1,4,TRUE,"Each Gender Events")), ""), INDIRECT(ADDRESS(MATCH(E9,'Each Gender Events'!E:E,0),1,4,TRUE,"Each Gender Events"))), "")</f>
        <v>SWE</v>
      </c>
      <c r="F11" s="24" t="str" cm="1">
        <f t="array" aca="1" ref="F11" ca="1">IF(F9&gt;0, IF(F4 &gt; 1, IF(F9&gt;0, INDIRECT(ADDRESS(MATCH(F9,INDIRECT(F8),0)+F7-1,1,4,TRUE,"Each Gender Events")), ""), INDIRECT(ADDRESS(MATCH(F9,'Each Gender Events'!F:F,0),1,4,TRUE,"Each Gender Events"))), "")</f>
        <v/>
      </c>
      <c r="G11" s="24" t="str" cm="1">
        <f t="array" aca="1" ref="G11" ca="1">IF(G9&gt;0, IF(G4 &gt; 1, IF(G9&gt;0, INDIRECT(ADDRESS(MATCH(G9,INDIRECT(G8),0)+G7-1,1,4,TRUE,"Each Gender Events")), ""), INDIRECT(ADDRESS(MATCH(G9,'Each Gender Events'!G:G,0),1,4,TRUE,"Each Gender Events"))), "")</f>
        <v>FRA</v>
      </c>
      <c r="H11" s="24" t="str" cm="1">
        <f t="array" aca="1" ref="H11" ca="1">IF(H9&gt;0, IF(H4 &gt; 1, IF(H9&gt;0, INDIRECT(ADDRESS(MATCH(H9,INDIRECT(H8),0)+H7-1,1,4,TRUE,"Each Gender Events")), ""), INDIRECT(ADDRESS(MATCH(H9,'Each Gender Events'!H:H,0),1,4,TRUE,"Each Gender Events"))), "")</f>
        <v>GER</v>
      </c>
      <c r="I11" s="24" t="str" cm="1">
        <f t="array" aca="1" ref="I11" ca="1">IF(I9&gt;0, IF(I4 &gt; 1, IF(I9&gt;0, INDIRECT(ADDRESS(MATCH(I9,INDIRECT(I8),0)+I7-1,1,4,TRUE,"Each Gender Events")), ""), INDIRECT(ADDRESS(MATCH(I9,'Each Gender Events'!I:I,0),1,4,TRUE,"Each Gender Events"))), "")</f>
        <v>CAN</v>
      </c>
      <c r="J11" s="24" t="str" cm="1">
        <f t="array" aca="1" ref="J11" ca="1">IF(J9&gt;0, IF(J4 &gt; 1, IF(J9&gt;0, INDIRECT(ADDRESS(MATCH(J9,INDIRECT(J8),0)+J7-1,1,4,TRUE,"Each Gender Events")), ""), INDIRECT(ADDRESS(MATCH(J9,'Each Gender Events'!J:J,0),1,4,TRUE,"Each Gender Events"))), "")</f>
        <v>ROC</v>
      </c>
      <c r="K11" s="24" t="str" cm="1">
        <f t="array" aca="1" ref="K11" ca="1">IF(K9&gt;0, IF(K4 &gt; 1, IF(K9&gt;0, INDIRECT(ADDRESS(MATCH(K9,INDIRECT(K8),0)+K7-1,1,4,TRUE,"Each Gender Events")), ""), INDIRECT(ADDRESS(MATCH(K9,'Each Gender Events'!K:K,0),1,4,TRUE,"Each Gender Events"))), "")</f>
        <v>NOR</v>
      </c>
      <c r="L11" s="24" t="str" cm="1">
        <f t="array" aca="1" ref="L11" ca="1">IF(L9&gt;0, IF(L4 &gt; 1, IF(L9&gt;0, INDIRECT(ADDRESS(MATCH(L9,INDIRECT(L8),0)+L7-1,1,4,TRUE,"Each Gender Events")), ""), INDIRECT(ADDRESS(MATCH(L9,'Each Gender Events'!L:L,0),1,4,TRUE,"Each Gender Events"))), "")</f>
        <v>GBR</v>
      </c>
      <c r="M11" s="24" t="str" cm="1">
        <f t="array" aca="1" ref="M11" ca="1">IF(M9&gt;0, IF(M4 &gt; 1, IF(M9&gt;0, INDIRECT(ADDRESS(MATCH(M9,INDIRECT(M8),0)+M7-1,1,4,TRUE,"Each Gender Events")), ""), INDIRECT(ADDRESS(MATCH(M9,'Each Gender Events'!M:M,0),1,4,TRUE,"Each Gender Events"))), "")</f>
        <v/>
      </c>
      <c r="N11" s="24" t="str" cm="1">
        <f t="array" aca="1" ref="N11" ca="1">IF(N9&gt;0, IF(N4 &gt; 1, IF(N9&gt;0, INDIRECT(ADDRESS(MATCH(N9,INDIRECT(N8),0)+N7-1,1,4,TRUE,"Each Gender Events")), ""), INDIRECT(ADDRESS(MATCH(N9,'Each Gender Events'!N:N,0),1,4,TRUE,"Each Gender Events"))), "")</f>
        <v>JPN</v>
      </c>
      <c r="O11" s="24" t="str" cm="1">
        <f t="array" aca="1" ref="O11" ca="1">IF(O9&gt;0, IF(O4 &gt; 1, IF(O9&gt;0, INDIRECT(ADDRESS(MATCH(O9,INDIRECT(O8),0)+O7-1,1,4,TRUE,"Each Gender Events")), ""), INDIRECT(ADDRESS(MATCH(O9,'Each Gender Events'!O:O,0),1,4,TRUE,"Each Gender Events"))), "")</f>
        <v>ROC</v>
      </c>
      <c r="P11" s="24" t="str" cm="1">
        <f t="array" aca="1" ref="P11" ca="1">IF(P9&gt;0, IF(P4 &gt; 1, IF(P9&gt;0, INDIRECT(ADDRESS(MATCH(P9,INDIRECT(P8),0)+P7-1,1,4,TRUE,"Each Gender Events")), ""), INDIRECT(ADDRESS(MATCH(P9,'Each Gender Events'!P:P,0),1,4,TRUE,"Each Gender Events"))), "")</f>
        <v/>
      </c>
      <c r="Q11" s="24" t="str" cm="1">
        <f t="array" aca="1" ref="Q11" ca="1">IF(Q9&gt;0, IF(Q4 &gt; 1, IF(Q9&gt;0, INDIRECT(ADDRESS(MATCH(Q9,INDIRECT(Q8),0)+Q7-1,1,4,TRUE,"Each Gender Events")), ""), INDIRECT(ADDRESS(MATCH(Q9,'Each Gender Events'!Q:Q,0),1,4,TRUE,"Each Gender Events"))), "")</f>
        <v>CHN</v>
      </c>
      <c r="R11" s="24" t="str" cm="1">
        <f t="array" aca="1" ref="R11" ca="1">IF(R9&gt;0, IF(R4 &gt; 1, IF(R9&gt;0, INDIRECT(ADDRESS(MATCH(R9,INDIRECT(R8),0)+R7-1,1,4,TRUE,"Each Gender Events")), ""), INDIRECT(ADDRESS(MATCH(R9,'Each Gender Events'!R:R,0),1,4,TRUE,"Each Gender Events"))), "")</f>
        <v>SUI</v>
      </c>
      <c r="S11" s="24" t="str" cm="1">
        <f t="array" aca="1" ref="S11" ca="1">IF(S9&gt;0, IF(S4 &gt; 1, IF(S9&gt;0, INDIRECT(ADDRESS(MATCH(S9,INDIRECT(S8),0)+S7-1,1,4,TRUE,"Each Gender Events")), ""), INDIRECT(ADDRESS(MATCH(S9,'Each Gender Events'!S:S,0),1,4,TRUE,"Each Gender Events"))), "")</f>
        <v/>
      </c>
      <c r="T11" s="24" t="str" cm="1">
        <f t="array" aca="1" ref="T11" ca="1">IF(T9&gt;0, IF(T4 &gt; 1, IF(T9&gt;0, INDIRECT(ADDRESS(MATCH(T9,INDIRECT(T8),0)+T7-1,1,4,TRUE,"Each Gender Events")), ""), INDIRECT(ADDRESS(MATCH(T9,'Each Gender Events'!T:T,0),1,4,TRUE,"Each Gender Events"))), "")</f>
        <v>CAN</v>
      </c>
      <c r="U11" s="24" t="str" cm="1">
        <f t="array" aca="1" ref="U11" ca="1">IF(U9&gt;0, IF(U4 &gt; 1, IF(U9&gt;0, INDIRECT(ADDRESS(MATCH(U9,INDIRECT(U8),0)+U7-1,1,4,TRUE,"Each Gender Events")), ""), INDIRECT(ADDRESS(MATCH(U9,'Each Gender Events'!U:U,0),1,4,TRUE,"Each Gender Events"))), "")</f>
        <v>USA</v>
      </c>
      <c r="V11" s="24" t="str" cm="1">
        <f t="array" aca="1" ref="V11" ca="1">IF(V9&gt;0, IF(V4 &gt; 1, IF(V9&gt;0, INDIRECT(ADDRESS(MATCH(V9,INDIRECT(V8),0)+V7-1,1,4,TRUE,"Each Gender Events")), ""), INDIRECT(ADDRESS(MATCH(V9,'Each Gender Events'!V:V,0),1,4,TRUE,"Each Gender Events"))), "")</f>
        <v>ROC</v>
      </c>
      <c r="W11" s="24" t="str" cm="1">
        <f t="array" aca="1" ref="W11" ca="1">IF(W9&gt;0, IF(W4 &gt; 1, IF(W9&gt;0, INDIRECT(ADDRESS(MATCH(W9,INDIRECT(W8),0)+W7-1,1,4,TRUE,"Each Gender Events")), ""), INDIRECT(ADDRESS(MATCH(W9,'Each Gender Events'!W:W,0),1,4,TRUE,"Each Gender Events"))), "")</f>
        <v>AUT</v>
      </c>
      <c r="X11" s="24" t="str" cm="1">
        <f t="array" aca="1" ref="X11" ca="1">IF(X9&gt;0, IF(X4 &gt; 1, IF(X9&gt;0, INDIRECT(ADDRESS(MATCH(X9,INDIRECT(X8),0)+X7-1,1,4,TRUE,"Each Gender Events")), ""), INDIRECT(ADDRESS(MATCH(X9,'Each Gender Events'!X:X,0),1,4,TRUE,"Each Gender Events"))), "")</f>
        <v/>
      </c>
      <c r="Y11" s="24" t="str" cm="1">
        <f t="array" aca="1" ref="Y11" ca="1">IF(Y9&gt;0, IF(Y4 &gt; 1, IF(Y9&gt;0, INDIRECT(ADDRESS(MATCH(Y9,INDIRECT(Y8),0)+Y7-1,1,4,TRUE,"Each Gender Events")), ""), INDIRECT(ADDRESS(MATCH(Y9,'Each Gender Events'!Y:Y,0),1,4,TRUE,"Each Gender Events"))), "")</f>
        <v>AUT</v>
      </c>
      <c r="Z11" s="24" t="str" cm="1">
        <f t="array" aca="1" ref="Z11" ca="1">IF(Z9&gt;0, IF(Z4 &gt; 1, IF(Z9&gt;0, INDIRECT(ADDRESS(MATCH(Z9,INDIRECT(Z8),0)+Z7-1,1,4,TRUE,"Each Gender Events")), ""), INDIRECT(ADDRESS(MATCH(Z9,'Each Gender Events'!Z:Z,0),1,4,TRUE,"Each Gender Events"))), "")</f>
        <v>GER</v>
      </c>
      <c r="AA11" s="24" t="str" cm="1">
        <f t="array" aca="1" ref="AA11" ca="1">IF(AA9&gt;0, IF(AA4 &gt; 1, IF(AA9&gt;0, INDIRECT(ADDRESS(MATCH(AA9,INDIRECT(AA8),0)+AA7-1,1,4,TRUE,"Each Gender Events")), ""), INDIRECT(ADDRESS(MATCH(AA9,'Each Gender Events'!AA:AA,0),1,4,TRUE,"Each Gender Events"))), "")</f>
        <v>KOR</v>
      </c>
      <c r="AB11" s="24" t="str" cm="1">
        <f t="array" aca="1" ref="AB11" ca="1">IF(AB9&gt;0, IF(AB4 &gt; 1, IF(AB9&gt;0, INDIRECT(ADDRESS(MATCH(AB9,INDIRECT(AB8),0)+AB7-1,1,4,TRUE,"Each Gender Events")), ""), INDIRECT(ADDRESS(MATCH(AB9,'Each Gender Events'!AB:AB,0),1,4,TRUE,"Each Gender Events"))), "")</f>
        <v/>
      </c>
      <c r="AC11" s="24" t="str" cm="1">
        <f t="array" aca="1" ref="AC11" ca="1">IF(AC9&gt;0, IF(AC4 &gt; 1, IF(AC9&gt;0, INDIRECT(ADDRESS(MATCH(AC9,INDIRECT(AC8),0)+AC7-1,1,4,TRUE,"Each Gender Events")), ""), INDIRECT(ADDRESS(MATCH(AC9,'Each Gender Events'!AC:AC,0),1,4,TRUE,"Each Gender Events"))), "")</f>
        <v>CAN</v>
      </c>
      <c r="AD11" s="24" t="str" cm="1">
        <f t="array" aca="1" ref="AD11" ca="1">IF(AD9&gt;0, IF(AD4 &gt; 1, IF(AD9&gt;0, INDIRECT(ADDRESS(MATCH(AD9,INDIRECT(AD8),0)+AD7-1,1,4,TRUE,"Each Gender Events")), ""), INDIRECT(ADDRESS(MATCH(AD9,'Each Gender Events'!AD:AD,0),1,4,TRUE,"Each Gender Events"))), "")</f>
        <v>CHN</v>
      </c>
      <c r="AE11" s="24" t="str" cm="1">
        <f t="array" aca="1" ref="AE11" ca="1">IF(AE9&gt;0, IF(AE4 &gt; 1, IF(AE9&gt;0, INDIRECT(ADDRESS(MATCH(AE9,INDIRECT(AE8),0)+AE7-1,1,4,TRUE,"Each Gender Events")), ""), INDIRECT(ADDRESS(MATCH(AE9,'Each Gender Events'!AE:AE,0),1,4,TRUE,"Each Gender Events"))), "")</f>
        <v>AUS</v>
      </c>
      <c r="AF11" s="24" t="str" cm="1">
        <f t="array" aca="1" ref="AF11" ca="1">IF(AF9&gt;0, IF(AF4 &gt; 1, IF(AF9&gt;0, INDIRECT(ADDRESS(MATCH(AF9,INDIRECT(AF8),0)+AF7-1,1,4,TRUE,"Each Gender Events")), ""), INDIRECT(ADDRESS(MATCH(AF9,'Each Gender Events'!AF:AF,0),1,4,TRUE,"Each Gender Events"))), "")</f>
        <v>GER</v>
      </c>
      <c r="AG11" s="24" t="str" cm="1">
        <f t="array" aca="1" ref="AG11" ca="1">IF(AG9&gt;0, IF(AG4 &gt; 1, IF(AG9&gt;0, INDIRECT(ADDRESS(MATCH(AG9,INDIRECT(AG8),0)+AG7-1,1,4,TRUE,"Each Gender Events")), ""), INDIRECT(ADDRESS(MATCH(AG9,'Each Gender Events'!AG:AG,0),1,4,TRUE,"Each Gender Events"))), "")</f>
        <v/>
      </c>
      <c r="AH11" s="24" t="str" cm="1">
        <f t="array" aca="1" ref="AH11" ca="1">IF(AH9&gt;0, IF(AH4 &gt; 1, IF(AH9&gt;0, INDIRECT(ADDRESS(MATCH(AH9,INDIRECT(AH8),0)+AH7-1,1,4,TRUE,"Each Gender Events")), ""), INDIRECT(ADDRESS(MATCH(AH9,'Each Gender Events'!AH:AH,0),1,4,TRUE,"Each Gender Events"))), "")</f>
        <v>JPN</v>
      </c>
      <c r="AI11" s="24" t="str" cm="1">
        <f t="array" aca="1" ref="AI11" ca="1">IF(AI9&gt;0, IF(AI4 &gt; 1, IF(AI9&gt;0, INDIRECT(ADDRESS(MATCH(AI9,INDIRECT(AI8),0)+AI7-1,1,4,TRUE,"Each Gender Events")), ""), INDIRECT(ADDRESS(MATCH(AI9,'Each Gender Events'!AI:AI,0),1,4,TRUE,"Each Gender Events"))), "")</f>
        <v>AUT</v>
      </c>
      <c r="AJ11" s="24" t="str" cm="1">
        <f t="array" aca="1" ref="AJ11" ca="1">IF(AJ9&gt;0, IF(AJ4 &gt; 1, IF(AJ9&gt;0, INDIRECT(ADDRESS(MATCH(AJ9,INDIRECT(AJ8),0)+AJ7-1,1,4,TRUE,"Each Gender Events")), ""), INDIRECT(ADDRESS(MATCH(AJ9,'Each Gender Events'!AJ:AJ,0),1,4,TRUE,"Each Gender Events"))), "")</f>
        <v/>
      </c>
      <c r="AK11" s="24" t="str" cm="1">
        <f t="array" aca="1" ref="AK11" ca="1">IF(AK9&gt;0, IF(AK4 &gt; 1, IF(AK9&gt;0, INDIRECT(ADDRESS(MATCH(AK9,INDIRECT(AK8),0)+AK7-1,1,4,TRUE,"Each Gender Events")), ""), INDIRECT(ADDRESS(MATCH(AK9,'Each Gender Events'!AK:AK,0),1,4,TRUE,"Each Gender Events"))), "")</f>
        <v>AUT</v>
      </c>
      <c r="AL11" s="24" t="str" cm="1">
        <f t="array" aca="1" ref="AL11" ca="1">IF(AL9&gt;0, IF(AL4 &gt; 1, IF(AL9&gt;0, INDIRECT(ADDRESS(MATCH(AL9,INDIRECT(AL8),0)+AL7-1,1,4,TRUE,"Each Gender Events")), ""), INDIRECT(ADDRESS(MATCH(AL9,'Each Gender Events'!AL:AL,0),1,4,TRUE,"Each Gender Events"))), "")</f>
        <v>JPN</v>
      </c>
      <c r="AM11" s="24" t="str" cm="1">
        <f t="array" aca="1" ref="AM11" ca="1">IF(AM9&gt;0, IF(AM4 &gt; 1, IF(AM9&gt;0, INDIRECT(ADDRESS(MATCH(AM9,INDIRECT(AM8),0)+AM7-1,1,4,TRUE,"Each Gender Events")), ""), INDIRECT(ADDRESS(MATCH(AM9,'Each Gender Events'!AM:AM,0),1,4,TRUE,"Each Gender Events"))), "")</f>
        <v>SWE</v>
      </c>
      <c r="AN11" t="s">
        <v>143</v>
      </c>
    </row>
    <row r="12" spans="1:40" x14ac:dyDescent="0.3">
      <c r="A12" s="18" t="s">
        <v>122</v>
      </c>
      <c r="B12" s="25">
        <f ca="1">IFERROR(IF(B9 &lt;= 0, "", IF(B4=1, SUM(INDIRECT(ADDRESS(RIGHT($A11),2,1,1,"Medal Values")):INDIRECT(ADDRESS(B10-1+RIGHT($A11), 2, 1, 1, "Medal Values")))/B10,B6)),"")</f>
        <v>2.0000010000000001</v>
      </c>
      <c r="C12" s="25" t="str">
        <f ca="1">IFERROR(IF(C9 &lt;= 0, "", IF(C4=1, SUM(INDIRECT(ADDRESS(RIGHT($A11),2,1,1,"Medal Values")):INDIRECT(ADDRESS(C10-1+RIGHT($A11), 2, 1, 1, "Medal Values")))/C10,C6)),"")</f>
        <v/>
      </c>
      <c r="D12" s="25">
        <f ca="1">IFERROR(IF(D9 &lt;= 0, "", IF(D4=1, SUM(INDIRECT(ADDRESS(RIGHT($A11),2,1,1,"Medal Values")):INDIRECT(ADDRESS(D10-1+RIGHT($A11), 2, 1, 1, "Medal Values")))/D10,D6)),"")</f>
        <v>2.0000010000000001</v>
      </c>
      <c r="E12" s="25">
        <f ca="1">IFERROR(IF(E9 &lt;= 0, "", IF(E4=1, SUM(INDIRECT(ADDRESS(RIGHT($A11),2,1,1,"Medal Values")):INDIRECT(ADDRESS(E10-1+RIGHT($A11), 2, 1, 1, "Medal Values")))/E10,E6)),"")</f>
        <v>2.0000010000000001</v>
      </c>
      <c r="F12" s="25" t="str">
        <f ca="1">IFERROR(IF(F9 &lt;= 0, "", IF(F4=1, SUM(INDIRECT(ADDRESS(RIGHT($A11),2,1,1,"Medal Values")):INDIRECT(ADDRESS(F10-1+RIGHT($A11), 2, 1, 1, "Medal Values")))/F10,F6)),"")</f>
        <v/>
      </c>
      <c r="G12" s="25">
        <f ca="1">IFERROR(IF(G9 &lt;= 0, "", IF(G4=1, SUM(INDIRECT(ADDRESS(RIGHT($A11),2,1,1,"Medal Values")):INDIRECT(ADDRESS(G10-1+RIGHT($A11), 2, 1, 1, "Medal Values")))/G10,G6)),"")</f>
        <v>2.0000010000000001</v>
      </c>
      <c r="H12" s="25">
        <f ca="1">IFERROR(IF(H9 &lt;= 0, "", IF(H4=1, SUM(INDIRECT(ADDRESS(RIGHT($A11),2,1,1,"Medal Values")):INDIRECT(ADDRESS(H10-1+RIGHT($A11), 2, 1, 1, "Medal Values")))/H10,H6)),"")</f>
        <v>2.0000010000000001</v>
      </c>
      <c r="I12" s="25">
        <f ca="1">IFERROR(IF(I9 &lt;= 0, "", IF(I4=1, SUM(INDIRECT(ADDRESS(RIGHT($A11),2,1,1,"Medal Values")):INDIRECT(ADDRESS(I10-1+RIGHT($A11), 2, 1, 1, "Medal Values")))/I10,I6)),"")</f>
        <v>2.0000010000000001</v>
      </c>
      <c r="J12" s="25">
        <f ca="1">IFERROR(IF(J9 &lt;= 0, "", IF(J4=1, SUM(INDIRECT(ADDRESS(RIGHT($A11),2,1,1,"Medal Values")):INDIRECT(ADDRESS(J10-1+RIGHT($A11), 2, 1, 1, "Medal Values")))/J10,J6)),"")</f>
        <v>2.0000010000000001</v>
      </c>
      <c r="K12" s="25">
        <f ca="1">IFERROR(IF(K9 &lt;= 0, "", IF(K4=1, SUM(INDIRECT(ADDRESS(RIGHT($A11),2,1,1,"Medal Values")):INDIRECT(ADDRESS(K10-1+RIGHT($A11), 2, 1, 1, "Medal Values")))/K10,K6)),"")</f>
        <v>2.0000010000000001</v>
      </c>
      <c r="L12" s="25">
        <f ca="1">IFERROR(IF(L9 &lt;= 0, "", IF(L4=1, SUM(INDIRECT(ADDRESS(RIGHT($A11),2,1,1,"Medal Values")):INDIRECT(ADDRESS(L10-1+RIGHT($A11), 2, 1, 1, "Medal Values")))/L10,L6)),"")</f>
        <v>2.0000010000000001</v>
      </c>
      <c r="M12" s="25" t="str">
        <f ca="1">IFERROR(IF(M9 &lt;= 0, "", IF(M4=1, SUM(INDIRECT(ADDRESS(RIGHT($A11),2,1,1,"Medal Values")):INDIRECT(ADDRESS(M10-1+RIGHT($A11), 2, 1, 1, "Medal Values")))/M10,M6)),"")</f>
        <v/>
      </c>
      <c r="N12" s="25">
        <f ca="1">IFERROR(IF(N9 &lt;= 0, "", IF(N4=1, SUM(INDIRECT(ADDRESS(RIGHT($A11),2,1,1,"Medal Values")):INDIRECT(ADDRESS(N10-1+RIGHT($A11), 2, 1, 1, "Medal Values")))/N10,N6)),"")</f>
        <v>2.0000010000000001</v>
      </c>
      <c r="O12" s="25">
        <f ca="1">IFERROR(IF(O9 &lt;= 0, "", IF(O4=1, SUM(INDIRECT(ADDRESS(RIGHT($A11),2,1,1,"Medal Values")):INDIRECT(ADDRESS(O10-1+RIGHT($A11), 2, 1, 1, "Medal Values")))/O10,O6)),"")</f>
        <v>2.0000010000000001</v>
      </c>
      <c r="P12" s="25" t="str">
        <f ca="1">IFERROR(IF(P9 &lt;= 0, "", IF(P4=1, SUM(INDIRECT(ADDRESS(RIGHT($A11),2,1,1,"Medal Values")):INDIRECT(ADDRESS(P10-1+RIGHT($A11), 2, 1, 1, "Medal Values")))/P10,P6)),"")</f>
        <v/>
      </c>
      <c r="Q12" s="25">
        <f ca="1">IFERROR(IF(Q9 &lt;= 0, "", IF(Q4=1, SUM(INDIRECT(ADDRESS(RIGHT($A11),2,1,1,"Medal Values")):INDIRECT(ADDRESS(Q10-1+RIGHT($A11), 2, 1, 1, "Medal Values")))/Q10,Q6)),"")</f>
        <v>1.5000005000000001</v>
      </c>
      <c r="R12" s="25">
        <f ca="1">IFERROR(IF(R9 &lt;= 0, "", IF(R4=1, SUM(INDIRECT(ADDRESS(RIGHT($A11),2,1,1,"Medal Values")):INDIRECT(ADDRESS(R10-1+RIGHT($A11), 2, 1, 1, "Medal Values")))/R10,R6)),"")</f>
        <v>2.0000010000000001</v>
      </c>
      <c r="S12" s="25" t="str">
        <f ca="1">IFERROR(IF(S9 &lt;= 0, "", IF(S4=1, SUM(INDIRECT(ADDRESS(RIGHT($A11),2,1,1,"Medal Values")):INDIRECT(ADDRESS(S10-1+RIGHT($A11), 2, 1, 1, "Medal Values")))/S10,S6)),"")</f>
        <v/>
      </c>
      <c r="T12" s="25">
        <f ca="1">IFERROR(IF(T9 &lt;= 0, "", IF(T4=1, SUM(INDIRECT(ADDRESS(RIGHT($A11),2,1,1,"Medal Values")):INDIRECT(ADDRESS(T10-1+RIGHT($A11), 2, 1, 1, "Medal Values")))/T10,T6)),"")</f>
        <v>2.0000010000000001</v>
      </c>
      <c r="U12" s="25">
        <f ca="1">IFERROR(IF(U9 &lt;= 0, "", IF(U4=1, SUM(INDIRECT(ADDRESS(RIGHT($A11),2,1,1,"Medal Values")):INDIRECT(ADDRESS(U10-1+RIGHT($A11), 2, 1, 1, "Medal Values")))/U10,U6)),"")</f>
        <v>2.0000010000000001</v>
      </c>
      <c r="V12" s="25">
        <f ca="1">IFERROR(IF(V9 &lt;= 0, "", IF(V4=1, SUM(INDIRECT(ADDRESS(RIGHT($A11),2,1,1,"Medal Values")):INDIRECT(ADDRESS(V10-1+RIGHT($A11), 2, 1, 1, "Medal Values")))/V10,V6)),"")</f>
        <v>2.0000010000000001</v>
      </c>
      <c r="W12" s="25">
        <f ca="1">IFERROR(IF(W9 &lt;= 0, "", IF(W4=1, SUM(INDIRECT(ADDRESS(RIGHT($A11),2,1,1,"Medal Values")):INDIRECT(ADDRESS(W10-1+RIGHT($A11), 2, 1, 1, "Medal Values")))/W10,W6)),"")</f>
        <v>2.0000010000000001</v>
      </c>
      <c r="X12" s="25" t="str">
        <f ca="1">IFERROR(IF(X9 &lt;= 0, "", IF(X4=1, SUM(INDIRECT(ADDRESS(RIGHT($A11),2,1,1,"Medal Values")):INDIRECT(ADDRESS(X10-1+RIGHT($A11), 2, 1, 1, "Medal Values")))/X10,X6)),"")</f>
        <v/>
      </c>
      <c r="Y12" s="25">
        <f ca="1">IFERROR(IF(Y9 &lt;= 0, "", IF(Y4=1, SUM(INDIRECT(ADDRESS(RIGHT($A11),2,1,1,"Medal Values")):INDIRECT(ADDRESS(Y10-1+RIGHT($A11), 2, 1, 1, "Medal Values")))/Y10,Y6)),"")</f>
        <v>2.0000010000000001</v>
      </c>
      <c r="Z12" s="25">
        <f ca="1">IFERROR(IF(Z9 &lt;= 0, "", IF(Z4=1, SUM(INDIRECT(ADDRESS(RIGHT($A11),2,1,1,"Medal Values")):INDIRECT(ADDRESS(Z10-1+RIGHT($A11), 2, 1, 1, "Medal Values")))/Z10,Z6)),"")</f>
        <v>2.0000010000000001</v>
      </c>
      <c r="AA12" s="25">
        <f ca="1">IFERROR(IF(AA9 &lt;= 0, "", IF(AA4=1, SUM(INDIRECT(ADDRESS(RIGHT($A11),2,1,1,"Medal Values")):INDIRECT(ADDRESS(AA10-1+RIGHT($A11), 2, 1, 1, "Medal Values")))/AA10,AA6)),"")</f>
        <v>2.0000010000000001</v>
      </c>
      <c r="AB12" s="25" t="str">
        <f ca="1">IFERROR(IF(AB9 &lt;= 0, "", IF(AB4=1, SUM(INDIRECT(ADDRESS(RIGHT($A11),2,1,1,"Medal Values")):INDIRECT(ADDRESS(AB10-1+RIGHT($A11), 2, 1, 1, "Medal Values")))/AB10,AB6)),"")</f>
        <v/>
      </c>
      <c r="AC12" s="25">
        <f ca="1">IFERROR(IF(AC9 &lt;= 0, "", IF(AC4=1, SUM(INDIRECT(ADDRESS(RIGHT($A11),2,1,1,"Medal Values")):INDIRECT(ADDRESS(AC10-1+RIGHT($A11), 2, 1, 1, "Medal Values")))/AC10,AC6)),"")</f>
        <v>2.0000010000000001</v>
      </c>
      <c r="AD12" s="25">
        <f ca="1">IFERROR(IF(AD9 &lt;= 0, "", IF(AD4=1, SUM(INDIRECT(ADDRESS(RIGHT($A11),2,1,1,"Medal Values")):INDIRECT(ADDRESS(AD10-1+RIGHT($A11), 2, 1, 1, "Medal Values")))/AD10,AD6)),"")</f>
        <v>2.0000010000000001</v>
      </c>
      <c r="AE12" s="25">
        <f ca="1">IFERROR(IF(AE9 &lt;= 0, "", IF(AE4=1, SUM(INDIRECT(ADDRESS(RIGHT($A11),2,1,1,"Medal Values")):INDIRECT(ADDRESS(AE10-1+RIGHT($A11), 2, 1, 1, "Medal Values")))/AE10,AE6)),"")</f>
        <v>2.0000010000000001</v>
      </c>
      <c r="AF12" s="25">
        <f ca="1">IFERROR(IF(AF9 &lt;= 0, "", IF(AF4=1, SUM(INDIRECT(ADDRESS(RIGHT($A11),2,1,1,"Medal Values")):INDIRECT(ADDRESS(AF10-1+RIGHT($A11), 2, 1, 1, "Medal Values")))/AF10,AF6)),"")</f>
        <v>2.0000010000000001</v>
      </c>
      <c r="AG12" s="25" t="str">
        <f ca="1">IFERROR(IF(AG9 &lt;= 0, "", IF(AG4=1, SUM(INDIRECT(ADDRESS(RIGHT($A11),2,1,1,"Medal Values")):INDIRECT(ADDRESS(AG10-1+RIGHT($A11), 2, 1, 1, "Medal Values")))/AG10,AG6)),"")</f>
        <v/>
      </c>
      <c r="AH12" s="25">
        <f ca="1">IFERROR(IF(AH9 &lt;= 0, "", IF(AH4=1, SUM(INDIRECT(ADDRESS(RIGHT($A11),2,1,1,"Medal Values")):INDIRECT(ADDRESS(AH10-1+RIGHT($A11), 2, 1, 1, "Medal Values")))/AH10,AH6)),"")</f>
        <v>2.5005005000000002</v>
      </c>
      <c r="AI12" s="25">
        <f ca="1">IFERROR(IF(AI9 &lt;= 0, "", IF(AI4=1, SUM(INDIRECT(ADDRESS(RIGHT($A11),2,1,1,"Medal Values")):INDIRECT(ADDRESS(AI10-1+RIGHT($A11), 2, 1, 1, "Medal Values")))/AI10,AI6)),"")</f>
        <v>1.5000005000000001</v>
      </c>
      <c r="AJ12" s="25" t="str">
        <f ca="1">IFERROR(IF(AJ9 &lt;= 0, "", IF(AJ4=1, SUM(INDIRECT(ADDRESS(RIGHT($A11),2,1,1,"Medal Values")):INDIRECT(ADDRESS(AJ10-1+RIGHT($A11), 2, 1, 1, "Medal Values")))/AJ10,AJ6)),"")</f>
        <v/>
      </c>
      <c r="AK12" s="25">
        <f ca="1">IFERROR(IF(AK9 &lt;= 0, "", IF(AK4=1, SUM(INDIRECT(ADDRESS(RIGHT($A11),2,1,1,"Medal Values")):INDIRECT(ADDRESS(AK10-1+RIGHT($A11), 2, 1, 1, "Medal Values")))/AK10,AK6)),"")</f>
        <v>2.0000010000000001</v>
      </c>
      <c r="AL12" s="25">
        <f ca="1">IFERROR(IF(AL9 &lt;= 0, "", IF(AL4=1, SUM(INDIRECT(ADDRESS(RIGHT($A11),2,1,1,"Medal Values")):INDIRECT(ADDRESS(AL10-1+RIGHT($A11), 2, 1, 1, "Medal Values")))/AL10,AL6)),"")</f>
        <v>2.0000010000000001</v>
      </c>
      <c r="AM12" s="25">
        <f ca="1">IFERROR(IF(AM9 &lt;= 0, "", IF(AM4=1, SUM(INDIRECT(ADDRESS(RIGHT($A11),2,1,1,"Medal Values")):INDIRECT(ADDRESS(AM10-1+RIGHT($A11), 2, 1, 1, "Medal Values")))/AM10,AM6)),"")</f>
        <v>2.0000010000000001</v>
      </c>
    </row>
    <row r="13" spans="1:40" hidden="1" x14ac:dyDescent="0.3">
      <c r="A13" s="13" t="s">
        <v>123</v>
      </c>
      <c r="B13">
        <f ca="1">IFERROR(MATCH(B11,'Each Gender Events'!$A:$A,0) + 1, "")</f>
        <v>27</v>
      </c>
      <c r="C13" t="str">
        <f ca="1">IFERROR(MATCH(C11,'Each Gender Events'!$A:$A,0) + 1, "")</f>
        <v/>
      </c>
      <c r="D13">
        <f ca="1">IFERROR(MATCH(D11,'Each Gender Events'!$A:$A,0) + 1, "")</f>
        <v>18</v>
      </c>
      <c r="E13">
        <f ca="1">IFERROR(MATCH(E11,'Each Gender Events'!$A:$A,0) + 1, "")</f>
        <v>29</v>
      </c>
      <c r="F13" t="str">
        <f ca="1">IFERROR(MATCH(F11,'Each Gender Events'!$A:$A,0) + 1, "")</f>
        <v/>
      </c>
      <c r="G13">
        <f ca="1">IFERROR(MATCH(G11,'Each Gender Events'!$A:$A,0) + 1, "")</f>
        <v>14</v>
      </c>
      <c r="H13">
        <f ca="1">IFERROR(MATCH(H11,'Each Gender Events'!$A:$A,0) + 1, "")</f>
        <v>16</v>
      </c>
      <c r="I13">
        <f ca="1">IFERROR(MATCH(I11,'Each Gender Events'!$A:$A,0) + 1, "")</f>
        <v>8</v>
      </c>
      <c r="J13">
        <f ca="1">IFERROR(MATCH(J11,'Each Gender Events'!$A:$A,0) + 1, "")</f>
        <v>25</v>
      </c>
      <c r="K13">
        <f ca="1">IFERROR(MATCH(K11,'Each Gender Events'!$A:$A,0) + 1, "")</f>
        <v>22</v>
      </c>
      <c r="L13">
        <f ca="1">IFERROR(MATCH(L11,'Each Gender Events'!$A:$A,0) + 1, "")</f>
        <v>15</v>
      </c>
      <c r="M13" t="str">
        <f ca="1">IFERROR(MATCH(M11,'Each Gender Events'!$A:$A,0) + 1, "")</f>
        <v/>
      </c>
      <c r="N13">
        <f ca="1">IFERROR(MATCH(N11,'Each Gender Events'!$A:$A,0) + 1, "")</f>
        <v>19</v>
      </c>
      <c r="O13">
        <f ca="1">IFERROR(MATCH(O11,'Each Gender Events'!$A:$A,0) + 1, "")</f>
        <v>25</v>
      </c>
      <c r="P13" t="str">
        <f ca="1">IFERROR(MATCH(P11,'Each Gender Events'!$A:$A,0) + 1, "")</f>
        <v/>
      </c>
      <c r="Q13">
        <f ca="1">IFERROR(MATCH(Q11,'Each Gender Events'!$A:$A,0) + 1, "")</f>
        <v>9</v>
      </c>
      <c r="R13">
        <f ca="1">IFERROR(MATCH(R11,'Each Gender Events'!$A:$A,0) + 1, "")</f>
        <v>27</v>
      </c>
      <c r="S13" t="str">
        <f ca="1">IFERROR(MATCH(S11,'Each Gender Events'!$A:$A,0) + 1, "")</f>
        <v/>
      </c>
      <c r="T13">
        <f ca="1">IFERROR(MATCH(T11,'Each Gender Events'!$A:$A,0) + 1, "")</f>
        <v>8</v>
      </c>
      <c r="U13">
        <f ca="1">IFERROR(MATCH(U11,'Each Gender Events'!$A:$A,0) + 1, "")</f>
        <v>31</v>
      </c>
      <c r="V13">
        <f ca="1">IFERROR(MATCH(V11,'Each Gender Events'!$A:$A,0) + 1, "")</f>
        <v>25</v>
      </c>
      <c r="W13">
        <f ca="1">IFERROR(MATCH(W11,'Each Gender Events'!$A:$A,0) + 1, "")</f>
        <v>5</v>
      </c>
      <c r="X13" t="str">
        <f ca="1">IFERROR(MATCH(X11,'Each Gender Events'!$A:$A,0) + 1, "")</f>
        <v/>
      </c>
      <c r="Y13">
        <f ca="1">IFERROR(MATCH(Y11,'Each Gender Events'!$A:$A,0) + 1, "")</f>
        <v>5</v>
      </c>
      <c r="Z13">
        <f ca="1">IFERROR(MATCH(Z11,'Each Gender Events'!$A:$A,0) + 1, "")</f>
        <v>16</v>
      </c>
      <c r="AA13">
        <f ca="1">IFERROR(MATCH(AA11,'Each Gender Events'!$A:$A,0) + 1, "")</f>
        <v>20</v>
      </c>
      <c r="AB13" t="str">
        <f ca="1">IFERROR(MATCH(AB11,'Each Gender Events'!$A:$A,0) + 1, "")</f>
        <v/>
      </c>
      <c r="AC13">
        <f ca="1">IFERROR(MATCH(AC11,'Each Gender Events'!$A:$A,0) + 1, "")</f>
        <v>8</v>
      </c>
      <c r="AD13">
        <f ca="1">IFERROR(MATCH(AD11,'Each Gender Events'!$A:$A,0) + 1, "")</f>
        <v>9</v>
      </c>
      <c r="AE13">
        <f ca="1">IFERROR(MATCH(AE11,'Each Gender Events'!$A:$A,0) + 1, "")</f>
        <v>4</v>
      </c>
      <c r="AF13">
        <f ca="1">IFERROR(MATCH(AF11,'Each Gender Events'!$A:$A,0) + 1, "")</f>
        <v>16</v>
      </c>
      <c r="AG13" t="str">
        <f ca="1">IFERROR(MATCH(AG11,'Each Gender Events'!$A:$A,0) + 1, "")</f>
        <v/>
      </c>
      <c r="AH13">
        <f ca="1">IFERROR(MATCH(AH11,'Each Gender Events'!$A:$A,0) + 1, "")</f>
        <v>19</v>
      </c>
      <c r="AI13">
        <f ca="1">IFERROR(MATCH(AI11,'Each Gender Events'!$A:$A,0) + 1, "")</f>
        <v>5</v>
      </c>
      <c r="AJ13" t="str">
        <f ca="1">IFERROR(MATCH(AJ11,'Each Gender Events'!$A:$A,0) + 1, "")</f>
        <v/>
      </c>
      <c r="AK13">
        <f ca="1">IFERROR(MATCH(AK11,'Each Gender Events'!$A:$A,0) + 1, "")</f>
        <v>5</v>
      </c>
      <c r="AL13">
        <f ca="1">IFERROR(MATCH(AL11,'Each Gender Events'!$A:$A,0) + 1, "")</f>
        <v>19</v>
      </c>
      <c r="AM13">
        <f ca="1">IFERROR(MATCH(AM11,'Each Gender Events'!$A:$A,0) + 1, "")</f>
        <v>29</v>
      </c>
    </row>
    <row r="14" spans="1:40" hidden="1" x14ac:dyDescent="0.3">
      <c r="A14" s="13" t="s">
        <v>124</v>
      </c>
      <c r="B14" t="str">
        <f ca="1">IFERROR(ADDRESS(MATCH(B11,'Each Gender Events'!$A:$A,0) + 1,COLUMN(),2,1,"Each Gender Events")&amp;":"&amp;ADDRESS(1000,COLUMN(),2,1),"")</f>
        <v>'Each Gender Events'!B$27:B$1000</v>
      </c>
      <c r="C14" t="str">
        <f ca="1">IFERROR(ADDRESS(MATCH(C11,'Each Gender Events'!$A:$A,0) + 1,COLUMN(),2,1,"Each Gender Events")&amp;":"&amp;ADDRESS(1000,COLUMN(),2,1),"")</f>
        <v/>
      </c>
      <c r="D14" t="str">
        <f ca="1">IFERROR(ADDRESS(MATCH(D11,'Each Gender Events'!$A:$A,0) + 1,COLUMN(),2,1,"Each Gender Events")&amp;":"&amp;ADDRESS(1000,COLUMN(),2,1),"")</f>
        <v>'Each Gender Events'!D$18:D$1000</v>
      </c>
      <c r="E14" t="str">
        <f ca="1">IFERROR(ADDRESS(MATCH(E11,'Each Gender Events'!$A:$A,0) + 1,COLUMN(),2,1,"Each Gender Events")&amp;":"&amp;ADDRESS(1000,COLUMN(),2,1),"")</f>
        <v>'Each Gender Events'!E$29:E$1000</v>
      </c>
      <c r="F14" t="str">
        <f ca="1">IFERROR(ADDRESS(MATCH(F11,'Each Gender Events'!$A:$A,0) + 1,COLUMN(),2,1,"Each Gender Events")&amp;":"&amp;ADDRESS(1000,COLUMN(),2,1),"")</f>
        <v/>
      </c>
      <c r="G14" t="str">
        <f ca="1">IFERROR(ADDRESS(MATCH(G11,'Each Gender Events'!$A:$A,0) + 1,COLUMN(),2,1,"Each Gender Events")&amp;":"&amp;ADDRESS(1000,COLUMN(),2,1),"")</f>
        <v>'Each Gender Events'!G$14:G$1000</v>
      </c>
      <c r="H14" t="str">
        <f ca="1">IFERROR(ADDRESS(MATCH(H11,'Each Gender Events'!$A:$A,0) + 1,COLUMN(),2,1,"Each Gender Events")&amp;":"&amp;ADDRESS(1000,COLUMN(),2,1),"")</f>
        <v>'Each Gender Events'!H$16:H$1000</v>
      </c>
      <c r="I14" t="str">
        <f ca="1">IFERROR(ADDRESS(MATCH(I11,'Each Gender Events'!$A:$A,0) + 1,COLUMN(),2,1,"Each Gender Events")&amp;":"&amp;ADDRESS(1000,COLUMN(),2,1),"")</f>
        <v>'Each Gender Events'!I$8:I$1000</v>
      </c>
      <c r="J14" t="str">
        <f ca="1">IFERROR(ADDRESS(MATCH(J11,'Each Gender Events'!$A:$A,0) + 1,COLUMN(),2,1,"Each Gender Events")&amp;":"&amp;ADDRESS(1000,COLUMN(),2,1),"")</f>
        <v>'Each Gender Events'!J$25:J$1000</v>
      </c>
      <c r="K14" t="str">
        <f ca="1">IFERROR(ADDRESS(MATCH(K11,'Each Gender Events'!$A:$A,0) + 1,COLUMN(),2,1,"Each Gender Events")&amp;":"&amp;ADDRESS(1000,COLUMN(),2,1),"")</f>
        <v>'Each Gender Events'!K$22:K$1000</v>
      </c>
      <c r="L14" t="str">
        <f ca="1">IFERROR(ADDRESS(MATCH(L11,'Each Gender Events'!$A:$A,0) + 1,COLUMN(),2,1,"Each Gender Events")&amp;":"&amp;ADDRESS(1000,COLUMN(),2,1),"")</f>
        <v>'Each Gender Events'!L$15:L$1000</v>
      </c>
      <c r="M14" t="str">
        <f ca="1">IFERROR(ADDRESS(MATCH(M11,'Each Gender Events'!$A:$A,0) + 1,COLUMN(),2,1,"Each Gender Events")&amp;":"&amp;ADDRESS(1000,COLUMN(),2,1),"")</f>
        <v/>
      </c>
      <c r="N14" t="str">
        <f ca="1">IFERROR(ADDRESS(MATCH(N11,'Each Gender Events'!$A:$A,0) + 1,COLUMN(),2,1,"Each Gender Events")&amp;":"&amp;ADDRESS(1000,COLUMN(),2,1),"")</f>
        <v>'Each Gender Events'!N$19:N$1000</v>
      </c>
      <c r="O14" t="str">
        <f ca="1">IFERROR(ADDRESS(MATCH(O11,'Each Gender Events'!$A:$A,0) + 1,COLUMN(),2,1,"Each Gender Events")&amp;":"&amp;ADDRESS(1000,COLUMN(),2,1),"")</f>
        <v>'Each Gender Events'!O$25:O$1000</v>
      </c>
      <c r="P14" t="str">
        <f ca="1">IFERROR(ADDRESS(MATCH(P11,'Each Gender Events'!$A:$A,0) + 1,COLUMN(),2,1,"Each Gender Events")&amp;":"&amp;ADDRESS(1000,COLUMN(),2,1),"")</f>
        <v/>
      </c>
      <c r="Q14" t="str">
        <f ca="1">IFERROR(ADDRESS(MATCH(Q11,'Each Gender Events'!$A:$A,0) + 1,COLUMN(),2,1,"Each Gender Events")&amp;":"&amp;ADDRESS(1000,COLUMN(),2,1),"")</f>
        <v>'Each Gender Events'!Q$9:Q$1000</v>
      </c>
      <c r="R14" t="str">
        <f ca="1">IFERROR(ADDRESS(MATCH(R11,'Each Gender Events'!$A:$A,0) + 1,COLUMN(),2,1,"Each Gender Events")&amp;":"&amp;ADDRESS(1000,COLUMN(),2,1),"")</f>
        <v>'Each Gender Events'!R$27:R$1000</v>
      </c>
      <c r="S14" t="str">
        <f ca="1">IFERROR(ADDRESS(MATCH(S11,'Each Gender Events'!$A:$A,0) + 1,COLUMN(),2,1,"Each Gender Events")&amp;":"&amp;ADDRESS(1000,COLUMN(),2,1),"")</f>
        <v/>
      </c>
      <c r="T14" t="str">
        <f ca="1">IFERROR(ADDRESS(MATCH(T11,'Each Gender Events'!$A:$A,0) + 1,COLUMN(),2,1,"Each Gender Events")&amp;":"&amp;ADDRESS(1000,COLUMN(),2,1),"")</f>
        <v>'Each Gender Events'!T$8:T$1000</v>
      </c>
      <c r="U14" t="str">
        <f ca="1">IFERROR(ADDRESS(MATCH(U11,'Each Gender Events'!$A:$A,0) + 1,COLUMN(),2,1,"Each Gender Events")&amp;":"&amp;ADDRESS(1000,COLUMN(),2,1),"")</f>
        <v>'Each Gender Events'!U$31:U$1000</v>
      </c>
      <c r="V14" t="str">
        <f ca="1">IFERROR(ADDRESS(MATCH(V11,'Each Gender Events'!$A:$A,0) + 1,COLUMN(),2,1,"Each Gender Events")&amp;":"&amp;ADDRESS(1000,COLUMN(),2,1),"")</f>
        <v>'Each Gender Events'!V$25:V$1000</v>
      </c>
      <c r="W14" t="str">
        <f ca="1">IFERROR(ADDRESS(MATCH(W11,'Each Gender Events'!$A:$A,0) + 1,COLUMN(),2,1,"Each Gender Events")&amp;":"&amp;ADDRESS(1000,COLUMN(),2,1),"")</f>
        <v>'Each Gender Events'!W$5:W$1000</v>
      </c>
      <c r="X14" t="str">
        <f ca="1">IFERROR(ADDRESS(MATCH(X11,'Each Gender Events'!$A:$A,0) + 1,COLUMN(),2,1,"Each Gender Events")&amp;":"&amp;ADDRESS(1000,COLUMN(),2,1),"")</f>
        <v/>
      </c>
      <c r="Y14" t="str">
        <f ca="1">IFERROR(ADDRESS(MATCH(Y11,'Each Gender Events'!$A:$A,0) + 1,COLUMN(),2,1,"Each Gender Events")&amp;":"&amp;ADDRESS(1000,COLUMN(),2,1),"")</f>
        <v>'Each Gender Events'!Y$5:Y$1000</v>
      </c>
      <c r="Z14" t="str">
        <f ca="1">IFERROR(ADDRESS(MATCH(Z11,'Each Gender Events'!$A:$A,0) + 1,COLUMN(),2,1,"Each Gender Events")&amp;":"&amp;ADDRESS(1000,COLUMN(),2,1),"")</f>
        <v>'Each Gender Events'!Z$16:Z$1000</v>
      </c>
      <c r="AA14" t="str">
        <f ca="1">IFERROR(ADDRESS(MATCH(AA11,'Each Gender Events'!$A:$A,0) + 1,COLUMN(),2,1,"Each Gender Events")&amp;":"&amp;ADDRESS(1000,COLUMN(),2,1),"")</f>
        <v>'Each Gender Events'!AA$20:AA$1000</v>
      </c>
      <c r="AB14" t="str">
        <f ca="1">IFERROR(ADDRESS(MATCH(AB11,'Each Gender Events'!$A:$A,0) + 1,COLUMN(),2,1,"Each Gender Events")&amp;":"&amp;ADDRESS(1000,COLUMN(),2,1),"")</f>
        <v/>
      </c>
      <c r="AC14" t="str">
        <f ca="1">IFERROR(ADDRESS(MATCH(AC11,'Each Gender Events'!$A:$A,0) + 1,COLUMN(),2,1,"Each Gender Events")&amp;":"&amp;ADDRESS(1000,COLUMN(),2,1),"")</f>
        <v>'Each Gender Events'!AC$8:AC$1000</v>
      </c>
      <c r="AD14" t="str">
        <f ca="1">IFERROR(ADDRESS(MATCH(AD11,'Each Gender Events'!$A:$A,0) + 1,COLUMN(),2,1,"Each Gender Events")&amp;":"&amp;ADDRESS(1000,COLUMN(),2,1),"")</f>
        <v>'Each Gender Events'!AD$9:AD$1000</v>
      </c>
      <c r="AE14" t="str">
        <f ca="1">IFERROR(ADDRESS(MATCH(AE11,'Each Gender Events'!$A:$A,0) + 1,COLUMN(),2,1,"Each Gender Events")&amp;":"&amp;ADDRESS(1000,COLUMN(),2,1),"")</f>
        <v>'Each Gender Events'!AE$4:AE$1000</v>
      </c>
      <c r="AF14" t="str">
        <f ca="1">IFERROR(ADDRESS(MATCH(AF11,'Each Gender Events'!$A:$A,0) + 1,COLUMN(),2,1,"Each Gender Events")&amp;":"&amp;ADDRESS(1000,COLUMN(),2,1),"")</f>
        <v>'Each Gender Events'!AF$16:AF$1000</v>
      </c>
      <c r="AG14" t="str">
        <f ca="1">IFERROR(ADDRESS(MATCH(AG11,'Each Gender Events'!$A:$A,0) + 1,COLUMN(),2,1,"Each Gender Events")&amp;":"&amp;ADDRESS(1000,COLUMN(),2,1),"")</f>
        <v/>
      </c>
      <c r="AH14" t="str">
        <f ca="1">IFERROR(ADDRESS(MATCH(AH11,'Each Gender Events'!$A:$A,0) + 1,COLUMN(),2,1,"Each Gender Events")&amp;":"&amp;ADDRESS(1000,COLUMN(),2,1),"")</f>
        <v>'Each Gender Events'!AH$19:AH$1000</v>
      </c>
      <c r="AI14" t="str">
        <f ca="1">IFERROR(ADDRESS(MATCH(AI11,'Each Gender Events'!$A:$A,0) + 1,COLUMN(),2,1,"Each Gender Events")&amp;":"&amp;ADDRESS(1000,COLUMN(),2,1),"")</f>
        <v>'Each Gender Events'!AI$5:AI$1000</v>
      </c>
      <c r="AJ14" t="str">
        <f ca="1">IFERROR(ADDRESS(MATCH(AJ11,'Each Gender Events'!$A:$A,0) + 1,COLUMN(),2,1,"Each Gender Events")&amp;":"&amp;ADDRESS(1000,COLUMN(),2,1),"")</f>
        <v/>
      </c>
      <c r="AK14" t="str">
        <f ca="1">IFERROR(ADDRESS(MATCH(AK11,'Each Gender Events'!$A:$A,0) + 1,COLUMN(),2,1,"Each Gender Events")&amp;":"&amp;ADDRESS(1000,COLUMN(),2,1),"")</f>
        <v>'Each Gender Events'!AK$5:AK$1000</v>
      </c>
      <c r="AL14" t="str">
        <f ca="1">IFERROR(ADDRESS(MATCH(AL11,'Each Gender Events'!$A:$A,0) + 1,COLUMN(),2,1,"Each Gender Events")&amp;":"&amp;ADDRESS(1000,COLUMN(),2,1),"")</f>
        <v>'Each Gender Events'!AL$19:AL$1000</v>
      </c>
      <c r="AM14" t="str">
        <f ca="1">IFERROR(ADDRESS(MATCH(AM11,'Each Gender Events'!$A:$A,0) + 1,COLUMN(),2,1,"Each Gender Events")&amp;":"&amp;ADDRESS(1000,COLUMN(),2,1),"")</f>
        <v>'Each Gender Events'!AM$29:AM$1000</v>
      </c>
    </row>
    <row r="15" spans="1:40" x14ac:dyDescent="0.3">
      <c r="A15" s="19" t="s">
        <v>128</v>
      </c>
      <c r="B15" s="26">
        <f>IF(B10 = 1, _xlfn.MAXIFS('Each Gender Events'!B:B, 'Each Gender Events'!B:B, "&lt;"&amp;B9), B9)</f>
        <v>6.0010010000000005</v>
      </c>
      <c r="C15" s="26">
        <f>IF(C10 = 1, _xlfn.MAXIFS('Each Gender Events'!C:C, 'Each Gender Events'!C:C, "&lt;"&amp;C9), C9)</f>
        <v>-1</v>
      </c>
      <c r="D15" s="26">
        <f>IF(D10 = 1, _xlfn.MAXIFS('Each Gender Events'!D:D, 'Each Gender Events'!D:D, "&lt;"&amp;D9), D9)</f>
        <v>5.500502</v>
      </c>
      <c r="E15" s="26">
        <f>IF(E10 = 1, _xlfn.MAXIFS('Each Gender Events'!E:E, 'Each Gender Events'!E:E, "&lt;"&amp;E9), E9)</f>
        <v>6.001001500000001</v>
      </c>
      <c r="F15" s="26">
        <f>IF(F10 = 1, _xlfn.MAXIFS('Each Gender Events'!F:F, 'Each Gender Events'!F:F, "&lt;"&amp;F9), F9)</f>
        <v>-1</v>
      </c>
      <c r="G15" s="26">
        <f>IF(G10 = 1, _xlfn.MAXIFS('Each Gender Events'!G:G, 'Each Gender Events'!G:G, "&lt;"&amp;G9), G9)</f>
        <v>2.5</v>
      </c>
      <c r="H15" s="26">
        <f>IF(H10 = 1, _xlfn.MAXIFS('Each Gender Events'!H:H, 'Each Gender Events'!H:H, "&lt;"&amp;H9), H9)</f>
        <v>1</v>
      </c>
      <c r="I15" s="26">
        <f>IF(I10 = 1, _xlfn.MAXIFS('Each Gender Events'!I:I, 'Each Gender Events'!I:I, "&lt;"&amp;I9), I9)</f>
        <v>0</v>
      </c>
      <c r="J15" s="26">
        <f>IF(J10 = 1, _xlfn.MAXIFS('Each Gender Events'!J:J, 'Each Gender Events'!J:J, "&lt;"&amp;J9), J9)</f>
        <v>5.0010010000000005</v>
      </c>
      <c r="K15" s="26">
        <f>IF(K10 = 1, _xlfn.MAXIFS('Each Gender Events'!K:K, 'Each Gender Events'!K:K, "&lt;"&amp;K9), K9)</f>
        <v>6.0010010000000005</v>
      </c>
      <c r="L15" s="26">
        <f>IF(L10 = 1, _xlfn.MAXIFS('Each Gender Events'!L:L, 'Each Gender Events'!L:L, "&lt;"&amp;L9), L9)</f>
        <v>1.5004999999999999</v>
      </c>
      <c r="M15" s="26">
        <f>IF(M10 = 1, _xlfn.MAXIFS('Each Gender Events'!M:M, 'Each Gender Events'!M:M, "&lt;"&amp;M9), M9)</f>
        <v>-1</v>
      </c>
      <c r="N15" s="26">
        <f>IF(N10 = 1, _xlfn.MAXIFS('Each Gender Events'!N:N, 'Each Gender Events'!N:N, "&lt;"&amp;N9), N9)</f>
        <v>1.5004999999999999</v>
      </c>
      <c r="O15" s="26">
        <f>IF(O10 = 1, _xlfn.MAXIFS('Each Gender Events'!O:O, 'Each Gender Events'!O:O, "&lt;"&amp;O9), O9)</f>
        <v>3.5000010000000001</v>
      </c>
      <c r="P15" s="26">
        <f>IF(P10 = 1, _xlfn.MAXIFS('Each Gender Events'!P:P, 'Each Gender Events'!P:P, "&lt;"&amp;P9), P9)</f>
        <v>-1</v>
      </c>
      <c r="Q15" s="26">
        <f>IF(Q10 = 1, _xlfn.MAXIFS('Each Gender Events'!Q:Q, 'Each Gender Events'!Q:Q, "&lt;"&amp;Q9), Q9)</f>
        <v>1.5004999999999999</v>
      </c>
      <c r="R15" s="26">
        <f>IF(R10 = 1, _xlfn.MAXIFS('Each Gender Events'!R:R, 'Each Gender Events'!R:R, "&lt;"&amp;R9), R9)</f>
        <v>5.0009999999999994</v>
      </c>
      <c r="S15" s="26">
        <f>IF(S10 = 1, _xlfn.MAXIFS('Each Gender Events'!S:S, 'Each Gender Events'!S:S, "&lt;"&amp;S9), S9)</f>
        <v>-1</v>
      </c>
      <c r="T15" s="26">
        <f>IF(T10 = 1, _xlfn.MAXIFS('Each Gender Events'!T:T, 'Each Gender Events'!T:T, "&lt;"&amp;T9), T9)</f>
        <v>4.5005009999999999</v>
      </c>
      <c r="U15" s="26">
        <f>IF(U10 = 1, _xlfn.MAXIFS('Each Gender Events'!U:U, 'Each Gender Events'!U:U, "&lt;"&amp;U9), U9)</f>
        <v>1</v>
      </c>
      <c r="V15" s="26">
        <f>IF(V10 = 1, _xlfn.MAXIFS('Each Gender Events'!V:V, 'Each Gender Events'!V:V, "&lt;"&amp;V9), V9)</f>
        <v>1</v>
      </c>
      <c r="W15" s="26">
        <f>IF(W10 = 1, _xlfn.MAXIFS('Each Gender Events'!W:W, 'Each Gender Events'!W:W, "&lt;"&amp;W9), W9)</f>
        <v>1</v>
      </c>
      <c r="X15" s="26">
        <f>IF(X10 = 1, _xlfn.MAXIFS('Each Gender Events'!X:X, 'Each Gender Events'!X:X, "&lt;"&amp;X9), X9)</f>
        <v>-1</v>
      </c>
      <c r="Y15" s="26">
        <f>IF(Y10 = 1, _xlfn.MAXIFS('Each Gender Events'!Y:Y, 'Each Gender Events'!Y:Y, "&lt;"&amp;Y9), Y9)</f>
        <v>1</v>
      </c>
      <c r="Z15" s="26">
        <f>IF(Z10 = 1, _xlfn.MAXIFS('Each Gender Events'!Z:Z, 'Each Gender Events'!Z:Z, "&lt;"&amp;Z9), Z9)</f>
        <v>2</v>
      </c>
      <c r="AA15" s="26">
        <f>IF(AA10 = 1, _xlfn.MAXIFS('Each Gender Events'!AA:AA, 'Each Gender Events'!AA:AA, "&lt;"&amp;AA9), AA9)</f>
        <v>6.001001500000001</v>
      </c>
      <c r="AB15" s="26">
        <f>IF(AB10 = 1, _xlfn.MAXIFS('Each Gender Events'!AB:AB, 'Each Gender Events'!AB:AB, "&lt;"&amp;AB9), AB9)</f>
        <v>-1</v>
      </c>
      <c r="AC15" s="26">
        <f>IF(AC10 = 1, _xlfn.MAXIFS('Each Gender Events'!AC:AC, 'Each Gender Events'!AC:AC, "&lt;"&amp;AC9), AC9)</f>
        <v>5.0010010000000005</v>
      </c>
      <c r="AD15" s="26">
        <f>IF(AD10 = 1, _xlfn.MAXIFS('Each Gender Events'!AD:AD, 'Each Gender Events'!AD:AD, "&lt;"&amp;AD9), AD9)</f>
        <v>0</v>
      </c>
      <c r="AE15" s="26">
        <f>IF(AE10 = 1, _xlfn.MAXIFS('Each Gender Events'!AE:AE, 'Each Gender Events'!AE:AE, "&lt;"&amp;AE9), AE9)</f>
        <v>1</v>
      </c>
      <c r="AF15" s="26">
        <f>IF(AF10 = 1, _xlfn.MAXIFS('Each Gender Events'!AF:AF, 'Each Gender Events'!AF:AF, "&lt;"&amp;AF9), AF9)</f>
        <v>1.0000005000000001</v>
      </c>
      <c r="AG15" s="26">
        <f>IF(AG10 = 1, _xlfn.MAXIFS('Each Gender Events'!AG:AG, 'Each Gender Events'!AG:AG, "&lt;"&amp;AG9), AG9)</f>
        <v>-1</v>
      </c>
      <c r="AH15" s="26">
        <f>IF(AH10 = 1, _xlfn.MAXIFS('Each Gender Events'!AH:AH, 'Each Gender Events'!AH:AH, "&lt;"&amp;AH9), AH9)</f>
        <v>3.5005009999999999</v>
      </c>
      <c r="AI15" s="26">
        <f>IF(AI10 = 1, _xlfn.MAXIFS('Each Gender Events'!AI:AI, 'Each Gender Events'!AI:AI, "&lt;"&amp;AI9), AI9)</f>
        <v>5.0010010000000005</v>
      </c>
      <c r="AJ15" s="26">
        <f>IF(AJ10 = 1, _xlfn.MAXIFS('Each Gender Events'!AJ:AJ, 'Each Gender Events'!AJ:AJ, "&lt;"&amp;AJ9), AJ9)</f>
        <v>-1</v>
      </c>
      <c r="AK15" s="26">
        <f>IF(AK10 = 1, _xlfn.MAXIFS('Each Gender Events'!AK:AK, 'Each Gender Events'!AK:AK, "&lt;"&amp;AK9), AK9)</f>
        <v>5.0010010000000005</v>
      </c>
      <c r="AL15" s="26">
        <f>IF(AL10 = 1, _xlfn.MAXIFS('Each Gender Events'!AL:AL, 'Each Gender Events'!AL:AL, "&lt;"&amp;AL9), AL9)</f>
        <v>8.0010019999999997</v>
      </c>
      <c r="AM15" s="26">
        <f>IF(AM10 = 1, _xlfn.MAXIFS('Each Gender Events'!AM:AM, 'Each Gender Events'!AM:AM, "&lt;"&amp;AM9), AM9)</f>
        <v>6.0000020000000003</v>
      </c>
    </row>
    <row r="16" spans="1:40" x14ac:dyDescent="0.3">
      <c r="A16" s="19" t="s">
        <v>129</v>
      </c>
      <c r="B16" s="26">
        <f>IF(B10=1,COUNTIF('Each Gender Events'!B:B,"="&amp;B15),B10-1)</f>
        <v>1</v>
      </c>
      <c r="C16" s="26">
        <f>IF(C10=1,COUNTIF('Each Gender Events'!C:C,"="&amp;C15),C10-1)</f>
        <v>-2</v>
      </c>
      <c r="D16" s="26">
        <f>IF(D10=1,COUNTIF('Each Gender Events'!D:D,"="&amp;D15),D10-1)</f>
        <v>1</v>
      </c>
      <c r="E16" s="26">
        <f>IF(E10=1,COUNTIF('Each Gender Events'!E:E,"="&amp;E15),E10-1)</f>
        <v>1</v>
      </c>
      <c r="F16" s="26">
        <f>IF(F10=1,COUNTIF('Each Gender Events'!F:F,"="&amp;F15),F10-1)</f>
        <v>-2</v>
      </c>
      <c r="G16" s="26">
        <f>IF(G10=1,COUNTIF('Each Gender Events'!G:G,"="&amp;G15),G10-1)</f>
        <v>1</v>
      </c>
      <c r="H16" s="26">
        <f>IF(H10=1,COUNTIF('Each Gender Events'!H:H,"="&amp;H15),H10-1)</f>
        <v>1</v>
      </c>
      <c r="I16" s="26">
        <f>IF(I10=1,COUNTIF('Each Gender Events'!I:I,"="&amp;I15),I10-1)</f>
        <v>26</v>
      </c>
      <c r="J16" s="26">
        <f>IF(J10=1,COUNTIF('Each Gender Events'!J:J,"="&amp;J15),J10-1)</f>
        <v>1</v>
      </c>
      <c r="K16" s="26">
        <f>IF(K10=1,COUNTIF('Each Gender Events'!K:K,"="&amp;K15),K10-1)</f>
        <v>1</v>
      </c>
      <c r="L16" s="26">
        <f>IF(L10=1,COUNTIF('Each Gender Events'!L:L,"="&amp;L15),L10-1)</f>
        <v>1</v>
      </c>
      <c r="M16" s="26">
        <f>IF(M10=1,COUNTIF('Each Gender Events'!M:M,"="&amp;M15),M10-1)</f>
        <v>-2</v>
      </c>
      <c r="N16" s="26">
        <f>IF(N10=1,COUNTIF('Each Gender Events'!N:N,"="&amp;N15),N10-1)</f>
        <v>1</v>
      </c>
      <c r="O16" s="26">
        <f>IF(O10=1,COUNTIF('Each Gender Events'!O:O,"="&amp;O15),O10-1)</f>
        <v>1</v>
      </c>
      <c r="P16" s="26">
        <f>IF(P10=1,COUNTIF('Each Gender Events'!P:P,"="&amp;P15),P10-1)</f>
        <v>-2</v>
      </c>
      <c r="Q16" s="26">
        <f>IF(Q10=1,COUNTIF('Each Gender Events'!Q:Q,"="&amp;Q15),Q10-1)</f>
        <v>1</v>
      </c>
      <c r="R16" s="26">
        <f>IF(R10=1,COUNTIF('Each Gender Events'!R:R,"="&amp;R15),R10-1)</f>
        <v>1</v>
      </c>
      <c r="S16" s="26">
        <f>IF(S10=1,COUNTIF('Each Gender Events'!S:S,"="&amp;S15),S10-1)</f>
        <v>-2</v>
      </c>
      <c r="T16" s="26">
        <f>IF(T10=1,COUNTIF('Each Gender Events'!T:T,"="&amp;T15),T10-1)</f>
        <v>1</v>
      </c>
      <c r="U16" s="26">
        <f>IF(U10=1,COUNTIF('Each Gender Events'!U:U,"="&amp;U15),U10-1)</f>
        <v>1</v>
      </c>
      <c r="V16" s="26">
        <f>IF(V10=1,COUNTIF('Each Gender Events'!V:V,"="&amp;V15),V10-1)</f>
        <v>1</v>
      </c>
      <c r="W16" s="26">
        <f>IF(W10=1,COUNTIF('Each Gender Events'!W:W,"="&amp;W15),W10-1)</f>
        <v>1</v>
      </c>
      <c r="X16" s="26">
        <f>IF(X10=1,COUNTIF('Each Gender Events'!X:X,"="&amp;X15),X10-1)</f>
        <v>-2</v>
      </c>
      <c r="Y16" s="26">
        <f>IF(Y10=1,COUNTIF('Each Gender Events'!Y:Y,"="&amp;Y15),Y10-1)</f>
        <v>1</v>
      </c>
      <c r="Z16" s="26">
        <f>IF(Z10=1,COUNTIF('Each Gender Events'!Z:Z,"="&amp;Z15),Z10-1)</f>
        <v>1</v>
      </c>
      <c r="AA16" s="26">
        <f>IF(AA10=1,COUNTIF('Each Gender Events'!AA:AA,"="&amp;AA15),AA10-1)</f>
        <v>1</v>
      </c>
      <c r="AB16" s="26">
        <f>IF(AB10=1,COUNTIF('Each Gender Events'!AB:AB,"="&amp;AB15),AB10-1)</f>
        <v>-2</v>
      </c>
      <c r="AC16" s="26">
        <f>IF(AC10=1,COUNTIF('Each Gender Events'!AC:AC,"="&amp;AC15),AC10-1)</f>
        <v>1</v>
      </c>
      <c r="AD16" s="26">
        <f>IF(AD10=1,COUNTIF('Each Gender Events'!AD:AD,"="&amp;AD15),AD10-1)</f>
        <v>26</v>
      </c>
      <c r="AE16" s="26">
        <f>IF(AE10=1,COUNTIF('Each Gender Events'!AE:AE,"="&amp;AE15),AE10-1)</f>
        <v>1</v>
      </c>
      <c r="AF16" s="26">
        <f>IF(AF10=1,COUNTIF('Each Gender Events'!AF:AF,"="&amp;AF15),AF10-1)</f>
        <v>1</v>
      </c>
      <c r="AG16" s="26">
        <f>IF(AG10=1,COUNTIF('Each Gender Events'!AG:AG,"="&amp;AG15),AG10-1)</f>
        <v>-2</v>
      </c>
      <c r="AH16" s="26">
        <f>IF(AH10=1,COUNTIF('Each Gender Events'!AH:AH,"="&amp;AH15),AH10-1)</f>
        <v>1</v>
      </c>
      <c r="AI16" s="26">
        <f>IF(AI10=1,COUNTIF('Each Gender Events'!AI:AI,"="&amp;AI15),AI10-1)</f>
        <v>1</v>
      </c>
      <c r="AJ16" s="26">
        <f>IF(AJ10=1,COUNTIF('Each Gender Events'!AJ:AJ,"="&amp;AJ15),AJ10-1)</f>
        <v>-2</v>
      </c>
      <c r="AK16" s="26">
        <f>IF(AK10=1,COUNTIF('Each Gender Events'!AK:AK,"="&amp;AK15),AK10-1)</f>
        <v>1</v>
      </c>
      <c r="AL16" s="26">
        <f>IF(AL10=1,COUNTIF('Each Gender Events'!AL:AL,"="&amp;AL15),AL10-1)</f>
        <v>1</v>
      </c>
      <c r="AM16" s="26">
        <f>IF(AM10=1,COUNTIF('Each Gender Events'!AM:AM,"="&amp;AM15),AM10-1)</f>
        <v>1</v>
      </c>
    </row>
    <row r="17" spans="1:39" x14ac:dyDescent="0.3">
      <c r="A17" s="19" t="s">
        <v>130</v>
      </c>
      <c r="B17" s="26" t="str" cm="1">
        <f t="array" aca="1" ref="B17" ca="1">IF(B15&gt;0, IF(B10 &gt; 1, IF(B15&gt;0, INDIRECT(ADDRESS(MATCH(B15,INDIRECT(B14),0)+B13-1,1,4,TRUE,"Each Gender Events")), ""), INDIRECT(ADDRESS(MATCH(B15,'Each Gender Events'!B:B,0),1,4,TRUE,"Each Gender Events"))), "")</f>
        <v>FRA</v>
      </c>
      <c r="C17" s="26" t="str" cm="1">
        <f t="array" aca="1" ref="C17" ca="1">IF(C15&gt;0, IF(C10 &gt; 1, IF(C15&gt;0, INDIRECT(ADDRESS(MATCH(C15,INDIRECT(C14),0)+C13-1,1,4,TRUE,"Each Gender Events")), ""), INDIRECT(ADDRESS(MATCH(C15,'Each Gender Events'!C:C,0),1,4,TRUE,"Each Gender Events"))), "")</f>
        <v/>
      </c>
      <c r="D17" s="26" t="str" cm="1">
        <f t="array" aca="1" ref="D17" ca="1">IF(D15&gt;0, IF(D10 &gt; 1, IF(D15&gt;0, INDIRECT(ADDRESS(MATCH(D15,INDIRECT(D14),0)+D13-1,1,4,TRUE,"Each Gender Events")), ""), INDIRECT(ADDRESS(MATCH(D15,'Each Gender Events'!D:D,0),1,4,TRUE,"Each Gender Events"))), "")</f>
        <v>AUT</v>
      </c>
      <c r="E17" s="26" t="str" cm="1">
        <f t="array" aca="1" ref="E17" ca="1">IF(E15&gt;0, IF(E10 &gt; 1, IF(E15&gt;0, INDIRECT(ADDRESS(MATCH(E15,INDIRECT(E14),0)+E13-1,1,4,TRUE,"Each Gender Events")), ""), INDIRECT(ADDRESS(MATCH(E15,'Each Gender Events'!E:E,0),1,4,TRUE,"Each Gender Events"))), "")</f>
        <v>FRA</v>
      </c>
      <c r="F17" s="26" t="str" cm="1">
        <f t="array" aca="1" ref="F17" ca="1">IF(F15&gt;0, IF(F10 &gt; 1, IF(F15&gt;0, INDIRECT(ADDRESS(MATCH(F15,INDIRECT(F14),0)+F13-1,1,4,TRUE,"Each Gender Events")), ""), INDIRECT(ADDRESS(MATCH(F15,'Each Gender Events'!F:F,0),1,4,TRUE,"Each Gender Events"))), "")</f>
        <v/>
      </c>
      <c r="G17" s="26" t="str" cm="1">
        <f t="array" aca="1" ref="G17" ca="1">IF(G15&gt;0, IF(G10 &gt; 1, IF(G15&gt;0, INDIRECT(ADDRESS(MATCH(G15,INDIRECT(G14),0)+G13-1,1,4,TRUE,"Each Gender Events")), ""), INDIRECT(ADDRESS(MATCH(G15,'Each Gender Events'!G:G,0),1,4,TRUE,"Each Gender Events"))), "")</f>
        <v>ROC</v>
      </c>
      <c r="H17" s="26" t="str" cm="1">
        <f t="array" aca="1" ref="H17" ca="1">IF(H15&gt;0, IF(H10 &gt; 1, IF(H15&gt;0, INDIRECT(ADDRESS(MATCH(H15,INDIRECT(H14),0)+H13-1,1,4,TRUE,"Each Gender Events")), ""), INDIRECT(ADDRESS(MATCH(H15,'Each Gender Events'!H:H,0),1,4,TRUE,"Each Gender Events"))), "")</f>
        <v>CAN</v>
      </c>
      <c r="I17" s="26" t="str" cm="1">
        <f t="array" aca="1" ref="I17" ca="1">IF(I15&gt;0, IF(I10 &gt; 1, IF(I15&gt;0, INDIRECT(ADDRESS(MATCH(I15,INDIRECT(I14),0)+I13-1,1,4,TRUE,"Each Gender Events")), ""), INDIRECT(ADDRESS(MATCH(I15,'Each Gender Events'!I:I,0),1,4,TRUE,"Each Gender Events"))), "")</f>
        <v/>
      </c>
      <c r="J17" s="26" t="str" cm="1">
        <f t="array" aca="1" ref="J17" ca="1">IF(J15&gt;0, IF(J10 &gt; 1, IF(J15&gt;0, INDIRECT(ADDRESS(MATCH(J15,INDIRECT(J14),0)+J13-1,1,4,TRUE,"Each Gender Events")), ""), INDIRECT(ADDRESS(MATCH(J15,'Each Gender Events'!J:J,0),1,4,TRUE,"Each Gender Events"))), "")</f>
        <v>GER</v>
      </c>
      <c r="K17" s="26" t="str" cm="1">
        <f t="array" aca="1" ref="K17" ca="1">IF(K15&gt;0, IF(K10 &gt; 1, IF(K15&gt;0, INDIRECT(ADDRESS(MATCH(K15,INDIRECT(K14),0)+K13-1,1,4,TRUE,"Each Gender Events")), ""), INDIRECT(ADDRESS(MATCH(K15,'Each Gender Events'!K:K,0),1,4,TRUE,"Each Gender Events"))), "")</f>
        <v>FIN</v>
      </c>
      <c r="L17" s="26" t="str" cm="1">
        <f t="array" aca="1" ref="L17" ca="1">IF(L15&gt;0, IF(L10 &gt; 1, IF(L15&gt;0, INDIRECT(ADDRESS(MATCH(L15,INDIRECT(L14),0)+L13-1,1,4,TRUE,"Each Gender Events")), ""), INDIRECT(ADDRESS(MATCH(L15,'Each Gender Events'!L:L,0),1,4,TRUE,"Each Gender Events"))), "")</f>
        <v>ITA</v>
      </c>
      <c r="M17" s="26" t="str" cm="1">
        <f t="array" aca="1" ref="M17" ca="1">IF(M15&gt;0, IF(M10 &gt; 1, IF(M15&gt;0, INDIRECT(ADDRESS(MATCH(M15,INDIRECT(M14),0)+M13-1,1,4,TRUE,"Each Gender Events")), ""), INDIRECT(ADDRESS(MATCH(M15,'Each Gender Events'!M:M,0),1,4,TRUE,"Each Gender Events"))), "")</f>
        <v/>
      </c>
      <c r="N17" s="26" t="str" cm="1">
        <f t="array" aca="1" ref="N17" ca="1">IF(N15&gt;0, IF(N10 &gt; 1, IF(N15&gt;0, INDIRECT(ADDRESS(MATCH(N15,INDIRECT(N14),0)+N13-1,1,4,TRUE,"Each Gender Events")), ""), INDIRECT(ADDRESS(MATCH(N15,'Each Gender Events'!N:N,0),1,4,TRUE,"Each Gender Events"))), "")</f>
        <v>ITA</v>
      </c>
      <c r="O17" s="26" t="str" cm="1">
        <f t="array" aca="1" ref="O17" ca="1">IF(O15&gt;0, IF(O10 &gt; 1, IF(O15&gt;0, INDIRECT(ADDRESS(MATCH(O15,INDIRECT(O14),0)+O13-1,1,4,TRUE,"Each Gender Events")), ""), INDIRECT(ADDRESS(MATCH(O15,'Each Gender Events'!O:O,0),1,4,TRUE,"Each Gender Events"))), "")</f>
        <v>JPN</v>
      </c>
      <c r="P17" s="26" t="str" cm="1">
        <f t="array" aca="1" ref="P17" ca="1">IF(P15&gt;0, IF(P10 &gt; 1, IF(P15&gt;0, INDIRECT(ADDRESS(MATCH(P15,INDIRECT(P14),0)+P13-1,1,4,TRUE,"Each Gender Events")), ""), INDIRECT(ADDRESS(MATCH(P15,'Each Gender Events'!P:P,0),1,4,TRUE,"Each Gender Events"))), "")</f>
        <v/>
      </c>
      <c r="Q17" s="26" t="str" cm="1">
        <f t="array" aca="1" ref="Q17" ca="1">IF(Q15&gt;0, IF(Q10 &gt; 1, IF(Q15&gt;0, INDIRECT(ADDRESS(MATCH(Q15,INDIRECT(Q14),0)+Q13-1,1,4,TRUE,"Each Gender Events")), ""), INDIRECT(ADDRESS(MATCH(Q15,'Each Gender Events'!Q:Q,0),1,4,TRUE,"Each Gender Events"))), "")</f>
        <v>FRA</v>
      </c>
      <c r="R17" s="26" t="str" cm="1">
        <f t="array" aca="1" ref="R17" ca="1">IF(R15&gt;0, IF(R10 &gt; 1, IF(R15&gt;0, INDIRECT(ADDRESS(MATCH(R15,INDIRECT(R14),0)+R13-1,1,4,TRUE,"Each Gender Events")), ""), INDIRECT(ADDRESS(MATCH(R15,'Each Gender Events'!R:R,0),1,4,TRUE,"Each Gender Events"))), "")</f>
        <v>SWE</v>
      </c>
      <c r="S17" s="26" t="str" cm="1">
        <f t="array" aca="1" ref="S17" ca="1">IF(S15&gt;0, IF(S10 &gt; 1, IF(S15&gt;0, INDIRECT(ADDRESS(MATCH(S15,INDIRECT(S14),0)+S13-1,1,4,TRUE,"Each Gender Events")), ""), INDIRECT(ADDRESS(MATCH(S15,'Each Gender Events'!S:S,0),1,4,TRUE,"Each Gender Events"))), "")</f>
        <v/>
      </c>
      <c r="T17" s="26" t="str" cm="1">
        <f t="array" aca="1" ref="T17" ca="1">IF(T15&gt;0, IF(T10 &gt; 1, IF(T15&gt;0, INDIRECT(ADDRESS(MATCH(T15,INDIRECT(T14),0)+T13-1,1,4,TRUE,"Each Gender Events")), ""), INDIRECT(ADDRESS(MATCH(T15,'Each Gender Events'!T:T,0),1,4,TRUE,"Each Gender Events"))), "")</f>
        <v>USA</v>
      </c>
      <c r="U17" s="26" t="str" cm="1">
        <f t="array" aca="1" ref="U17" ca="1">IF(U15&gt;0, IF(U10 &gt; 1, IF(U15&gt;0, INDIRECT(ADDRESS(MATCH(U15,INDIRECT(U14),0)+U13-1,1,4,TRUE,"Each Gender Events")), ""), INDIRECT(ADDRESS(MATCH(U15,'Each Gender Events'!U:U,0),1,4,TRUE,"Each Gender Events"))), "")</f>
        <v>FIN</v>
      </c>
      <c r="V17" s="26" t="str" cm="1">
        <f t="array" aca="1" ref="V17" ca="1">IF(V15&gt;0, IF(V10 &gt; 1, IF(V15&gt;0, INDIRECT(ADDRESS(MATCH(V15,INDIRECT(V14),0)+V13-1,1,4,TRUE,"Each Gender Events")), ""), INDIRECT(ADDRESS(MATCH(V15,'Each Gender Events'!V:V,0),1,4,TRUE,"Each Gender Events"))), "")</f>
        <v>SVK</v>
      </c>
      <c r="W17" s="26" t="str" cm="1">
        <f t="array" aca="1" ref="W17" ca="1">IF(W15&gt;0, IF(W10 &gt; 1, IF(W15&gt;0, INDIRECT(ADDRESS(MATCH(W15,INDIRECT(W14),0)+W13-1,1,4,TRUE,"Each Gender Events")), ""), INDIRECT(ADDRESS(MATCH(W15,'Each Gender Events'!W:W,0),1,4,TRUE,"Each Gender Events"))), "")</f>
        <v>ITA</v>
      </c>
      <c r="X17" s="26" t="str" cm="1">
        <f t="array" aca="1" ref="X17" ca="1">IF(X15&gt;0, IF(X10 &gt; 1, IF(X15&gt;0, INDIRECT(ADDRESS(MATCH(X15,INDIRECT(X14),0)+X13-1,1,4,TRUE,"Each Gender Events")), ""), INDIRECT(ADDRESS(MATCH(X15,'Each Gender Events'!X:X,0),1,4,TRUE,"Each Gender Events"))), "")</f>
        <v/>
      </c>
      <c r="Y17" s="26" t="str" cm="1">
        <f t="array" aca="1" ref="Y17" ca="1">IF(Y15&gt;0, IF(Y10 &gt; 1, IF(Y15&gt;0, INDIRECT(ADDRESS(MATCH(Y15,INDIRECT(Y14),0)+Y13-1,1,4,TRUE,"Each Gender Events")), ""), INDIRECT(ADDRESS(MATCH(Y15,'Each Gender Events'!Y:Y,0),1,4,TRUE,"Each Gender Events"))), "")</f>
        <v>ROC</v>
      </c>
      <c r="Z17" s="26" t="str" cm="1">
        <f t="array" aca="1" ref="Z17" ca="1">IF(Z15&gt;0, IF(Z10 &gt; 1, IF(Z15&gt;0, INDIRECT(ADDRESS(MATCH(Z15,INDIRECT(Z14),0)+Z13-1,1,4,TRUE,"Each Gender Events")), ""), INDIRECT(ADDRESS(MATCH(Z15,'Each Gender Events'!Z:Z,0),1,4,TRUE,"Each Gender Events"))), "")</f>
        <v>JPN</v>
      </c>
      <c r="AA17" s="26" t="str" cm="1">
        <f t="array" aca="1" ref="AA17" ca="1">IF(AA15&gt;0, IF(AA10 &gt; 1, IF(AA15&gt;0, INDIRECT(ADDRESS(MATCH(AA15,INDIRECT(AA14),0)+AA13-1,1,4,TRUE,"Each Gender Events")), ""), INDIRECT(ADDRESS(MATCH(AA15,'Each Gender Events'!AA:AA,0),1,4,TRUE,"Each Gender Events"))), "")</f>
        <v>ITA</v>
      </c>
      <c r="AB17" s="26" t="str" cm="1">
        <f t="array" aca="1" ref="AB17" ca="1">IF(AB15&gt;0, IF(AB10 &gt; 1, IF(AB15&gt;0, INDIRECT(ADDRESS(MATCH(AB15,INDIRECT(AB14),0)+AB13-1,1,4,TRUE,"Each Gender Events")), ""), INDIRECT(ADDRESS(MATCH(AB15,'Each Gender Events'!AB:AB,0),1,4,TRUE,"Each Gender Events"))), "")</f>
        <v/>
      </c>
      <c r="AC17" s="26" t="str" cm="1">
        <f t="array" aca="1" ref="AC17" ca="1">IF(AC15&gt;0, IF(AC10 &gt; 1, IF(AC15&gt;0, INDIRECT(ADDRESS(MATCH(AC15,INDIRECT(AC14),0)+AC13-1,1,4,TRUE,"Each Gender Events")), ""), INDIRECT(ADDRESS(MATCH(AC15,'Each Gender Events'!AC:AC,0),1,4,TRUE,"Each Gender Events"))), "")</f>
        <v>KOR</v>
      </c>
      <c r="AD17" s="26" t="str" cm="1">
        <f t="array" aca="1" ref="AD17" ca="1">IF(AD15&gt;0, IF(AD10 &gt; 1, IF(AD15&gt;0, INDIRECT(ADDRESS(MATCH(AD15,INDIRECT(AD14),0)+AD13-1,1,4,TRUE,"Each Gender Events")), ""), INDIRECT(ADDRESS(MATCH(AD15,'Each Gender Events'!AD:AD,0),1,4,TRUE,"Each Gender Events"))), "")</f>
        <v/>
      </c>
      <c r="AE17" s="26" t="str" cm="1">
        <f t="array" aca="1" ref="AE17" ca="1">IF(AE15&gt;0, IF(AE10 &gt; 1, IF(AE15&gt;0, INDIRECT(ADDRESS(MATCH(AE15,INDIRECT(AE14),0)+AE13-1,1,4,TRUE,"Each Gender Events")), ""), INDIRECT(ADDRESS(MATCH(AE15,'Each Gender Events'!AE:AE,0),1,4,TRUE,"Each Gender Events"))), "")</f>
        <v>NED</v>
      </c>
      <c r="AF17" s="26" t="str" cm="1">
        <f t="array" aca="1" ref="AF17" ca="1">IF(AF15&gt;0, IF(AF10 &gt; 1, IF(AF15&gt;0, INDIRECT(ADDRESS(MATCH(AF15,INDIRECT(AF14),0)+AF13-1,1,4,TRUE,"Each Gender Events")), ""), INDIRECT(ADDRESS(MATCH(AF15,'Each Gender Events'!AF:AF,0),1,4,TRUE,"Each Gender Events"))), "")</f>
        <v>ROC</v>
      </c>
      <c r="AG17" s="26" t="str" cm="1">
        <f t="array" aca="1" ref="AG17" ca="1">IF(AG15&gt;0, IF(AG10 &gt; 1, IF(AG15&gt;0, INDIRECT(ADDRESS(MATCH(AG15,INDIRECT(AG14),0)+AG13-1,1,4,TRUE,"Each Gender Events")), ""), INDIRECT(ADDRESS(MATCH(AG15,'Each Gender Events'!AG:AG,0),1,4,TRUE,"Each Gender Events"))), "")</f>
        <v/>
      </c>
      <c r="AH17" s="26" t="str" cm="1">
        <f t="array" aca="1" ref="AH17" ca="1">IF(AH15&gt;0, IF(AH10 &gt; 1, IF(AH15&gt;0, INDIRECT(ADDRESS(MATCH(AH15,INDIRECT(AH14),0)+AH13-1,1,4,TRUE,"Each Gender Events")), ""), INDIRECT(ADDRESS(MATCH(AH15,'Each Gender Events'!AH:AH,0),1,4,TRUE,"Each Gender Events"))), "")</f>
        <v>SLO</v>
      </c>
      <c r="AI17" s="26" t="str" cm="1">
        <f t="array" aca="1" ref="AI17" ca="1">IF(AI15&gt;0, IF(AI10 &gt; 1, IF(AI15&gt;0, INDIRECT(ADDRESS(MATCH(AI15,INDIRECT(AI14),0)+AI13-1,1,4,TRUE,"Each Gender Events")), ""), INDIRECT(ADDRESS(MATCH(AI15,'Each Gender Events'!AI:AI,0),1,4,TRUE,"Each Gender Events"))), "")</f>
        <v>NZL</v>
      </c>
      <c r="AJ17" s="26" t="str" cm="1">
        <f t="array" aca="1" ref="AJ17" ca="1">IF(AJ15&gt;0, IF(AJ10 &gt; 1, IF(AJ15&gt;0, INDIRECT(ADDRESS(MATCH(AJ15,INDIRECT(AJ14),0)+AJ13-1,1,4,TRUE,"Each Gender Events")), ""), INDIRECT(ADDRESS(MATCH(AJ15,'Each Gender Events'!AJ:AJ,0),1,4,TRUE,"Each Gender Events"))), "")</f>
        <v/>
      </c>
      <c r="AK17" s="26" t="str" cm="1">
        <f t="array" aca="1" ref="AK17" ca="1">IF(AK15&gt;0, IF(AK10 &gt; 1, IF(AK15&gt;0, INDIRECT(ADDRESS(MATCH(AK15,INDIRECT(AK14),0)+AK13-1,1,4,TRUE,"Each Gender Events")), ""), INDIRECT(ADDRESS(MATCH(AK15,'Each Gender Events'!AK:AK,0),1,4,TRUE,"Each Gender Events"))), "")</f>
        <v>CHN</v>
      </c>
      <c r="AL17" s="26" t="str" cm="1">
        <f t="array" aca="1" ref="AL17" ca="1">IF(AL15&gt;0, IF(AL10 &gt; 1, IF(AL15&gt;0, INDIRECT(ADDRESS(MATCH(AL15,INDIRECT(AL14),0)+AL13-1,1,4,TRUE,"Each Gender Events")), ""), INDIRECT(ADDRESS(MATCH(AL15,'Each Gender Events'!AL:AL,0),1,4,TRUE,"Each Gender Events"))), "")</f>
        <v>CAN</v>
      </c>
      <c r="AM17" s="26" t="str" cm="1">
        <f t="array" aca="1" ref="AM17" ca="1">IF(AM15&gt;0, IF(AM10 &gt; 1, IF(AM15&gt;0, INDIRECT(ADDRESS(MATCH(AM15,INDIRECT(AM14),0)+AM13-1,1,4,TRUE,"Each Gender Events")), ""), INDIRECT(ADDRESS(MATCH(AM15,'Each Gender Events'!AM:AM,0),1,4,TRUE,"Each Gender Events"))), "")</f>
        <v>KOR</v>
      </c>
    </row>
    <row r="18" spans="1:39" x14ac:dyDescent="0.3">
      <c r="A18" s="20" t="s">
        <v>122</v>
      </c>
      <c r="B18" s="27">
        <f ca="1">IFERROR(IF(B15 &lt;= 0, "", IF(B10=1, SUM(INDIRECT(ADDRESS(RIGHT($A17),2,1,1,"Medal Values")):INDIRECT(ADDRESS(B16-1+RIGHT($A17), 2, 1, 1, "Medal Values")))/B16,B12)),"")</f>
        <v>1</v>
      </c>
      <c r="C18" s="27" t="str">
        <f ca="1">IFERROR(IF(C15 &lt;= 0, "", IF(C10=1, SUM(INDIRECT(ADDRESS(RIGHT($A17),2,1,1,"Medal Values")):INDIRECT(ADDRESS(C16-1+RIGHT($A17), 2, 1, 1, "Medal Values")))/C16,C12)),"")</f>
        <v/>
      </c>
      <c r="D18" s="27">
        <f ca="1">IFERROR(IF(D15 &lt;= 0, "", IF(D10=1, SUM(INDIRECT(ADDRESS(RIGHT($A17),2,1,1,"Medal Values")):INDIRECT(ADDRESS(D16-1+RIGHT($A17), 2, 1, 1, "Medal Values")))/D16,D12)),"")</f>
        <v>1</v>
      </c>
      <c r="E18" s="27">
        <f ca="1">IFERROR(IF(E15 &lt;= 0, "", IF(E10=1, SUM(INDIRECT(ADDRESS(RIGHT($A17),2,1,1,"Medal Values")):INDIRECT(ADDRESS(E16-1+RIGHT($A17), 2, 1, 1, "Medal Values")))/E16,E12)),"")</f>
        <v>1</v>
      </c>
      <c r="F18" s="27" t="str">
        <f ca="1">IFERROR(IF(F15 &lt;= 0, "", IF(F10=1, SUM(INDIRECT(ADDRESS(RIGHT($A17),2,1,1,"Medal Values")):INDIRECT(ADDRESS(F16-1+RIGHT($A17), 2, 1, 1, "Medal Values")))/F16,F12)),"")</f>
        <v/>
      </c>
      <c r="G18" s="27">
        <f ca="1">IFERROR(IF(G15 &lt;= 0, "", IF(G10=1, SUM(INDIRECT(ADDRESS(RIGHT($A17),2,1,1,"Medal Values")):INDIRECT(ADDRESS(G16-1+RIGHT($A17), 2, 1, 1, "Medal Values")))/G16,G12)),"")</f>
        <v>1</v>
      </c>
      <c r="H18" s="27">
        <f ca="1">IFERROR(IF(H15 &lt;= 0, "", IF(H10=1, SUM(INDIRECT(ADDRESS(RIGHT($A17),2,1,1,"Medal Values")):INDIRECT(ADDRESS(H16-1+RIGHT($A17), 2, 1, 1, "Medal Values")))/H16,H12)),"")</f>
        <v>1</v>
      </c>
      <c r="I18" s="27" t="str">
        <f ca="1">IFERROR(IF(I15 &lt;= 0, "", IF(I10=1, SUM(INDIRECT(ADDRESS(RIGHT($A17),2,1,1,"Medal Values")):INDIRECT(ADDRESS(I16-1+RIGHT($A17), 2, 1, 1, "Medal Values")))/I16,I12)),"")</f>
        <v/>
      </c>
      <c r="J18" s="27">
        <f ca="1">IFERROR(IF(J15 &lt;= 0, "", IF(J10=1, SUM(INDIRECT(ADDRESS(RIGHT($A17),2,1,1,"Medal Values")):INDIRECT(ADDRESS(J16-1+RIGHT($A17), 2, 1, 1, "Medal Values")))/J16,J12)),"")</f>
        <v>1</v>
      </c>
      <c r="K18" s="27">
        <f ca="1">IFERROR(IF(K15 &lt;= 0, "", IF(K10=1, SUM(INDIRECT(ADDRESS(RIGHT($A17),2,1,1,"Medal Values")):INDIRECT(ADDRESS(K16-1+RIGHT($A17), 2, 1, 1, "Medal Values")))/K16,K12)),"")</f>
        <v>1</v>
      </c>
      <c r="L18" s="27">
        <f ca="1">IFERROR(IF(L15 &lt;= 0, "", IF(L10=1, SUM(INDIRECT(ADDRESS(RIGHT($A17),2,1,1,"Medal Values")):INDIRECT(ADDRESS(L16-1+RIGHT($A17), 2, 1, 1, "Medal Values")))/L16,L12)),"")</f>
        <v>1</v>
      </c>
      <c r="M18" s="27" t="str">
        <f ca="1">IFERROR(IF(M15 &lt;= 0, "", IF(M10=1, SUM(INDIRECT(ADDRESS(RIGHT($A17),2,1,1,"Medal Values")):INDIRECT(ADDRESS(M16-1+RIGHT($A17), 2, 1, 1, "Medal Values")))/M16,M12)),"")</f>
        <v/>
      </c>
      <c r="N18" s="27">
        <f ca="1">IFERROR(IF(N15 &lt;= 0, "", IF(N10=1, SUM(INDIRECT(ADDRESS(RIGHT($A17),2,1,1,"Medal Values")):INDIRECT(ADDRESS(N16-1+RIGHT($A17), 2, 1, 1, "Medal Values")))/N16,N12)),"")</f>
        <v>1</v>
      </c>
      <c r="O18" s="27">
        <f ca="1">IFERROR(IF(O15 &lt;= 0, "", IF(O10=1, SUM(INDIRECT(ADDRESS(RIGHT($A17),2,1,1,"Medal Values")):INDIRECT(ADDRESS(O16-1+RIGHT($A17), 2, 1, 1, "Medal Values")))/O16,O12)),"")</f>
        <v>1</v>
      </c>
      <c r="P18" s="27" t="str">
        <f ca="1">IFERROR(IF(P15 &lt;= 0, "", IF(P10=1, SUM(INDIRECT(ADDRESS(RIGHT($A17),2,1,1,"Medal Values")):INDIRECT(ADDRESS(P16-1+RIGHT($A17), 2, 1, 1, "Medal Values")))/P16,P12)),"")</f>
        <v/>
      </c>
      <c r="Q18" s="27">
        <f ca="1">IFERROR(IF(Q15 &lt;= 0, "", IF(Q10=1, SUM(INDIRECT(ADDRESS(RIGHT($A17),2,1,1,"Medal Values")):INDIRECT(ADDRESS(Q16-1+RIGHT($A17), 2, 1, 1, "Medal Values")))/Q16,Q12)),"")</f>
        <v>1.5000005000000001</v>
      </c>
      <c r="R18" s="27">
        <f ca="1">IFERROR(IF(R15 &lt;= 0, "", IF(R10=1, SUM(INDIRECT(ADDRESS(RIGHT($A17),2,1,1,"Medal Values")):INDIRECT(ADDRESS(R16-1+RIGHT($A17), 2, 1, 1, "Medal Values")))/R16,R12)),"")</f>
        <v>1</v>
      </c>
      <c r="S18" s="27" t="str">
        <f ca="1">IFERROR(IF(S15 &lt;= 0, "", IF(S10=1, SUM(INDIRECT(ADDRESS(RIGHT($A17),2,1,1,"Medal Values")):INDIRECT(ADDRESS(S16-1+RIGHT($A17), 2, 1, 1, "Medal Values")))/S16,S12)),"")</f>
        <v/>
      </c>
      <c r="T18" s="27">
        <f ca="1">IFERROR(IF(T15 &lt;= 0, "", IF(T10=1, SUM(INDIRECT(ADDRESS(RIGHT($A17),2,1,1,"Medal Values")):INDIRECT(ADDRESS(T16-1+RIGHT($A17), 2, 1, 1, "Medal Values")))/T16,T12)),"")</f>
        <v>1</v>
      </c>
      <c r="U18" s="27">
        <f ca="1">IFERROR(IF(U15 &lt;= 0, "", IF(U10=1, SUM(INDIRECT(ADDRESS(RIGHT($A17),2,1,1,"Medal Values")):INDIRECT(ADDRESS(U16-1+RIGHT($A17), 2, 1, 1, "Medal Values")))/U16,U12)),"")</f>
        <v>1</v>
      </c>
      <c r="V18" s="27">
        <f ca="1">IFERROR(IF(V15 &lt;= 0, "", IF(V10=1, SUM(INDIRECT(ADDRESS(RIGHT($A17),2,1,1,"Medal Values")):INDIRECT(ADDRESS(V16-1+RIGHT($A17), 2, 1, 1, "Medal Values")))/V16,V12)),"")</f>
        <v>1</v>
      </c>
      <c r="W18" s="27">
        <f ca="1">IFERROR(IF(W15 &lt;= 0, "", IF(W10=1, SUM(INDIRECT(ADDRESS(RIGHT($A17),2,1,1,"Medal Values")):INDIRECT(ADDRESS(W16-1+RIGHT($A17), 2, 1, 1, "Medal Values")))/W16,W12)),"")</f>
        <v>1</v>
      </c>
      <c r="X18" s="27" t="str">
        <f ca="1">IFERROR(IF(X15 &lt;= 0, "", IF(X10=1, SUM(INDIRECT(ADDRESS(RIGHT($A17),2,1,1,"Medal Values")):INDIRECT(ADDRESS(X16-1+RIGHT($A17), 2, 1, 1, "Medal Values")))/X16,X12)),"")</f>
        <v/>
      </c>
      <c r="Y18" s="27">
        <f ca="1">IFERROR(IF(Y15 &lt;= 0, "", IF(Y10=1, SUM(INDIRECT(ADDRESS(RIGHT($A17),2,1,1,"Medal Values")):INDIRECT(ADDRESS(Y16-1+RIGHT($A17), 2, 1, 1, "Medal Values")))/Y16,Y12)),"")</f>
        <v>1</v>
      </c>
      <c r="Z18" s="27">
        <f ca="1">IFERROR(IF(Z15 &lt;= 0, "", IF(Z10=1, SUM(INDIRECT(ADDRESS(RIGHT($A17),2,1,1,"Medal Values")):INDIRECT(ADDRESS(Z16-1+RIGHT($A17), 2, 1, 1, "Medal Values")))/Z16,Z12)),"")</f>
        <v>1</v>
      </c>
      <c r="AA18" s="27">
        <f ca="1">IFERROR(IF(AA15 &lt;= 0, "", IF(AA10=1, SUM(INDIRECT(ADDRESS(RIGHT($A17),2,1,1,"Medal Values")):INDIRECT(ADDRESS(AA16-1+RIGHT($A17), 2, 1, 1, "Medal Values")))/AA16,AA12)),"")</f>
        <v>1</v>
      </c>
      <c r="AB18" s="27" t="str">
        <f ca="1">IFERROR(IF(AB15 &lt;= 0, "", IF(AB10=1, SUM(INDIRECT(ADDRESS(RIGHT($A17),2,1,1,"Medal Values")):INDIRECT(ADDRESS(AB16-1+RIGHT($A17), 2, 1, 1, "Medal Values")))/AB16,AB12)),"")</f>
        <v/>
      </c>
      <c r="AC18" s="27">
        <f ca="1">IFERROR(IF(AC15 &lt;= 0, "", IF(AC10=1, SUM(INDIRECT(ADDRESS(RIGHT($A17),2,1,1,"Medal Values")):INDIRECT(ADDRESS(AC16-1+RIGHT($A17), 2, 1, 1, "Medal Values")))/AC16,AC12)),"")</f>
        <v>1</v>
      </c>
      <c r="AD18" s="27" t="str">
        <f ca="1">IFERROR(IF(AD15 &lt;= 0, "", IF(AD10=1, SUM(INDIRECT(ADDRESS(RIGHT($A17),2,1,1,"Medal Values")):INDIRECT(ADDRESS(AD16-1+RIGHT($A17), 2, 1, 1, "Medal Values")))/AD16,AD12)),"")</f>
        <v/>
      </c>
      <c r="AE18" s="27">
        <f ca="1">IFERROR(IF(AE15 &lt;= 0, "", IF(AE10=1, SUM(INDIRECT(ADDRESS(RIGHT($A17),2,1,1,"Medal Values")):INDIRECT(ADDRESS(AE16-1+RIGHT($A17), 2, 1, 1, "Medal Values")))/AE16,AE12)),"")</f>
        <v>1</v>
      </c>
      <c r="AF18" s="27">
        <f ca="1">IFERROR(IF(AF15 &lt;= 0, "", IF(AF10=1, SUM(INDIRECT(ADDRESS(RIGHT($A17),2,1,1,"Medal Values")):INDIRECT(ADDRESS(AF16-1+RIGHT($A17), 2, 1, 1, "Medal Values")))/AF16,AF12)),"")</f>
        <v>1</v>
      </c>
      <c r="AG18" s="27" t="str">
        <f ca="1">IFERROR(IF(AG15 &lt;= 0, "", IF(AG10=1, SUM(INDIRECT(ADDRESS(RIGHT($A17),2,1,1,"Medal Values")):INDIRECT(ADDRESS(AG16-1+RIGHT($A17), 2, 1, 1, "Medal Values")))/AG16,AG12)),"")</f>
        <v/>
      </c>
      <c r="AH18" s="27">
        <f ca="1">IFERROR(IF(AH15 &lt;= 0, "", IF(AH10=1, SUM(INDIRECT(ADDRESS(RIGHT($A17),2,1,1,"Medal Values")):INDIRECT(ADDRESS(AH16-1+RIGHT($A17), 2, 1, 1, "Medal Values")))/AH16,AH12)),"")</f>
        <v>1</v>
      </c>
      <c r="AI18" s="27">
        <f ca="1">IFERROR(IF(AI15 &lt;= 0, "", IF(AI10=1, SUM(INDIRECT(ADDRESS(RIGHT($A17),2,1,1,"Medal Values")):INDIRECT(ADDRESS(AI16-1+RIGHT($A17), 2, 1, 1, "Medal Values")))/AI16,AI12)),"")</f>
        <v>1.5000005000000001</v>
      </c>
      <c r="AJ18" s="27" t="str">
        <f ca="1">IFERROR(IF(AJ15 &lt;= 0, "", IF(AJ10=1, SUM(INDIRECT(ADDRESS(RIGHT($A17),2,1,1,"Medal Values")):INDIRECT(ADDRESS(AJ16-1+RIGHT($A17), 2, 1, 1, "Medal Values")))/AJ16,AJ12)),"")</f>
        <v/>
      </c>
      <c r="AK18" s="27">
        <f ca="1">IFERROR(IF(AK15 &lt;= 0, "", IF(AK10=1, SUM(INDIRECT(ADDRESS(RIGHT($A17),2,1,1,"Medal Values")):INDIRECT(ADDRESS(AK16-1+RIGHT($A17), 2, 1, 1, "Medal Values")))/AK16,AK12)),"")</f>
        <v>1</v>
      </c>
      <c r="AL18" s="27">
        <f ca="1">IFERROR(IF(AL15 &lt;= 0, "", IF(AL10=1, SUM(INDIRECT(ADDRESS(RIGHT($A17),2,1,1,"Medal Values")):INDIRECT(ADDRESS(AL16-1+RIGHT($A17), 2, 1, 1, "Medal Values")))/AL16,AL12)),"")</f>
        <v>1</v>
      </c>
      <c r="AM18" s="27">
        <f ca="1">IFERROR(IF(AM15 &lt;= 0, "", IF(AM10=1, SUM(INDIRECT(ADDRESS(RIGHT($A17),2,1,1,"Medal Values")):INDIRECT(ADDRESS(AM16-1+RIGHT($A17), 2, 1, 1, "Medal Values")))/AM16,AM12)),"")</f>
        <v>1</v>
      </c>
    </row>
    <row r="19" spans="1:39" hidden="1" x14ac:dyDescent="0.3">
      <c r="A19" s="19" t="s">
        <v>123</v>
      </c>
      <c r="B19">
        <f ca="1">IFERROR(MATCH(B17,'Each Gender Events'!$A:$A,0) + 1, "")</f>
        <v>14</v>
      </c>
      <c r="C19" t="str">
        <f ca="1">IFERROR(MATCH(C17,'Each Gender Events'!$A:$A,0) + 1, "")</f>
        <v/>
      </c>
      <c r="D19">
        <f ca="1">IFERROR(MATCH(D17,'Each Gender Events'!$A:$A,0) + 1, "")</f>
        <v>5</v>
      </c>
      <c r="E19">
        <f ca="1">IFERROR(MATCH(E17,'Each Gender Events'!$A:$A,0) + 1, "")</f>
        <v>14</v>
      </c>
      <c r="F19" t="str">
        <f ca="1">IFERROR(MATCH(F17,'Each Gender Events'!$A:$A,0) + 1, "")</f>
        <v/>
      </c>
      <c r="G19">
        <f ca="1">IFERROR(MATCH(G17,'Each Gender Events'!$A:$A,0) + 1, "")</f>
        <v>25</v>
      </c>
      <c r="H19">
        <f ca="1">IFERROR(MATCH(H17,'Each Gender Events'!$A:$A,0) + 1, "")</f>
        <v>8</v>
      </c>
      <c r="I19" t="str">
        <f ca="1">IFERROR(MATCH(I17,'Each Gender Events'!$A:$A,0) + 1, "")</f>
        <v/>
      </c>
      <c r="J19">
        <f ca="1">IFERROR(MATCH(J17,'Each Gender Events'!$A:$A,0) + 1, "")</f>
        <v>16</v>
      </c>
      <c r="K19">
        <f ca="1">IFERROR(MATCH(K17,'Each Gender Events'!$A:$A,0) + 1, "")</f>
        <v>13</v>
      </c>
      <c r="L19">
        <f ca="1">IFERROR(MATCH(L17,'Each Gender Events'!$A:$A,0) + 1, "")</f>
        <v>18</v>
      </c>
      <c r="M19" t="str">
        <f ca="1">IFERROR(MATCH(M17,'Each Gender Events'!$A:$A,0) + 1, "")</f>
        <v/>
      </c>
      <c r="N19">
        <f ca="1">IFERROR(MATCH(N17,'Each Gender Events'!$A:$A,0) + 1, "")</f>
        <v>18</v>
      </c>
      <c r="O19">
        <f ca="1">IFERROR(MATCH(O17,'Each Gender Events'!$A:$A,0) + 1, "")</f>
        <v>19</v>
      </c>
      <c r="P19" t="str">
        <f ca="1">IFERROR(MATCH(P17,'Each Gender Events'!$A:$A,0) + 1, "")</f>
        <v/>
      </c>
      <c r="Q19">
        <f ca="1">IFERROR(MATCH(Q17,'Each Gender Events'!$A:$A,0) + 1, "")</f>
        <v>14</v>
      </c>
      <c r="R19">
        <f ca="1">IFERROR(MATCH(R17,'Each Gender Events'!$A:$A,0) + 1, "")</f>
        <v>29</v>
      </c>
      <c r="S19" t="str">
        <f ca="1">IFERROR(MATCH(S17,'Each Gender Events'!$A:$A,0) + 1, "")</f>
        <v/>
      </c>
      <c r="T19">
        <f ca="1">IFERROR(MATCH(T17,'Each Gender Events'!$A:$A,0) + 1, "")</f>
        <v>31</v>
      </c>
      <c r="U19">
        <f ca="1">IFERROR(MATCH(U17,'Each Gender Events'!$A:$A,0) + 1, "")</f>
        <v>13</v>
      </c>
      <c r="V19">
        <f ca="1">IFERROR(MATCH(V17,'Each Gender Events'!$A:$A,0) + 1, "")</f>
        <v>28</v>
      </c>
      <c r="W19">
        <f ca="1">IFERROR(MATCH(W17,'Each Gender Events'!$A:$A,0) + 1, "")</f>
        <v>18</v>
      </c>
      <c r="X19" t="str">
        <f ca="1">IFERROR(MATCH(X17,'Each Gender Events'!$A:$A,0) + 1, "")</f>
        <v/>
      </c>
      <c r="Y19">
        <f ca="1">IFERROR(MATCH(Y17,'Each Gender Events'!$A:$A,0) + 1, "")</f>
        <v>25</v>
      </c>
      <c r="Z19">
        <f ca="1">IFERROR(MATCH(Z17,'Each Gender Events'!$A:$A,0) + 1, "")</f>
        <v>19</v>
      </c>
      <c r="AA19">
        <f ca="1">IFERROR(MATCH(AA17,'Each Gender Events'!$A:$A,0) + 1, "")</f>
        <v>18</v>
      </c>
      <c r="AB19" t="str">
        <f ca="1">IFERROR(MATCH(AB17,'Each Gender Events'!$A:$A,0) + 1, "")</f>
        <v/>
      </c>
      <c r="AC19">
        <f ca="1">IFERROR(MATCH(AC17,'Each Gender Events'!$A:$A,0) + 1, "")</f>
        <v>20</v>
      </c>
      <c r="AD19" t="str">
        <f ca="1">IFERROR(MATCH(AD17,'Each Gender Events'!$A:$A,0) + 1, "")</f>
        <v/>
      </c>
      <c r="AE19">
        <f ca="1">IFERROR(MATCH(AE17,'Each Gender Events'!$A:$A,0) + 1, "")</f>
        <v>21</v>
      </c>
      <c r="AF19">
        <f ca="1">IFERROR(MATCH(AF17,'Each Gender Events'!$A:$A,0) + 1, "")</f>
        <v>25</v>
      </c>
      <c r="AG19" t="str">
        <f ca="1">IFERROR(MATCH(AG17,'Each Gender Events'!$A:$A,0) + 1, "")</f>
        <v/>
      </c>
      <c r="AH19">
        <f ca="1">IFERROR(MATCH(AH17,'Each Gender Events'!$A:$A,0) + 1, "")</f>
        <v>26</v>
      </c>
      <c r="AI19">
        <f ca="1">IFERROR(MATCH(AI17,'Each Gender Events'!$A:$A,0) + 1, "")</f>
        <v>23</v>
      </c>
      <c r="AJ19" t="str">
        <f ca="1">IFERROR(MATCH(AJ17,'Each Gender Events'!$A:$A,0) + 1, "")</f>
        <v/>
      </c>
      <c r="AK19">
        <f ca="1">IFERROR(MATCH(AK17,'Each Gender Events'!$A:$A,0) + 1, "")</f>
        <v>9</v>
      </c>
      <c r="AL19">
        <f ca="1">IFERROR(MATCH(AL17,'Each Gender Events'!$A:$A,0) + 1, "")</f>
        <v>8</v>
      </c>
      <c r="AM19">
        <f ca="1">IFERROR(MATCH(AM17,'Each Gender Events'!$A:$A,0) + 1, "")</f>
        <v>20</v>
      </c>
    </row>
    <row r="20" spans="1:39" hidden="1" x14ac:dyDescent="0.3">
      <c r="A20" s="19" t="s">
        <v>124</v>
      </c>
      <c r="B20" t="str">
        <f ca="1">IFERROR(ADDRESS(MATCH(B17,'Each Gender Events'!$A:$A,0) + 1,COLUMN(),2,1,"Each Gender Events")&amp;":"&amp;ADDRESS(1000,COLUMN(),2,1),"")</f>
        <v>'Each Gender Events'!B$14:B$1000</v>
      </c>
      <c r="C20" t="str">
        <f ca="1">IFERROR(ADDRESS(MATCH(C17,'Each Gender Events'!$A:$A,0) + 1,COLUMN(),2,1,"Each Gender Events")&amp;":"&amp;ADDRESS(1000,COLUMN(),2,1),"")</f>
        <v/>
      </c>
      <c r="D20" t="str">
        <f ca="1">IFERROR(ADDRESS(MATCH(D17,'Each Gender Events'!$A:$A,0) + 1,COLUMN(),2,1,"Each Gender Events")&amp;":"&amp;ADDRESS(1000,COLUMN(),2,1),"")</f>
        <v>'Each Gender Events'!D$5:D$1000</v>
      </c>
      <c r="E20" t="str">
        <f ca="1">IFERROR(ADDRESS(MATCH(E17,'Each Gender Events'!$A:$A,0) + 1,COLUMN(),2,1,"Each Gender Events")&amp;":"&amp;ADDRESS(1000,COLUMN(),2,1),"")</f>
        <v>'Each Gender Events'!E$14:E$1000</v>
      </c>
      <c r="F20" t="str">
        <f ca="1">IFERROR(ADDRESS(MATCH(F17,'Each Gender Events'!$A:$A,0) + 1,COLUMN(),2,1,"Each Gender Events")&amp;":"&amp;ADDRESS(1000,COLUMN(),2,1),"")</f>
        <v/>
      </c>
      <c r="G20" t="str">
        <f ca="1">IFERROR(ADDRESS(MATCH(G17,'Each Gender Events'!$A:$A,0) + 1,COLUMN(),2,1,"Each Gender Events")&amp;":"&amp;ADDRESS(1000,COLUMN(),2,1),"")</f>
        <v>'Each Gender Events'!G$25:G$1000</v>
      </c>
      <c r="H20" t="str">
        <f ca="1">IFERROR(ADDRESS(MATCH(H17,'Each Gender Events'!$A:$A,0) + 1,COLUMN(),2,1,"Each Gender Events")&amp;":"&amp;ADDRESS(1000,COLUMN(),2,1),"")</f>
        <v>'Each Gender Events'!H$8:H$1000</v>
      </c>
      <c r="I20" t="str">
        <f ca="1">IFERROR(ADDRESS(MATCH(I17,'Each Gender Events'!$A:$A,0) + 1,COLUMN(),2,1,"Each Gender Events")&amp;":"&amp;ADDRESS(1000,COLUMN(),2,1),"")</f>
        <v/>
      </c>
      <c r="J20" t="str">
        <f ca="1">IFERROR(ADDRESS(MATCH(J17,'Each Gender Events'!$A:$A,0) + 1,COLUMN(),2,1,"Each Gender Events")&amp;":"&amp;ADDRESS(1000,COLUMN(),2,1),"")</f>
        <v>'Each Gender Events'!J$16:J$1000</v>
      </c>
      <c r="K20" t="str">
        <f ca="1">IFERROR(ADDRESS(MATCH(K17,'Each Gender Events'!$A:$A,0) + 1,COLUMN(),2,1,"Each Gender Events")&amp;":"&amp;ADDRESS(1000,COLUMN(),2,1),"")</f>
        <v>'Each Gender Events'!K$13:K$1000</v>
      </c>
      <c r="L20" t="str">
        <f ca="1">IFERROR(ADDRESS(MATCH(L17,'Each Gender Events'!$A:$A,0) + 1,COLUMN(),2,1,"Each Gender Events")&amp;":"&amp;ADDRESS(1000,COLUMN(),2,1),"")</f>
        <v>'Each Gender Events'!L$18:L$1000</v>
      </c>
      <c r="M20" t="str">
        <f ca="1">IFERROR(ADDRESS(MATCH(M17,'Each Gender Events'!$A:$A,0) + 1,COLUMN(),2,1,"Each Gender Events")&amp;":"&amp;ADDRESS(1000,COLUMN(),2,1),"")</f>
        <v/>
      </c>
      <c r="N20" t="str">
        <f ca="1">IFERROR(ADDRESS(MATCH(N17,'Each Gender Events'!$A:$A,0) + 1,COLUMN(),2,1,"Each Gender Events")&amp;":"&amp;ADDRESS(1000,COLUMN(),2,1),"")</f>
        <v>'Each Gender Events'!N$18:N$1000</v>
      </c>
      <c r="O20" t="str">
        <f ca="1">IFERROR(ADDRESS(MATCH(O17,'Each Gender Events'!$A:$A,0) + 1,COLUMN(),2,1,"Each Gender Events")&amp;":"&amp;ADDRESS(1000,COLUMN(),2,1),"")</f>
        <v>'Each Gender Events'!O$19:O$1000</v>
      </c>
      <c r="P20" t="str">
        <f ca="1">IFERROR(ADDRESS(MATCH(P17,'Each Gender Events'!$A:$A,0) + 1,COLUMN(),2,1,"Each Gender Events")&amp;":"&amp;ADDRESS(1000,COLUMN(),2,1),"")</f>
        <v/>
      </c>
      <c r="Q20" t="str">
        <f ca="1">IFERROR(ADDRESS(MATCH(Q17,'Each Gender Events'!$A:$A,0) + 1,COLUMN(),2,1,"Each Gender Events")&amp;":"&amp;ADDRESS(1000,COLUMN(),2,1),"")</f>
        <v>'Each Gender Events'!Q$14:Q$1000</v>
      </c>
      <c r="R20" t="str">
        <f ca="1">IFERROR(ADDRESS(MATCH(R17,'Each Gender Events'!$A:$A,0) + 1,COLUMN(),2,1,"Each Gender Events")&amp;":"&amp;ADDRESS(1000,COLUMN(),2,1),"")</f>
        <v>'Each Gender Events'!R$29:R$1000</v>
      </c>
      <c r="S20" t="str">
        <f ca="1">IFERROR(ADDRESS(MATCH(S17,'Each Gender Events'!$A:$A,0) + 1,COLUMN(),2,1,"Each Gender Events")&amp;":"&amp;ADDRESS(1000,COLUMN(),2,1),"")</f>
        <v/>
      </c>
      <c r="T20" t="str">
        <f ca="1">IFERROR(ADDRESS(MATCH(T17,'Each Gender Events'!$A:$A,0) + 1,COLUMN(),2,1,"Each Gender Events")&amp;":"&amp;ADDRESS(1000,COLUMN(),2,1),"")</f>
        <v>'Each Gender Events'!T$31:T$1000</v>
      </c>
      <c r="U20" t="str">
        <f ca="1">IFERROR(ADDRESS(MATCH(U17,'Each Gender Events'!$A:$A,0) + 1,COLUMN(),2,1,"Each Gender Events")&amp;":"&amp;ADDRESS(1000,COLUMN(),2,1),"")</f>
        <v>'Each Gender Events'!U$13:U$1000</v>
      </c>
      <c r="V20" t="str">
        <f ca="1">IFERROR(ADDRESS(MATCH(V17,'Each Gender Events'!$A:$A,0) + 1,COLUMN(),2,1,"Each Gender Events")&amp;":"&amp;ADDRESS(1000,COLUMN(),2,1),"")</f>
        <v>'Each Gender Events'!V$28:V$1000</v>
      </c>
      <c r="W20" t="str">
        <f ca="1">IFERROR(ADDRESS(MATCH(W17,'Each Gender Events'!$A:$A,0) + 1,COLUMN(),2,1,"Each Gender Events")&amp;":"&amp;ADDRESS(1000,COLUMN(),2,1),"")</f>
        <v>'Each Gender Events'!W$18:W$1000</v>
      </c>
      <c r="X20" t="str">
        <f ca="1">IFERROR(ADDRESS(MATCH(X17,'Each Gender Events'!$A:$A,0) + 1,COLUMN(),2,1,"Each Gender Events")&amp;":"&amp;ADDRESS(1000,COLUMN(),2,1),"")</f>
        <v/>
      </c>
      <c r="Y20" t="str">
        <f ca="1">IFERROR(ADDRESS(MATCH(Y17,'Each Gender Events'!$A:$A,0) + 1,COLUMN(),2,1,"Each Gender Events")&amp;":"&amp;ADDRESS(1000,COLUMN(),2,1),"")</f>
        <v>'Each Gender Events'!Y$25:Y$1000</v>
      </c>
      <c r="Z20" t="str">
        <f ca="1">IFERROR(ADDRESS(MATCH(Z17,'Each Gender Events'!$A:$A,0) + 1,COLUMN(),2,1,"Each Gender Events")&amp;":"&amp;ADDRESS(1000,COLUMN(),2,1),"")</f>
        <v>'Each Gender Events'!Z$19:Z$1000</v>
      </c>
      <c r="AA20" t="str">
        <f ca="1">IFERROR(ADDRESS(MATCH(AA17,'Each Gender Events'!$A:$A,0) + 1,COLUMN(),2,1,"Each Gender Events")&amp;":"&amp;ADDRESS(1000,COLUMN(),2,1),"")</f>
        <v>'Each Gender Events'!AA$18:AA$1000</v>
      </c>
      <c r="AB20" t="str">
        <f ca="1">IFERROR(ADDRESS(MATCH(AB17,'Each Gender Events'!$A:$A,0) + 1,COLUMN(),2,1,"Each Gender Events")&amp;":"&amp;ADDRESS(1000,COLUMN(),2,1),"")</f>
        <v/>
      </c>
      <c r="AC20" t="str">
        <f ca="1">IFERROR(ADDRESS(MATCH(AC17,'Each Gender Events'!$A:$A,0) + 1,COLUMN(),2,1,"Each Gender Events")&amp;":"&amp;ADDRESS(1000,COLUMN(),2,1),"")</f>
        <v>'Each Gender Events'!AC$20:AC$1000</v>
      </c>
      <c r="AD20" t="str">
        <f ca="1">IFERROR(ADDRESS(MATCH(AD17,'Each Gender Events'!$A:$A,0) + 1,COLUMN(),2,1,"Each Gender Events")&amp;":"&amp;ADDRESS(1000,COLUMN(),2,1),"")</f>
        <v/>
      </c>
      <c r="AE20" t="str">
        <f ca="1">IFERROR(ADDRESS(MATCH(AE17,'Each Gender Events'!$A:$A,0) + 1,COLUMN(),2,1,"Each Gender Events")&amp;":"&amp;ADDRESS(1000,COLUMN(),2,1),"")</f>
        <v>'Each Gender Events'!AE$21:AE$1000</v>
      </c>
      <c r="AF20" t="str">
        <f ca="1">IFERROR(ADDRESS(MATCH(AF17,'Each Gender Events'!$A:$A,0) + 1,COLUMN(),2,1,"Each Gender Events")&amp;":"&amp;ADDRESS(1000,COLUMN(),2,1),"")</f>
        <v>'Each Gender Events'!AF$25:AF$1000</v>
      </c>
      <c r="AG20" t="str">
        <f ca="1">IFERROR(ADDRESS(MATCH(AG17,'Each Gender Events'!$A:$A,0) + 1,COLUMN(),2,1,"Each Gender Events")&amp;":"&amp;ADDRESS(1000,COLUMN(),2,1),"")</f>
        <v/>
      </c>
      <c r="AH20" t="str">
        <f ca="1">IFERROR(ADDRESS(MATCH(AH17,'Each Gender Events'!$A:$A,0) + 1,COLUMN(),2,1,"Each Gender Events")&amp;":"&amp;ADDRESS(1000,COLUMN(),2,1),"")</f>
        <v>'Each Gender Events'!AH$26:AH$1000</v>
      </c>
      <c r="AI20" t="str">
        <f ca="1">IFERROR(ADDRESS(MATCH(AI17,'Each Gender Events'!$A:$A,0) + 1,COLUMN(),2,1,"Each Gender Events")&amp;":"&amp;ADDRESS(1000,COLUMN(),2,1),"")</f>
        <v>'Each Gender Events'!AI$23:AI$1000</v>
      </c>
      <c r="AJ20" t="str">
        <f ca="1">IFERROR(ADDRESS(MATCH(AJ17,'Each Gender Events'!$A:$A,0) + 1,COLUMN(),2,1,"Each Gender Events")&amp;":"&amp;ADDRESS(1000,COLUMN(),2,1),"")</f>
        <v/>
      </c>
      <c r="AK20" t="str">
        <f ca="1">IFERROR(ADDRESS(MATCH(AK17,'Each Gender Events'!$A:$A,0) + 1,COLUMN(),2,1,"Each Gender Events")&amp;":"&amp;ADDRESS(1000,COLUMN(),2,1),"")</f>
        <v>'Each Gender Events'!AK$9:AK$1000</v>
      </c>
      <c r="AL20" t="str">
        <f ca="1">IFERROR(ADDRESS(MATCH(AL17,'Each Gender Events'!$A:$A,0) + 1,COLUMN(),2,1,"Each Gender Events")&amp;":"&amp;ADDRESS(1000,COLUMN(),2,1),"")</f>
        <v>'Each Gender Events'!AL$8:AL$1000</v>
      </c>
      <c r="AM20" t="str">
        <f ca="1">IFERROR(ADDRESS(MATCH(AM17,'Each Gender Events'!$A:$A,0) + 1,COLUMN(),2,1,"Each Gender Events")&amp;":"&amp;ADDRESS(1000,COLUMN(),2,1),"")</f>
        <v>'Each Gender Events'!AM$20:AM$1000</v>
      </c>
    </row>
    <row r="21" spans="1:39" s="30" customFormat="1" x14ac:dyDescent="0.3">
      <c r="A21" s="28" t="s">
        <v>131</v>
      </c>
      <c r="B21" s="29">
        <f t="shared" ref="B21" si="0">IF(B16 = 1, -1, B15)</f>
        <v>-1</v>
      </c>
      <c r="C21" s="29">
        <f t="shared" ref="C21:AM21" si="1">IF(C16 = 1, -1, C15)</f>
        <v>-1</v>
      </c>
      <c r="D21" s="29">
        <f>IF(D16 = 1, -1, D15)</f>
        <v>-1</v>
      </c>
      <c r="E21" s="29">
        <f t="shared" si="1"/>
        <v>-1</v>
      </c>
      <c r="F21" s="29">
        <f t="shared" si="1"/>
        <v>-1</v>
      </c>
      <c r="G21" s="29">
        <f t="shared" si="1"/>
        <v>-1</v>
      </c>
      <c r="H21" s="29">
        <f t="shared" si="1"/>
        <v>-1</v>
      </c>
      <c r="I21" s="29">
        <f t="shared" si="1"/>
        <v>0</v>
      </c>
      <c r="J21" s="29">
        <f t="shared" si="1"/>
        <v>-1</v>
      </c>
      <c r="K21" s="29">
        <f t="shared" si="1"/>
        <v>-1</v>
      </c>
      <c r="L21" s="29">
        <f t="shared" si="1"/>
        <v>-1</v>
      </c>
      <c r="M21" s="29">
        <f t="shared" si="1"/>
        <v>-1</v>
      </c>
      <c r="N21" s="29">
        <f t="shared" si="1"/>
        <v>-1</v>
      </c>
      <c r="O21" s="29">
        <f t="shared" si="1"/>
        <v>-1</v>
      </c>
      <c r="P21" s="29">
        <f t="shared" si="1"/>
        <v>-1</v>
      </c>
      <c r="Q21" s="29">
        <f t="shared" si="1"/>
        <v>-1</v>
      </c>
      <c r="R21" s="29">
        <f t="shared" si="1"/>
        <v>-1</v>
      </c>
      <c r="S21" s="29">
        <f t="shared" si="1"/>
        <v>-1</v>
      </c>
      <c r="T21" s="29">
        <f t="shared" si="1"/>
        <v>-1</v>
      </c>
      <c r="U21" s="29">
        <f t="shared" si="1"/>
        <v>-1</v>
      </c>
      <c r="V21" s="29">
        <f t="shared" si="1"/>
        <v>-1</v>
      </c>
      <c r="W21" s="29">
        <f t="shared" si="1"/>
        <v>-1</v>
      </c>
      <c r="X21" s="29">
        <f t="shared" si="1"/>
        <v>-1</v>
      </c>
      <c r="Y21" s="29">
        <f t="shared" si="1"/>
        <v>-1</v>
      </c>
      <c r="Z21" s="29">
        <f t="shared" si="1"/>
        <v>-1</v>
      </c>
      <c r="AA21" s="29">
        <f t="shared" si="1"/>
        <v>-1</v>
      </c>
      <c r="AB21" s="29">
        <f t="shared" si="1"/>
        <v>-1</v>
      </c>
      <c r="AC21" s="29">
        <f t="shared" si="1"/>
        <v>-1</v>
      </c>
      <c r="AD21" s="29">
        <f t="shared" si="1"/>
        <v>0</v>
      </c>
      <c r="AE21" s="29">
        <f t="shared" si="1"/>
        <v>-1</v>
      </c>
      <c r="AF21" s="29">
        <f t="shared" si="1"/>
        <v>-1</v>
      </c>
      <c r="AG21" s="29">
        <f t="shared" si="1"/>
        <v>-1</v>
      </c>
      <c r="AH21" s="29">
        <f t="shared" si="1"/>
        <v>-1</v>
      </c>
      <c r="AI21" s="29">
        <f t="shared" si="1"/>
        <v>-1</v>
      </c>
      <c r="AJ21" s="29">
        <f t="shared" si="1"/>
        <v>-1</v>
      </c>
      <c r="AK21" s="29">
        <f>IF(AK16 = 1, -1, AK15)</f>
        <v>-1</v>
      </c>
      <c r="AL21" s="29">
        <f t="shared" si="1"/>
        <v>-1</v>
      </c>
      <c r="AM21" s="29">
        <f t="shared" si="1"/>
        <v>-1</v>
      </c>
    </row>
    <row r="22" spans="1:39" x14ac:dyDescent="0.3">
      <c r="A22" s="19" t="s">
        <v>132</v>
      </c>
      <c r="B22" s="26">
        <f>IF(B16=1,COUNTIF('Each Gender Events'!B:B,"="&amp;B21),B16-1)</f>
        <v>0</v>
      </c>
      <c r="C22" s="26">
        <f>IF(C16=1,COUNTIF('Each Gender Events'!C:C,"="&amp;C21),C16-1)</f>
        <v>-3</v>
      </c>
      <c r="D22" s="26">
        <f>IF(D16=1,COUNTIF('Each Gender Events'!D:D,"="&amp;D21),D16-1)</f>
        <v>0</v>
      </c>
      <c r="E22" s="26">
        <f>IF(E16=1,COUNTIF('Each Gender Events'!E:E,"="&amp;E21),E16-1)</f>
        <v>0</v>
      </c>
      <c r="F22" s="26">
        <f>IF(F16=1,COUNTIF('Each Gender Events'!F:F,"="&amp;F21),F16-1)</f>
        <v>-3</v>
      </c>
      <c r="G22" s="26">
        <f>IF(G16=1,COUNTIF('Each Gender Events'!G:G,"="&amp;G21),G16-1)</f>
        <v>0</v>
      </c>
      <c r="H22" s="26">
        <f>IF(H16=1,COUNTIF('Each Gender Events'!H:H,"="&amp;H21),H16-1)</f>
        <v>0</v>
      </c>
      <c r="I22" s="26">
        <f>IF(I16=1,COUNTIF('Each Gender Events'!I:I,"="&amp;I21),I16-1)</f>
        <v>25</v>
      </c>
      <c r="J22" s="26">
        <f>IF(J16=1,COUNTIF('Each Gender Events'!J:J,"="&amp;J21),J16-1)</f>
        <v>0</v>
      </c>
      <c r="K22" s="26">
        <f>IF(K16=1,COUNTIF('Each Gender Events'!K:K,"="&amp;K21),K16-1)</f>
        <v>0</v>
      </c>
      <c r="L22" s="26">
        <f>IF(L16=1,COUNTIF('Each Gender Events'!L:L,"="&amp;L21),L16-1)</f>
        <v>0</v>
      </c>
      <c r="M22" s="26">
        <f>IF(M16=1,COUNTIF('Each Gender Events'!M:M,"="&amp;M21),M16-1)</f>
        <v>-3</v>
      </c>
      <c r="N22" s="26">
        <f>IF(N16=1,COUNTIF('Each Gender Events'!N:N,"="&amp;N21),N16-1)</f>
        <v>0</v>
      </c>
      <c r="O22" s="26">
        <f>IF(O16=1,COUNTIF('Each Gender Events'!O:O,"="&amp;O21),O16-1)</f>
        <v>0</v>
      </c>
      <c r="P22" s="26">
        <f>IF(P16=1,COUNTIF('Each Gender Events'!P:P,"="&amp;P21),P16-1)</f>
        <v>-3</v>
      </c>
      <c r="Q22" s="26">
        <f>IF(Q16=1,COUNTIF('Each Gender Events'!Q:Q,"="&amp;Q21),Q16-1)</f>
        <v>0</v>
      </c>
      <c r="R22" s="26">
        <f>IF(R16=1,COUNTIF('Each Gender Events'!R:R,"="&amp;R21),R16-1)</f>
        <v>0</v>
      </c>
      <c r="S22" s="26">
        <f>IF(S16=1,COUNTIF('Each Gender Events'!S:S,"="&amp;S21),S16-1)</f>
        <v>-3</v>
      </c>
      <c r="T22" s="26">
        <f>IF(T16=1,COUNTIF('Each Gender Events'!T:T,"="&amp;T21),T16-1)</f>
        <v>0</v>
      </c>
      <c r="U22" s="26">
        <f>IF(U16=1,COUNTIF('Each Gender Events'!U:U,"="&amp;U21),U16-1)</f>
        <v>0</v>
      </c>
      <c r="V22" s="26">
        <f>IF(V16=1,COUNTIF('Each Gender Events'!V:V,"="&amp;V21),V16-1)</f>
        <v>0</v>
      </c>
      <c r="W22" s="26">
        <f>IF(W16=1,COUNTIF('Each Gender Events'!W:W,"="&amp;W21),W16-1)</f>
        <v>0</v>
      </c>
      <c r="X22" s="26">
        <f>IF(X16=1,COUNTIF('Each Gender Events'!X:X,"="&amp;X21),X16-1)</f>
        <v>-3</v>
      </c>
      <c r="Y22" s="26">
        <f>IF(Y16=1,COUNTIF('Each Gender Events'!Y:Y,"="&amp;Y21),Y16-1)</f>
        <v>0</v>
      </c>
      <c r="Z22" s="26">
        <f>IF(Z16=1,COUNTIF('Each Gender Events'!Z:Z,"="&amp;Z21),Z16-1)</f>
        <v>0</v>
      </c>
      <c r="AA22" s="26">
        <f>IF(AA16=1,COUNTIF('Each Gender Events'!AA:AA,"="&amp;AA21),AA16-1)</f>
        <v>0</v>
      </c>
      <c r="AB22" s="26">
        <f>IF(AB16=1,COUNTIF('Each Gender Events'!AB:AB,"="&amp;AB21),AB16-1)</f>
        <v>-3</v>
      </c>
      <c r="AC22" s="26">
        <f>IF(AC16=1,COUNTIF('Each Gender Events'!AC:AC,"="&amp;AC21),AC16-1)</f>
        <v>0</v>
      </c>
      <c r="AD22" s="26">
        <f>IF(AD16=1,COUNTIF('Each Gender Events'!AD:AD,"="&amp;AD21),AD16-1)</f>
        <v>25</v>
      </c>
      <c r="AE22" s="26">
        <f>IF(AE16=1,COUNTIF('Each Gender Events'!AE:AE,"="&amp;AE21),AE16-1)</f>
        <v>0</v>
      </c>
      <c r="AF22" s="26">
        <f>IF(AF16=1,COUNTIF('Each Gender Events'!AF:AF,"="&amp;AF21),AF16-1)</f>
        <v>0</v>
      </c>
      <c r="AG22" s="26">
        <f>IF(AG16=1,COUNTIF('Each Gender Events'!AG:AG,"="&amp;AG21),AG16-1)</f>
        <v>-3</v>
      </c>
      <c r="AH22" s="26">
        <f>IF(AH16=1,COUNTIF('Each Gender Events'!AH:AH,"="&amp;AH21),AH16-1)</f>
        <v>0</v>
      </c>
      <c r="AI22" s="26">
        <f>IF(AI16=1,COUNTIF('Each Gender Events'!AI:AI,"="&amp;AI21),AI16-1)</f>
        <v>0</v>
      </c>
      <c r="AJ22" s="26">
        <f>IF(AJ16=1,COUNTIF('Each Gender Events'!AJ:AJ,"="&amp;AJ21),AJ16-1)</f>
        <v>-3</v>
      </c>
      <c r="AK22" s="26">
        <f>IF(AK16=1,COUNTIF('Each Gender Events'!AK:AK,"="&amp;AK21),AK16-1)</f>
        <v>0</v>
      </c>
      <c r="AL22" s="26">
        <f>IF(AL16=1,COUNTIF('Each Gender Events'!AL:AL,"="&amp;AL21),AL16-1)</f>
        <v>0</v>
      </c>
      <c r="AM22" s="26">
        <f>IF(AM16=1,COUNTIF('Each Gender Events'!AM:AM,"="&amp;AM21),AM16-1)</f>
        <v>0</v>
      </c>
    </row>
    <row r="23" spans="1:39" x14ac:dyDescent="0.3">
      <c r="A23" s="19" t="s">
        <v>133</v>
      </c>
      <c r="B23" s="26" t="str" cm="1">
        <f t="array" aca="1" ref="B23" ca="1">IF(B21&gt;0, IF(B16 &gt; 1, IF(B21&gt;0, INDIRECT(ADDRESS(MATCH(B21,INDIRECT(B20),0)+B19-1,1,4,TRUE,"Each Gender Events")), ""), INDIRECT(ADDRESS(MATCH(B21,'Each Gender Events'!B:B,0),1,4,TRUE,"Each Gender Events"))), "")</f>
        <v/>
      </c>
      <c r="C23" s="26" t="str" cm="1">
        <f t="array" aca="1" ref="C23" ca="1">IF(C21&gt;0, IF(C16 &gt; 1, IF(C21&gt;0, INDIRECT(ADDRESS(MATCH(C21,INDIRECT(C20),0)+C19-1,1,4,TRUE,"Each Gender Events")), ""), INDIRECT(ADDRESS(MATCH(C21,'Each Gender Events'!C:C,0),1,4,TRUE,"Each Gender Events"))), "")</f>
        <v/>
      </c>
      <c r="D23" s="26" t="str" cm="1">
        <f t="array" aca="1" ref="D23" ca="1">IF(D21&gt;0, IF(D16 &gt; 1, IF(D21&gt;0, INDIRECT(ADDRESS(MATCH(D21,INDIRECT(D20),0)+D19-1,1,4,TRUE,"Each Gender Events")), ""), INDIRECT(ADDRESS(MATCH(D21,'Each Gender Events'!D:D,0),1,4,TRUE,"Each Gender Events"))), "")</f>
        <v/>
      </c>
      <c r="E23" s="26" t="str" cm="1">
        <f t="array" aca="1" ref="E23" ca="1">IF(E21&gt;0, IF(E16 &gt; 1, IF(E21&gt;0, INDIRECT(ADDRESS(MATCH(E21,INDIRECT(E20),0)+E19-1,1,4,TRUE,"Each Gender Events")), ""), INDIRECT(ADDRESS(MATCH(E21,'Each Gender Events'!E:E,0),1,4,TRUE,"Each Gender Events"))), "")</f>
        <v/>
      </c>
      <c r="F23" s="26" t="str" cm="1">
        <f t="array" aca="1" ref="F23" ca="1">IF(F21&gt;0, IF(F16 &gt; 1, IF(F21&gt;0, INDIRECT(ADDRESS(MATCH(F21,INDIRECT(F20),0)+F19-1,1,4,TRUE,"Each Gender Events")), ""), INDIRECT(ADDRESS(MATCH(F21,'Each Gender Events'!F:F,0),1,4,TRUE,"Each Gender Events"))), "")</f>
        <v/>
      </c>
      <c r="G23" s="26" t="str" cm="1">
        <f t="array" aca="1" ref="G23" ca="1">IF(G21&gt;0, IF(G16 &gt; 1, IF(G21&gt;0, INDIRECT(ADDRESS(MATCH(G21,INDIRECT(G20),0)+G19-1,1,4,TRUE,"Each Gender Events")), ""), INDIRECT(ADDRESS(MATCH(G21,'Each Gender Events'!G:G,0),1,4,TRUE,"Each Gender Events"))), "")</f>
        <v/>
      </c>
      <c r="H23" s="26" t="str" cm="1">
        <f t="array" aca="1" ref="H23" ca="1">IF(H21&gt;0, IF(H16 &gt; 1, IF(H21&gt;0, INDIRECT(ADDRESS(MATCH(H21,INDIRECT(H20),0)+H19-1,1,4,TRUE,"Each Gender Events")), ""), INDIRECT(ADDRESS(MATCH(H21,'Each Gender Events'!H:H,0),1,4,TRUE,"Each Gender Events"))), "")</f>
        <v/>
      </c>
      <c r="I23" s="26" t="str" cm="1">
        <f t="array" aca="1" ref="I23" ca="1">IF(I21&gt;0, IF(I16 &gt; 1, IF(I21&gt;0, INDIRECT(ADDRESS(MATCH(I21,INDIRECT(I20),0)+I19-1,1,4,TRUE,"Each Gender Events")), ""), INDIRECT(ADDRESS(MATCH(I21,'Each Gender Events'!I:I,0),1,4,TRUE,"Each Gender Events"))), "")</f>
        <v/>
      </c>
      <c r="J23" s="26" t="str" cm="1">
        <f t="array" aca="1" ref="J23" ca="1">IF(J21&gt;0, IF(J16 &gt; 1, IF(J21&gt;0, INDIRECT(ADDRESS(MATCH(J21,INDIRECT(J20),0)+J19-1,1,4,TRUE,"Each Gender Events")), ""), INDIRECT(ADDRESS(MATCH(J21,'Each Gender Events'!J:J,0),1,4,TRUE,"Each Gender Events"))), "")</f>
        <v/>
      </c>
      <c r="K23" s="26" t="str" cm="1">
        <f t="array" aca="1" ref="K23" ca="1">IF(K21&gt;0, IF(K16 &gt; 1, IF(K21&gt;0, INDIRECT(ADDRESS(MATCH(K21,INDIRECT(K20),0)+K19-1,1,4,TRUE,"Each Gender Events")), ""), INDIRECT(ADDRESS(MATCH(K21,'Each Gender Events'!K:K,0),1,4,TRUE,"Each Gender Events"))), "")</f>
        <v/>
      </c>
      <c r="L23" s="26" t="str" cm="1">
        <f t="array" aca="1" ref="L23" ca="1">IF(L21&gt;0, IF(L16 &gt; 1, IF(L21&gt;0, INDIRECT(ADDRESS(MATCH(L21,INDIRECT(L20),0)+L19-1,1,4,TRUE,"Each Gender Events")), ""), INDIRECT(ADDRESS(MATCH(L21,'Each Gender Events'!L:L,0),1,4,TRUE,"Each Gender Events"))), "")</f>
        <v/>
      </c>
      <c r="M23" s="26" t="str" cm="1">
        <f t="array" aca="1" ref="M23" ca="1">IF(M21&gt;0, IF(M16 &gt; 1, IF(M21&gt;0, INDIRECT(ADDRESS(MATCH(M21,INDIRECT(M20),0)+M19-1,1,4,TRUE,"Each Gender Events")), ""), INDIRECT(ADDRESS(MATCH(M21,'Each Gender Events'!M:M,0),1,4,TRUE,"Each Gender Events"))), "")</f>
        <v/>
      </c>
      <c r="N23" s="26" t="str" cm="1">
        <f t="array" aca="1" ref="N23" ca="1">IF(N21&gt;0, IF(N16 &gt; 1, IF(N21&gt;0, INDIRECT(ADDRESS(MATCH(N21,INDIRECT(N20),0)+N19-1,1,4,TRUE,"Each Gender Events")), ""), INDIRECT(ADDRESS(MATCH(N21,'Each Gender Events'!N:N,0),1,4,TRUE,"Each Gender Events"))), "")</f>
        <v/>
      </c>
      <c r="O23" s="26" t="str" cm="1">
        <f t="array" aca="1" ref="O23" ca="1">IF(O21&gt;0, IF(O16 &gt; 1, IF(O21&gt;0, INDIRECT(ADDRESS(MATCH(O21,INDIRECT(O20),0)+O19-1,1,4,TRUE,"Each Gender Events")), ""), INDIRECT(ADDRESS(MATCH(O21,'Each Gender Events'!O:O,0),1,4,TRUE,"Each Gender Events"))), "")</f>
        <v/>
      </c>
      <c r="P23" s="26" t="str" cm="1">
        <f t="array" aca="1" ref="P23" ca="1">IF(P21&gt;0, IF(P16 &gt; 1, IF(P21&gt;0, INDIRECT(ADDRESS(MATCH(P21,INDIRECT(P20),0)+P19-1,1,4,TRUE,"Each Gender Events")), ""), INDIRECT(ADDRESS(MATCH(P21,'Each Gender Events'!P:P,0),1,4,TRUE,"Each Gender Events"))), "")</f>
        <v/>
      </c>
      <c r="Q23" s="26" t="str" cm="1">
        <f t="array" aca="1" ref="Q23" ca="1">IF(Q21&gt;0, IF(Q16 &gt; 1, IF(Q21&gt;0, INDIRECT(ADDRESS(MATCH(Q21,INDIRECT(Q20),0)+Q19-1,1,4,TRUE,"Each Gender Events")), ""), INDIRECT(ADDRESS(MATCH(Q21,'Each Gender Events'!Q:Q,0),1,4,TRUE,"Each Gender Events"))), "")</f>
        <v/>
      </c>
      <c r="R23" s="26" t="str" cm="1">
        <f t="array" aca="1" ref="R23" ca="1">IF(R21&gt;0, IF(R16 &gt; 1, IF(R21&gt;0, INDIRECT(ADDRESS(MATCH(R21,INDIRECT(R20),0)+R19-1,1,4,TRUE,"Each Gender Events")), ""), INDIRECT(ADDRESS(MATCH(R21,'Each Gender Events'!R:R,0),1,4,TRUE,"Each Gender Events"))), "")</f>
        <v/>
      </c>
      <c r="S23" s="26" t="str" cm="1">
        <f t="array" aca="1" ref="S23" ca="1">IF(S21&gt;0, IF(S16 &gt; 1, IF(S21&gt;0, INDIRECT(ADDRESS(MATCH(S21,INDIRECT(S20),0)+S19-1,1,4,TRUE,"Each Gender Events")), ""), INDIRECT(ADDRESS(MATCH(S21,'Each Gender Events'!S:S,0),1,4,TRUE,"Each Gender Events"))), "")</f>
        <v/>
      </c>
      <c r="T23" s="26" t="str" cm="1">
        <f t="array" aca="1" ref="T23" ca="1">IF(T21&gt;0, IF(T16 &gt; 1, IF(T21&gt;0, INDIRECT(ADDRESS(MATCH(T21,INDIRECT(T20),0)+T19-1,1,4,TRUE,"Each Gender Events")), ""), INDIRECT(ADDRESS(MATCH(T21,'Each Gender Events'!T:T,0),1,4,TRUE,"Each Gender Events"))), "")</f>
        <v/>
      </c>
      <c r="U23" s="26" t="str" cm="1">
        <f t="array" aca="1" ref="U23" ca="1">IF(U21&gt;0, IF(U16 &gt; 1, IF(U21&gt;0, INDIRECT(ADDRESS(MATCH(U21,INDIRECT(U20),0)+U19-1,1,4,TRUE,"Each Gender Events")), ""), INDIRECT(ADDRESS(MATCH(U21,'Each Gender Events'!U:U,0),1,4,TRUE,"Each Gender Events"))), "")</f>
        <v/>
      </c>
      <c r="V23" s="26" t="str" cm="1">
        <f t="array" aca="1" ref="V23" ca="1">IF(V21&gt;0, IF(V16 &gt; 1, IF(V21&gt;0, INDIRECT(ADDRESS(MATCH(V21,INDIRECT(V20),0)+V19-1,1,4,TRUE,"Each Gender Events")), ""), INDIRECT(ADDRESS(MATCH(V21,'Each Gender Events'!V:V,0),1,4,TRUE,"Each Gender Events"))), "")</f>
        <v/>
      </c>
      <c r="W23" s="26" t="str" cm="1">
        <f t="array" aca="1" ref="W23" ca="1">IF(W21&gt;0, IF(W16 &gt; 1, IF(W21&gt;0, INDIRECT(ADDRESS(MATCH(W21,INDIRECT(W20),0)+W19-1,1,4,TRUE,"Each Gender Events")), ""), INDIRECT(ADDRESS(MATCH(W21,'Each Gender Events'!W:W,0),1,4,TRUE,"Each Gender Events"))), "")</f>
        <v/>
      </c>
      <c r="X23" s="26" t="str" cm="1">
        <f t="array" aca="1" ref="X23" ca="1">IF(X21&gt;0, IF(X16 &gt; 1, IF(X21&gt;0, INDIRECT(ADDRESS(MATCH(X21,INDIRECT(X20),0)+X19-1,1,4,TRUE,"Each Gender Events")), ""), INDIRECT(ADDRESS(MATCH(X21,'Each Gender Events'!X:X,0),1,4,TRUE,"Each Gender Events"))), "")</f>
        <v/>
      </c>
      <c r="Y23" s="26" t="str" cm="1">
        <f t="array" aca="1" ref="Y23" ca="1">IF(Y21&gt;0, IF(Y16 &gt; 1, IF(Y21&gt;0, INDIRECT(ADDRESS(MATCH(Y21,INDIRECT(Y20),0)+Y19-1,1,4,TRUE,"Each Gender Events")), ""), INDIRECT(ADDRESS(MATCH(Y21,'Each Gender Events'!Y:Y,0),1,4,TRUE,"Each Gender Events"))), "")</f>
        <v/>
      </c>
      <c r="Z23" s="26" t="str" cm="1">
        <f t="array" aca="1" ref="Z23" ca="1">IF(Z21&gt;0, IF(Z16 &gt; 1, IF(Z21&gt;0, INDIRECT(ADDRESS(MATCH(Z21,INDIRECT(Z20),0)+Z19-1,1,4,TRUE,"Each Gender Events")), ""), INDIRECT(ADDRESS(MATCH(Z21,'Each Gender Events'!Z:Z,0),1,4,TRUE,"Each Gender Events"))), "")</f>
        <v/>
      </c>
      <c r="AA23" s="26" t="str" cm="1">
        <f t="array" aca="1" ref="AA23" ca="1">IF(AA21&gt;0, IF(AA16 &gt; 1, IF(AA21&gt;0, INDIRECT(ADDRESS(MATCH(AA21,INDIRECT(AA20),0)+AA19-1,1,4,TRUE,"Each Gender Events")), ""), INDIRECT(ADDRESS(MATCH(AA21,'Each Gender Events'!AA:AA,0),1,4,TRUE,"Each Gender Events"))), "")</f>
        <v/>
      </c>
      <c r="AB23" s="26" t="str" cm="1">
        <f t="array" aca="1" ref="AB23" ca="1">IF(AB21&gt;0, IF(AB16 &gt; 1, IF(AB21&gt;0, INDIRECT(ADDRESS(MATCH(AB21,INDIRECT(AB20),0)+AB19-1,1,4,TRUE,"Each Gender Events")), ""), INDIRECT(ADDRESS(MATCH(AB21,'Each Gender Events'!AB:AB,0),1,4,TRUE,"Each Gender Events"))), "")</f>
        <v/>
      </c>
      <c r="AC23" s="26" t="str" cm="1">
        <f t="array" aca="1" ref="AC23" ca="1">IF(AC21&gt;0, IF(AC16 &gt; 1, IF(AC21&gt;0, INDIRECT(ADDRESS(MATCH(AC21,INDIRECT(AC20),0)+AC19-1,1,4,TRUE,"Each Gender Events")), ""), INDIRECT(ADDRESS(MATCH(AC21,'Each Gender Events'!AC:AC,0),1,4,TRUE,"Each Gender Events"))), "")</f>
        <v/>
      </c>
      <c r="AD23" s="26" t="str" cm="1">
        <f t="array" aca="1" ref="AD23" ca="1">IF(AD21&gt;0, IF(AD16 &gt; 1, IF(AD21&gt;0, INDIRECT(ADDRESS(MATCH(AD21,INDIRECT(AD20),0)+AD19-1,1,4,TRUE,"Each Gender Events")), ""), INDIRECT(ADDRESS(MATCH(AD21,'Each Gender Events'!AD:AD,0),1,4,TRUE,"Each Gender Events"))), "")</f>
        <v/>
      </c>
      <c r="AE23" s="26" t="str" cm="1">
        <f t="array" aca="1" ref="AE23" ca="1">IF(AE21&gt;0, IF(AE16 &gt; 1, IF(AE21&gt;0, INDIRECT(ADDRESS(MATCH(AE21,INDIRECT(AE20),0)+AE19-1,1,4,TRUE,"Each Gender Events")), ""), INDIRECT(ADDRESS(MATCH(AE21,'Each Gender Events'!AE:AE,0),1,4,TRUE,"Each Gender Events"))), "")</f>
        <v/>
      </c>
      <c r="AF23" s="26" t="str" cm="1">
        <f t="array" aca="1" ref="AF23" ca="1">IF(AF21&gt;0, IF(AF16 &gt; 1, IF(AF21&gt;0, INDIRECT(ADDRESS(MATCH(AF21,INDIRECT(AF20),0)+AF19-1,1,4,TRUE,"Each Gender Events")), ""), INDIRECT(ADDRESS(MATCH(AF21,'Each Gender Events'!AF:AF,0),1,4,TRUE,"Each Gender Events"))), "")</f>
        <v/>
      </c>
      <c r="AG23" s="26" t="str" cm="1">
        <f t="array" aca="1" ref="AG23" ca="1">IF(AG21&gt;0, IF(AG16 &gt; 1, IF(AG21&gt;0, INDIRECT(ADDRESS(MATCH(AG21,INDIRECT(AG20),0)+AG19-1,1,4,TRUE,"Each Gender Events")), ""), INDIRECT(ADDRESS(MATCH(AG21,'Each Gender Events'!AG:AG,0),1,4,TRUE,"Each Gender Events"))), "")</f>
        <v/>
      </c>
      <c r="AH23" s="26" t="str" cm="1">
        <f t="array" aca="1" ref="AH23" ca="1">IF(AH21&gt;0, IF(AH16 &gt; 1, IF(AH21&gt;0, INDIRECT(ADDRESS(MATCH(AH21,INDIRECT(AH20),0)+AH19-1,1,4,TRUE,"Each Gender Events")), ""), INDIRECT(ADDRESS(MATCH(AH21,'Each Gender Events'!AH:AH,0),1,4,TRUE,"Each Gender Events"))), "")</f>
        <v/>
      </c>
      <c r="AI23" s="26" t="str" cm="1">
        <f t="array" aca="1" ref="AI23" ca="1">IF(AI21&gt;0, IF(AI16 &gt; 1, IF(AI21&gt;0, INDIRECT(ADDRESS(MATCH(AI21,INDIRECT(AI20),0)+AI19-1,1,4,TRUE,"Each Gender Events")), ""), INDIRECT(ADDRESS(MATCH(AI21,'Each Gender Events'!AI:AI,0),1,4,TRUE,"Each Gender Events"))), "")</f>
        <v/>
      </c>
      <c r="AJ23" s="26" t="str" cm="1">
        <f t="array" aca="1" ref="AJ23" ca="1">IF(AJ21&gt;0, IF(AJ16 &gt; 1, IF(AJ21&gt;0, INDIRECT(ADDRESS(MATCH(AJ21,INDIRECT(AJ20),0)+AJ19-1,1,4,TRUE,"Each Gender Events")), ""), INDIRECT(ADDRESS(MATCH(AJ21,'Each Gender Events'!AJ:AJ,0),1,4,TRUE,"Each Gender Events"))), "")</f>
        <v/>
      </c>
      <c r="AK23" s="26" t="str" cm="1">
        <f t="array" aca="1" ref="AK23" ca="1">IF(AK21&gt;0, IF(AK16 &gt; 1, IF(AK21&gt;0, INDIRECT(ADDRESS(MATCH(AK21,INDIRECT(AK20),0)+AK19-1,1,4,TRUE,"Each Gender Events")), ""), INDIRECT(ADDRESS(MATCH(AK21,'Each Gender Events'!AK:AK,0),1,4,TRUE,"Each Gender Events"))), "")</f>
        <v/>
      </c>
      <c r="AL23" s="26" t="str" cm="1">
        <f t="array" aca="1" ref="AL23" ca="1">IF(AL21&gt;0, IF(AL16 &gt; 1, IF(AL21&gt;0, INDIRECT(ADDRESS(MATCH(AL21,INDIRECT(AL20),0)+AL19-1,1,4,TRUE,"Each Gender Events")), ""), INDIRECT(ADDRESS(MATCH(AL21,'Each Gender Events'!AL:AL,0),1,4,TRUE,"Each Gender Events"))), "")</f>
        <v/>
      </c>
      <c r="AM23" s="26" t="str" cm="1">
        <f t="array" aca="1" ref="AM23" ca="1">IF(AM21&gt;0, IF(AM16 &gt; 1, IF(AM21&gt;0, INDIRECT(ADDRESS(MATCH(AM21,INDIRECT(AM20),0)+AM19-1,1,4,TRUE,"Each Gender Events")), ""), INDIRECT(ADDRESS(MATCH(AM21,'Each Gender Events'!AM:AM,0),1,4,TRUE,"Each Gender Events"))), "")</f>
        <v/>
      </c>
    </row>
    <row r="24" spans="1:39" x14ac:dyDescent="0.3">
      <c r="A24" s="20" t="s">
        <v>122</v>
      </c>
      <c r="B24" s="27" t="str">
        <f ca="1">IFERROR(IF(B16=1, SUM(INDIRECT(ADDRESS(RIGHT($A23),2,1,1,"Medal Values")):INDIRECT(ADDRESS(B22-1+RIGHT($A23), 2, 1, 1, "Medal Values")))/B22,B18),"")</f>
        <v/>
      </c>
      <c r="C24" s="27" t="str">
        <f ca="1">IFERROR(IF(C16=1, SUM(INDIRECT(ADDRESS(RIGHT($A23),2,1,1,"Medal Values")):INDIRECT(ADDRESS(C22-1+RIGHT($A23), 2, 1, 1, "Medal Values")))/C22,C18),"")</f>
        <v/>
      </c>
      <c r="D24" s="27" t="str">
        <f ca="1">IFERROR(IF(D16=1, SUM(INDIRECT(ADDRESS(RIGHT($A23),2,1,1,"Medal Values")):INDIRECT(ADDRESS(D22-1+RIGHT($A23), 2, 1, 1, "Medal Values")))/D22,D18),"")</f>
        <v/>
      </c>
      <c r="E24" s="27" t="str">
        <f ca="1">IFERROR(IF(E16=1, SUM(INDIRECT(ADDRESS(RIGHT($A23),2,1,1,"Medal Values")):INDIRECT(ADDRESS(E22-1+RIGHT($A23), 2, 1, 1, "Medal Values")))/E22,E18),"")</f>
        <v/>
      </c>
      <c r="F24" s="27" t="str">
        <f ca="1">IFERROR(IF(F16=1, SUM(INDIRECT(ADDRESS(RIGHT($A23),2,1,1,"Medal Values")):INDIRECT(ADDRESS(F22-1+RIGHT($A23), 2, 1, 1, "Medal Values")))/F22,F18),"")</f>
        <v/>
      </c>
      <c r="G24" s="27" t="str">
        <f ca="1">IFERROR(IF(G16=1, SUM(INDIRECT(ADDRESS(RIGHT($A23),2,1,1,"Medal Values")):INDIRECT(ADDRESS(G22-1+RIGHT($A23), 2, 1, 1, "Medal Values")))/G22,G18),"")</f>
        <v/>
      </c>
      <c r="H24" s="27" t="str">
        <f ca="1">IFERROR(IF(H16=1, SUM(INDIRECT(ADDRESS(RIGHT($A23),2,1,1,"Medal Values")):INDIRECT(ADDRESS(H22-1+RIGHT($A23), 2, 1, 1, "Medal Values")))/H22,H18),"")</f>
        <v/>
      </c>
      <c r="I24" s="27" t="str">
        <f ca="1">IFERROR(IF(I16=1, SUM(INDIRECT(ADDRESS(RIGHT($A23),2,1,1,"Medal Values")):INDIRECT(ADDRESS(I22-1+RIGHT($A23), 2, 1, 1, "Medal Values")))/I22,I18),"")</f>
        <v/>
      </c>
      <c r="J24" s="27" t="str">
        <f ca="1">IFERROR(IF(J16=1, SUM(INDIRECT(ADDRESS(RIGHT($A23),2,1,1,"Medal Values")):INDIRECT(ADDRESS(J22-1+RIGHT($A23), 2, 1, 1, "Medal Values")))/J22,J18),"")</f>
        <v/>
      </c>
      <c r="K24" s="27" t="str">
        <f ca="1">IFERROR(IF(K16=1, SUM(INDIRECT(ADDRESS(RIGHT($A23),2,1,1,"Medal Values")):INDIRECT(ADDRESS(K22-1+RIGHT($A23), 2, 1, 1, "Medal Values")))/K22,K18),"")</f>
        <v/>
      </c>
      <c r="L24" s="27" t="str">
        <f ca="1">IFERROR(IF(L16=1, SUM(INDIRECT(ADDRESS(RIGHT($A23),2,1,1,"Medal Values")):INDIRECT(ADDRESS(L22-1+RIGHT($A23), 2, 1, 1, "Medal Values")))/L22,L18),"")</f>
        <v/>
      </c>
      <c r="M24" s="27" t="str">
        <f ca="1">IFERROR(IF(M16=1, SUM(INDIRECT(ADDRESS(RIGHT($A23),2,1,1,"Medal Values")):INDIRECT(ADDRESS(M22-1+RIGHT($A23), 2, 1, 1, "Medal Values")))/M22,M18),"")</f>
        <v/>
      </c>
      <c r="N24" s="27" t="str">
        <f ca="1">IFERROR(IF(N16=1, SUM(INDIRECT(ADDRESS(RIGHT($A23),2,1,1,"Medal Values")):INDIRECT(ADDRESS(N22-1+RIGHT($A23), 2, 1, 1, "Medal Values")))/N22,N18),"")</f>
        <v/>
      </c>
      <c r="O24" s="27" t="str">
        <f ca="1">IFERROR(IF(O16=1, SUM(INDIRECT(ADDRESS(RIGHT($A23),2,1,1,"Medal Values")):INDIRECT(ADDRESS(O22-1+RIGHT($A23), 2, 1, 1, "Medal Values")))/O22,O18),"")</f>
        <v/>
      </c>
      <c r="P24" s="27" t="str">
        <f ca="1">IFERROR(IF(P16=1, SUM(INDIRECT(ADDRESS(RIGHT($A23),2,1,1,"Medal Values")):INDIRECT(ADDRESS(P22-1+RIGHT($A23), 2, 1, 1, "Medal Values")))/P22,P18),"")</f>
        <v/>
      </c>
      <c r="Q24" s="27" t="str">
        <f ca="1">IFERROR(IF(Q16=1, SUM(INDIRECT(ADDRESS(RIGHT($A23),2,1,1,"Medal Values")):INDIRECT(ADDRESS(Q22-1+RIGHT($A23), 2, 1, 1, "Medal Values")))/Q22,Q18),"")</f>
        <v/>
      </c>
      <c r="R24" s="27" t="str">
        <f ca="1">IFERROR(IF(R16=1, SUM(INDIRECT(ADDRESS(RIGHT($A23),2,1,1,"Medal Values")):INDIRECT(ADDRESS(R22-1+RIGHT($A23), 2, 1, 1, "Medal Values")))/R22,R18),"")</f>
        <v/>
      </c>
      <c r="S24" s="27" t="str">
        <f ca="1">IFERROR(IF(S16=1, SUM(INDIRECT(ADDRESS(RIGHT($A23),2,1,1,"Medal Values")):INDIRECT(ADDRESS(S22-1+RIGHT($A23), 2, 1, 1, "Medal Values")))/S22,S18),"")</f>
        <v/>
      </c>
      <c r="T24" s="27" t="str">
        <f ca="1">IFERROR(IF(T16=1, SUM(INDIRECT(ADDRESS(RIGHT($A23),2,1,1,"Medal Values")):INDIRECT(ADDRESS(T22-1+RIGHT($A23), 2, 1, 1, "Medal Values")))/T22,T18),"")</f>
        <v/>
      </c>
      <c r="U24" s="27" t="str">
        <f ca="1">IFERROR(IF(U16=1, SUM(INDIRECT(ADDRESS(RIGHT($A23),2,1,1,"Medal Values")):INDIRECT(ADDRESS(U22-1+RIGHT($A23), 2, 1, 1, "Medal Values")))/U22,U18),"")</f>
        <v/>
      </c>
      <c r="V24" s="27" t="str">
        <f ca="1">IFERROR(IF(V16=1, SUM(INDIRECT(ADDRESS(RIGHT($A23),2,1,1,"Medal Values")):INDIRECT(ADDRESS(V22-1+RIGHT($A23), 2, 1, 1, "Medal Values")))/V22,V18),"")</f>
        <v/>
      </c>
      <c r="W24" s="27" t="str">
        <f ca="1">IFERROR(IF(W16=1, SUM(INDIRECT(ADDRESS(RIGHT($A23),2,1,1,"Medal Values")):INDIRECT(ADDRESS(W22-1+RIGHT($A23), 2, 1, 1, "Medal Values")))/W22,W18),"")</f>
        <v/>
      </c>
      <c r="X24" s="27" t="str">
        <f ca="1">IFERROR(IF(X16=1, SUM(INDIRECT(ADDRESS(RIGHT($A23),2,1,1,"Medal Values")):INDIRECT(ADDRESS(X22-1+RIGHT($A23), 2, 1, 1, "Medal Values")))/X22,X18),"")</f>
        <v/>
      </c>
      <c r="Y24" s="27" t="str">
        <f ca="1">IFERROR(IF(Y16=1, SUM(INDIRECT(ADDRESS(RIGHT($A23),2,1,1,"Medal Values")):INDIRECT(ADDRESS(Y22-1+RIGHT($A23), 2, 1, 1, "Medal Values")))/Y22,Y18),"")</f>
        <v/>
      </c>
      <c r="Z24" s="27" t="str">
        <f ca="1">IFERROR(IF(Z16=1, SUM(INDIRECT(ADDRESS(RIGHT($A23),2,1,1,"Medal Values")):INDIRECT(ADDRESS(Z22-1+RIGHT($A23), 2, 1, 1, "Medal Values")))/Z22,Z18),"")</f>
        <v/>
      </c>
      <c r="AA24" s="27" t="str">
        <f ca="1">IFERROR(IF(AA16=1, SUM(INDIRECT(ADDRESS(RIGHT($A23),2,1,1,"Medal Values")):INDIRECT(ADDRESS(AA22-1+RIGHT($A23), 2, 1, 1, "Medal Values")))/AA22,AA18),"")</f>
        <v/>
      </c>
      <c r="AB24" s="27" t="str">
        <f ca="1">IFERROR(IF(AB16=1, SUM(INDIRECT(ADDRESS(RIGHT($A23),2,1,1,"Medal Values")):INDIRECT(ADDRESS(AB22-1+RIGHT($A23), 2, 1, 1, "Medal Values")))/AB22,AB18),"")</f>
        <v/>
      </c>
      <c r="AC24" s="27" t="str">
        <f ca="1">IFERROR(IF(AC16=1, SUM(INDIRECT(ADDRESS(RIGHT($A23),2,1,1,"Medal Values")):INDIRECT(ADDRESS(AC22-1+RIGHT($A23), 2, 1, 1, "Medal Values")))/AC22,AC18),"")</f>
        <v/>
      </c>
      <c r="AD24" s="27" t="str">
        <f ca="1">IFERROR(IF(AD16=1, SUM(INDIRECT(ADDRESS(RIGHT($A23),2,1,1,"Medal Values")):INDIRECT(ADDRESS(AD22-1+RIGHT($A23), 2, 1, 1, "Medal Values")))/AD22,AD18),"")</f>
        <v/>
      </c>
      <c r="AE24" s="27" t="str">
        <f ca="1">IFERROR(IF(AE16=1, SUM(INDIRECT(ADDRESS(RIGHT($A23),2,1,1,"Medal Values")):INDIRECT(ADDRESS(AE22-1+RIGHT($A23), 2, 1, 1, "Medal Values")))/AE22,AE18),"")</f>
        <v/>
      </c>
      <c r="AF24" s="27" t="str">
        <f ca="1">IFERROR(IF(AF16=1, SUM(INDIRECT(ADDRESS(RIGHT($A23),2,1,1,"Medal Values")):INDIRECT(ADDRESS(AF22-1+RIGHT($A23), 2, 1, 1, "Medal Values")))/AF22,AF18),"")</f>
        <v/>
      </c>
      <c r="AG24" s="27" t="str">
        <f ca="1">IFERROR(IF(AG16=1, SUM(INDIRECT(ADDRESS(RIGHT($A23),2,1,1,"Medal Values")):INDIRECT(ADDRESS(AG22-1+RIGHT($A23), 2, 1, 1, "Medal Values")))/AG22,AG18),"")</f>
        <v/>
      </c>
      <c r="AH24" s="27" t="str">
        <f ca="1">IFERROR(IF(AH16=1, SUM(INDIRECT(ADDRESS(RIGHT($A23),2,1,1,"Medal Values")):INDIRECT(ADDRESS(AH22-1+RIGHT($A23), 2, 1, 1, "Medal Values")))/AH22,AH18),"")</f>
        <v/>
      </c>
      <c r="AI24" s="27" t="str">
        <f ca="1">IFERROR(IF(AI16=1, SUM(INDIRECT(ADDRESS(RIGHT($A23),2,1,1,"Medal Values")):INDIRECT(ADDRESS(AI22-1+RIGHT($A23), 2, 1, 1, "Medal Values")))/AI22,AI18),"")</f>
        <v/>
      </c>
      <c r="AJ24" s="27" t="str">
        <f ca="1">IFERROR(IF(AJ16=1, SUM(INDIRECT(ADDRESS(RIGHT($A23),2,1,1,"Medal Values")):INDIRECT(ADDRESS(AJ22-1+RIGHT($A23), 2, 1, 1, "Medal Values")))/AJ22,AJ18),"")</f>
        <v/>
      </c>
      <c r="AK24" s="27" t="str">
        <f ca="1">IFERROR(IF(AK16=1, SUM(INDIRECT(ADDRESS(RIGHT($A23),2,1,1,"Medal Values")):INDIRECT(ADDRESS(AK22-1+RIGHT($A23), 2, 1, 1, "Medal Values")))/AK22,AK18),"")</f>
        <v/>
      </c>
      <c r="AL24" s="27" t="str">
        <f ca="1">IFERROR(IF(AL16=1, SUM(INDIRECT(ADDRESS(RIGHT($A23),2,1,1,"Medal Values")):INDIRECT(ADDRESS(AL22-1+RIGHT($A23), 2, 1, 1, "Medal Values")))/AL22,AL18),"")</f>
        <v/>
      </c>
      <c r="AM24" s="27" t="str">
        <f ca="1">IFERROR(IF(AM16=1, SUM(INDIRECT(ADDRESS(RIGHT($A23),2,1,1,"Medal Values")):INDIRECT(ADDRESS(AM22-1+RIGHT($A23), 2, 1, 1, "Medal Values")))/AM22,AM18),"")</f>
        <v/>
      </c>
    </row>
    <row r="25" spans="1:39" hidden="1" x14ac:dyDescent="0.3">
      <c r="A25" s="19" t="s">
        <v>123</v>
      </c>
      <c r="B25" t="str">
        <f ca="1">IFERROR(MATCH(B23,'Each Gender Events'!$A:$A,0) + 1, "")</f>
        <v/>
      </c>
      <c r="C25" t="str">
        <f ca="1">IFERROR(MATCH(C23,'Each Gender Events'!$A:$A,0) + 1, "")</f>
        <v/>
      </c>
      <c r="D25" t="str">
        <f ca="1">IFERROR(MATCH(D23,'Each Gender Events'!$A:$A,0) + 1, "")</f>
        <v/>
      </c>
      <c r="E25" t="str">
        <f ca="1">IFERROR(MATCH(E23,'Each Gender Events'!$A:$A,0) + 1, "")</f>
        <v/>
      </c>
      <c r="F25" t="str">
        <f ca="1">IFERROR(MATCH(F23,'Each Gender Events'!$A:$A,0) + 1, "")</f>
        <v/>
      </c>
      <c r="G25" t="str">
        <f ca="1">IFERROR(MATCH(G23,'Each Gender Events'!$A:$A,0) + 1, "")</f>
        <v/>
      </c>
      <c r="H25" t="str">
        <f ca="1">IFERROR(MATCH(H23,'Each Gender Events'!$A:$A,0) + 1, "")</f>
        <v/>
      </c>
      <c r="I25" t="str">
        <f ca="1">IFERROR(MATCH(I23,'Each Gender Events'!$A:$A,0) + 1, "")</f>
        <v/>
      </c>
      <c r="J25" t="str">
        <f ca="1">IFERROR(MATCH(J23,'Each Gender Events'!$A:$A,0) + 1, "")</f>
        <v/>
      </c>
      <c r="K25" t="str">
        <f ca="1">IFERROR(MATCH(K23,'Each Gender Events'!$A:$A,0) + 1, "")</f>
        <v/>
      </c>
      <c r="L25" t="str">
        <f ca="1">IFERROR(MATCH(L23,'Each Gender Events'!$A:$A,0) + 1, "")</f>
        <v/>
      </c>
      <c r="M25" t="str">
        <f ca="1">IFERROR(MATCH(M23,'Each Gender Events'!$A:$A,0) + 1, "")</f>
        <v/>
      </c>
      <c r="N25" t="str">
        <f ca="1">IFERROR(MATCH(N23,'Each Gender Events'!$A:$A,0) + 1, "")</f>
        <v/>
      </c>
      <c r="O25" t="str">
        <f ca="1">IFERROR(MATCH(O23,'Each Gender Events'!$A:$A,0) + 1, "")</f>
        <v/>
      </c>
      <c r="P25" t="str">
        <f ca="1">IFERROR(MATCH(P23,'Each Gender Events'!$A:$A,0) + 1, "")</f>
        <v/>
      </c>
      <c r="Q25" t="str">
        <f ca="1">IFERROR(MATCH(Q23,'Each Gender Events'!$A:$A,0) + 1, "")</f>
        <v/>
      </c>
      <c r="R25" t="str">
        <f ca="1">IFERROR(MATCH(R23,'Each Gender Events'!$A:$A,0) + 1, "")</f>
        <v/>
      </c>
      <c r="S25" t="str">
        <f ca="1">IFERROR(MATCH(S23,'Each Gender Events'!$A:$A,0) + 1, "")</f>
        <v/>
      </c>
      <c r="T25" t="str">
        <f ca="1">IFERROR(MATCH(T23,'Each Gender Events'!$A:$A,0) + 1, "")</f>
        <v/>
      </c>
      <c r="U25" t="str">
        <f ca="1">IFERROR(MATCH(U23,'Each Gender Events'!$A:$A,0) + 1, "")</f>
        <v/>
      </c>
      <c r="V25" t="str">
        <f ca="1">IFERROR(MATCH(V23,'Each Gender Events'!$A:$A,0) + 1, "")</f>
        <v/>
      </c>
      <c r="W25" t="str">
        <f ca="1">IFERROR(MATCH(W23,'Each Gender Events'!$A:$A,0) + 1, "")</f>
        <v/>
      </c>
      <c r="X25" t="str">
        <f ca="1">IFERROR(MATCH(X23,'Each Gender Events'!$A:$A,0) + 1, "")</f>
        <v/>
      </c>
      <c r="Y25" t="str">
        <f ca="1">IFERROR(MATCH(Y23,'Each Gender Events'!$A:$A,0) + 1, "")</f>
        <v/>
      </c>
      <c r="Z25" t="str">
        <f ca="1">IFERROR(MATCH(Z23,'Each Gender Events'!$A:$A,0) + 1, "")</f>
        <v/>
      </c>
      <c r="AA25" t="str">
        <f ca="1">IFERROR(MATCH(AA23,'Each Gender Events'!$A:$A,0) + 1, "")</f>
        <v/>
      </c>
      <c r="AB25" t="str">
        <f ca="1">IFERROR(MATCH(AB23,'Each Gender Events'!$A:$A,0) + 1, "")</f>
        <v/>
      </c>
      <c r="AC25" t="str">
        <f ca="1">IFERROR(MATCH(AC23,'Each Gender Events'!$A:$A,0) + 1, "")</f>
        <v/>
      </c>
      <c r="AD25" t="str">
        <f ca="1">IFERROR(MATCH(AD23,'Each Gender Events'!$A:$A,0) + 1, "")</f>
        <v/>
      </c>
      <c r="AE25" t="str">
        <f ca="1">IFERROR(MATCH(AE23,'Each Gender Events'!$A:$A,0) + 1, "")</f>
        <v/>
      </c>
      <c r="AF25" t="str">
        <f ca="1">IFERROR(MATCH(AF23,'Each Gender Events'!$A:$A,0) + 1, "")</f>
        <v/>
      </c>
      <c r="AG25" t="str">
        <f ca="1">IFERROR(MATCH(AG23,'Each Gender Events'!$A:$A,0) + 1, "")</f>
        <v/>
      </c>
      <c r="AH25" t="str">
        <f ca="1">IFERROR(MATCH(AH23,'Each Gender Events'!$A:$A,0) + 1, "")</f>
        <v/>
      </c>
      <c r="AI25" t="str">
        <f ca="1">IFERROR(MATCH(AI23,'Each Gender Events'!$A:$A,0) + 1, "")</f>
        <v/>
      </c>
      <c r="AJ25" t="str">
        <f ca="1">IFERROR(MATCH(AJ23,'Each Gender Events'!$A:$A,0) + 1, "")</f>
        <v/>
      </c>
      <c r="AK25" t="str">
        <f ca="1">IFERROR(MATCH(AK23,'Each Gender Events'!$A:$A,0) + 1, "")</f>
        <v/>
      </c>
      <c r="AL25" t="str">
        <f ca="1">IFERROR(MATCH(AL23,'Each Gender Events'!$A:$A,0) + 1, "")</f>
        <v/>
      </c>
      <c r="AM25" t="str">
        <f ca="1">IFERROR(MATCH(AM23,'Each Gender Events'!$A:$A,0) + 1, "")</f>
        <v/>
      </c>
    </row>
    <row r="26" spans="1:39" hidden="1" x14ac:dyDescent="0.3">
      <c r="A26" s="19" t="s">
        <v>124</v>
      </c>
      <c r="B26" t="str">
        <f ca="1">IFERROR(ADDRESS(MATCH(B23,'Each Gender Events'!$A:$A,0) + 1,COLUMN(),2,1,"Each Gender Events")&amp;":"&amp;ADDRESS(1000,COLUMN(),2,1),"")</f>
        <v/>
      </c>
      <c r="C26" t="str">
        <f ca="1">IFERROR(ADDRESS(MATCH(C23,'Each Gender Events'!$A:$A,0) + 1,COLUMN(),2,1,"Each Gender Events")&amp;":"&amp;ADDRESS(1000,COLUMN(),2,1),"")</f>
        <v/>
      </c>
      <c r="D26" t="str">
        <f ca="1">IFERROR(ADDRESS(MATCH(D23,'Each Gender Events'!$A:$A,0) + 1,COLUMN(),2,1,"Each Gender Events")&amp;":"&amp;ADDRESS(1000,COLUMN(),2,1),"")</f>
        <v/>
      </c>
      <c r="E26" t="str">
        <f ca="1">IFERROR(ADDRESS(MATCH(E23,'Each Gender Events'!$A:$A,0) + 1,COLUMN(),2,1,"Each Gender Events")&amp;":"&amp;ADDRESS(1000,COLUMN(),2,1),"")</f>
        <v/>
      </c>
      <c r="F26" t="str">
        <f ca="1">IFERROR(ADDRESS(MATCH(F23,'Each Gender Events'!$A:$A,0) + 1,COLUMN(),2,1,"Each Gender Events")&amp;":"&amp;ADDRESS(1000,COLUMN(),2,1),"")</f>
        <v/>
      </c>
      <c r="G26" t="str">
        <f ca="1">IFERROR(ADDRESS(MATCH(G23,'Each Gender Events'!$A:$A,0) + 1,COLUMN(),2,1,"Each Gender Events")&amp;":"&amp;ADDRESS(1000,COLUMN(),2,1),"")</f>
        <v/>
      </c>
      <c r="H26" t="str">
        <f ca="1">IFERROR(ADDRESS(MATCH(H23,'Each Gender Events'!$A:$A,0) + 1,COLUMN(),2,1,"Each Gender Events")&amp;":"&amp;ADDRESS(1000,COLUMN(),2,1),"")</f>
        <v/>
      </c>
      <c r="I26" t="str">
        <f ca="1">IFERROR(ADDRESS(MATCH(I23,'Each Gender Events'!$A:$A,0) + 1,COLUMN(),2,1,"Each Gender Events")&amp;":"&amp;ADDRESS(1000,COLUMN(),2,1),"")</f>
        <v/>
      </c>
      <c r="J26" t="str">
        <f ca="1">IFERROR(ADDRESS(MATCH(J23,'Each Gender Events'!$A:$A,0) + 1,COLUMN(),2,1,"Each Gender Events")&amp;":"&amp;ADDRESS(1000,COLUMN(),2,1),"")</f>
        <v/>
      </c>
      <c r="K26" t="str">
        <f ca="1">IFERROR(ADDRESS(MATCH(K23,'Each Gender Events'!$A:$A,0) + 1,COLUMN(),2,1,"Each Gender Events")&amp;":"&amp;ADDRESS(1000,COLUMN(),2,1),"")</f>
        <v/>
      </c>
      <c r="L26" t="str">
        <f ca="1">IFERROR(ADDRESS(MATCH(L23,'Each Gender Events'!$A:$A,0) + 1,COLUMN(),2,1,"Each Gender Events")&amp;":"&amp;ADDRESS(1000,COLUMN(),2,1),"")</f>
        <v/>
      </c>
      <c r="M26" t="str">
        <f ca="1">IFERROR(ADDRESS(MATCH(M23,'Each Gender Events'!$A:$A,0) + 1,COLUMN(),2,1,"Each Gender Events")&amp;":"&amp;ADDRESS(1000,COLUMN(),2,1),"")</f>
        <v/>
      </c>
      <c r="N26" t="str">
        <f ca="1">IFERROR(ADDRESS(MATCH(N23,'Each Gender Events'!$A:$A,0) + 1,COLUMN(),2,1,"Each Gender Events")&amp;":"&amp;ADDRESS(1000,COLUMN(),2,1),"")</f>
        <v/>
      </c>
      <c r="O26" t="str">
        <f ca="1">IFERROR(ADDRESS(MATCH(O23,'Each Gender Events'!$A:$A,0) + 1,COLUMN(),2,1,"Each Gender Events")&amp;":"&amp;ADDRESS(1000,COLUMN(),2,1),"")</f>
        <v/>
      </c>
      <c r="P26" t="str">
        <f ca="1">IFERROR(ADDRESS(MATCH(P23,'Each Gender Events'!$A:$A,0) + 1,COLUMN(),2,1,"Each Gender Events")&amp;":"&amp;ADDRESS(1000,COLUMN(),2,1),"")</f>
        <v/>
      </c>
      <c r="Q26" t="str">
        <f ca="1">IFERROR(ADDRESS(MATCH(Q23,'Each Gender Events'!$A:$A,0) + 1,COLUMN(),2,1,"Each Gender Events")&amp;":"&amp;ADDRESS(1000,COLUMN(),2,1),"")</f>
        <v/>
      </c>
      <c r="R26" t="str">
        <f ca="1">IFERROR(ADDRESS(MATCH(R23,'Each Gender Events'!$A:$A,0) + 1,COLUMN(),2,1,"Each Gender Events")&amp;":"&amp;ADDRESS(1000,COLUMN(),2,1),"")</f>
        <v/>
      </c>
      <c r="S26" t="str">
        <f ca="1">IFERROR(ADDRESS(MATCH(S23,'Each Gender Events'!$A:$A,0) + 1,COLUMN(),2,1,"Each Gender Events")&amp;":"&amp;ADDRESS(1000,COLUMN(),2,1),"")</f>
        <v/>
      </c>
      <c r="T26" t="str">
        <f ca="1">IFERROR(ADDRESS(MATCH(T23,'Each Gender Events'!$A:$A,0) + 1,COLUMN(),2,1,"Each Gender Events")&amp;":"&amp;ADDRESS(1000,COLUMN(),2,1),"")</f>
        <v/>
      </c>
      <c r="U26" t="str">
        <f ca="1">IFERROR(ADDRESS(MATCH(U23,'Each Gender Events'!$A:$A,0) + 1,COLUMN(),2,1,"Each Gender Events")&amp;":"&amp;ADDRESS(1000,COLUMN(),2,1),"")</f>
        <v/>
      </c>
      <c r="V26" t="str">
        <f ca="1">IFERROR(ADDRESS(MATCH(V23,'Each Gender Events'!$A:$A,0) + 1,COLUMN(),2,1,"Each Gender Events")&amp;":"&amp;ADDRESS(1000,COLUMN(),2,1),"")</f>
        <v/>
      </c>
      <c r="W26" t="str">
        <f ca="1">IFERROR(ADDRESS(MATCH(W23,'Each Gender Events'!$A:$A,0) + 1,COLUMN(),2,1,"Each Gender Events")&amp;":"&amp;ADDRESS(1000,COLUMN(),2,1),"")</f>
        <v/>
      </c>
      <c r="X26" t="str">
        <f ca="1">IFERROR(ADDRESS(MATCH(X23,'Each Gender Events'!$A:$A,0) + 1,COLUMN(),2,1,"Each Gender Events")&amp;":"&amp;ADDRESS(1000,COLUMN(),2,1),"")</f>
        <v/>
      </c>
      <c r="Y26" t="str">
        <f ca="1">IFERROR(ADDRESS(MATCH(Y23,'Each Gender Events'!$A:$A,0) + 1,COLUMN(),2,1,"Each Gender Events")&amp;":"&amp;ADDRESS(1000,COLUMN(),2,1),"")</f>
        <v/>
      </c>
      <c r="Z26" t="str">
        <f ca="1">IFERROR(ADDRESS(MATCH(Z23,'Each Gender Events'!$A:$A,0) + 1,COLUMN(),2,1,"Each Gender Events")&amp;":"&amp;ADDRESS(1000,COLUMN(),2,1),"")</f>
        <v/>
      </c>
      <c r="AA26" t="str">
        <f ca="1">IFERROR(ADDRESS(MATCH(AA23,'Each Gender Events'!$A:$A,0) + 1,COLUMN(),2,1,"Each Gender Events")&amp;":"&amp;ADDRESS(1000,COLUMN(),2,1),"")</f>
        <v/>
      </c>
      <c r="AB26" t="str">
        <f ca="1">IFERROR(ADDRESS(MATCH(AB23,'Each Gender Events'!$A:$A,0) + 1,COLUMN(),2,1,"Each Gender Events")&amp;":"&amp;ADDRESS(1000,COLUMN(),2,1),"")</f>
        <v/>
      </c>
      <c r="AC26" t="str">
        <f ca="1">IFERROR(ADDRESS(MATCH(AC23,'Each Gender Events'!$A:$A,0) + 1,COLUMN(),2,1,"Each Gender Events")&amp;":"&amp;ADDRESS(1000,COLUMN(),2,1),"")</f>
        <v/>
      </c>
      <c r="AD26" t="str">
        <f ca="1">IFERROR(ADDRESS(MATCH(AD23,'Each Gender Events'!$A:$A,0) + 1,COLUMN(),2,1,"Each Gender Events")&amp;":"&amp;ADDRESS(1000,COLUMN(),2,1),"")</f>
        <v/>
      </c>
      <c r="AE26" t="str">
        <f ca="1">IFERROR(ADDRESS(MATCH(AE23,'Each Gender Events'!$A:$A,0) + 1,COLUMN(),2,1,"Each Gender Events")&amp;":"&amp;ADDRESS(1000,COLUMN(),2,1),"")</f>
        <v/>
      </c>
      <c r="AF26" t="str">
        <f ca="1">IFERROR(ADDRESS(MATCH(AF23,'Each Gender Events'!$A:$A,0) + 1,COLUMN(),2,1,"Each Gender Events")&amp;":"&amp;ADDRESS(1000,COLUMN(),2,1),"")</f>
        <v/>
      </c>
      <c r="AG26" t="str">
        <f ca="1">IFERROR(ADDRESS(MATCH(AG23,'Each Gender Events'!$A:$A,0) + 1,COLUMN(),2,1,"Each Gender Events")&amp;":"&amp;ADDRESS(1000,COLUMN(),2,1),"")</f>
        <v/>
      </c>
      <c r="AH26" t="str">
        <f ca="1">IFERROR(ADDRESS(MATCH(AH23,'Each Gender Events'!$A:$A,0) + 1,COLUMN(),2,1,"Each Gender Events")&amp;":"&amp;ADDRESS(1000,COLUMN(),2,1),"")</f>
        <v/>
      </c>
      <c r="AI26" t="str">
        <f ca="1">IFERROR(ADDRESS(MATCH(AI23,'Each Gender Events'!$A:$A,0) + 1,COLUMN(),2,1,"Each Gender Events")&amp;":"&amp;ADDRESS(1000,COLUMN(),2,1),"")</f>
        <v/>
      </c>
      <c r="AJ26" t="str">
        <f ca="1">IFERROR(ADDRESS(MATCH(AJ23,'Each Gender Events'!$A:$A,0) + 1,COLUMN(),2,1,"Each Gender Events")&amp;":"&amp;ADDRESS(1000,COLUMN(),2,1),"")</f>
        <v/>
      </c>
      <c r="AK26" t="str">
        <f ca="1">IFERROR(ADDRESS(MATCH(AK23,'Each Gender Events'!$A:$A,0) + 1,COLUMN(),2,1,"Each Gender Events")&amp;":"&amp;ADDRESS(1000,COLUMN(),2,1),"")</f>
        <v/>
      </c>
      <c r="AL26" t="str">
        <f ca="1">IFERROR(ADDRESS(MATCH(AL23,'Each Gender Events'!$A:$A,0) + 1,COLUMN(),2,1,"Each Gender Events")&amp;":"&amp;ADDRESS(1000,COLUMN(),2,1),"")</f>
        <v/>
      </c>
      <c r="AM26" t="str">
        <f ca="1">IFERROR(ADDRESS(MATCH(AM23,'Each Gender Events'!$A:$A,0) + 1,COLUMN(),2,1,"Each Gender Events")&amp;":"&amp;ADDRESS(1000,COLUMN(),2,1),"")</f>
        <v/>
      </c>
    </row>
    <row r="27" spans="1:39" s="30" customFormat="1" x14ac:dyDescent="0.3">
      <c r="A27" s="28" t="s">
        <v>134</v>
      </c>
      <c r="B27" s="29">
        <f t="shared" ref="B27" si="2">IF(B22 = 1, -1, B21)</f>
        <v>-1</v>
      </c>
      <c r="C27" s="29">
        <f t="shared" ref="C27:AM27" si="3">IF(C22 = 1, -1, C21)</f>
        <v>-1</v>
      </c>
      <c r="D27" s="29">
        <f>IF(D22 = 1, -1, D21)</f>
        <v>-1</v>
      </c>
      <c r="E27" s="29">
        <f t="shared" si="3"/>
        <v>-1</v>
      </c>
      <c r="F27" s="29">
        <f t="shared" si="3"/>
        <v>-1</v>
      </c>
      <c r="G27" s="29">
        <f t="shared" si="3"/>
        <v>-1</v>
      </c>
      <c r="H27" s="29">
        <f t="shared" si="3"/>
        <v>-1</v>
      </c>
      <c r="I27" s="29">
        <f t="shared" si="3"/>
        <v>0</v>
      </c>
      <c r="J27" s="29">
        <f t="shared" si="3"/>
        <v>-1</v>
      </c>
      <c r="K27" s="29">
        <f t="shared" si="3"/>
        <v>-1</v>
      </c>
      <c r="L27" s="29">
        <f t="shared" si="3"/>
        <v>-1</v>
      </c>
      <c r="M27" s="29">
        <f t="shared" si="3"/>
        <v>-1</v>
      </c>
      <c r="N27" s="29">
        <f t="shared" si="3"/>
        <v>-1</v>
      </c>
      <c r="O27" s="29">
        <f t="shared" si="3"/>
        <v>-1</v>
      </c>
      <c r="P27" s="29">
        <f t="shared" si="3"/>
        <v>-1</v>
      </c>
      <c r="Q27" s="29">
        <f t="shared" si="3"/>
        <v>-1</v>
      </c>
      <c r="R27" s="29">
        <f t="shared" si="3"/>
        <v>-1</v>
      </c>
      <c r="S27" s="29">
        <f t="shared" si="3"/>
        <v>-1</v>
      </c>
      <c r="T27" s="29">
        <f t="shared" si="3"/>
        <v>-1</v>
      </c>
      <c r="U27" s="29">
        <f t="shared" si="3"/>
        <v>-1</v>
      </c>
      <c r="V27" s="29">
        <f t="shared" si="3"/>
        <v>-1</v>
      </c>
      <c r="W27" s="29">
        <f t="shared" si="3"/>
        <v>-1</v>
      </c>
      <c r="X27" s="29">
        <f t="shared" si="3"/>
        <v>-1</v>
      </c>
      <c r="Y27" s="29">
        <f t="shared" si="3"/>
        <v>-1</v>
      </c>
      <c r="Z27" s="29">
        <f t="shared" si="3"/>
        <v>-1</v>
      </c>
      <c r="AA27" s="29">
        <f t="shared" si="3"/>
        <v>-1</v>
      </c>
      <c r="AB27" s="29">
        <f t="shared" si="3"/>
        <v>-1</v>
      </c>
      <c r="AC27" s="29">
        <f t="shared" si="3"/>
        <v>-1</v>
      </c>
      <c r="AD27" s="29">
        <f t="shared" si="3"/>
        <v>0</v>
      </c>
      <c r="AE27" s="29">
        <f t="shared" si="3"/>
        <v>-1</v>
      </c>
      <c r="AF27" s="29">
        <f t="shared" si="3"/>
        <v>-1</v>
      </c>
      <c r="AG27" s="29">
        <f t="shared" si="3"/>
        <v>-1</v>
      </c>
      <c r="AH27" s="29">
        <f t="shared" si="3"/>
        <v>-1</v>
      </c>
      <c r="AI27" s="29">
        <f t="shared" si="3"/>
        <v>-1</v>
      </c>
      <c r="AJ27" s="29">
        <f t="shared" si="3"/>
        <v>-1</v>
      </c>
      <c r="AK27" s="29">
        <f>IF(AK22 = 1, -1, AK21)</f>
        <v>-1</v>
      </c>
      <c r="AL27" s="29">
        <f t="shared" si="3"/>
        <v>-1</v>
      </c>
      <c r="AM27" s="29">
        <f t="shared" si="3"/>
        <v>-1</v>
      </c>
    </row>
    <row r="28" spans="1:39" x14ac:dyDescent="0.3">
      <c r="A28" s="19" t="s">
        <v>135</v>
      </c>
      <c r="B28" s="26">
        <f>IF(B22=1,COUNTIF('Each Gender Events'!B:B,"="&amp;B27),B22-1)</f>
        <v>-1</v>
      </c>
      <c r="C28" s="26">
        <f>IF(C22=1,COUNTIF('Each Gender Events'!C:C,"="&amp;C27),C22-1)</f>
        <v>-4</v>
      </c>
      <c r="D28" s="26">
        <f>IF(D22=1,COUNTIF('Each Gender Events'!D:D,"="&amp;D27),D22-1)</f>
        <v>-1</v>
      </c>
      <c r="E28" s="26">
        <f>IF(E22=1,COUNTIF('Each Gender Events'!E:E,"="&amp;E27),E22-1)</f>
        <v>-1</v>
      </c>
      <c r="F28" s="26">
        <f>IF(F22=1,COUNTIF('Each Gender Events'!F:F,"="&amp;F27),F22-1)</f>
        <v>-4</v>
      </c>
      <c r="G28" s="26">
        <f>IF(G22=1,COUNTIF('Each Gender Events'!G:G,"="&amp;G27),G22-1)</f>
        <v>-1</v>
      </c>
      <c r="H28" s="26">
        <f>IF(H22=1,COUNTIF('Each Gender Events'!H:H,"="&amp;H27),H22-1)</f>
        <v>-1</v>
      </c>
      <c r="I28" s="26">
        <f>IF(I22=1,COUNTIF('Each Gender Events'!I:I,"="&amp;I27),I22-1)</f>
        <v>24</v>
      </c>
      <c r="J28" s="26">
        <f>IF(J22=1,COUNTIF('Each Gender Events'!J:J,"="&amp;J27),J22-1)</f>
        <v>-1</v>
      </c>
      <c r="K28" s="26">
        <f>IF(K22=1,COUNTIF('Each Gender Events'!K:K,"="&amp;K27),K22-1)</f>
        <v>-1</v>
      </c>
      <c r="L28" s="26">
        <f>IF(L22=1,COUNTIF('Each Gender Events'!L:L,"="&amp;L27),L22-1)</f>
        <v>-1</v>
      </c>
      <c r="M28" s="26">
        <f>IF(M22=1,COUNTIF('Each Gender Events'!M:M,"="&amp;M27),M22-1)</f>
        <v>-4</v>
      </c>
      <c r="N28" s="26">
        <f>IF(N22=1,COUNTIF('Each Gender Events'!N:N,"="&amp;N27),N22-1)</f>
        <v>-1</v>
      </c>
      <c r="O28" s="26">
        <f>IF(O22=1,COUNTIF('Each Gender Events'!O:O,"="&amp;O27),O22-1)</f>
        <v>-1</v>
      </c>
      <c r="P28" s="26">
        <f>IF(P22=1,COUNTIF('Each Gender Events'!P:P,"="&amp;P27),P22-1)</f>
        <v>-4</v>
      </c>
      <c r="Q28" s="26">
        <f>IF(Q22=1,COUNTIF('Each Gender Events'!Q:Q,"="&amp;Q27),Q22-1)</f>
        <v>-1</v>
      </c>
      <c r="R28" s="26">
        <f>IF(R22=1,COUNTIF('Each Gender Events'!R:R,"="&amp;R27),R22-1)</f>
        <v>-1</v>
      </c>
      <c r="S28" s="26">
        <f>IF(S22=1,COUNTIF('Each Gender Events'!S:S,"="&amp;S27),S22-1)</f>
        <v>-4</v>
      </c>
      <c r="T28" s="26">
        <f>IF(T22=1,COUNTIF('Each Gender Events'!T:T,"="&amp;T27),T22-1)</f>
        <v>-1</v>
      </c>
      <c r="U28" s="26">
        <f>IF(U22=1,COUNTIF('Each Gender Events'!U:U,"="&amp;U27),U22-1)</f>
        <v>-1</v>
      </c>
      <c r="V28" s="26">
        <f>IF(V22=1,COUNTIF('Each Gender Events'!V:V,"="&amp;V27),V22-1)</f>
        <v>-1</v>
      </c>
      <c r="W28" s="26">
        <f>IF(W22=1,COUNTIF('Each Gender Events'!W:W,"="&amp;W27),W22-1)</f>
        <v>-1</v>
      </c>
      <c r="X28" s="26">
        <f>IF(X22=1,COUNTIF('Each Gender Events'!X:X,"="&amp;X27),X22-1)</f>
        <v>-4</v>
      </c>
      <c r="Y28" s="26">
        <f>IF(Y22=1,COUNTIF('Each Gender Events'!Y:Y,"="&amp;Y27),Y22-1)</f>
        <v>-1</v>
      </c>
      <c r="Z28" s="26">
        <f>IF(Z22=1,COUNTIF('Each Gender Events'!Z:Z,"="&amp;Z27),Z22-1)</f>
        <v>-1</v>
      </c>
      <c r="AA28" s="26">
        <f>IF(AA22=1,COUNTIF('Each Gender Events'!AA:AA,"="&amp;AA27),AA22-1)</f>
        <v>-1</v>
      </c>
      <c r="AB28" s="26">
        <f>IF(AB22=1,COUNTIF('Each Gender Events'!AB:AB,"="&amp;AB27),AB22-1)</f>
        <v>-4</v>
      </c>
      <c r="AC28" s="26">
        <f>IF(AC22=1,COUNTIF('Each Gender Events'!AC:AC,"="&amp;AC27),AC22-1)</f>
        <v>-1</v>
      </c>
      <c r="AD28" s="26">
        <f>IF(AD22=1,COUNTIF('Each Gender Events'!AD:AD,"="&amp;AD27),AD22-1)</f>
        <v>24</v>
      </c>
      <c r="AE28" s="26">
        <f>IF(AE22=1,COUNTIF('Each Gender Events'!AE:AE,"="&amp;AE27),AE22-1)</f>
        <v>-1</v>
      </c>
      <c r="AF28" s="26">
        <f>IF(AF22=1,COUNTIF('Each Gender Events'!AF:AF,"="&amp;AF27),AF22-1)</f>
        <v>-1</v>
      </c>
      <c r="AG28" s="26">
        <f>IF(AG22=1,COUNTIF('Each Gender Events'!AG:AG,"="&amp;AG27),AG22-1)</f>
        <v>-4</v>
      </c>
      <c r="AH28" s="26">
        <f>IF(AH22=1,COUNTIF('Each Gender Events'!AH:AH,"="&amp;AH27),AH22-1)</f>
        <v>-1</v>
      </c>
      <c r="AI28" s="26">
        <f>IF(AI22=1,COUNTIF('Each Gender Events'!AI:AI,"="&amp;AI27),AI22-1)</f>
        <v>-1</v>
      </c>
      <c r="AJ28" s="26">
        <f>IF(AJ22=1,COUNTIF('Each Gender Events'!AJ:AJ,"="&amp;AJ27),AJ22-1)</f>
        <v>-4</v>
      </c>
      <c r="AK28" s="26">
        <f>IF(AK22=1,COUNTIF('Each Gender Events'!AK:AK,"="&amp;AK27),AK22-1)</f>
        <v>-1</v>
      </c>
      <c r="AL28" s="26">
        <f>IF(AL22=1,COUNTIF('Each Gender Events'!AL:AL,"="&amp;AL27),AL22-1)</f>
        <v>-1</v>
      </c>
      <c r="AM28" s="26">
        <f>IF(AM22=1,COUNTIF('Each Gender Events'!AM:AM,"="&amp;AM27),AM22-1)</f>
        <v>-1</v>
      </c>
    </row>
    <row r="29" spans="1:39" x14ac:dyDescent="0.3">
      <c r="A29" s="19" t="s">
        <v>136</v>
      </c>
      <c r="B29" s="26" t="str">
        <f ca="1">IF(B27&gt;0, IF(B22 &gt; 1, IF(B27&gt;0, INDIRECT(ADDRESS(MATCH(B27,INDIRECT(B26),0)+B25-1,1,4,TRUE,"Each Gender Events")), ""), INDIRECT(ADDRESS(MATCH(B27,'Each Gender Events'!B:B,0),1,4,TRUE,"Each Gender Events"))), "")</f>
        <v/>
      </c>
      <c r="C29" s="26" t="str">
        <f ca="1">IF(C27&gt;0, IF(C22 &gt; 1, IF(C27&gt;0, INDIRECT(ADDRESS(MATCH(C27,INDIRECT(C26),0)+C25-1,1,4,TRUE,"Each Gender Events")), ""), INDIRECT(ADDRESS(MATCH(C27,'Each Gender Events'!C:C,0),1,4,TRUE,"Each Gender Events"))), "")</f>
        <v/>
      </c>
      <c r="D29" s="26" t="str">
        <f ca="1">IF(D27&gt;0, IF(D22 &gt; 1, IF(D27&gt;0, INDIRECT(ADDRESS(MATCH(D27,INDIRECT(D26),0)+D25-1,1,4,TRUE,"Each Gender Events")), ""), INDIRECT(ADDRESS(MATCH(D27,'Each Gender Events'!D:D,0),1,4,TRUE,"Each Gender Events"))), "")</f>
        <v/>
      </c>
      <c r="E29" s="26" t="str">
        <f ca="1">IF(E27&gt;0, IF(E22 &gt; 1, IF(E27&gt;0, INDIRECT(ADDRESS(MATCH(E27,INDIRECT(E26),0)+E25-1,1,4,TRUE,"Each Gender Events")), ""), INDIRECT(ADDRESS(MATCH(E27,'Each Gender Events'!E:E,0),1,4,TRUE,"Each Gender Events"))), "")</f>
        <v/>
      </c>
      <c r="F29" s="26" t="str">
        <f ca="1">IF(F27&gt;0, IF(F22 &gt; 1, IF(F27&gt;0, INDIRECT(ADDRESS(MATCH(F27,INDIRECT(F26),0)+F25-1,1,4,TRUE,"Each Gender Events")), ""), INDIRECT(ADDRESS(MATCH(F27,'Each Gender Events'!F:F,0),1,4,TRUE,"Each Gender Events"))), "")</f>
        <v/>
      </c>
      <c r="G29" s="26" t="str">
        <f ca="1">IF(G27&gt;0, IF(G22 &gt; 1, IF(G27&gt;0, INDIRECT(ADDRESS(MATCH(G27,INDIRECT(G26),0)+G25-1,1,4,TRUE,"Each Gender Events")), ""), INDIRECT(ADDRESS(MATCH(G27,'Each Gender Events'!G:G,0),1,4,TRUE,"Each Gender Events"))), "")</f>
        <v/>
      </c>
      <c r="H29" s="26" t="str">
        <f ca="1">IF(H27&gt;0, IF(H22 &gt; 1, IF(H27&gt;0, INDIRECT(ADDRESS(MATCH(H27,INDIRECT(H26),0)+H25-1,1,4,TRUE,"Each Gender Events")), ""), INDIRECT(ADDRESS(MATCH(H27,'Each Gender Events'!H:H,0),1,4,TRUE,"Each Gender Events"))), "")</f>
        <v/>
      </c>
      <c r="I29" s="26" t="str">
        <f ca="1">IF(I27&gt;0, IF(I22 &gt; 1, IF(I27&gt;0, INDIRECT(ADDRESS(MATCH(I27,INDIRECT(I26),0)+I25-1,1,4,TRUE,"Each Gender Events")), ""), INDIRECT(ADDRESS(MATCH(I27,'Each Gender Events'!I:I,0),1,4,TRUE,"Each Gender Events"))), "")</f>
        <v/>
      </c>
      <c r="J29" s="26" t="str">
        <f ca="1">IF(J27&gt;0, IF(J22 &gt; 1, IF(J27&gt;0, INDIRECT(ADDRESS(MATCH(J27,INDIRECT(J26),0)+J25-1,1,4,TRUE,"Each Gender Events")), ""), INDIRECT(ADDRESS(MATCH(J27,'Each Gender Events'!J:J,0),1,4,TRUE,"Each Gender Events"))), "")</f>
        <v/>
      </c>
      <c r="K29" s="26" t="str">
        <f ca="1">IF(K27&gt;0, IF(K22 &gt; 1, IF(K27&gt;0, INDIRECT(ADDRESS(MATCH(K27,INDIRECT(K26),0)+K25-1,1,4,TRUE,"Each Gender Events")), ""), INDIRECT(ADDRESS(MATCH(K27,'Each Gender Events'!K:K,0),1,4,TRUE,"Each Gender Events"))), "")</f>
        <v/>
      </c>
      <c r="L29" s="26" t="str">
        <f ca="1">IF(L27&gt;0, IF(L22 &gt; 1, IF(L27&gt;0, INDIRECT(ADDRESS(MATCH(L27,INDIRECT(L26),0)+L25-1,1,4,TRUE,"Each Gender Events")), ""), INDIRECT(ADDRESS(MATCH(L27,'Each Gender Events'!L:L,0),1,4,TRUE,"Each Gender Events"))), "")</f>
        <v/>
      </c>
      <c r="M29" s="26" t="str">
        <f ca="1">IF(M27&gt;0, IF(M22 &gt; 1, IF(M27&gt;0, INDIRECT(ADDRESS(MATCH(M27,INDIRECT(M26),0)+M25-1,1,4,TRUE,"Each Gender Events")), ""), INDIRECT(ADDRESS(MATCH(M27,'Each Gender Events'!M:M,0),1,4,TRUE,"Each Gender Events"))), "")</f>
        <v/>
      </c>
      <c r="N29" s="26" t="str">
        <f ca="1">IF(N27&gt;0, IF(N22 &gt; 1, IF(N27&gt;0, INDIRECT(ADDRESS(MATCH(N27,INDIRECT(N26),0)+N25-1,1,4,TRUE,"Each Gender Events")), ""), INDIRECT(ADDRESS(MATCH(N27,'Each Gender Events'!N:N,0),1,4,TRUE,"Each Gender Events"))), "")</f>
        <v/>
      </c>
      <c r="O29" s="26" t="str">
        <f ca="1">IF(O27&gt;0, IF(O22 &gt; 1, IF(O27&gt;0, INDIRECT(ADDRESS(MATCH(O27,INDIRECT(O26),0)+O25-1,1,4,TRUE,"Each Gender Events")), ""), INDIRECT(ADDRESS(MATCH(O27,'Each Gender Events'!O:O,0),1,4,TRUE,"Each Gender Events"))), "")</f>
        <v/>
      </c>
      <c r="P29" s="26" t="str">
        <f ca="1">IF(P27&gt;0, IF(P22 &gt; 1, IF(P27&gt;0, INDIRECT(ADDRESS(MATCH(P27,INDIRECT(P26),0)+P25-1,1,4,TRUE,"Each Gender Events")), ""), INDIRECT(ADDRESS(MATCH(P27,'Each Gender Events'!P:P,0),1,4,TRUE,"Each Gender Events"))), "")</f>
        <v/>
      </c>
      <c r="Q29" s="26" t="str">
        <f ca="1">IF(Q27&gt;0, IF(Q22 &gt; 1, IF(Q27&gt;0, INDIRECT(ADDRESS(MATCH(Q27,INDIRECT(Q26),0)+Q25-1,1,4,TRUE,"Each Gender Events")), ""), INDIRECT(ADDRESS(MATCH(Q27,'Each Gender Events'!Q:Q,0),1,4,TRUE,"Each Gender Events"))), "")</f>
        <v/>
      </c>
      <c r="R29" s="26" t="str">
        <f ca="1">IF(R27&gt;0, IF(R22 &gt; 1, IF(R27&gt;0, INDIRECT(ADDRESS(MATCH(R27,INDIRECT(R26),0)+R25-1,1,4,TRUE,"Each Gender Events")), ""), INDIRECT(ADDRESS(MATCH(R27,'Each Gender Events'!R:R,0),1,4,TRUE,"Each Gender Events"))), "")</f>
        <v/>
      </c>
      <c r="S29" s="26" t="str">
        <f ca="1">IF(S27&gt;0, IF(S22 &gt; 1, IF(S27&gt;0, INDIRECT(ADDRESS(MATCH(S27,INDIRECT(S26),0)+S25-1,1,4,TRUE,"Each Gender Events")), ""), INDIRECT(ADDRESS(MATCH(S27,'Each Gender Events'!S:S,0),1,4,TRUE,"Each Gender Events"))), "")</f>
        <v/>
      </c>
      <c r="T29" s="26" t="str">
        <f ca="1">IF(T27&gt;0, IF(T22 &gt; 1, IF(T27&gt;0, INDIRECT(ADDRESS(MATCH(T27,INDIRECT(T26),0)+T25-1,1,4,TRUE,"Each Gender Events")), ""), INDIRECT(ADDRESS(MATCH(T27,'Each Gender Events'!T:T,0),1,4,TRUE,"Each Gender Events"))), "")</f>
        <v/>
      </c>
      <c r="U29" s="26" t="str">
        <f ca="1">IF(U27&gt;0, IF(U22 &gt; 1, IF(U27&gt;0, INDIRECT(ADDRESS(MATCH(U27,INDIRECT(U26),0)+U25-1,1,4,TRUE,"Each Gender Events")), ""), INDIRECT(ADDRESS(MATCH(U27,'Each Gender Events'!U:U,0),1,4,TRUE,"Each Gender Events"))), "")</f>
        <v/>
      </c>
      <c r="V29" s="26" t="str">
        <f ca="1">IF(V27&gt;0, IF(V22 &gt; 1, IF(V27&gt;0, INDIRECT(ADDRESS(MATCH(V27,INDIRECT(V26),0)+V25-1,1,4,TRUE,"Each Gender Events")), ""), INDIRECT(ADDRESS(MATCH(V27,'Each Gender Events'!V:V,0),1,4,TRUE,"Each Gender Events"))), "")</f>
        <v/>
      </c>
      <c r="W29" s="26" t="str">
        <f ca="1">IF(W27&gt;0, IF(W22 &gt; 1, IF(W27&gt;0, INDIRECT(ADDRESS(MATCH(W27,INDIRECT(W26),0)+W25-1,1,4,TRUE,"Each Gender Events")), ""), INDIRECT(ADDRESS(MATCH(W27,'Each Gender Events'!W:W,0),1,4,TRUE,"Each Gender Events"))), "")</f>
        <v/>
      </c>
      <c r="X29" s="26" t="str">
        <f ca="1">IF(X27&gt;0, IF(X22 &gt; 1, IF(X27&gt;0, INDIRECT(ADDRESS(MATCH(X27,INDIRECT(X26),0)+X25-1,1,4,TRUE,"Each Gender Events")), ""), INDIRECT(ADDRESS(MATCH(X27,'Each Gender Events'!X:X,0),1,4,TRUE,"Each Gender Events"))), "")</f>
        <v/>
      </c>
      <c r="Y29" s="26" t="str">
        <f ca="1">IF(Y27&gt;0, IF(Y22 &gt; 1, IF(Y27&gt;0, INDIRECT(ADDRESS(MATCH(Y27,INDIRECT(Y26),0)+Y25-1,1,4,TRUE,"Each Gender Events")), ""), INDIRECT(ADDRESS(MATCH(Y27,'Each Gender Events'!Y:Y,0),1,4,TRUE,"Each Gender Events"))), "")</f>
        <v/>
      </c>
      <c r="Z29" s="26" t="str">
        <f ca="1">IF(Z27&gt;0, IF(Z22 &gt; 1, IF(Z27&gt;0, INDIRECT(ADDRESS(MATCH(Z27,INDIRECT(Z26),0)+Z25-1,1,4,TRUE,"Each Gender Events")), ""), INDIRECT(ADDRESS(MATCH(Z27,'Each Gender Events'!Z:Z,0),1,4,TRUE,"Each Gender Events"))), "")</f>
        <v/>
      </c>
      <c r="AA29" s="26" t="str">
        <f ca="1">IF(AA27&gt;0, IF(AA22 &gt; 1, IF(AA27&gt;0, INDIRECT(ADDRESS(MATCH(AA27,INDIRECT(AA26),0)+AA25-1,1,4,TRUE,"Each Gender Events")), ""), INDIRECT(ADDRESS(MATCH(AA27,'Each Gender Events'!AA:AA,0),1,4,TRUE,"Each Gender Events"))), "")</f>
        <v/>
      </c>
      <c r="AB29" s="26" t="str">
        <f ca="1">IF(AB27&gt;0, IF(AB22 &gt; 1, IF(AB27&gt;0, INDIRECT(ADDRESS(MATCH(AB27,INDIRECT(AB26),0)+AB25-1,1,4,TRUE,"Each Gender Events")), ""), INDIRECT(ADDRESS(MATCH(AB27,'Each Gender Events'!AB:AB,0),1,4,TRUE,"Each Gender Events"))), "")</f>
        <v/>
      </c>
      <c r="AC29" s="26" t="str">
        <f ca="1">IF(AC27&gt;0, IF(AC22 &gt; 1, IF(AC27&gt;0, INDIRECT(ADDRESS(MATCH(AC27,INDIRECT(AC26),0)+AC25-1,1,4,TRUE,"Each Gender Events")), ""), INDIRECT(ADDRESS(MATCH(AC27,'Each Gender Events'!AC:AC,0),1,4,TRUE,"Each Gender Events"))), "")</f>
        <v/>
      </c>
      <c r="AD29" s="26" t="str">
        <f ca="1">IF(AD27&gt;0, IF(AD22 &gt; 1, IF(AD27&gt;0, INDIRECT(ADDRESS(MATCH(AD27,INDIRECT(AD26),0)+AD25-1,1,4,TRUE,"Each Gender Events")), ""), INDIRECT(ADDRESS(MATCH(AD27,'Each Gender Events'!AD:AD,0),1,4,TRUE,"Each Gender Events"))), "")</f>
        <v/>
      </c>
      <c r="AE29" s="26" t="str">
        <f ca="1">IF(AE27&gt;0, IF(AE22 &gt; 1, IF(AE27&gt;0, INDIRECT(ADDRESS(MATCH(AE27,INDIRECT(AE26),0)+AE25-1,1,4,TRUE,"Each Gender Events")), ""), INDIRECT(ADDRESS(MATCH(AE27,'Each Gender Events'!AE:AE,0),1,4,TRUE,"Each Gender Events"))), "")</f>
        <v/>
      </c>
      <c r="AF29" s="26" t="str">
        <f ca="1">IF(AF27&gt;0, IF(AF22 &gt; 1, IF(AF27&gt;0, INDIRECT(ADDRESS(MATCH(AF27,INDIRECT(AF26),0)+AF25-1,1,4,TRUE,"Each Gender Events")), ""), INDIRECT(ADDRESS(MATCH(AF27,'Each Gender Events'!AF:AF,0),1,4,TRUE,"Each Gender Events"))), "")</f>
        <v/>
      </c>
      <c r="AG29" s="26" t="str">
        <f ca="1">IF(AG27&gt;0, IF(AG22 &gt; 1, IF(AG27&gt;0, INDIRECT(ADDRESS(MATCH(AG27,INDIRECT(AG26),0)+AG25-1,1,4,TRUE,"Each Gender Events")), ""), INDIRECT(ADDRESS(MATCH(AG27,'Each Gender Events'!AG:AG,0),1,4,TRUE,"Each Gender Events"))), "")</f>
        <v/>
      </c>
      <c r="AH29" s="26" t="str">
        <f ca="1">IF(AH27&gt;0, IF(AH22 &gt; 1, IF(AH27&gt;0, INDIRECT(ADDRESS(MATCH(AH27,INDIRECT(AH26),0)+AH25-1,1,4,TRUE,"Each Gender Events")), ""), INDIRECT(ADDRESS(MATCH(AH27,'Each Gender Events'!AH:AH,0),1,4,TRUE,"Each Gender Events"))), "")</f>
        <v/>
      </c>
      <c r="AI29" s="26" t="str">
        <f ca="1">IF(AI27&gt;0, IF(AI22 &gt; 1, IF(AI27&gt;0, INDIRECT(ADDRESS(MATCH(AI27,INDIRECT(AI26),0)+AI25-1,1,4,TRUE,"Each Gender Events")), ""), INDIRECT(ADDRESS(MATCH(AI27,'Each Gender Events'!AI:AI,0),1,4,TRUE,"Each Gender Events"))), "")</f>
        <v/>
      </c>
      <c r="AJ29" s="26" t="str">
        <f ca="1">IF(AJ27&gt;0, IF(AJ22 &gt; 1, IF(AJ27&gt;0, INDIRECT(ADDRESS(MATCH(AJ27,INDIRECT(AJ26),0)+AJ25-1,1,4,TRUE,"Each Gender Events")), ""), INDIRECT(ADDRESS(MATCH(AJ27,'Each Gender Events'!AJ:AJ,0),1,4,TRUE,"Each Gender Events"))), "")</f>
        <v/>
      </c>
      <c r="AK29" s="26" t="str">
        <f ca="1">IF(AK27&gt;0, IF(AK22 &gt; 1, IF(AK27&gt;0, INDIRECT(ADDRESS(MATCH(AK27,INDIRECT(AK26),0)+AK25-1,1,4,TRUE,"Each Gender Events")), ""), INDIRECT(ADDRESS(MATCH(AK27,'Each Gender Events'!AK:AK,0),1,4,TRUE,"Each Gender Events"))), "")</f>
        <v/>
      </c>
      <c r="AL29" s="26" t="str">
        <f ca="1">IF(AL27&gt;0, IF(AL22 &gt; 1, IF(AL27&gt;0, INDIRECT(ADDRESS(MATCH(AL27,INDIRECT(AL26),0)+AL25-1,1,4,TRUE,"Each Gender Events")), ""), INDIRECT(ADDRESS(MATCH(AL27,'Each Gender Events'!AL:AL,0),1,4,TRUE,"Each Gender Events"))), "")</f>
        <v/>
      </c>
      <c r="AM29" s="26" t="str">
        <f ca="1">IF(AM27&gt;0, IF(AM22 &gt; 1, IF(AM27&gt;0, INDIRECT(ADDRESS(MATCH(AM27,INDIRECT(AM26),0)+AM25-1,1,4,TRUE,"Each Gender Events")), ""), INDIRECT(ADDRESS(MATCH(AM27,'Each Gender Events'!AM:AM,0),1,4,TRUE,"Each Gender Events"))), "")</f>
        <v/>
      </c>
    </row>
    <row r="30" spans="1:39" x14ac:dyDescent="0.3">
      <c r="A30" s="20" t="s">
        <v>122</v>
      </c>
      <c r="B30" s="27" t="str">
        <f ca="1">IFERROR(IF(B22=1, SUM(INDIRECT(ADDRESS(RIGHT($A29),2,1,1,"Medal Values")):INDIRECT(ADDRESS(B28-1+RIGHT($A29), 2, 1, 1, "Medal Values")))/B28,B24),"")</f>
        <v/>
      </c>
      <c r="C30" s="27" t="str">
        <f ca="1">IFERROR(IF(C22=1, SUM(INDIRECT(ADDRESS(RIGHT($A29),2,1,1,"Medal Values")):INDIRECT(ADDRESS(C28-1+RIGHT($A29), 2, 1, 1, "Medal Values")))/C28,C24),"")</f>
        <v/>
      </c>
      <c r="D30" s="27" t="str">
        <f ca="1">IFERROR(IF(D22=1, SUM(INDIRECT(ADDRESS(RIGHT($A29),2,1,1,"Medal Values")):INDIRECT(ADDRESS(D28-1+RIGHT($A29), 2, 1, 1, "Medal Values")))/D28,D24),"")</f>
        <v/>
      </c>
      <c r="E30" s="27" t="str">
        <f ca="1">IFERROR(IF(E22=1, SUM(INDIRECT(ADDRESS(RIGHT($A29),2,1,1,"Medal Values")):INDIRECT(ADDRESS(E28-1+RIGHT($A29), 2, 1, 1, "Medal Values")))/E28,E24),"")</f>
        <v/>
      </c>
      <c r="F30" s="27" t="str">
        <f ca="1">IFERROR(IF(F22=1, SUM(INDIRECT(ADDRESS(RIGHT($A29),2,1,1,"Medal Values")):INDIRECT(ADDRESS(F28-1+RIGHT($A29), 2, 1, 1, "Medal Values")))/F28,F24),"")</f>
        <v/>
      </c>
      <c r="G30" s="27" t="str">
        <f ca="1">IFERROR(IF(G22=1, SUM(INDIRECT(ADDRESS(RIGHT($A29),2,1,1,"Medal Values")):INDIRECT(ADDRESS(G28-1+RIGHT($A29), 2, 1, 1, "Medal Values")))/G28,G24),"")</f>
        <v/>
      </c>
      <c r="H30" s="27" t="str">
        <f ca="1">IFERROR(IF(H22=1, SUM(INDIRECT(ADDRESS(RIGHT($A29),2,1,1,"Medal Values")):INDIRECT(ADDRESS(H28-1+RIGHT($A29), 2, 1, 1, "Medal Values")))/H28,H24),"")</f>
        <v/>
      </c>
      <c r="I30" s="27" t="str">
        <f ca="1">IFERROR(IF(I22=1, SUM(INDIRECT(ADDRESS(RIGHT($A29),2,1,1,"Medal Values")):INDIRECT(ADDRESS(I28-1+RIGHT($A29), 2, 1, 1, "Medal Values")))/I28,I24),"")</f>
        <v/>
      </c>
      <c r="J30" s="27" t="str">
        <f ca="1">IFERROR(IF(J22=1, SUM(INDIRECT(ADDRESS(RIGHT($A29),2,1,1,"Medal Values")):INDIRECT(ADDRESS(J28-1+RIGHT($A29), 2, 1, 1, "Medal Values")))/J28,J24),"")</f>
        <v/>
      </c>
      <c r="K30" s="27" t="str">
        <f ca="1">IFERROR(IF(K22=1, SUM(INDIRECT(ADDRESS(RIGHT($A29),2,1,1,"Medal Values")):INDIRECT(ADDRESS(K28-1+RIGHT($A29), 2, 1, 1, "Medal Values")))/K28,K24),"")</f>
        <v/>
      </c>
      <c r="L30" s="27" t="str">
        <f ca="1">IFERROR(IF(L22=1, SUM(INDIRECT(ADDRESS(RIGHT($A29),2,1,1,"Medal Values")):INDIRECT(ADDRESS(L28-1+RIGHT($A29), 2, 1, 1, "Medal Values")))/L28,L24),"")</f>
        <v/>
      </c>
      <c r="M30" s="27" t="str">
        <f ca="1">IFERROR(IF(M22=1, SUM(INDIRECT(ADDRESS(RIGHT($A29),2,1,1,"Medal Values")):INDIRECT(ADDRESS(M28-1+RIGHT($A29), 2, 1, 1, "Medal Values")))/M28,M24),"")</f>
        <v/>
      </c>
      <c r="N30" s="27" t="str">
        <f ca="1">IFERROR(IF(N22=1, SUM(INDIRECT(ADDRESS(RIGHT($A29),2,1,1,"Medal Values")):INDIRECT(ADDRESS(N28-1+RIGHT($A29), 2, 1, 1, "Medal Values")))/N28,N24),"")</f>
        <v/>
      </c>
      <c r="O30" s="27" t="str">
        <f ca="1">IFERROR(IF(O22=1, SUM(INDIRECT(ADDRESS(RIGHT($A29),2,1,1,"Medal Values")):INDIRECT(ADDRESS(O28-1+RIGHT($A29), 2, 1, 1, "Medal Values")))/O28,O24),"")</f>
        <v/>
      </c>
      <c r="P30" s="27" t="str">
        <f ca="1">IFERROR(IF(P22=1, SUM(INDIRECT(ADDRESS(RIGHT($A29),2,1,1,"Medal Values")):INDIRECT(ADDRESS(P28-1+RIGHT($A29), 2, 1, 1, "Medal Values")))/P28,P24),"")</f>
        <v/>
      </c>
      <c r="Q30" s="27" t="str">
        <f ca="1">IFERROR(IF(Q22=1, SUM(INDIRECT(ADDRESS(RIGHT($A29),2,1,1,"Medal Values")):INDIRECT(ADDRESS(Q28-1+RIGHT($A29), 2, 1, 1, "Medal Values")))/Q28,Q24),"")</f>
        <v/>
      </c>
      <c r="R30" s="27" t="str">
        <f ca="1">IFERROR(IF(R22=1, SUM(INDIRECT(ADDRESS(RIGHT($A29),2,1,1,"Medal Values")):INDIRECT(ADDRESS(R28-1+RIGHT($A29), 2, 1, 1, "Medal Values")))/R28,R24),"")</f>
        <v/>
      </c>
      <c r="S30" s="27" t="str">
        <f ca="1">IFERROR(IF(S22=1, SUM(INDIRECT(ADDRESS(RIGHT($A29),2,1,1,"Medal Values")):INDIRECT(ADDRESS(S28-1+RIGHT($A29), 2, 1, 1, "Medal Values")))/S28,S24),"")</f>
        <v/>
      </c>
      <c r="T30" s="27" t="str">
        <f ca="1">IFERROR(IF(T22=1, SUM(INDIRECT(ADDRESS(RIGHT($A29),2,1,1,"Medal Values")):INDIRECT(ADDRESS(T28-1+RIGHT($A29), 2, 1, 1, "Medal Values")))/T28,T24),"")</f>
        <v/>
      </c>
      <c r="U30" s="27" t="str">
        <f ca="1">IFERROR(IF(U22=1, SUM(INDIRECT(ADDRESS(RIGHT($A29),2,1,1,"Medal Values")):INDIRECT(ADDRESS(U28-1+RIGHT($A29), 2, 1, 1, "Medal Values")))/U28,U24),"")</f>
        <v/>
      </c>
      <c r="V30" s="27" t="str">
        <f ca="1">IFERROR(IF(V22=1, SUM(INDIRECT(ADDRESS(RIGHT($A29),2,1,1,"Medal Values")):INDIRECT(ADDRESS(V28-1+RIGHT($A29), 2, 1, 1, "Medal Values")))/V28,V24),"")</f>
        <v/>
      </c>
      <c r="W30" s="27" t="str">
        <f ca="1">IFERROR(IF(W22=1, SUM(INDIRECT(ADDRESS(RIGHT($A29),2,1,1,"Medal Values")):INDIRECT(ADDRESS(W28-1+RIGHT($A29), 2, 1, 1, "Medal Values")))/W28,W24),"")</f>
        <v/>
      </c>
      <c r="X30" s="27" t="str">
        <f ca="1">IFERROR(IF(X22=1, SUM(INDIRECT(ADDRESS(RIGHT($A29),2,1,1,"Medal Values")):INDIRECT(ADDRESS(X28-1+RIGHT($A29), 2, 1, 1, "Medal Values")))/X28,X24),"")</f>
        <v/>
      </c>
      <c r="Y30" s="27" t="str">
        <f ca="1">IFERROR(IF(Y22=1, SUM(INDIRECT(ADDRESS(RIGHT($A29),2,1,1,"Medal Values")):INDIRECT(ADDRESS(Y28-1+RIGHT($A29), 2, 1, 1, "Medal Values")))/Y28,Y24),"")</f>
        <v/>
      </c>
      <c r="Z30" s="27" t="str">
        <f ca="1">IFERROR(IF(Z22=1, SUM(INDIRECT(ADDRESS(RIGHT($A29),2,1,1,"Medal Values")):INDIRECT(ADDRESS(Z28-1+RIGHT($A29), 2, 1, 1, "Medal Values")))/Z28,Z24),"")</f>
        <v/>
      </c>
      <c r="AA30" s="27" t="str">
        <f ca="1">IFERROR(IF(AA22=1, SUM(INDIRECT(ADDRESS(RIGHT($A29),2,1,1,"Medal Values")):INDIRECT(ADDRESS(AA28-1+RIGHT($A29), 2, 1, 1, "Medal Values")))/AA28,AA24),"")</f>
        <v/>
      </c>
      <c r="AB30" s="27" t="str">
        <f ca="1">IFERROR(IF(AB22=1, SUM(INDIRECT(ADDRESS(RIGHT($A29),2,1,1,"Medal Values")):INDIRECT(ADDRESS(AB28-1+RIGHT($A29), 2, 1, 1, "Medal Values")))/AB28,AB24),"")</f>
        <v/>
      </c>
      <c r="AC30" s="27" t="str">
        <f ca="1">IFERROR(IF(AC22=1, SUM(INDIRECT(ADDRESS(RIGHT($A29),2,1,1,"Medal Values")):INDIRECT(ADDRESS(AC28-1+RIGHT($A29), 2, 1, 1, "Medal Values")))/AC28,AC24),"")</f>
        <v/>
      </c>
      <c r="AD30" s="27" t="str">
        <f ca="1">IFERROR(IF(AD22=1, SUM(INDIRECT(ADDRESS(RIGHT($A29),2,1,1,"Medal Values")):INDIRECT(ADDRESS(AD28-1+RIGHT($A29), 2, 1, 1, "Medal Values")))/AD28,AD24),"")</f>
        <v/>
      </c>
      <c r="AE30" s="27" t="str">
        <f ca="1">IFERROR(IF(AE22=1, SUM(INDIRECT(ADDRESS(RIGHT($A29),2,1,1,"Medal Values")):INDIRECT(ADDRESS(AE28-1+RIGHT($A29), 2, 1, 1, "Medal Values")))/AE28,AE24),"")</f>
        <v/>
      </c>
      <c r="AF30" s="27" t="str">
        <f ca="1">IFERROR(IF(AF22=1, SUM(INDIRECT(ADDRESS(RIGHT($A29),2,1,1,"Medal Values")):INDIRECT(ADDRESS(AF28-1+RIGHT($A29), 2, 1, 1, "Medal Values")))/AF28,AF24),"")</f>
        <v/>
      </c>
      <c r="AG30" s="27" t="str">
        <f ca="1">IFERROR(IF(AG22=1, SUM(INDIRECT(ADDRESS(RIGHT($A29),2,1,1,"Medal Values")):INDIRECT(ADDRESS(AG28-1+RIGHT($A29), 2, 1, 1, "Medal Values")))/AG28,AG24),"")</f>
        <v/>
      </c>
      <c r="AH30" s="27" t="str">
        <f ca="1">IFERROR(IF(AH22=1, SUM(INDIRECT(ADDRESS(RIGHT($A29),2,1,1,"Medal Values")):INDIRECT(ADDRESS(AH28-1+RIGHT($A29), 2, 1, 1, "Medal Values")))/AH28,AH24),"")</f>
        <v/>
      </c>
      <c r="AI30" s="27" t="str">
        <f ca="1">IFERROR(IF(AI22=1, SUM(INDIRECT(ADDRESS(RIGHT($A29),2,1,1,"Medal Values")):INDIRECT(ADDRESS(AI28-1+RIGHT($A29), 2, 1, 1, "Medal Values")))/AI28,AI24),"")</f>
        <v/>
      </c>
      <c r="AJ30" s="27" t="str">
        <f ca="1">IFERROR(IF(AJ22=1, SUM(INDIRECT(ADDRESS(RIGHT($A29),2,1,1,"Medal Values")):INDIRECT(ADDRESS(AJ28-1+RIGHT($A29), 2, 1, 1, "Medal Values")))/AJ28,AJ24),"")</f>
        <v/>
      </c>
      <c r="AK30" s="27" t="str">
        <f ca="1">IFERROR(IF(AK22=1, SUM(INDIRECT(ADDRESS(RIGHT($A29),2,1,1,"Medal Values")):INDIRECT(ADDRESS(AK28-1+RIGHT($A29), 2, 1, 1, "Medal Values")))/AK28,AK24),"")</f>
        <v/>
      </c>
      <c r="AL30" s="27" t="str">
        <f ca="1">IFERROR(IF(AL22=1, SUM(INDIRECT(ADDRESS(RIGHT($A29),2,1,1,"Medal Values")):INDIRECT(ADDRESS(AL28-1+RIGHT($A29), 2, 1, 1, "Medal Values")))/AL28,AL24),"")</f>
        <v/>
      </c>
      <c r="AM30" s="27" t="str">
        <f ca="1">IFERROR(IF(AM22=1, SUM(INDIRECT(ADDRESS(RIGHT($A29),2,1,1,"Medal Values")):INDIRECT(ADDRESS(AM28-1+RIGHT($A29), 2, 1, 1, "Medal Values")))/AM28,AM24),"")</f>
        <v/>
      </c>
    </row>
    <row r="31" spans="1:39" hidden="1" x14ac:dyDescent="0.3">
      <c r="A31" s="19" t="s">
        <v>123</v>
      </c>
      <c r="B31" t="str">
        <f ca="1">IFERROR(MATCH(B29,'Each Gender Events'!$A:$A,0) + 1, "")</f>
        <v/>
      </c>
      <c r="C31" t="str">
        <f ca="1">IFERROR(MATCH(C29,'Each Gender Events'!$A:$A,0) + 1, "")</f>
        <v/>
      </c>
      <c r="D31" t="str">
        <f ca="1">IFERROR(MATCH(D29,'Each Gender Events'!$A:$A,0) + 1, "")</f>
        <v/>
      </c>
      <c r="E31" t="str">
        <f ca="1">IFERROR(MATCH(E29,'Each Gender Events'!$A:$A,0) + 1, "")</f>
        <v/>
      </c>
      <c r="F31" t="str">
        <f ca="1">IFERROR(MATCH(F29,'Each Gender Events'!$A:$A,0) + 1, "")</f>
        <v/>
      </c>
      <c r="G31" t="str">
        <f ca="1">IFERROR(MATCH(G29,'Each Gender Events'!$A:$A,0) + 1, "")</f>
        <v/>
      </c>
      <c r="H31" t="str">
        <f ca="1">IFERROR(MATCH(H29,'Each Gender Events'!$A:$A,0) + 1, "")</f>
        <v/>
      </c>
      <c r="I31" t="str">
        <f ca="1">IFERROR(MATCH(I29,'Each Gender Events'!$A:$A,0) + 1, "")</f>
        <v/>
      </c>
      <c r="J31" t="str">
        <f ca="1">IFERROR(MATCH(J29,'Each Gender Events'!$A:$A,0) + 1, "")</f>
        <v/>
      </c>
      <c r="K31" t="str">
        <f ca="1">IFERROR(MATCH(K29,'Each Gender Events'!$A:$A,0) + 1, "")</f>
        <v/>
      </c>
      <c r="L31" t="str">
        <f ca="1">IFERROR(MATCH(L29,'Each Gender Events'!$A:$A,0) + 1, "")</f>
        <v/>
      </c>
      <c r="M31" t="str">
        <f ca="1">IFERROR(MATCH(M29,'Each Gender Events'!$A:$A,0) + 1, "")</f>
        <v/>
      </c>
      <c r="N31" t="str">
        <f ca="1">IFERROR(MATCH(N29,'Each Gender Events'!$A:$A,0) + 1, "")</f>
        <v/>
      </c>
      <c r="O31" t="str">
        <f ca="1">IFERROR(MATCH(O29,'Each Gender Events'!$A:$A,0) + 1, "")</f>
        <v/>
      </c>
      <c r="P31" t="str">
        <f ca="1">IFERROR(MATCH(P29,'Each Gender Events'!$A:$A,0) + 1, "")</f>
        <v/>
      </c>
      <c r="Q31" t="str">
        <f ca="1">IFERROR(MATCH(Q29,'Each Gender Events'!$A:$A,0) + 1, "")</f>
        <v/>
      </c>
      <c r="R31" t="str">
        <f ca="1">IFERROR(MATCH(R29,'Each Gender Events'!$A:$A,0) + 1, "")</f>
        <v/>
      </c>
      <c r="S31" t="str">
        <f ca="1">IFERROR(MATCH(S29,'Each Gender Events'!$A:$A,0) + 1, "")</f>
        <v/>
      </c>
      <c r="T31" t="str">
        <f ca="1">IFERROR(MATCH(T29,'Each Gender Events'!$A:$A,0) + 1, "")</f>
        <v/>
      </c>
      <c r="U31" t="str">
        <f ca="1">IFERROR(MATCH(U29,'Each Gender Events'!$A:$A,0) + 1, "")</f>
        <v/>
      </c>
      <c r="V31" t="str">
        <f ca="1">IFERROR(MATCH(V29,'Each Gender Events'!$A:$A,0) + 1, "")</f>
        <v/>
      </c>
      <c r="W31" t="str">
        <f ca="1">IFERROR(MATCH(W29,'Each Gender Events'!$A:$A,0) + 1, "")</f>
        <v/>
      </c>
      <c r="X31" t="str">
        <f ca="1">IFERROR(MATCH(X29,'Each Gender Events'!$A:$A,0) + 1, "")</f>
        <v/>
      </c>
      <c r="Y31" t="str">
        <f ca="1">IFERROR(MATCH(Y29,'Each Gender Events'!$A:$A,0) + 1, "")</f>
        <v/>
      </c>
      <c r="Z31" t="str">
        <f ca="1">IFERROR(MATCH(Z29,'Each Gender Events'!$A:$A,0) + 1, "")</f>
        <v/>
      </c>
      <c r="AA31" t="str">
        <f ca="1">IFERROR(MATCH(AA29,'Each Gender Events'!$A:$A,0) + 1, "")</f>
        <v/>
      </c>
      <c r="AB31" t="str">
        <f ca="1">IFERROR(MATCH(AB29,'Each Gender Events'!$A:$A,0) + 1, "")</f>
        <v/>
      </c>
      <c r="AC31" t="str">
        <f ca="1">IFERROR(MATCH(AC29,'Each Gender Events'!$A:$A,0) + 1, "")</f>
        <v/>
      </c>
      <c r="AD31" t="str">
        <f ca="1">IFERROR(MATCH(AD29,'Each Gender Events'!$A:$A,0) + 1, "")</f>
        <v/>
      </c>
      <c r="AE31" t="str">
        <f ca="1">IFERROR(MATCH(AE29,'Each Gender Events'!$A:$A,0) + 1, "")</f>
        <v/>
      </c>
      <c r="AF31" t="str">
        <f ca="1">IFERROR(MATCH(AF29,'Each Gender Events'!$A:$A,0) + 1, "")</f>
        <v/>
      </c>
      <c r="AG31" t="str">
        <f ca="1">IFERROR(MATCH(AG29,'Each Gender Events'!$A:$A,0) + 1, "")</f>
        <v/>
      </c>
      <c r="AH31" t="str">
        <f ca="1">IFERROR(MATCH(AH29,'Each Gender Events'!$A:$A,0) + 1, "")</f>
        <v/>
      </c>
      <c r="AI31" t="str">
        <f ca="1">IFERROR(MATCH(AI29,'Each Gender Events'!$A:$A,0) + 1, "")</f>
        <v/>
      </c>
      <c r="AJ31" t="str">
        <f ca="1">IFERROR(MATCH(AJ29,'Each Gender Events'!$A:$A,0) + 1, "")</f>
        <v/>
      </c>
      <c r="AK31" t="str">
        <f ca="1">IFERROR(MATCH(AK29,'Each Gender Events'!$A:$A,0) + 1, "")</f>
        <v/>
      </c>
      <c r="AL31" t="str">
        <f ca="1">IFERROR(MATCH(AL29,'Each Gender Events'!$A:$A,0) + 1, "")</f>
        <v/>
      </c>
      <c r="AM31" t="str">
        <f ca="1">IFERROR(MATCH(AM29,'Each Gender Events'!$A:$A,0) + 1, "")</f>
        <v/>
      </c>
    </row>
    <row r="32" spans="1:39" hidden="1" x14ac:dyDescent="0.3">
      <c r="A32" s="19" t="s">
        <v>124</v>
      </c>
      <c r="B32" t="str">
        <f ca="1">IFERROR(ADDRESS(MATCH(B29,'Each Gender Events'!$A:$A,0) + 1,COLUMN(),2,1,"Each Gender Events")&amp;":"&amp;ADDRESS(1000,COLUMN(),2,1),"")</f>
        <v/>
      </c>
      <c r="C32" t="str">
        <f ca="1">IFERROR(ADDRESS(MATCH(C29,'Each Gender Events'!$A:$A,0) + 1,COLUMN(),2,1,"Each Gender Events")&amp;":"&amp;ADDRESS(1000,COLUMN(),2,1),"")</f>
        <v/>
      </c>
      <c r="D32" t="str">
        <f ca="1">IFERROR(ADDRESS(MATCH(D29,'Each Gender Events'!$A:$A,0) + 1,COLUMN(),2,1,"Each Gender Events")&amp;":"&amp;ADDRESS(1000,COLUMN(),2,1),"")</f>
        <v/>
      </c>
      <c r="E32" t="str">
        <f ca="1">IFERROR(ADDRESS(MATCH(E29,'Each Gender Events'!$A:$A,0) + 1,COLUMN(),2,1,"Each Gender Events")&amp;":"&amp;ADDRESS(1000,COLUMN(),2,1),"")</f>
        <v/>
      </c>
      <c r="F32" t="str">
        <f ca="1">IFERROR(ADDRESS(MATCH(F29,'Each Gender Events'!$A:$A,0) + 1,COLUMN(),2,1,"Each Gender Events")&amp;":"&amp;ADDRESS(1000,COLUMN(),2,1),"")</f>
        <v/>
      </c>
      <c r="G32" t="str">
        <f ca="1">IFERROR(ADDRESS(MATCH(G29,'Each Gender Events'!$A:$A,0) + 1,COLUMN(),2,1,"Each Gender Events")&amp;":"&amp;ADDRESS(1000,COLUMN(),2,1),"")</f>
        <v/>
      </c>
      <c r="H32" t="str">
        <f ca="1">IFERROR(ADDRESS(MATCH(H29,'Each Gender Events'!$A:$A,0) + 1,COLUMN(),2,1,"Each Gender Events")&amp;":"&amp;ADDRESS(1000,COLUMN(),2,1),"")</f>
        <v/>
      </c>
      <c r="I32" t="str">
        <f ca="1">IFERROR(ADDRESS(MATCH(I29,'Each Gender Events'!$A:$A,0) + 1,COLUMN(),2,1,"Each Gender Events")&amp;":"&amp;ADDRESS(1000,COLUMN(),2,1),"")</f>
        <v/>
      </c>
      <c r="J32" t="str">
        <f ca="1">IFERROR(ADDRESS(MATCH(J29,'Each Gender Events'!$A:$A,0) + 1,COLUMN(),2,1,"Each Gender Events")&amp;":"&amp;ADDRESS(1000,COLUMN(),2,1),"")</f>
        <v/>
      </c>
      <c r="K32" t="str">
        <f ca="1">IFERROR(ADDRESS(MATCH(K29,'Each Gender Events'!$A:$A,0) + 1,COLUMN(),2,1,"Each Gender Events")&amp;":"&amp;ADDRESS(1000,COLUMN(),2,1),"")</f>
        <v/>
      </c>
      <c r="L32" t="str">
        <f ca="1">IFERROR(ADDRESS(MATCH(L29,'Each Gender Events'!$A:$A,0) + 1,COLUMN(),2,1,"Each Gender Events")&amp;":"&amp;ADDRESS(1000,COLUMN(),2,1),"")</f>
        <v/>
      </c>
      <c r="M32" t="str">
        <f ca="1">IFERROR(ADDRESS(MATCH(M29,'Each Gender Events'!$A:$A,0) + 1,COLUMN(),2,1,"Each Gender Events")&amp;":"&amp;ADDRESS(1000,COLUMN(),2,1),"")</f>
        <v/>
      </c>
      <c r="N32" t="str">
        <f ca="1">IFERROR(ADDRESS(MATCH(N29,'Each Gender Events'!$A:$A,0) + 1,COLUMN(),2,1,"Each Gender Events")&amp;":"&amp;ADDRESS(1000,COLUMN(),2,1),"")</f>
        <v/>
      </c>
      <c r="O32" t="str">
        <f ca="1">IFERROR(ADDRESS(MATCH(O29,'Each Gender Events'!$A:$A,0) + 1,COLUMN(),2,1,"Each Gender Events")&amp;":"&amp;ADDRESS(1000,COLUMN(),2,1),"")</f>
        <v/>
      </c>
      <c r="P32" t="str">
        <f ca="1">IFERROR(ADDRESS(MATCH(P29,'Each Gender Events'!$A:$A,0) + 1,COLUMN(),2,1,"Each Gender Events")&amp;":"&amp;ADDRESS(1000,COLUMN(),2,1),"")</f>
        <v/>
      </c>
      <c r="Q32" t="str">
        <f ca="1">IFERROR(ADDRESS(MATCH(Q29,'Each Gender Events'!$A:$A,0) + 1,COLUMN(),2,1,"Each Gender Events")&amp;":"&amp;ADDRESS(1000,COLUMN(),2,1),"")</f>
        <v/>
      </c>
      <c r="R32" t="str">
        <f ca="1">IFERROR(ADDRESS(MATCH(R29,'Each Gender Events'!$A:$A,0) + 1,COLUMN(),2,1,"Each Gender Events")&amp;":"&amp;ADDRESS(1000,COLUMN(),2,1),"")</f>
        <v/>
      </c>
      <c r="S32" t="str">
        <f ca="1">IFERROR(ADDRESS(MATCH(S29,'Each Gender Events'!$A:$A,0) + 1,COLUMN(),2,1,"Each Gender Events")&amp;":"&amp;ADDRESS(1000,COLUMN(),2,1),"")</f>
        <v/>
      </c>
      <c r="T32" t="str">
        <f ca="1">IFERROR(ADDRESS(MATCH(T29,'Each Gender Events'!$A:$A,0) + 1,COLUMN(),2,1,"Each Gender Events")&amp;":"&amp;ADDRESS(1000,COLUMN(),2,1),"")</f>
        <v/>
      </c>
      <c r="U32" t="str">
        <f ca="1">IFERROR(ADDRESS(MATCH(U29,'Each Gender Events'!$A:$A,0) + 1,COLUMN(),2,1,"Each Gender Events")&amp;":"&amp;ADDRESS(1000,COLUMN(),2,1),"")</f>
        <v/>
      </c>
      <c r="V32" t="str">
        <f ca="1">IFERROR(ADDRESS(MATCH(V29,'Each Gender Events'!$A:$A,0) + 1,COLUMN(),2,1,"Each Gender Events")&amp;":"&amp;ADDRESS(1000,COLUMN(),2,1),"")</f>
        <v/>
      </c>
      <c r="W32" t="str">
        <f ca="1">IFERROR(ADDRESS(MATCH(W29,'Each Gender Events'!$A:$A,0) + 1,COLUMN(),2,1,"Each Gender Events")&amp;":"&amp;ADDRESS(1000,COLUMN(),2,1),"")</f>
        <v/>
      </c>
      <c r="X32" t="str">
        <f ca="1">IFERROR(ADDRESS(MATCH(X29,'Each Gender Events'!$A:$A,0) + 1,COLUMN(),2,1,"Each Gender Events")&amp;":"&amp;ADDRESS(1000,COLUMN(),2,1),"")</f>
        <v/>
      </c>
      <c r="Y32" t="str">
        <f ca="1">IFERROR(ADDRESS(MATCH(Y29,'Each Gender Events'!$A:$A,0) + 1,COLUMN(),2,1,"Each Gender Events")&amp;":"&amp;ADDRESS(1000,COLUMN(),2,1),"")</f>
        <v/>
      </c>
      <c r="Z32" t="str">
        <f ca="1">IFERROR(ADDRESS(MATCH(Z29,'Each Gender Events'!$A:$A,0) + 1,COLUMN(),2,1,"Each Gender Events")&amp;":"&amp;ADDRESS(1000,COLUMN(),2,1),"")</f>
        <v/>
      </c>
      <c r="AA32" t="str">
        <f ca="1">IFERROR(ADDRESS(MATCH(AA29,'Each Gender Events'!$A:$A,0) + 1,COLUMN(),2,1,"Each Gender Events")&amp;":"&amp;ADDRESS(1000,COLUMN(),2,1),"")</f>
        <v/>
      </c>
      <c r="AB32" t="str">
        <f ca="1">IFERROR(ADDRESS(MATCH(AB29,'Each Gender Events'!$A:$A,0) + 1,COLUMN(),2,1,"Each Gender Events")&amp;":"&amp;ADDRESS(1000,COLUMN(),2,1),"")</f>
        <v/>
      </c>
      <c r="AC32" t="str">
        <f ca="1">IFERROR(ADDRESS(MATCH(AC29,'Each Gender Events'!$A:$A,0) + 1,COLUMN(),2,1,"Each Gender Events")&amp;":"&amp;ADDRESS(1000,COLUMN(),2,1),"")</f>
        <v/>
      </c>
      <c r="AD32" t="str">
        <f ca="1">IFERROR(ADDRESS(MATCH(AD29,'Each Gender Events'!$A:$A,0) + 1,COLUMN(),2,1,"Each Gender Events")&amp;":"&amp;ADDRESS(1000,COLUMN(),2,1),"")</f>
        <v/>
      </c>
      <c r="AE32" t="str">
        <f ca="1">IFERROR(ADDRESS(MATCH(AE29,'Each Gender Events'!$A:$A,0) + 1,COLUMN(),2,1,"Each Gender Events")&amp;":"&amp;ADDRESS(1000,COLUMN(),2,1),"")</f>
        <v/>
      </c>
      <c r="AF32" t="str">
        <f ca="1">IFERROR(ADDRESS(MATCH(AF29,'Each Gender Events'!$A:$A,0) + 1,COLUMN(),2,1,"Each Gender Events")&amp;":"&amp;ADDRESS(1000,COLUMN(),2,1),"")</f>
        <v/>
      </c>
      <c r="AG32" t="str">
        <f ca="1">IFERROR(ADDRESS(MATCH(AG29,'Each Gender Events'!$A:$A,0) + 1,COLUMN(),2,1,"Each Gender Events")&amp;":"&amp;ADDRESS(1000,COLUMN(),2,1),"")</f>
        <v/>
      </c>
      <c r="AH32" t="str">
        <f ca="1">IFERROR(ADDRESS(MATCH(AH29,'Each Gender Events'!$A:$A,0) + 1,COLUMN(),2,1,"Each Gender Events")&amp;":"&amp;ADDRESS(1000,COLUMN(),2,1),"")</f>
        <v/>
      </c>
      <c r="AI32" t="str">
        <f ca="1">IFERROR(ADDRESS(MATCH(AI29,'Each Gender Events'!$A:$A,0) + 1,COLUMN(),2,1,"Each Gender Events")&amp;":"&amp;ADDRESS(1000,COLUMN(),2,1),"")</f>
        <v/>
      </c>
      <c r="AJ32" t="str">
        <f ca="1">IFERROR(ADDRESS(MATCH(AJ29,'Each Gender Events'!$A:$A,0) + 1,COLUMN(),2,1,"Each Gender Events")&amp;":"&amp;ADDRESS(1000,COLUMN(),2,1),"")</f>
        <v/>
      </c>
      <c r="AK32" t="str">
        <f ca="1">IFERROR(ADDRESS(MATCH(AK29,'Each Gender Events'!$A:$A,0) + 1,COLUMN(),2,1,"Each Gender Events")&amp;":"&amp;ADDRESS(1000,COLUMN(),2,1),"")</f>
        <v/>
      </c>
      <c r="AL32" t="str">
        <f ca="1">IFERROR(ADDRESS(MATCH(AL29,'Each Gender Events'!$A:$A,0) + 1,COLUMN(),2,1,"Each Gender Events")&amp;":"&amp;ADDRESS(1000,COLUMN(),2,1),"")</f>
        <v/>
      </c>
      <c r="AM32" t="str">
        <f ca="1">IFERROR(ADDRESS(MATCH(AM29,'Each Gender Events'!$A:$A,0) + 1,COLUMN(),2,1,"Each Gender Events")&amp;":"&amp;ADDRESS(1000,COLUMN(),2,1),"")</f>
        <v/>
      </c>
    </row>
    <row r="33" spans="1:15" x14ac:dyDescent="0.3">
      <c r="A33" s="14"/>
      <c r="B33" s="22"/>
      <c r="E33" s="22"/>
      <c r="O33" t="s">
        <v>150</v>
      </c>
    </row>
    <row r="34" spans="1:15" x14ac:dyDescent="0.3">
      <c r="A34" s="10"/>
      <c r="B34" s="12"/>
      <c r="E34" s="12"/>
      <c r="O34" t="s">
        <v>151</v>
      </c>
    </row>
    <row r="35" spans="1:15" x14ac:dyDescent="0.3">
      <c r="A35" s="10"/>
      <c r="B35" s="12"/>
      <c r="E35" s="12"/>
    </row>
    <row r="36" spans="1:15" x14ac:dyDescent="0.3">
      <c r="A36" s="10"/>
      <c r="B36" s="12"/>
    </row>
    <row r="37" spans="1:15" x14ac:dyDescent="0.3">
      <c r="A37" s="10"/>
      <c r="B37" s="12"/>
    </row>
    <row r="38" spans="1:15" x14ac:dyDescent="0.3">
      <c r="A38" s="10"/>
      <c r="B38" s="12"/>
    </row>
    <row r="39" spans="1:15" x14ac:dyDescent="0.3">
      <c r="A39" s="10"/>
      <c r="B3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AA2B-144E-4AE7-9362-8E64ECB4034E}">
  <dimension ref="A1:AM30"/>
  <sheetViews>
    <sheetView workbookViewId="0">
      <selection activeCell="M3" sqref="M3"/>
    </sheetView>
  </sheetViews>
  <sheetFormatPr defaultRowHeight="14.4" x14ac:dyDescent="0.3"/>
  <cols>
    <col min="19" max="19" width="0" hidden="1" customWidth="1"/>
  </cols>
  <sheetData>
    <row r="1" spans="1:39" x14ac:dyDescent="0.3">
      <c r="B1" t="str">
        <f>'Each Gender Podiums'!B1</f>
        <v>Alpine Skiing</v>
      </c>
      <c r="C1" t="str">
        <f>'Each Gender Podiums'!D1</f>
        <v>Alpine Skiing</v>
      </c>
      <c r="D1" t="str">
        <f>'Each Gender Podiums'!C1</f>
        <v>Alpine Skiing</v>
      </c>
      <c r="E1" t="str">
        <f>'Each Gender Podiums'!F1</f>
        <v>Biathlon</v>
      </c>
      <c r="F1" t="str">
        <f>'Each Gender Podiums'!G1</f>
        <v>Biathlon</v>
      </c>
      <c r="G1" t="str">
        <f>'Each Gender Podiums'!E1</f>
        <v>Biathlon</v>
      </c>
      <c r="H1" t="str">
        <f>'Each Gender Podiums'!H1</f>
        <v>Bobsleigh</v>
      </c>
      <c r="I1" t="str">
        <f>'Each Gender Podiums'!I1</f>
        <v>Bobsleigh</v>
      </c>
      <c r="J1" t="str">
        <f>'Each Gender Podiums'!J1</f>
        <v>Cross-Country Skiing</v>
      </c>
      <c r="K1" t="str">
        <f>'Each Gender Podiums'!K1</f>
        <v>Cross-Country Skiing</v>
      </c>
      <c r="L1" t="str">
        <f>'Each Gender Podiums'!M1</f>
        <v>Curling</v>
      </c>
      <c r="M1" t="str">
        <f>'Each Gender Podiums'!L1</f>
        <v>Curling</v>
      </c>
      <c r="N1" t="str">
        <f>'Each Gender Podiums'!N1</f>
        <v>Curling</v>
      </c>
      <c r="O1" t="str">
        <f>'Each Gender Podiums'!P1</f>
        <v>Figure Skating</v>
      </c>
      <c r="P1" t="str">
        <f>'Each Gender Podiums'!O1</f>
        <v>Figure Skating</v>
      </c>
      <c r="Q1" t="str">
        <f>'Each Gender Podiums'!Q1</f>
        <v>Figure Skating</v>
      </c>
      <c r="R1" t="str">
        <f>'Each Gender Podiums'!R1</f>
        <v>Freestyle Skiing</v>
      </c>
      <c r="S1" t="str">
        <f>'Each Gender Podiums'!T1</f>
        <v>Freestyle Skiing</v>
      </c>
      <c r="T1" t="str">
        <f>'Each Gender Podiums'!S1</f>
        <v>Freestyle Skiing</v>
      </c>
      <c r="U1" t="str">
        <f>'Each Gender Podiums'!U1</f>
        <v>Ice Hockey</v>
      </c>
      <c r="V1" t="str">
        <f>'Each Gender Podiums'!V1</f>
        <v>Ice Hockey</v>
      </c>
      <c r="W1" t="str">
        <f>'Each Gender Podiums'!W1</f>
        <v>Luge</v>
      </c>
      <c r="X1" t="str">
        <f>'Each Gender Podiums'!Y1</f>
        <v>Luge</v>
      </c>
      <c r="Y1" t="str">
        <f>'Each Gender Podiums'!X1</f>
        <v>Luge</v>
      </c>
      <c r="Z1" t="str">
        <f>'Each Gender Podiums'!Z1</f>
        <v>Nordic Combined</v>
      </c>
      <c r="AA1" t="str">
        <f>'Each Gender Podiums'!AB1</f>
        <v>Short Track Speed Skating</v>
      </c>
      <c r="AB1" t="str">
        <f>'Each Gender Podiums'!AA1</f>
        <v>Short Track Speed Skating</v>
      </c>
      <c r="AC1" t="str">
        <f>'Each Gender Podiums'!AC1</f>
        <v>Short Track Speed Skating</v>
      </c>
      <c r="AD1" t="str">
        <f>'Each Gender Podiums'!AD1</f>
        <v>Skeleton</v>
      </c>
      <c r="AE1" t="str">
        <f>'Each Gender Podiums'!AE1</f>
        <v>Skeleton</v>
      </c>
      <c r="AF1" t="str">
        <f>'Each Gender Podiums'!AF1</f>
        <v>Ski Jumping</v>
      </c>
      <c r="AG1" t="str">
        <f>'Each Gender Podiums'!AH1</f>
        <v>Ski Jumping</v>
      </c>
      <c r="AH1" t="str">
        <f>'Each Gender Podiums'!AG1</f>
        <v>Ski Jumping</v>
      </c>
      <c r="AI1" t="str">
        <f>'Each Gender Podiums'!AI1</f>
        <v>Snowboard</v>
      </c>
      <c r="AJ1" t="str">
        <f>'Each Gender Podiums'!AJ1</f>
        <v>Snowboard</v>
      </c>
      <c r="AK1" t="str">
        <f>'Each Gender Podiums'!AK1</f>
        <v>Snowboard</v>
      </c>
      <c r="AL1" t="str">
        <f>'Each Gender Podiums'!AL1</f>
        <v>Speed Skating</v>
      </c>
      <c r="AM1" t="str">
        <f>'Each Gender Podiums'!AM1</f>
        <v>Speed Skating</v>
      </c>
    </row>
    <row r="2" spans="1:39" x14ac:dyDescent="0.3">
      <c r="B2" t="str">
        <f>'Each Gender Podiums'!B2</f>
        <v>M</v>
      </c>
      <c r="C2" t="s">
        <v>13</v>
      </c>
      <c r="D2" t="s">
        <v>8</v>
      </c>
      <c r="E2" t="s">
        <v>8</v>
      </c>
      <c r="F2" t="s">
        <v>13</v>
      </c>
      <c r="G2" t="s">
        <v>11</v>
      </c>
      <c r="H2" t="str">
        <f>'Each Gender Podiums'!H2</f>
        <v>W</v>
      </c>
      <c r="I2" t="str">
        <f>'Each Gender Podiums'!I2</f>
        <v>M</v>
      </c>
      <c r="J2" t="str">
        <f>'Each Gender Podiums'!J2</f>
        <v>W</v>
      </c>
      <c r="K2" t="str">
        <f>'Each Gender Podiums'!K2</f>
        <v>M</v>
      </c>
      <c r="L2" t="s">
        <v>11</v>
      </c>
      <c r="M2" t="s">
        <v>13</v>
      </c>
      <c r="N2" t="str">
        <f>'Each Gender Podiums'!N2</f>
        <v>W</v>
      </c>
      <c r="O2" t="s">
        <v>11</v>
      </c>
      <c r="P2" t="s">
        <v>13</v>
      </c>
      <c r="Q2" t="str">
        <f>'Each Gender Podiums'!Q2</f>
        <v>W</v>
      </c>
      <c r="R2" t="str">
        <f>'Each Gender Podiums'!R2</f>
        <v>M</v>
      </c>
      <c r="S2" t="s">
        <v>13</v>
      </c>
      <c r="T2" t="s">
        <v>8</v>
      </c>
      <c r="U2" t="str">
        <f>'Each Gender Podiums'!U2</f>
        <v>W</v>
      </c>
      <c r="V2" t="str">
        <f>'Each Gender Podiums'!V2</f>
        <v>M</v>
      </c>
      <c r="W2" t="str">
        <f>'Each Gender Podiums'!W2</f>
        <v>M</v>
      </c>
      <c r="X2" t="s">
        <v>13</v>
      </c>
      <c r="Y2" t="s">
        <v>8</v>
      </c>
      <c r="Z2" t="str">
        <f>'Each Gender Podiums'!Z2</f>
        <v>M</v>
      </c>
      <c r="AA2" t="s">
        <v>8</v>
      </c>
      <c r="AB2" t="s">
        <v>13</v>
      </c>
      <c r="AC2" t="s">
        <v>11</v>
      </c>
      <c r="AD2" t="str">
        <f>'Each Gender Podiums'!AD2</f>
        <v>M</v>
      </c>
      <c r="AE2" t="str">
        <f>'Each Gender Podiums'!AE2</f>
        <v>W</v>
      </c>
      <c r="AF2" t="str">
        <f>'Each Gender Podiums'!AF2</f>
        <v>W</v>
      </c>
      <c r="AG2" t="s">
        <v>13</v>
      </c>
      <c r="AH2" t="s">
        <v>11</v>
      </c>
      <c r="AI2" t="str">
        <f>'Each Gender Podiums'!AI2</f>
        <v>W</v>
      </c>
      <c r="AJ2" t="str">
        <f>'Each Gender Podiums'!AJ2</f>
        <v>Mixed</v>
      </c>
      <c r="AK2" t="str">
        <f>'Each Gender Podiums'!AK2</f>
        <v>M</v>
      </c>
      <c r="AL2" t="str">
        <f>'Each Gender Podiums'!AL2</f>
        <v>W</v>
      </c>
      <c r="AM2" t="str">
        <f>'Each Gender Podiums'!AM2</f>
        <v>M</v>
      </c>
    </row>
    <row r="3" spans="1:39" x14ac:dyDescent="0.3">
      <c r="A3" t="str">
        <f>Countries!A1</f>
        <v>AUS</v>
      </c>
      <c r="B3">
        <f>COUNTIFS('Official Medal Table'!$E:$E,'Each Gender Events'!$A3,'Official Medal Table'!$B:$B,'Each Gender Events'!B$1,'Official Medal Table'!$D:$D,'Each Gender Events'!B$2)*'Medal values'!$B$1
+ COUNTIFS('Official Medal Table'!$F:$F,'Each Gender Events'!$A3,'Official Medal Table'!$B:$B,'Each Gender Events'!B$1,'Official Medal Table'!$D:$D,'Each Gender Events'!B$2)*'Medal values'!$B$2
+ COUNTIFS('Official Medal Table'!$G:$G,'Each Gender Events'!$A3,'Official Medal Table'!$B:$B,'Each Gender Events'!B$1,'Official Medal Table'!$D:$D,'Each Gender Events'!B$2)*'Medal values'!$B$3
+ COUNTIFS('Official Medal Table'!$E:$E,'Each Gender Events'!$A3,'Official Medal Table'!$B:$B,'Each Gender Events'!B$1,'Official Medal Table'!$D:$D,"Mixed")*'Medal values'!$B$1/2
+ COUNTIFS('Official Medal Table'!$F:$F,'Each Gender Events'!$A3,'Official Medal Table'!$B:$B,'Each Gender Events'!B$1,'Official Medal Table'!$D:$D,"Mixed")*'Medal values'!$B$2/2
+ COUNTIFS('Official Medal Table'!$G:$G,'Each Gender Events'!$A3,'Official Medal Table'!$B:$B,'Each Gender Events'!B$1,'Official Medal Table'!$D:$D,"Mixed")*'Medal values'!$B$3/2</f>
        <v>0</v>
      </c>
      <c r="C3">
        <f>COUNTIFS('Official Medal Table'!$E:$E,'Each Gender Events'!$A3,'Official Medal Table'!$B:$B,'Each Gender Events'!C$1,'Official Medal Table'!$D:$D,'Each Gender Events'!C$2)*'Medal values'!$B$1
+ COUNTIFS('Official Medal Table'!$F:$F,'Each Gender Events'!$A3,'Official Medal Table'!$B:$B,'Each Gender Events'!C$1,'Official Medal Table'!$D:$D,'Each Gender Events'!C$2)*'Medal values'!$B$2
+ COUNTIFS('Official Medal Table'!$G:$G,'Each Gender Events'!$A3,'Official Medal Table'!$B:$B,'Each Gender Events'!C$1,'Official Medal Table'!$D:$D,'Each Gender Events'!C$2)*'Medal values'!$B$3
+ COUNTIFS('Official Medal Table'!$E:$E,'Each Gender Events'!$A3,'Official Medal Table'!$B:$B,'Each Gender Events'!C$1,'Official Medal Table'!$D:$D,"Mixed")*'Medal values'!$B$1/2
+ COUNTIFS('Official Medal Table'!$F:$F,'Each Gender Events'!$A3,'Official Medal Table'!$B:$B,'Each Gender Events'!C$1,'Official Medal Table'!$D:$D,"Mixed")*'Medal values'!$B$2/2
+ COUNTIFS('Official Medal Table'!$G:$G,'Each Gender Events'!$A3,'Official Medal Table'!$B:$B,'Each Gender Events'!C$1,'Official Medal Table'!$D:$D,"Mixed")*'Medal values'!$B$3/2</f>
        <v>0</v>
      </c>
      <c r="D3">
        <f>COUNTIFS('Official Medal Table'!$E:$E,'Each Gender Events'!$A3,'Official Medal Table'!$B:$B,'Each Gender Events'!D$1,'Official Medal Table'!$D:$D,'Each Gender Events'!D$2)*'Medal values'!$B$1
+ COUNTIFS('Official Medal Table'!$F:$F,'Each Gender Events'!$A3,'Official Medal Table'!$B:$B,'Each Gender Events'!D$1,'Official Medal Table'!$D:$D,'Each Gender Events'!D$2)*'Medal values'!$B$2
+ COUNTIFS('Official Medal Table'!$G:$G,'Each Gender Events'!$A3,'Official Medal Table'!$B:$B,'Each Gender Events'!D$1,'Official Medal Table'!$D:$D,'Each Gender Events'!D$2)*'Medal values'!$B$3
+ COUNTIFS('Official Medal Table'!$E:$E,'Each Gender Events'!$A3,'Official Medal Table'!$B:$B,'Each Gender Events'!D$1,'Official Medal Table'!$D:$D,"Mixed")*'Medal values'!$B$1/2
+ COUNTIFS('Official Medal Table'!$F:$F,'Each Gender Events'!$A3,'Official Medal Table'!$B:$B,'Each Gender Events'!D$1,'Official Medal Table'!$D:$D,"Mixed")*'Medal values'!$B$2/2
+ COUNTIFS('Official Medal Table'!$G:$G,'Each Gender Events'!$A3,'Official Medal Table'!$B:$B,'Each Gender Events'!D$1,'Official Medal Table'!$D:$D,"Mixed")*'Medal values'!$B$3/2</f>
        <v>0</v>
      </c>
      <c r="E3">
        <f>COUNTIFS('Official Medal Table'!$E:$E,'Each Gender Events'!$A3,'Official Medal Table'!$B:$B,'Each Gender Events'!E$1,'Official Medal Table'!$D:$D,'Each Gender Events'!E$2)*'Medal values'!$B$1
+ COUNTIFS('Official Medal Table'!$F:$F,'Each Gender Events'!$A3,'Official Medal Table'!$B:$B,'Each Gender Events'!E$1,'Official Medal Table'!$D:$D,'Each Gender Events'!E$2)*'Medal values'!$B$2
+ COUNTIFS('Official Medal Table'!$G:$G,'Each Gender Events'!$A3,'Official Medal Table'!$B:$B,'Each Gender Events'!E$1,'Official Medal Table'!$D:$D,'Each Gender Events'!E$2)*'Medal values'!$B$3
+ COUNTIFS('Official Medal Table'!$E:$E,'Each Gender Events'!$A3,'Official Medal Table'!$B:$B,'Each Gender Events'!E$1,'Official Medal Table'!$D:$D,"Mixed")*'Medal values'!$B$1/2
+ COUNTIFS('Official Medal Table'!$F:$F,'Each Gender Events'!$A3,'Official Medal Table'!$B:$B,'Each Gender Events'!E$1,'Official Medal Table'!$D:$D,"Mixed")*'Medal values'!$B$2/2
+ COUNTIFS('Official Medal Table'!$G:$G,'Each Gender Events'!$A3,'Official Medal Table'!$B:$B,'Each Gender Events'!E$1,'Official Medal Table'!$D:$D,"Mixed")*'Medal values'!$B$3/2</f>
        <v>0</v>
      </c>
      <c r="F3">
        <f>COUNTIFS('Official Medal Table'!$E:$E,'Each Gender Events'!$A3,'Official Medal Table'!$B:$B,'Each Gender Events'!F$1,'Official Medal Table'!$D:$D,'Each Gender Events'!F$2)*'Medal values'!$B$1
+ COUNTIFS('Official Medal Table'!$F:$F,'Each Gender Events'!$A3,'Official Medal Table'!$B:$B,'Each Gender Events'!F$1,'Official Medal Table'!$D:$D,'Each Gender Events'!F$2)*'Medal values'!$B$2
+ COUNTIFS('Official Medal Table'!$G:$G,'Each Gender Events'!$A3,'Official Medal Table'!$B:$B,'Each Gender Events'!F$1,'Official Medal Table'!$D:$D,'Each Gender Events'!F$2)*'Medal values'!$B$3
+ COUNTIFS('Official Medal Table'!$E:$E,'Each Gender Events'!$A3,'Official Medal Table'!$B:$B,'Each Gender Events'!F$1,'Official Medal Table'!$D:$D,"Mixed")*'Medal values'!$B$1/2
+ COUNTIFS('Official Medal Table'!$F:$F,'Each Gender Events'!$A3,'Official Medal Table'!$B:$B,'Each Gender Events'!F$1,'Official Medal Table'!$D:$D,"Mixed")*'Medal values'!$B$2/2
+ COUNTIFS('Official Medal Table'!$G:$G,'Each Gender Events'!$A3,'Official Medal Table'!$B:$B,'Each Gender Events'!F$1,'Official Medal Table'!$D:$D,"Mixed")*'Medal values'!$B$3/2</f>
        <v>0</v>
      </c>
      <c r="G3">
        <f>COUNTIFS('Official Medal Table'!$E:$E,'Each Gender Events'!$A3,'Official Medal Table'!$B:$B,'Each Gender Events'!G$1,'Official Medal Table'!$D:$D,'Each Gender Events'!G$2)*'Medal values'!$B$1
+ COUNTIFS('Official Medal Table'!$F:$F,'Each Gender Events'!$A3,'Official Medal Table'!$B:$B,'Each Gender Events'!G$1,'Official Medal Table'!$D:$D,'Each Gender Events'!G$2)*'Medal values'!$B$2
+ COUNTIFS('Official Medal Table'!$G:$G,'Each Gender Events'!$A3,'Official Medal Table'!$B:$B,'Each Gender Events'!G$1,'Official Medal Table'!$D:$D,'Each Gender Events'!G$2)*'Medal values'!$B$3
+ COUNTIFS('Official Medal Table'!$E:$E,'Each Gender Events'!$A3,'Official Medal Table'!$B:$B,'Each Gender Events'!G$1,'Official Medal Table'!$D:$D,"Mixed")*'Medal values'!$B$1/2
+ COUNTIFS('Official Medal Table'!$F:$F,'Each Gender Events'!$A3,'Official Medal Table'!$B:$B,'Each Gender Events'!G$1,'Official Medal Table'!$D:$D,"Mixed")*'Medal values'!$B$2/2
+ COUNTIFS('Official Medal Table'!$G:$G,'Each Gender Events'!$A3,'Official Medal Table'!$B:$B,'Each Gender Events'!G$1,'Official Medal Table'!$D:$D,"Mixed")*'Medal values'!$B$3/2</f>
        <v>0</v>
      </c>
      <c r="H3">
        <f>COUNTIFS('Official Medal Table'!$E:$E,'Each Gender Events'!$A3,'Official Medal Table'!$B:$B,'Each Gender Events'!H$1,'Official Medal Table'!$D:$D,'Each Gender Events'!H$2)*'Medal values'!$B$1
+ COUNTIFS('Official Medal Table'!$F:$F,'Each Gender Events'!$A3,'Official Medal Table'!$B:$B,'Each Gender Events'!H$1,'Official Medal Table'!$D:$D,'Each Gender Events'!H$2)*'Medal values'!$B$2
+ COUNTIFS('Official Medal Table'!$G:$G,'Each Gender Events'!$A3,'Official Medal Table'!$B:$B,'Each Gender Events'!H$1,'Official Medal Table'!$D:$D,'Each Gender Events'!H$2)*'Medal values'!$B$3
+ COUNTIFS('Official Medal Table'!$E:$E,'Each Gender Events'!$A3,'Official Medal Table'!$B:$B,'Each Gender Events'!H$1,'Official Medal Table'!$D:$D,"Mixed")*'Medal values'!$B$1/2
+ COUNTIFS('Official Medal Table'!$F:$F,'Each Gender Events'!$A3,'Official Medal Table'!$B:$B,'Each Gender Events'!H$1,'Official Medal Table'!$D:$D,"Mixed")*'Medal values'!$B$2/2
+ COUNTIFS('Official Medal Table'!$G:$G,'Each Gender Events'!$A3,'Official Medal Table'!$B:$B,'Each Gender Events'!H$1,'Official Medal Table'!$D:$D,"Mixed")*'Medal values'!$B$3/2</f>
        <v>0</v>
      </c>
      <c r="I3">
        <f>COUNTIFS('Official Medal Table'!$E:$E,'Each Gender Events'!$A3,'Official Medal Table'!$B:$B,'Each Gender Events'!I$1,'Official Medal Table'!$D:$D,'Each Gender Events'!I$2)*'Medal values'!$B$1
+ COUNTIFS('Official Medal Table'!$F:$F,'Each Gender Events'!$A3,'Official Medal Table'!$B:$B,'Each Gender Events'!I$1,'Official Medal Table'!$D:$D,'Each Gender Events'!I$2)*'Medal values'!$B$2
+ COUNTIFS('Official Medal Table'!$G:$G,'Each Gender Events'!$A3,'Official Medal Table'!$B:$B,'Each Gender Events'!I$1,'Official Medal Table'!$D:$D,'Each Gender Events'!I$2)*'Medal values'!$B$3
+ COUNTIFS('Official Medal Table'!$E:$E,'Each Gender Events'!$A3,'Official Medal Table'!$B:$B,'Each Gender Events'!I$1,'Official Medal Table'!$D:$D,"Mixed")*'Medal values'!$B$1/2
+ COUNTIFS('Official Medal Table'!$F:$F,'Each Gender Events'!$A3,'Official Medal Table'!$B:$B,'Each Gender Events'!I$1,'Official Medal Table'!$D:$D,"Mixed")*'Medal values'!$B$2/2
+ COUNTIFS('Official Medal Table'!$G:$G,'Each Gender Events'!$A3,'Official Medal Table'!$B:$B,'Each Gender Events'!I$1,'Official Medal Table'!$D:$D,"Mixed")*'Medal values'!$B$3/2</f>
        <v>0</v>
      </c>
      <c r="J3">
        <f>COUNTIFS('Official Medal Table'!$E:$E,'Each Gender Events'!$A3,'Official Medal Table'!$B:$B,'Each Gender Events'!J$1,'Official Medal Table'!$D:$D,'Each Gender Events'!J$2)*'Medal values'!$B$1
+ COUNTIFS('Official Medal Table'!$F:$F,'Each Gender Events'!$A3,'Official Medal Table'!$B:$B,'Each Gender Events'!J$1,'Official Medal Table'!$D:$D,'Each Gender Events'!J$2)*'Medal values'!$B$2
+ COUNTIFS('Official Medal Table'!$G:$G,'Each Gender Events'!$A3,'Official Medal Table'!$B:$B,'Each Gender Events'!J$1,'Official Medal Table'!$D:$D,'Each Gender Events'!J$2)*'Medal values'!$B$3
+ COUNTIFS('Official Medal Table'!$E:$E,'Each Gender Events'!$A3,'Official Medal Table'!$B:$B,'Each Gender Events'!J$1,'Official Medal Table'!$D:$D,"Mixed")*'Medal values'!$B$1/2
+ COUNTIFS('Official Medal Table'!$F:$F,'Each Gender Events'!$A3,'Official Medal Table'!$B:$B,'Each Gender Events'!J$1,'Official Medal Table'!$D:$D,"Mixed")*'Medal values'!$B$2/2
+ COUNTIFS('Official Medal Table'!$G:$G,'Each Gender Events'!$A3,'Official Medal Table'!$B:$B,'Each Gender Events'!J$1,'Official Medal Table'!$D:$D,"Mixed")*'Medal values'!$B$3/2</f>
        <v>0</v>
      </c>
      <c r="K3">
        <f>COUNTIFS('Official Medal Table'!$E:$E,'Each Gender Events'!$A3,'Official Medal Table'!$B:$B,'Each Gender Events'!K$1,'Official Medal Table'!$D:$D,'Each Gender Events'!K$2)*'Medal values'!$B$1
+ COUNTIFS('Official Medal Table'!$F:$F,'Each Gender Events'!$A3,'Official Medal Table'!$B:$B,'Each Gender Events'!K$1,'Official Medal Table'!$D:$D,'Each Gender Events'!K$2)*'Medal values'!$B$2
+ COUNTIFS('Official Medal Table'!$G:$G,'Each Gender Events'!$A3,'Official Medal Table'!$B:$B,'Each Gender Events'!K$1,'Official Medal Table'!$D:$D,'Each Gender Events'!K$2)*'Medal values'!$B$3
+ COUNTIFS('Official Medal Table'!$E:$E,'Each Gender Events'!$A3,'Official Medal Table'!$B:$B,'Each Gender Events'!K$1,'Official Medal Table'!$D:$D,"Mixed")*'Medal values'!$B$1/2
+ COUNTIFS('Official Medal Table'!$F:$F,'Each Gender Events'!$A3,'Official Medal Table'!$B:$B,'Each Gender Events'!K$1,'Official Medal Table'!$D:$D,"Mixed")*'Medal values'!$B$2/2
+ COUNTIFS('Official Medal Table'!$G:$G,'Each Gender Events'!$A3,'Official Medal Table'!$B:$B,'Each Gender Events'!K$1,'Official Medal Table'!$D:$D,"Mixed")*'Medal values'!$B$3/2</f>
        <v>0</v>
      </c>
      <c r="L3">
        <f>COUNTIFS('Official Medal Table'!$E:$E,'Each Gender Events'!$A3,'Official Medal Table'!$B:$B,'Each Gender Events'!L$1,'Official Medal Table'!$D:$D,'Each Gender Events'!L$2)*'Medal values'!$B$1
+ COUNTIFS('Official Medal Table'!$F:$F,'Each Gender Events'!$A3,'Official Medal Table'!$B:$B,'Each Gender Events'!L$1,'Official Medal Table'!$D:$D,'Each Gender Events'!L$2)*'Medal values'!$B$2
+ COUNTIFS('Official Medal Table'!$G:$G,'Each Gender Events'!$A3,'Official Medal Table'!$B:$B,'Each Gender Events'!L$1,'Official Medal Table'!$D:$D,'Each Gender Events'!L$2)*'Medal values'!$B$3
+ COUNTIFS('Official Medal Table'!$E:$E,'Each Gender Events'!$A3,'Official Medal Table'!$B:$B,'Each Gender Events'!L$1,'Official Medal Table'!$D:$D,"Mixed")*'Medal values'!$B$1/2
+ COUNTIFS('Official Medal Table'!$F:$F,'Each Gender Events'!$A3,'Official Medal Table'!$B:$B,'Each Gender Events'!L$1,'Official Medal Table'!$D:$D,"Mixed")*'Medal values'!$B$2/2
+ COUNTIFS('Official Medal Table'!$G:$G,'Each Gender Events'!$A3,'Official Medal Table'!$B:$B,'Each Gender Events'!L$1,'Official Medal Table'!$D:$D,"Mixed")*'Medal values'!$B$3/2</f>
        <v>0</v>
      </c>
      <c r="M3">
        <f>COUNTIFS('Official Medal Table'!$E:$E,'Each Gender Events'!$A3,'Official Medal Table'!$B:$B,'Each Gender Events'!M$1,'Official Medal Table'!$D:$D,'Each Gender Events'!M$2)*'Medal values'!$B$1
+ COUNTIFS('Official Medal Table'!$F:$F,'Each Gender Events'!$A3,'Official Medal Table'!$B:$B,'Each Gender Events'!M$1,'Official Medal Table'!$D:$D,'Each Gender Events'!M$2)*'Medal values'!$B$2
+ COUNTIFS('Official Medal Table'!$G:$G,'Each Gender Events'!$A3,'Official Medal Table'!$B:$B,'Each Gender Events'!M$1,'Official Medal Table'!$D:$D,'Each Gender Events'!M$2)*'Medal values'!$B$3
+ COUNTIFS('Official Medal Table'!$E:$E,'Each Gender Events'!$A3,'Official Medal Table'!$B:$B,'Each Gender Events'!M$1,'Official Medal Table'!$D:$D,"Mixed")*'Medal values'!$B$1/2
+ COUNTIFS('Official Medal Table'!$F:$F,'Each Gender Events'!$A3,'Official Medal Table'!$B:$B,'Each Gender Events'!M$1,'Official Medal Table'!$D:$D,"Mixed")*'Medal values'!$B$2/2
+ COUNTIFS('Official Medal Table'!$G:$G,'Each Gender Events'!$A3,'Official Medal Table'!$B:$B,'Each Gender Events'!M$1,'Official Medal Table'!$D:$D,"Mixed")*'Medal values'!$B$3/2</f>
        <v>0</v>
      </c>
      <c r="N3">
        <f>COUNTIFS('Official Medal Table'!$E:$E,'Each Gender Events'!$A3,'Official Medal Table'!$B:$B,'Each Gender Events'!N$1,'Official Medal Table'!$D:$D,'Each Gender Events'!N$2)*'Medal values'!$B$1
+ COUNTIFS('Official Medal Table'!$F:$F,'Each Gender Events'!$A3,'Official Medal Table'!$B:$B,'Each Gender Events'!N$1,'Official Medal Table'!$D:$D,'Each Gender Events'!N$2)*'Medal values'!$B$2
+ COUNTIFS('Official Medal Table'!$G:$G,'Each Gender Events'!$A3,'Official Medal Table'!$B:$B,'Each Gender Events'!N$1,'Official Medal Table'!$D:$D,'Each Gender Events'!N$2)*'Medal values'!$B$3
+ COUNTIFS('Official Medal Table'!$E:$E,'Each Gender Events'!$A3,'Official Medal Table'!$B:$B,'Each Gender Events'!N$1,'Official Medal Table'!$D:$D,"Mixed")*'Medal values'!$B$1/2
+ COUNTIFS('Official Medal Table'!$F:$F,'Each Gender Events'!$A3,'Official Medal Table'!$B:$B,'Each Gender Events'!N$1,'Official Medal Table'!$D:$D,"Mixed")*'Medal values'!$B$2/2
+ COUNTIFS('Official Medal Table'!$G:$G,'Each Gender Events'!$A3,'Official Medal Table'!$B:$B,'Each Gender Events'!N$1,'Official Medal Table'!$D:$D,"Mixed")*'Medal values'!$B$3/2</f>
        <v>0</v>
      </c>
      <c r="O3">
        <f>COUNTIFS('Official Medal Table'!$E:$E,'Each Gender Events'!$A3,'Official Medal Table'!$B:$B,'Each Gender Events'!O$1,'Official Medal Table'!$D:$D,'Each Gender Events'!O$2)*'Medal values'!$B$1
+ COUNTIFS('Official Medal Table'!$F:$F,'Each Gender Events'!$A3,'Official Medal Table'!$B:$B,'Each Gender Events'!O$1,'Official Medal Table'!$D:$D,'Each Gender Events'!O$2)*'Medal values'!$B$2
+ COUNTIFS('Official Medal Table'!$G:$G,'Each Gender Events'!$A3,'Official Medal Table'!$B:$B,'Each Gender Events'!O$1,'Official Medal Table'!$D:$D,'Each Gender Events'!O$2)*'Medal values'!$B$3
+ COUNTIFS('Official Medal Table'!$E:$E,'Each Gender Events'!$A3,'Official Medal Table'!$B:$B,'Each Gender Events'!O$1,'Official Medal Table'!$D:$D,"Mixed")*'Medal values'!$B$1/2
+ COUNTIFS('Official Medal Table'!$F:$F,'Each Gender Events'!$A3,'Official Medal Table'!$B:$B,'Each Gender Events'!O$1,'Official Medal Table'!$D:$D,"Mixed")*'Medal values'!$B$2/2
+ COUNTIFS('Official Medal Table'!$G:$G,'Each Gender Events'!$A3,'Official Medal Table'!$B:$B,'Each Gender Events'!O$1,'Official Medal Table'!$D:$D,"Mixed")*'Medal values'!$B$3/2</f>
        <v>0</v>
      </c>
      <c r="P3">
        <f>COUNTIFS('Official Medal Table'!$E:$E,'Each Gender Events'!$A3,'Official Medal Table'!$B:$B,'Each Gender Events'!P$1,'Official Medal Table'!$D:$D,'Each Gender Events'!P$2)*'Medal values'!$B$1
+ COUNTIFS('Official Medal Table'!$F:$F,'Each Gender Events'!$A3,'Official Medal Table'!$B:$B,'Each Gender Events'!P$1,'Official Medal Table'!$D:$D,'Each Gender Events'!P$2)*'Medal values'!$B$2
+ COUNTIFS('Official Medal Table'!$G:$G,'Each Gender Events'!$A3,'Official Medal Table'!$B:$B,'Each Gender Events'!P$1,'Official Medal Table'!$D:$D,'Each Gender Events'!P$2)*'Medal values'!$B$3
+ COUNTIFS('Official Medal Table'!$E:$E,'Each Gender Events'!$A3,'Official Medal Table'!$B:$B,'Each Gender Events'!P$1,'Official Medal Table'!$D:$D,"Mixed")*'Medal values'!$B$1/2
+ COUNTIFS('Official Medal Table'!$F:$F,'Each Gender Events'!$A3,'Official Medal Table'!$B:$B,'Each Gender Events'!P$1,'Official Medal Table'!$D:$D,"Mixed")*'Medal values'!$B$2/2
+ COUNTIFS('Official Medal Table'!$G:$G,'Each Gender Events'!$A3,'Official Medal Table'!$B:$B,'Each Gender Events'!P$1,'Official Medal Table'!$D:$D,"Mixed")*'Medal values'!$B$3/2</f>
        <v>0</v>
      </c>
      <c r="Q3">
        <f>COUNTIFS('Official Medal Table'!$E:$E,'Each Gender Events'!$A3,'Official Medal Table'!$B:$B,'Each Gender Events'!Q$1,'Official Medal Table'!$D:$D,'Each Gender Events'!Q$2)*'Medal values'!$B$1
+ COUNTIFS('Official Medal Table'!$F:$F,'Each Gender Events'!$A3,'Official Medal Table'!$B:$B,'Each Gender Events'!Q$1,'Official Medal Table'!$D:$D,'Each Gender Events'!Q$2)*'Medal values'!$B$2
+ COUNTIFS('Official Medal Table'!$G:$G,'Each Gender Events'!$A3,'Official Medal Table'!$B:$B,'Each Gender Events'!Q$1,'Official Medal Table'!$D:$D,'Each Gender Events'!Q$2)*'Medal values'!$B$3
+ COUNTIFS('Official Medal Table'!$E:$E,'Each Gender Events'!$A3,'Official Medal Table'!$B:$B,'Each Gender Events'!Q$1,'Official Medal Table'!$D:$D,"Mixed")*'Medal values'!$B$1/2
+ COUNTIFS('Official Medal Table'!$F:$F,'Each Gender Events'!$A3,'Official Medal Table'!$B:$B,'Each Gender Events'!Q$1,'Official Medal Table'!$D:$D,"Mixed")*'Medal values'!$B$2/2
+ COUNTIFS('Official Medal Table'!$G:$G,'Each Gender Events'!$A3,'Official Medal Table'!$B:$B,'Each Gender Events'!Q$1,'Official Medal Table'!$D:$D,"Mixed")*'Medal values'!$B$3/2</f>
        <v>0</v>
      </c>
      <c r="R3">
        <f>COUNTIFS('Official Medal Table'!$E:$E,'Each Gender Events'!$A3,'Official Medal Table'!$B:$B,'Each Gender Events'!R$1,'Official Medal Table'!$D:$D,'Each Gender Events'!R$2)*'Medal values'!$B$1
+ COUNTIFS('Official Medal Table'!$F:$F,'Each Gender Events'!$A3,'Official Medal Table'!$B:$B,'Each Gender Events'!R$1,'Official Medal Table'!$D:$D,'Each Gender Events'!R$2)*'Medal values'!$B$2
+ COUNTIFS('Official Medal Table'!$G:$G,'Each Gender Events'!$A3,'Official Medal Table'!$B:$B,'Each Gender Events'!R$1,'Official Medal Table'!$D:$D,'Each Gender Events'!R$2)*'Medal values'!$B$3
+ COUNTIFS('Official Medal Table'!$E:$E,'Each Gender Events'!$A3,'Official Medal Table'!$B:$B,'Each Gender Events'!R$1,'Official Medal Table'!$D:$D,"Mixed")*'Medal values'!$B$1/2
+ COUNTIFS('Official Medal Table'!$F:$F,'Each Gender Events'!$A3,'Official Medal Table'!$B:$B,'Each Gender Events'!R$1,'Official Medal Table'!$D:$D,"Mixed")*'Medal values'!$B$2/2
+ COUNTIFS('Official Medal Table'!$G:$G,'Each Gender Events'!$A3,'Official Medal Table'!$B:$B,'Each Gender Events'!R$1,'Official Medal Table'!$D:$D,"Mixed")*'Medal values'!$B$3/2</f>
        <v>0</v>
      </c>
      <c r="S3">
        <f>COUNTIFS('Official Medal Table'!$E:$E,'Each Gender Events'!$A3,'Official Medal Table'!$B:$B,'Each Gender Events'!S$1,'Official Medal Table'!$D:$D,'Each Gender Events'!S$2)*'Medal values'!$B$1
+ COUNTIFS('Official Medal Table'!$F:$F,'Each Gender Events'!$A3,'Official Medal Table'!$B:$B,'Each Gender Events'!S$1,'Official Medal Table'!$D:$D,'Each Gender Events'!S$2)*'Medal values'!$B$2
+ COUNTIFS('Official Medal Table'!$G:$G,'Each Gender Events'!$A3,'Official Medal Table'!$B:$B,'Each Gender Events'!S$1,'Official Medal Table'!$D:$D,'Each Gender Events'!S$2)*'Medal values'!$B$3
+ COUNTIFS('Official Medal Table'!$E:$E,'Each Gender Events'!$A3,'Official Medal Table'!$B:$B,'Each Gender Events'!S$1,'Official Medal Table'!$D:$D,"Mixed")*'Medal values'!$B$1/2
+ COUNTIFS('Official Medal Table'!$F:$F,'Each Gender Events'!$A3,'Official Medal Table'!$B:$B,'Each Gender Events'!S$1,'Official Medal Table'!$D:$D,"Mixed")*'Medal values'!$B$2/2
+ COUNTIFS('Official Medal Table'!$G:$G,'Each Gender Events'!$A3,'Official Medal Table'!$B:$B,'Each Gender Events'!S$1,'Official Medal Table'!$D:$D,"Mixed")*'Medal values'!$B$3/2</f>
        <v>0</v>
      </c>
      <c r="T3">
        <f>COUNTIFS('Official Medal Table'!$E:$E,'Each Gender Events'!$A3,'Official Medal Table'!$B:$B,'Each Gender Events'!T$1,'Official Medal Table'!$D:$D,'Each Gender Events'!T$2)*'Medal values'!$B$1
+ COUNTIFS('Official Medal Table'!$F:$F,'Each Gender Events'!$A3,'Official Medal Table'!$B:$B,'Each Gender Events'!T$1,'Official Medal Table'!$D:$D,'Each Gender Events'!T$2)*'Medal values'!$B$2
+ COUNTIFS('Official Medal Table'!$G:$G,'Each Gender Events'!$A3,'Official Medal Table'!$B:$B,'Each Gender Events'!T$1,'Official Medal Table'!$D:$D,'Each Gender Events'!T$2)*'Medal values'!$B$3
+ COUNTIFS('Official Medal Table'!$E:$E,'Each Gender Events'!$A3,'Official Medal Table'!$B:$B,'Each Gender Events'!T$1,'Official Medal Table'!$D:$D,"Mixed")*'Medal values'!$B$1/2
+ COUNTIFS('Official Medal Table'!$F:$F,'Each Gender Events'!$A3,'Official Medal Table'!$B:$B,'Each Gender Events'!T$1,'Official Medal Table'!$D:$D,"Mixed")*'Medal values'!$B$2/2
+ COUNTIFS('Official Medal Table'!$G:$G,'Each Gender Events'!$A3,'Official Medal Table'!$B:$B,'Each Gender Events'!T$1,'Official Medal Table'!$D:$D,"Mixed")*'Medal values'!$B$3/2</f>
        <v>3.0009999999999999</v>
      </c>
      <c r="U3">
        <f>COUNTIFS('Official Medal Table'!$E:$E,'Each Gender Events'!$A3,'Official Medal Table'!$B:$B,'Each Gender Events'!U$1,'Official Medal Table'!$D:$D,'Each Gender Events'!U$2)*'Medal values'!$B$1
+ COUNTIFS('Official Medal Table'!$F:$F,'Each Gender Events'!$A3,'Official Medal Table'!$B:$B,'Each Gender Events'!U$1,'Official Medal Table'!$D:$D,'Each Gender Events'!U$2)*'Medal values'!$B$2
+ COUNTIFS('Official Medal Table'!$G:$G,'Each Gender Events'!$A3,'Official Medal Table'!$B:$B,'Each Gender Events'!U$1,'Official Medal Table'!$D:$D,'Each Gender Events'!U$2)*'Medal values'!$B$3
+ COUNTIFS('Official Medal Table'!$E:$E,'Each Gender Events'!$A3,'Official Medal Table'!$B:$B,'Each Gender Events'!U$1,'Official Medal Table'!$D:$D,"Mixed")*'Medal values'!$B$1/2
+ COUNTIFS('Official Medal Table'!$F:$F,'Each Gender Events'!$A3,'Official Medal Table'!$B:$B,'Each Gender Events'!U$1,'Official Medal Table'!$D:$D,"Mixed")*'Medal values'!$B$2/2
+ COUNTIFS('Official Medal Table'!$G:$G,'Each Gender Events'!$A3,'Official Medal Table'!$B:$B,'Each Gender Events'!U$1,'Official Medal Table'!$D:$D,"Mixed")*'Medal values'!$B$3/2</f>
        <v>0</v>
      </c>
      <c r="V3">
        <f>COUNTIFS('Official Medal Table'!$E:$E,'Each Gender Events'!$A3,'Official Medal Table'!$B:$B,'Each Gender Events'!V$1,'Official Medal Table'!$D:$D,'Each Gender Events'!V$2)*'Medal values'!$B$1
+ COUNTIFS('Official Medal Table'!$F:$F,'Each Gender Events'!$A3,'Official Medal Table'!$B:$B,'Each Gender Events'!V$1,'Official Medal Table'!$D:$D,'Each Gender Events'!V$2)*'Medal values'!$B$2
+ COUNTIFS('Official Medal Table'!$G:$G,'Each Gender Events'!$A3,'Official Medal Table'!$B:$B,'Each Gender Events'!V$1,'Official Medal Table'!$D:$D,'Each Gender Events'!V$2)*'Medal values'!$B$3
+ COUNTIFS('Official Medal Table'!$E:$E,'Each Gender Events'!$A3,'Official Medal Table'!$B:$B,'Each Gender Events'!V$1,'Official Medal Table'!$D:$D,"Mixed")*'Medal values'!$B$1/2
+ COUNTIFS('Official Medal Table'!$F:$F,'Each Gender Events'!$A3,'Official Medal Table'!$B:$B,'Each Gender Events'!V$1,'Official Medal Table'!$D:$D,"Mixed")*'Medal values'!$B$2/2
+ COUNTIFS('Official Medal Table'!$G:$G,'Each Gender Events'!$A3,'Official Medal Table'!$B:$B,'Each Gender Events'!V$1,'Official Medal Table'!$D:$D,"Mixed")*'Medal values'!$B$3/2</f>
        <v>0</v>
      </c>
      <c r="W3">
        <f>COUNTIFS('Official Medal Table'!$E:$E,'Each Gender Events'!$A3,'Official Medal Table'!$B:$B,'Each Gender Events'!W$1,'Official Medal Table'!$D:$D,'Each Gender Events'!W$2)*'Medal values'!$B$1
+ COUNTIFS('Official Medal Table'!$F:$F,'Each Gender Events'!$A3,'Official Medal Table'!$B:$B,'Each Gender Events'!W$1,'Official Medal Table'!$D:$D,'Each Gender Events'!W$2)*'Medal values'!$B$2
+ COUNTIFS('Official Medal Table'!$G:$G,'Each Gender Events'!$A3,'Official Medal Table'!$B:$B,'Each Gender Events'!W$1,'Official Medal Table'!$D:$D,'Each Gender Events'!W$2)*'Medal values'!$B$3
+ COUNTIFS('Official Medal Table'!$E:$E,'Each Gender Events'!$A3,'Official Medal Table'!$B:$B,'Each Gender Events'!W$1,'Official Medal Table'!$D:$D,"Mixed")*'Medal values'!$B$1/2
+ COUNTIFS('Official Medal Table'!$F:$F,'Each Gender Events'!$A3,'Official Medal Table'!$B:$B,'Each Gender Events'!W$1,'Official Medal Table'!$D:$D,"Mixed")*'Medal values'!$B$2/2
+ COUNTIFS('Official Medal Table'!$G:$G,'Each Gender Events'!$A3,'Official Medal Table'!$B:$B,'Each Gender Events'!W$1,'Official Medal Table'!$D:$D,"Mixed")*'Medal values'!$B$3/2</f>
        <v>0</v>
      </c>
      <c r="X3">
        <f>COUNTIFS('Official Medal Table'!$E:$E,'Each Gender Events'!$A3,'Official Medal Table'!$B:$B,'Each Gender Events'!X$1,'Official Medal Table'!$D:$D,'Each Gender Events'!X$2)*'Medal values'!$B$1
+ COUNTIFS('Official Medal Table'!$F:$F,'Each Gender Events'!$A3,'Official Medal Table'!$B:$B,'Each Gender Events'!X$1,'Official Medal Table'!$D:$D,'Each Gender Events'!X$2)*'Medal values'!$B$2
+ COUNTIFS('Official Medal Table'!$G:$G,'Each Gender Events'!$A3,'Official Medal Table'!$B:$B,'Each Gender Events'!X$1,'Official Medal Table'!$D:$D,'Each Gender Events'!X$2)*'Medal values'!$B$3
+ COUNTIFS('Official Medal Table'!$E:$E,'Each Gender Events'!$A3,'Official Medal Table'!$B:$B,'Each Gender Events'!X$1,'Official Medal Table'!$D:$D,"Mixed")*'Medal values'!$B$1/2
+ COUNTIFS('Official Medal Table'!$F:$F,'Each Gender Events'!$A3,'Official Medal Table'!$B:$B,'Each Gender Events'!X$1,'Official Medal Table'!$D:$D,"Mixed")*'Medal values'!$B$2/2
+ COUNTIFS('Official Medal Table'!$G:$G,'Each Gender Events'!$A3,'Official Medal Table'!$B:$B,'Each Gender Events'!X$1,'Official Medal Table'!$D:$D,"Mixed")*'Medal values'!$B$3/2</f>
        <v>0</v>
      </c>
      <c r="Y3">
        <f>COUNTIFS('Official Medal Table'!$E:$E,'Each Gender Events'!$A3,'Official Medal Table'!$B:$B,'Each Gender Events'!Y$1,'Official Medal Table'!$D:$D,'Each Gender Events'!Y$2)*'Medal values'!$B$1
+ COUNTIFS('Official Medal Table'!$F:$F,'Each Gender Events'!$A3,'Official Medal Table'!$B:$B,'Each Gender Events'!Y$1,'Official Medal Table'!$D:$D,'Each Gender Events'!Y$2)*'Medal values'!$B$2
+ COUNTIFS('Official Medal Table'!$G:$G,'Each Gender Events'!$A3,'Official Medal Table'!$B:$B,'Each Gender Events'!Y$1,'Official Medal Table'!$D:$D,'Each Gender Events'!Y$2)*'Medal values'!$B$3
+ COUNTIFS('Official Medal Table'!$E:$E,'Each Gender Events'!$A3,'Official Medal Table'!$B:$B,'Each Gender Events'!Y$1,'Official Medal Table'!$D:$D,"Mixed")*'Medal values'!$B$1/2
+ COUNTIFS('Official Medal Table'!$F:$F,'Each Gender Events'!$A3,'Official Medal Table'!$B:$B,'Each Gender Events'!Y$1,'Official Medal Table'!$D:$D,"Mixed")*'Medal values'!$B$2/2
+ COUNTIFS('Official Medal Table'!$G:$G,'Each Gender Events'!$A3,'Official Medal Table'!$B:$B,'Each Gender Events'!Y$1,'Official Medal Table'!$D:$D,"Mixed")*'Medal values'!$B$3/2</f>
        <v>0</v>
      </c>
      <c r="Z3">
        <f>COUNTIFS('Official Medal Table'!$E:$E,'Each Gender Events'!$A3,'Official Medal Table'!$B:$B,'Each Gender Events'!Z$1,'Official Medal Table'!$D:$D,'Each Gender Events'!Z$2)*'Medal values'!$B$1
+ COUNTIFS('Official Medal Table'!$F:$F,'Each Gender Events'!$A3,'Official Medal Table'!$B:$B,'Each Gender Events'!Z$1,'Official Medal Table'!$D:$D,'Each Gender Events'!Z$2)*'Medal values'!$B$2
+ COUNTIFS('Official Medal Table'!$G:$G,'Each Gender Events'!$A3,'Official Medal Table'!$B:$B,'Each Gender Events'!Z$1,'Official Medal Table'!$D:$D,'Each Gender Events'!Z$2)*'Medal values'!$B$3
+ COUNTIFS('Official Medal Table'!$E:$E,'Each Gender Events'!$A3,'Official Medal Table'!$B:$B,'Each Gender Events'!Z$1,'Official Medal Table'!$D:$D,"Mixed")*'Medal values'!$B$1/2
+ COUNTIFS('Official Medal Table'!$F:$F,'Each Gender Events'!$A3,'Official Medal Table'!$B:$B,'Each Gender Events'!Z$1,'Official Medal Table'!$D:$D,"Mixed")*'Medal values'!$B$2/2
+ COUNTIFS('Official Medal Table'!$G:$G,'Each Gender Events'!$A3,'Official Medal Table'!$B:$B,'Each Gender Events'!Z$1,'Official Medal Table'!$D:$D,"Mixed")*'Medal values'!$B$3/2</f>
        <v>0</v>
      </c>
      <c r="AA3">
        <f>COUNTIFS('Official Medal Table'!$E:$E,'Each Gender Events'!$A3,'Official Medal Table'!$B:$B,'Each Gender Events'!AA$1,'Official Medal Table'!$D:$D,'Each Gender Events'!AA$2)*'Medal values'!$B$1
+ COUNTIFS('Official Medal Table'!$F:$F,'Each Gender Events'!$A3,'Official Medal Table'!$B:$B,'Each Gender Events'!AA$1,'Official Medal Table'!$D:$D,'Each Gender Events'!AA$2)*'Medal values'!$B$2
+ COUNTIFS('Official Medal Table'!$G:$G,'Each Gender Events'!$A3,'Official Medal Table'!$B:$B,'Each Gender Events'!AA$1,'Official Medal Table'!$D:$D,'Each Gender Events'!AA$2)*'Medal values'!$B$3
+ COUNTIFS('Official Medal Table'!$E:$E,'Each Gender Events'!$A3,'Official Medal Table'!$B:$B,'Each Gender Events'!AA$1,'Official Medal Table'!$D:$D,"Mixed")*'Medal values'!$B$1/2
+ COUNTIFS('Official Medal Table'!$F:$F,'Each Gender Events'!$A3,'Official Medal Table'!$B:$B,'Each Gender Events'!AA$1,'Official Medal Table'!$D:$D,"Mixed")*'Medal values'!$B$2/2
+ COUNTIFS('Official Medal Table'!$G:$G,'Each Gender Events'!$A3,'Official Medal Table'!$B:$B,'Each Gender Events'!AA$1,'Official Medal Table'!$D:$D,"Mixed")*'Medal values'!$B$3/2</f>
        <v>0</v>
      </c>
      <c r="AB3">
        <f>COUNTIFS('Official Medal Table'!$E:$E,'Each Gender Events'!$A3,'Official Medal Table'!$B:$B,'Each Gender Events'!AB$1,'Official Medal Table'!$D:$D,'Each Gender Events'!AB$2)*'Medal values'!$B$1
+ COUNTIFS('Official Medal Table'!$F:$F,'Each Gender Events'!$A3,'Official Medal Table'!$B:$B,'Each Gender Events'!AB$1,'Official Medal Table'!$D:$D,'Each Gender Events'!AB$2)*'Medal values'!$B$2
+ COUNTIFS('Official Medal Table'!$G:$G,'Each Gender Events'!$A3,'Official Medal Table'!$B:$B,'Each Gender Events'!AB$1,'Official Medal Table'!$D:$D,'Each Gender Events'!AB$2)*'Medal values'!$B$3
+ COUNTIFS('Official Medal Table'!$E:$E,'Each Gender Events'!$A3,'Official Medal Table'!$B:$B,'Each Gender Events'!AB$1,'Official Medal Table'!$D:$D,"Mixed")*'Medal values'!$B$1/2
+ COUNTIFS('Official Medal Table'!$F:$F,'Each Gender Events'!$A3,'Official Medal Table'!$B:$B,'Each Gender Events'!AB$1,'Official Medal Table'!$D:$D,"Mixed")*'Medal values'!$B$2/2
+ COUNTIFS('Official Medal Table'!$G:$G,'Each Gender Events'!$A3,'Official Medal Table'!$B:$B,'Each Gender Events'!AB$1,'Official Medal Table'!$D:$D,"Mixed")*'Medal values'!$B$3/2</f>
        <v>0</v>
      </c>
      <c r="AC3">
        <f>COUNTIFS('Official Medal Table'!$E:$E,'Each Gender Events'!$A3,'Official Medal Table'!$B:$B,'Each Gender Events'!AC$1,'Official Medal Table'!$D:$D,'Each Gender Events'!AC$2)*'Medal values'!$B$1
+ COUNTIFS('Official Medal Table'!$F:$F,'Each Gender Events'!$A3,'Official Medal Table'!$B:$B,'Each Gender Events'!AC$1,'Official Medal Table'!$D:$D,'Each Gender Events'!AC$2)*'Medal values'!$B$2
+ COUNTIFS('Official Medal Table'!$G:$G,'Each Gender Events'!$A3,'Official Medal Table'!$B:$B,'Each Gender Events'!AC$1,'Official Medal Table'!$D:$D,'Each Gender Events'!AC$2)*'Medal values'!$B$3
+ COUNTIFS('Official Medal Table'!$E:$E,'Each Gender Events'!$A3,'Official Medal Table'!$B:$B,'Each Gender Events'!AC$1,'Official Medal Table'!$D:$D,"Mixed")*'Medal values'!$B$1/2
+ COUNTIFS('Official Medal Table'!$F:$F,'Each Gender Events'!$A3,'Official Medal Table'!$B:$B,'Each Gender Events'!AC$1,'Official Medal Table'!$D:$D,"Mixed")*'Medal values'!$B$2/2
+ COUNTIFS('Official Medal Table'!$G:$G,'Each Gender Events'!$A3,'Official Medal Table'!$B:$B,'Each Gender Events'!AC$1,'Official Medal Table'!$D:$D,"Mixed")*'Medal values'!$B$3/2</f>
        <v>0</v>
      </c>
      <c r="AD3">
        <f>COUNTIFS('Official Medal Table'!$E:$E,'Each Gender Events'!$A3,'Official Medal Table'!$B:$B,'Each Gender Events'!AD$1,'Official Medal Table'!$D:$D,'Each Gender Events'!AD$2)*'Medal values'!$B$1
+ COUNTIFS('Official Medal Table'!$F:$F,'Each Gender Events'!$A3,'Official Medal Table'!$B:$B,'Each Gender Events'!AD$1,'Official Medal Table'!$D:$D,'Each Gender Events'!AD$2)*'Medal values'!$B$2
+ COUNTIFS('Official Medal Table'!$G:$G,'Each Gender Events'!$A3,'Official Medal Table'!$B:$B,'Each Gender Events'!AD$1,'Official Medal Table'!$D:$D,'Each Gender Events'!AD$2)*'Medal values'!$B$3
+ COUNTIFS('Official Medal Table'!$E:$E,'Each Gender Events'!$A3,'Official Medal Table'!$B:$B,'Each Gender Events'!AD$1,'Official Medal Table'!$D:$D,"Mixed")*'Medal values'!$B$1/2
+ COUNTIFS('Official Medal Table'!$F:$F,'Each Gender Events'!$A3,'Official Medal Table'!$B:$B,'Each Gender Events'!AD$1,'Official Medal Table'!$D:$D,"Mixed")*'Medal values'!$B$2/2
+ COUNTIFS('Official Medal Table'!$G:$G,'Each Gender Events'!$A3,'Official Medal Table'!$B:$B,'Each Gender Events'!AD$1,'Official Medal Table'!$D:$D,"Mixed")*'Medal values'!$B$3/2</f>
        <v>0</v>
      </c>
      <c r="AE3">
        <f>COUNTIFS('Official Medal Table'!$E:$E,'Each Gender Events'!$A3,'Official Medal Table'!$B:$B,'Each Gender Events'!AE$1,'Official Medal Table'!$D:$D,'Each Gender Events'!AE$2)*'Medal values'!$B$1
+ COUNTIFS('Official Medal Table'!$F:$F,'Each Gender Events'!$A3,'Official Medal Table'!$B:$B,'Each Gender Events'!AE$1,'Official Medal Table'!$D:$D,'Each Gender Events'!AE$2)*'Medal values'!$B$2
+ COUNTIFS('Official Medal Table'!$G:$G,'Each Gender Events'!$A3,'Official Medal Table'!$B:$B,'Each Gender Events'!AE$1,'Official Medal Table'!$D:$D,'Each Gender Events'!AE$2)*'Medal values'!$B$3
+ COUNTIFS('Official Medal Table'!$E:$E,'Each Gender Events'!$A3,'Official Medal Table'!$B:$B,'Each Gender Events'!AE$1,'Official Medal Table'!$D:$D,"Mixed")*'Medal values'!$B$1/2
+ COUNTIFS('Official Medal Table'!$F:$F,'Each Gender Events'!$A3,'Official Medal Table'!$B:$B,'Each Gender Events'!AE$1,'Official Medal Table'!$D:$D,"Mixed")*'Medal values'!$B$2/2
+ COUNTIFS('Official Medal Table'!$G:$G,'Each Gender Events'!$A3,'Official Medal Table'!$B:$B,'Each Gender Events'!AE$1,'Official Medal Table'!$D:$D,"Mixed")*'Medal values'!$B$3/2</f>
        <v>2.0000010000000001</v>
      </c>
      <c r="AF3">
        <f>COUNTIFS('Official Medal Table'!$E:$E,'Each Gender Events'!$A3,'Official Medal Table'!$B:$B,'Each Gender Events'!AF$1,'Official Medal Table'!$D:$D,'Each Gender Events'!AF$2)*'Medal values'!$B$1
+ COUNTIFS('Official Medal Table'!$F:$F,'Each Gender Events'!$A3,'Official Medal Table'!$B:$B,'Each Gender Events'!AF$1,'Official Medal Table'!$D:$D,'Each Gender Events'!AF$2)*'Medal values'!$B$2
+ COUNTIFS('Official Medal Table'!$G:$G,'Each Gender Events'!$A3,'Official Medal Table'!$B:$B,'Each Gender Events'!AF$1,'Official Medal Table'!$D:$D,'Each Gender Events'!AF$2)*'Medal values'!$B$3
+ COUNTIFS('Official Medal Table'!$E:$E,'Each Gender Events'!$A3,'Official Medal Table'!$B:$B,'Each Gender Events'!AF$1,'Official Medal Table'!$D:$D,"Mixed")*'Medal values'!$B$1/2
+ COUNTIFS('Official Medal Table'!$F:$F,'Each Gender Events'!$A3,'Official Medal Table'!$B:$B,'Each Gender Events'!AF$1,'Official Medal Table'!$D:$D,"Mixed")*'Medal values'!$B$2/2
+ COUNTIFS('Official Medal Table'!$G:$G,'Each Gender Events'!$A3,'Official Medal Table'!$B:$B,'Each Gender Events'!AF$1,'Official Medal Table'!$D:$D,"Mixed")*'Medal values'!$B$3/2</f>
        <v>0</v>
      </c>
      <c r="AG3">
        <f>COUNTIFS('Official Medal Table'!$E:$E,'Each Gender Events'!$A3,'Official Medal Table'!$B:$B,'Each Gender Events'!AG$1,'Official Medal Table'!$D:$D,'Each Gender Events'!AG$2)*'Medal values'!$B$1
+ COUNTIFS('Official Medal Table'!$F:$F,'Each Gender Events'!$A3,'Official Medal Table'!$B:$B,'Each Gender Events'!AG$1,'Official Medal Table'!$D:$D,'Each Gender Events'!AG$2)*'Medal values'!$B$2
+ COUNTIFS('Official Medal Table'!$G:$G,'Each Gender Events'!$A3,'Official Medal Table'!$B:$B,'Each Gender Events'!AG$1,'Official Medal Table'!$D:$D,'Each Gender Events'!AG$2)*'Medal values'!$B$3
+ COUNTIFS('Official Medal Table'!$E:$E,'Each Gender Events'!$A3,'Official Medal Table'!$B:$B,'Each Gender Events'!AG$1,'Official Medal Table'!$D:$D,"Mixed")*'Medal values'!$B$1/2
+ COUNTIFS('Official Medal Table'!$F:$F,'Each Gender Events'!$A3,'Official Medal Table'!$B:$B,'Each Gender Events'!AG$1,'Official Medal Table'!$D:$D,"Mixed")*'Medal values'!$B$2/2
+ COUNTIFS('Official Medal Table'!$G:$G,'Each Gender Events'!$A3,'Official Medal Table'!$B:$B,'Each Gender Events'!AG$1,'Official Medal Table'!$D:$D,"Mixed")*'Medal values'!$B$3/2</f>
        <v>0</v>
      </c>
      <c r="AH3">
        <f>COUNTIFS('Official Medal Table'!$E:$E,'Each Gender Events'!$A3,'Official Medal Table'!$B:$B,'Each Gender Events'!AH$1,'Official Medal Table'!$D:$D,'Each Gender Events'!AH$2)*'Medal values'!$B$1
+ COUNTIFS('Official Medal Table'!$F:$F,'Each Gender Events'!$A3,'Official Medal Table'!$B:$B,'Each Gender Events'!AH$1,'Official Medal Table'!$D:$D,'Each Gender Events'!AH$2)*'Medal values'!$B$2
+ COUNTIFS('Official Medal Table'!$G:$G,'Each Gender Events'!$A3,'Official Medal Table'!$B:$B,'Each Gender Events'!AH$1,'Official Medal Table'!$D:$D,'Each Gender Events'!AH$2)*'Medal values'!$B$3
+ COUNTIFS('Official Medal Table'!$E:$E,'Each Gender Events'!$A3,'Official Medal Table'!$B:$B,'Each Gender Events'!AH$1,'Official Medal Table'!$D:$D,"Mixed")*'Medal values'!$B$1/2
+ COUNTIFS('Official Medal Table'!$F:$F,'Each Gender Events'!$A3,'Official Medal Table'!$B:$B,'Each Gender Events'!AH$1,'Official Medal Table'!$D:$D,"Mixed")*'Medal values'!$B$2/2
+ COUNTIFS('Official Medal Table'!$G:$G,'Each Gender Events'!$A3,'Official Medal Table'!$B:$B,'Each Gender Events'!AH$1,'Official Medal Table'!$D:$D,"Mixed")*'Medal values'!$B$3/2</f>
        <v>0</v>
      </c>
      <c r="AI3">
        <f>COUNTIFS('Official Medal Table'!$E:$E,'Each Gender Events'!$A3,'Official Medal Table'!$B:$B,'Each Gender Events'!AI$1,'Official Medal Table'!$D:$D,'Each Gender Events'!AI$2)*'Medal values'!$B$1
+ COUNTIFS('Official Medal Table'!$F:$F,'Each Gender Events'!$A3,'Official Medal Table'!$B:$B,'Each Gender Events'!AI$1,'Official Medal Table'!$D:$D,'Each Gender Events'!AI$2)*'Medal values'!$B$2
+ COUNTIFS('Official Medal Table'!$G:$G,'Each Gender Events'!$A3,'Official Medal Table'!$B:$B,'Each Gender Events'!AI$1,'Official Medal Table'!$D:$D,'Each Gender Events'!AI$2)*'Medal values'!$B$3
+ COUNTIFS('Official Medal Table'!$E:$E,'Each Gender Events'!$A3,'Official Medal Table'!$B:$B,'Each Gender Events'!AI$1,'Official Medal Table'!$D:$D,"Mixed")*'Medal values'!$B$1/2
+ COUNTIFS('Official Medal Table'!$F:$F,'Each Gender Events'!$A3,'Official Medal Table'!$B:$B,'Each Gender Events'!AI$1,'Official Medal Table'!$D:$D,"Mixed")*'Medal values'!$B$2/2
+ COUNTIFS('Official Medal Table'!$G:$G,'Each Gender Events'!$A3,'Official Medal Table'!$B:$B,'Each Gender Events'!AI$1,'Official Medal Table'!$D:$D,"Mixed")*'Medal values'!$B$3/2</f>
        <v>1</v>
      </c>
      <c r="AJ3">
        <f>COUNTIFS('Official Medal Table'!$E:$E,'Each Gender Events'!$A3,'Official Medal Table'!$B:$B,'Each Gender Events'!AJ$1,'Official Medal Table'!$D:$D,'Each Gender Events'!AJ$2)*'Medal values'!$B$1
+ COUNTIFS('Official Medal Table'!$F:$F,'Each Gender Events'!$A3,'Official Medal Table'!$B:$B,'Each Gender Events'!AJ$1,'Official Medal Table'!$D:$D,'Each Gender Events'!AJ$2)*'Medal values'!$B$2
+ COUNTIFS('Official Medal Table'!$G:$G,'Each Gender Events'!$A3,'Official Medal Table'!$B:$B,'Each Gender Events'!AJ$1,'Official Medal Table'!$D:$D,'Each Gender Events'!AJ$2)*'Medal values'!$B$3
+ COUNTIFS('Official Medal Table'!$E:$E,'Each Gender Events'!$A3,'Official Medal Table'!$B:$B,'Each Gender Events'!AJ$1,'Official Medal Table'!$D:$D,"Mixed")*'Medal values'!$B$1/2
+ COUNTIFS('Official Medal Table'!$F:$F,'Each Gender Events'!$A3,'Official Medal Table'!$B:$B,'Each Gender Events'!AJ$1,'Official Medal Table'!$D:$D,"Mixed")*'Medal values'!$B$2/2
+ COUNTIFS('Official Medal Table'!$G:$G,'Each Gender Events'!$A3,'Official Medal Table'!$B:$B,'Each Gender Events'!AJ$1,'Official Medal Table'!$D:$D,"Mixed")*'Medal values'!$B$3/2</f>
        <v>0</v>
      </c>
      <c r="AK3">
        <f>COUNTIFS('Official Medal Table'!$E:$E,'Each Gender Events'!$A3,'Official Medal Table'!$B:$B,'Each Gender Events'!AK$1,'Official Medal Table'!$D:$D,'Each Gender Events'!AK$2)*'Medal values'!$B$1
+ COUNTIFS('Official Medal Table'!$F:$F,'Each Gender Events'!$A3,'Official Medal Table'!$B:$B,'Each Gender Events'!AK$1,'Official Medal Table'!$D:$D,'Each Gender Events'!AK$2)*'Medal values'!$B$2
+ COUNTIFS('Official Medal Table'!$G:$G,'Each Gender Events'!$A3,'Official Medal Table'!$B:$B,'Each Gender Events'!AK$1,'Official Medal Table'!$D:$D,'Each Gender Events'!AK$2)*'Medal values'!$B$3
+ COUNTIFS('Official Medal Table'!$E:$E,'Each Gender Events'!$A3,'Official Medal Table'!$B:$B,'Each Gender Events'!AK$1,'Official Medal Table'!$D:$D,"Mixed")*'Medal values'!$B$1/2
+ COUNTIFS('Official Medal Table'!$F:$F,'Each Gender Events'!$A3,'Official Medal Table'!$B:$B,'Each Gender Events'!AK$1,'Official Medal Table'!$D:$D,"Mixed")*'Medal values'!$B$2/2
+ COUNTIFS('Official Medal Table'!$G:$G,'Each Gender Events'!$A3,'Official Medal Table'!$B:$B,'Each Gender Events'!AK$1,'Official Medal Table'!$D:$D,"Mixed")*'Medal values'!$B$3/2</f>
        <v>2.0000010000000001</v>
      </c>
      <c r="AL3">
        <f>COUNTIFS('Official Medal Table'!$E:$E,'Each Gender Events'!$A3,'Official Medal Table'!$B:$B,'Each Gender Events'!AL$1,'Official Medal Table'!$D:$D,'Each Gender Events'!AL$2)*'Medal values'!$B$1
+ COUNTIFS('Official Medal Table'!$F:$F,'Each Gender Events'!$A3,'Official Medal Table'!$B:$B,'Each Gender Events'!AL$1,'Official Medal Table'!$D:$D,'Each Gender Events'!AL$2)*'Medal values'!$B$2
+ COUNTIFS('Official Medal Table'!$G:$G,'Each Gender Events'!$A3,'Official Medal Table'!$B:$B,'Each Gender Events'!AL$1,'Official Medal Table'!$D:$D,'Each Gender Events'!AL$2)*'Medal values'!$B$3
+ COUNTIFS('Official Medal Table'!$E:$E,'Each Gender Events'!$A3,'Official Medal Table'!$B:$B,'Each Gender Events'!AL$1,'Official Medal Table'!$D:$D,"Mixed")*'Medal values'!$B$1/2
+ COUNTIFS('Official Medal Table'!$F:$F,'Each Gender Events'!$A3,'Official Medal Table'!$B:$B,'Each Gender Events'!AL$1,'Official Medal Table'!$D:$D,"Mixed")*'Medal values'!$B$2/2
+ COUNTIFS('Official Medal Table'!$G:$G,'Each Gender Events'!$A3,'Official Medal Table'!$B:$B,'Each Gender Events'!AL$1,'Official Medal Table'!$D:$D,"Mixed")*'Medal values'!$B$3/2</f>
        <v>0</v>
      </c>
      <c r="AM3">
        <f>COUNTIFS('Official Medal Table'!$E:$E,'Each Gender Events'!$A3,'Official Medal Table'!$B:$B,'Each Gender Events'!AM$1,'Official Medal Table'!$D:$D,'Each Gender Events'!AM$2)*'Medal values'!$B$1
+ COUNTIFS('Official Medal Table'!$F:$F,'Each Gender Events'!$A3,'Official Medal Table'!$B:$B,'Each Gender Events'!AM$1,'Official Medal Table'!$D:$D,'Each Gender Events'!AM$2)*'Medal values'!$B$2
+ COUNTIFS('Official Medal Table'!$G:$G,'Each Gender Events'!$A3,'Official Medal Table'!$B:$B,'Each Gender Events'!AM$1,'Official Medal Table'!$D:$D,'Each Gender Events'!AM$2)*'Medal values'!$B$3
+ COUNTIFS('Official Medal Table'!$E:$E,'Each Gender Events'!$A3,'Official Medal Table'!$B:$B,'Each Gender Events'!AM$1,'Official Medal Table'!$D:$D,"Mixed")*'Medal values'!$B$1/2
+ COUNTIFS('Official Medal Table'!$F:$F,'Each Gender Events'!$A3,'Official Medal Table'!$B:$B,'Each Gender Events'!AM$1,'Official Medal Table'!$D:$D,"Mixed")*'Medal values'!$B$2/2
+ COUNTIFS('Official Medal Table'!$G:$G,'Each Gender Events'!$A3,'Official Medal Table'!$B:$B,'Each Gender Events'!AM$1,'Official Medal Table'!$D:$D,"Mixed")*'Medal values'!$B$3/2</f>
        <v>0</v>
      </c>
    </row>
    <row r="4" spans="1:39" x14ac:dyDescent="0.3">
      <c r="A4" t="str">
        <f>Countries!A2</f>
        <v>AUT</v>
      </c>
      <c r="B4">
        <f>COUNTIFS('Official Medal Table'!$E:$E,'Each Gender Events'!$A4,'Official Medal Table'!$B:$B,'Each Gender Events'!B$1,'Official Medal Table'!$D:$D,'Each Gender Events'!B$2)*'Medal values'!$B$1
+ COUNTIFS('Official Medal Table'!$F:$F,'Each Gender Events'!$A4,'Official Medal Table'!$B:$B,'Each Gender Events'!B$1,'Official Medal Table'!$D:$D,'Each Gender Events'!B$2)*'Medal values'!$B$2
+ COUNTIFS('Official Medal Table'!$G:$G,'Each Gender Events'!$A4,'Official Medal Table'!$B:$B,'Each Gender Events'!B$1,'Official Medal Table'!$D:$D,'Each Gender Events'!B$2)*'Medal values'!$B$3
+ COUNTIFS('Official Medal Table'!$E:$E,'Each Gender Events'!$A4,'Official Medal Table'!$B:$B,'Each Gender Events'!B$1,'Official Medal Table'!$D:$D,"Mixed")*'Medal values'!$B$1/2
+ COUNTIFS('Official Medal Table'!$F:$F,'Each Gender Events'!$A4,'Official Medal Table'!$B:$B,'Each Gender Events'!B$1,'Official Medal Table'!$D:$D,"Mixed")*'Medal values'!$B$2/2
+ COUNTIFS('Official Medal Table'!$G:$G,'Each Gender Events'!$A4,'Official Medal Table'!$B:$B,'Each Gender Events'!B$1,'Official Medal Table'!$D:$D,"Mixed")*'Medal values'!$B$3/2</f>
        <v>10.502501000000001</v>
      </c>
      <c r="C4">
        <f>COUNTIFS('Official Medal Table'!$E:$E,'Each Gender Events'!$A4,'Official Medal Table'!$B:$B,'Each Gender Events'!C$1,'Official Medal Table'!$D:$D,'Each Gender Events'!C$2)*'Medal values'!$B$1
+ COUNTIFS('Official Medal Table'!$F:$F,'Each Gender Events'!$A4,'Official Medal Table'!$B:$B,'Each Gender Events'!C$1,'Official Medal Table'!$D:$D,'Each Gender Events'!C$2)*'Medal values'!$B$2
+ COUNTIFS('Official Medal Table'!$G:$G,'Each Gender Events'!$A4,'Official Medal Table'!$B:$B,'Each Gender Events'!C$1,'Official Medal Table'!$D:$D,'Each Gender Events'!C$2)*'Medal values'!$B$3
+ COUNTIFS('Official Medal Table'!$E:$E,'Each Gender Events'!$A4,'Official Medal Table'!$B:$B,'Each Gender Events'!C$1,'Official Medal Table'!$D:$D,"Mixed")*'Medal values'!$B$1/2
+ COUNTIFS('Official Medal Table'!$F:$F,'Each Gender Events'!$A4,'Official Medal Table'!$B:$B,'Each Gender Events'!C$1,'Official Medal Table'!$D:$D,"Mixed")*'Medal values'!$B$2/2
+ COUNTIFS('Official Medal Table'!$G:$G,'Each Gender Events'!$A4,'Official Medal Table'!$B:$B,'Each Gender Events'!C$1,'Official Medal Table'!$D:$D,"Mixed")*'Medal values'!$B$3/2</f>
        <v>4.5015000000000001</v>
      </c>
      <c r="D4">
        <f>COUNTIFS('Official Medal Table'!$E:$E,'Each Gender Events'!$A4,'Official Medal Table'!$B:$B,'Each Gender Events'!D$1,'Official Medal Table'!$D:$D,'Each Gender Events'!D$2)*'Medal values'!$B$1
+ COUNTIFS('Official Medal Table'!$F:$F,'Each Gender Events'!$A4,'Official Medal Table'!$B:$B,'Each Gender Events'!D$1,'Official Medal Table'!$D:$D,'Each Gender Events'!D$2)*'Medal values'!$B$2
+ COUNTIFS('Official Medal Table'!$G:$G,'Each Gender Events'!$A4,'Official Medal Table'!$B:$B,'Each Gender Events'!D$1,'Official Medal Table'!$D:$D,'Each Gender Events'!D$2)*'Medal values'!$B$3
+ COUNTIFS('Official Medal Table'!$E:$E,'Each Gender Events'!$A4,'Official Medal Table'!$B:$B,'Each Gender Events'!D$1,'Official Medal Table'!$D:$D,"Mixed")*'Medal values'!$B$1/2
+ COUNTIFS('Official Medal Table'!$F:$F,'Each Gender Events'!$A4,'Official Medal Table'!$B:$B,'Each Gender Events'!D$1,'Official Medal Table'!$D:$D,"Mixed")*'Medal values'!$B$2/2
+ COUNTIFS('Official Medal Table'!$G:$G,'Each Gender Events'!$A4,'Official Medal Table'!$B:$B,'Each Gender Events'!D$1,'Official Medal Table'!$D:$D,"Mixed")*'Medal values'!$B$3/2</f>
        <v>5.500502</v>
      </c>
      <c r="E4">
        <f>COUNTIFS('Official Medal Table'!$E:$E,'Each Gender Events'!$A4,'Official Medal Table'!$B:$B,'Each Gender Events'!E$1,'Official Medal Table'!$D:$D,'Each Gender Events'!E$2)*'Medal values'!$B$1
+ COUNTIFS('Official Medal Table'!$F:$F,'Each Gender Events'!$A4,'Official Medal Table'!$B:$B,'Each Gender Events'!E$1,'Official Medal Table'!$D:$D,'Each Gender Events'!E$2)*'Medal values'!$B$2
+ COUNTIFS('Official Medal Table'!$G:$G,'Each Gender Events'!$A4,'Official Medal Table'!$B:$B,'Each Gender Events'!E$1,'Official Medal Table'!$D:$D,'Each Gender Events'!E$2)*'Medal values'!$B$3
+ COUNTIFS('Official Medal Table'!$E:$E,'Each Gender Events'!$A4,'Official Medal Table'!$B:$B,'Each Gender Events'!E$1,'Official Medal Table'!$D:$D,"Mixed")*'Medal values'!$B$1/2
+ COUNTIFS('Official Medal Table'!$F:$F,'Each Gender Events'!$A4,'Official Medal Table'!$B:$B,'Each Gender Events'!E$1,'Official Medal Table'!$D:$D,"Mixed")*'Medal values'!$B$2/2
+ COUNTIFS('Official Medal Table'!$G:$G,'Each Gender Events'!$A4,'Official Medal Table'!$B:$B,'Each Gender Events'!E$1,'Official Medal Table'!$D:$D,"Mixed")*'Medal values'!$B$3/2</f>
        <v>0</v>
      </c>
      <c r="F4">
        <f>COUNTIFS('Official Medal Table'!$E:$E,'Each Gender Events'!$A4,'Official Medal Table'!$B:$B,'Each Gender Events'!F$1,'Official Medal Table'!$D:$D,'Each Gender Events'!F$2)*'Medal values'!$B$1
+ COUNTIFS('Official Medal Table'!$F:$F,'Each Gender Events'!$A4,'Official Medal Table'!$B:$B,'Each Gender Events'!F$1,'Official Medal Table'!$D:$D,'Each Gender Events'!F$2)*'Medal values'!$B$2
+ COUNTIFS('Official Medal Table'!$G:$G,'Each Gender Events'!$A4,'Official Medal Table'!$B:$B,'Each Gender Events'!F$1,'Official Medal Table'!$D:$D,'Each Gender Events'!F$2)*'Medal values'!$B$3
+ COUNTIFS('Official Medal Table'!$E:$E,'Each Gender Events'!$A4,'Official Medal Table'!$B:$B,'Each Gender Events'!F$1,'Official Medal Table'!$D:$D,"Mixed")*'Medal values'!$B$1/2
+ COUNTIFS('Official Medal Table'!$F:$F,'Each Gender Events'!$A4,'Official Medal Table'!$B:$B,'Each Gender Events'!F$1,'Official Medal Table'!$D:$D,"Mixed")*'Medal values'!$B$2/2
+ COUNTIFS('Official Medal Table'!$G:$G,'Each Gender Events'!$A4,'Official Medal Table'!$B:$B,'Each Gender Events'!F$1,'Official Medal Table'!$D:$D,"Mixed")*'Medal values'!$B$3/2</f>
        <v>0</v>
      </c>
      <c r="G4">
        <f>COUNTIFS('Official Medal Table'!$E:$E,'Each Gender Events'!$A4,'Official Medal Table'!$B:$B,'Each Gender Events'!G$1,'Official Medal Table'!$D:$D,'Each Gender Events'!G$2)*'Medal values'!$B$1
+ COUNTIFS('Official Medal Table'!$F:$F,'Each Gender Events'!$A4,'Official Medal Table'!$B:$B,'Each Gender Events'!G$1,'Official Medal Table'!$D:$D,'Each Gender Events'!G$2)*'Medal values'!$B$2
+ COUNTIFS('Official Medal Table'!$G:$G,'Each Gender Events'!$A4,'Official Medal Table'!$B:$B,'Each Gender Events'!G$1,'Official Medal Table'!$D:$D,'Each Gender Events'!G$2)*'Medal values'!$B$3
+ COUNTIFS('Official Medal Table'!$E:$E,'Each Gender Events'!$A4,'Official Medal Table'!$B:$B,'Each Gender Events'!G$1,'Official Medal Table'!$D:$D,"Mixed")*'Medal values'!$B$1/2
+ COUNTIFS('Official Medal Table'!$F:$F,'Each Gender Events'!$A4,'Official Medal Table'!$B:$B,'Each Gender Events'!G$1,'Official Medal Table'!$D:$D,"Mixed")*'Medal values'!$B$2/2
+ COUNTIFS('Official Medal Table'!$G:$G,'Each Gender Events'!$A4,'Official Medal Table'!$B:$B,'Each Gender Events'!G$1,'Official Medal Table'!$D:$D,"Mixed")*'Medal values'!$B$3/2</f>
        <v>0</v>
      </c>
      <c r="H4">
        <f>COUNTIFS('Official Medal Table'!$E:$E,'Each Gender Events'!$A4,'Official Medal Table'!$B:$B,'Each Gender Events'!H$1,'Official Medal Table'!$D:$D,'Each Gender Events'!H$2)*'Medal values'!$B$1
+ COUNTIFS('Official Medal Table'!$F:$F,'Each Gender Events'!$A4,'Official Medal Table'!$B:$B,'Each Gender Events'!H$1,'Official Medal Table'!$D:$D,'Each Gender Events'!H$2)*'Medal values'!$B$2
+ COUNTIFS('Official Medal Table'!$G:$G,'Each Gender Events'!$A4,'Official Medal Table'!$B:$B,'Each Gender Events'!H$1,'Official Medal Table'!$D:$D,'Each Gender Events'!H$2)*'Medal values'!$B$3
+ COUNTIFS('Official Medal Table'!$E:$E,'Each Gender Events'!$A4,'Official Medal Table'!$B:$B,'Each Gender Events'!H$1,'Official Medal Table'!$D:$D,"Mixed")*'Medal values'!$B$1/2
+ COUNTIFS('Official Medal Table'!$F:$F,'Each Gender Events'!$A4,'Official Medal Table'!$B:$B,'Each Gender Events'!H$1,'Official Medal Table'!$D:$D,"Mixed")*'Medal values'!$B$2/2
+ COUNTIFS('Official Medal Table'!$G:$G,'Each Gender Events'!$A4,'Official Medal Table'!$B:$B,'Each Gender Events'!H$1,'Official Medal Table'!$D:$D,"Mixed")*'Medal values'!$B$3/2</f>
        <v>0</v>
      </c>
      <c r="I4">
        <f>COUNTIFS('Official Medal Table'!$E:$E,'Each Gender Events'!$A4,'Official Medal Table'!$B:$B,'Each Gender Events'!I$1,'Official Medal Table'!$D:$D,'Each Gender Events'!I$2)*'Medal values'!$B$1
+ COUNTIFS('Official Medal Table'!$F:$F,'Each Gender Events'!$A4,'Official Medal Table'!$B:$B,'Each Gender Events'!I$1,'Official Medal Table'!$D:$D,'Each Gender Events'!I$2)*'Medal values'!$B$2
+ COUNTIFS('Official Medal Table'!$G:$G,'Each Gender Events'!$A4,'Official Medal Table'!$B:$B,'Each Gender Events'!I$1,'Official Medal Table'!$D:$D,'Each Gender Events'!I$2)*'Medal values'!$B$3
+ COUNTIFS('Official Medal Table'!$E:$E,'Each Gender Events'!$A4,'Official Medal Table'!$B:$B,'Each Gender Events'!I$1,'Official Medal Table'!$D:$D,"Mixed")*'Medal values'!$B$1/2
+ COUNTIFS('Official Medal Table'!$F:$F,'Each Gender Events'!$A4,'Official Medal Table'!$B:$B,'Each Gender Events'!I$1,'Official Medal Table'!$D:$D,"Mixed")*'Medal values'!$B$2/2
+ COUNTIFS('Official Medal Table'!$G:$G,'Each Gender Events'!$A4,'Official Medal Table'!$B:$B,'Each Gender Events'!I$1,'Official Medal Table'!$D:$D,"Mixed")*'Medal values'!$B$3/2</f>
        <v>0</v>
      </c>
      <c r="J4">
        <f>COUNTIFS('Official Medal Table'!$E:$E,'Each Gender Events'!$A4,'Official Medal Table'!$B:$B,'Each Gender Events'!J$1,'Official Medal Table'!$D:$D,'Each Gender Events'!J$2)*'Medal values'!$B$1
+ COUNTIFS('Official Medal Table'!$F:$F,'Each Gender Events'!$A4,'Official Medal Table'!$B:$B,'Each Gender Events'!J$1,'Official Medal Table'!$D:$D,'Each Gender Events'!J$2)*'Medal values'!$B$2
+ COUNTIFS('Official Medal Table'!$G:$G,'Each Gender Events'!$A4,'Official Medal Table'!$B:$B,'Each Gender Events'!J$1,'Official Medal Table'!$D:$D,'Each Gender Events'!J$2)*'Medal values'!$B$3
+ COUNTIFS('Official Medal Table'!$E:$E,'Each Gender Events'!$A4,'Official Medal Table'!$B:$B,'Each Gender Events'!J$1,'Official Medal Table'!$D:$D,"Mixed")*'Medal values'!$B$1/2
+ COUNTIFS('Official Medal Table'!$F:$F,'Each Gender Events'!$A4,'Official Medal Table'!$B:$B,'Each Gender Events'!J$1,'Official Medal Table'!$D:$D,"Mixed")*'Medal values'!$B$2/2
+ COUNTIFS('Official Medal Table'!$G:$G,'Each Gender Events'!$A4,'Official Medal Table'!$B:$B,'Each Gender Events'!J$1,'Official Medal Table'!$D:$D,"Mixed")*'Medal values'!$B$3/2</f>
        <v>1</v>
      </c>
      <c r="K4">
        <f>COUNTIFS('Official Medal Table'!$E:$E,'Each Gender Events'!$A4,'Official Medal Table'!$B:$B,'Each Gender Events'!K$1,'Official Medal Table'!$D:$D,'Each Gender Events'!K$2)*'Medal values'!$B$1
+ COUNTIFS('Official Medal Table'!$F:$F,'Each Gender Events'!$A4,'Official Medal Table'!$B:$B,'Each Gender Events'!K$1,'Official Medal Table'!$D:$D,'Each Gender Events'!K$2)*'Medal values'!$B$2
+ COUNTIFS('Official Medal Table'!$G:$G,'Each Gender Events'!$A4,'Official Medal Table'!$B:$B,'Each Gender Events'!K$1,'Official Medal Table'!$D:$D,'Each Gender Events'!K$2)*'Medal values'!$B$3
+ COUNTIFS('Official Medal Table'!$E:$E,'Each Gender Events'!$A4,'Official Medal Table'!$B:$B,'Each Gender Events'!K$1,'Official Medal Table'!$D:$D,"Mixed")*'Medal values'!$B$1/2
+ COUNTIFS('Official Medal Table'!$F:$F,'Each Gender Events'!$A4,'Official Medal Table'!$B:$B,'Each Gender Events'!K$1,'Official Medal Table'!$D:$D,"Mixed")*'Medal values'!$B$2/2
+ COUNTIFS('Official Medal Table'!$G:$G,'Each Gender Events'!$A4,'Official Medal Table'!$B:$B,'Each Gender Events'!K$1,'Official Medal Table'!$D:$D,"Mixed")*'Medal values'!$B$3/2</f>
        <v>0</v>
      </c>
      <c r="L4">
        <f>COUNTIFS('Official Medal Table'!$E:$E,'Each Gender Events'!$A4,'Official Medal Table'!$B:$B,'Each Gender Events'!L$1,'Official Medal Table'!$D:$D,'Each Gender Events'!L$2)*'Medal values'!$B$1
+ COUNTIFS('Official Medal Table'!$F:$F,'Each Gender Events'!$A4,'Official Medal Table'!$B:$B,'Each Gender Events'!L$1,'Official Medal Table'!$D:$D,'Each Gender Events'!L$2)*'Medal values'!$B$2
+ COUNTIFS('Official Medal Table'!$G:$G,'Each Gender Events'!$A4,'Official Medal Table'!$B:$B,'Each Gender Events'!L$1,'Official Medal Table'!$D:$D,'Each Gender Events'!L$2)*'Medal values'!$B$3
+ COUNTIFS('Official Medal Table'!$E:$E,'Each Gender Events'!$A4,'Official Medal Table'!$B:$B,'Each Gender Events'!L$1,'Official Medal Table'!$D:$D,"Mixed")*'Medal values'!$B$1/2
+ COUNTIFS('Official Medal Table'!$F:$F,'Each Gender Events'!$A4,'Official Medal Table'!$B:$B,'Each Gender Events'!L$1,'Official Medal Table'!$D:$D,"Mixed")*'Medal values'!$B$2/2
+ COUNTIFS('Official Medal Table'!$G:$G,'Each Gender Events'!$A4,'Official Medal Table'!$B:$B,'Each Gender Events'!L$1,'Official Medal Table'!$D:$D,"Mixed")*'Medal values'!$B$3/2</f>
        <v>0</v>
      </c>
      <c r="M4">
        <f>COUNTIFS('Official Medal Table'!$E:$E,'Each Gender Events'!$A4,'Official Medal Table'!$B:$B,'Each Gender Events'!M$1,'Official Medal Table'!$D:$D,'Each Gender Events'!M$2)*'Medal values'!$B$1
+ COUNTIFS('Official Medal Table'!$F:$F,'Each Gender Events'!$A4,'Official Medal Table'!$B:$B,'Each Gender Events'!M$1,'Official Medal Table'!$D:$D,'Each Gender Events'!M$2)*'Medal values'!$B$2
+ COUNTIFS('Official Medal Table'!$G:$G,'Each Gender Events'!$A4,'Official Medal Table'!$B:$B,'Each Gender Events'!M$1,'Official Medal Table'!$D:$D,'Each Gender Events'!M$2)*'Medal values'!$B$3
+ COUNTIFS('Official Medal Table'!$E:$E,'Each Gender Events'!$A4,'Official Medal Table'!$B:$B,'Each Gender Events'!M$1,'Official Medal Table'!$D:$D,"Mixed")*'Medal values'!$B$1/2
+ COUNTIFS('Official Medal Table'!$F:$F,'Each Gender Events'!$A4,'Official Medal Table'!$B:$B,'Each Gender Events'!M$1,'Official Medal Table'!$D:$D,"Mixed")*'Medal values'!$B$2/2
+ COUNTIFS('Official Medal Table'!$G:$G,'Each Gender Events'!$A4,'Official Medal Table'!$B:$B,'Each Gender Events'!M$1,'Official Medal Table'!$D:$D,"Mixed")*'Medal values'!$B$3/2</f>
        <v>0</v>
      </c>
      <c r="N4">
        <f>COUNTIFS('Official Medal Table'!$E:$E,'Each Gender Events'!$A4,'Official Medal Table'!$B:$B,'Each Gender Events'!N$1,'Official Medal Table'!$D:$D,'Each Gender Events'!N$2)*'Medal values'!$B$1
+ COUNTIFS('Official Medal Table'!$F:$F,'Each Gender Events'!$A4,'Official Medal Table'!$B:$B,'Each Gender Events'!N$1,'Official Medal Table'!$D:$D,'Each Gender Events'!N$2)*'Medal values'!$B$2
+ COUNTIFS('Official Medal Table'!$G:$G,'Each Gender Events'!$A4,'Official Medal Table'!$B:$B,'Each Gender Events'!N$1,'Official Medal Table'!$D:$D,'Each Gender Events'!N$2)*'Medal values'!$B$3
+ COUNTIFS('Official Medal Table'!$E:$E,'Each Gender Events'!$A4,'Official Medal Table'!$B:$B,'Each Gender Events'!N$1,'Official Medal Table'!$D:$D,"Mixed")*'Medal values'!$B$1/2
+ COUNTIFS('Official Medal Table'!$F:$F,'Each Gender Events'!$A4,'Official Medal Table'!$B:$B,'Each Gender Events'!N$1,'Official Medal Table'!$D:$D,"Mixed")*'Medal values'!$B$2/2
+ COUNTIFS('Official Medal Table'!$G:$G,'Each Gender Events'!$A4,'Official Medal Table'!$B:$B,'Each Gender Events'!N$1,'Official Medal Table'!$D:$D,"Mixed")*'Medal values'!$B$3/2</f>
        <v>0</v>
      </c>
      <c r="O4">
        <f>COUNTIFS('Official Medal Table'!$E:$E,'Each Gender Events'!$A4,'Official Medal Table'!$B:$B,'Each Gender Events'!O$1,'Official Medal Table'!$D:$D,'Each Gender Events'!O$2)*'Medal values'!$B$1
+ COUNTIFS('Official Medal Table'!$F:$F,'Each Gender Events'!$A4,'Official Medal Table'!$B:$B,'Each Gender Events'!O$1,'Official Medal Table'!$D:$D,'Each Gender Events'!O$2)*'Medal values'!$B$2
+ COUNTIFS('Official Medal Table'!$G:$G,'Each Gender Events'!$A4,'Official Medal Table'!$B:$B,'Each Gender Events'!O$1,'Official Medal Table'!$D:$D,'Each Gender Events'!O$2)*'Medal values'!$B$3
+ COUNTIFS('Official Medal Table'!$E:$E,'Each Gender Events'!$A4,'Official Medal Table'!$B:$B,'Each Gender Events'!O$1,'Official Medal Table'!$D:$D,"Mixed")*'Medal values'!$B$1/2
+ COUNTIFS('Official Medal Table'!$F:$F,'Each Gender Events'!$A4,'Official Medal Table'!$B:$B,'Each Gender Events'!O$1,'Official Medal Table'!$D:$D,"Mixed")*'Medal values'!$B$2/2
+ COUNTIFS('Official Medal Table'!$G:$G,'Each Gender Events'!$A4,'Official Medal Table'!$B:$B,'Each Gender Events'!O$1,'Official Medal Table'!$D:$D,"Mixed")*'Medal values'!$B$3/2</f>
        <v>0</v>
      </c>
      <c r="P4">
        <f>COUNTIFS('Official Medal Table'!$E:$E,'Each Gender Events'!$A4,'Official Medal Table'!$B:$B,'Each Gender Events'!P$1,'Official Medal Table'!$D:$D,'Each Gender Events'!P$2)*'Medal values'!$B$1
+ COUNTIFS('Official Medal Table'!$F:$F,'Each Gender Events'!$A4,'Official Medal Table'!$B:$B,'Each Gender Events'!P$1,'Official Medal Table'!$D:$D,'Each Gender Events'!P$2)*'Medal values'!$B$2
+ COUNTIFS('Official Medal Table'!$G:$G,'Each Gender Events'!$A4,'Official Medal Table'!$B:$B,'Each Gender Events'!P$1,'Official Medal Table'!$D:$D,'Each Gender Events'!P$2)*'Medal values'!$B$3
+ COUNTIFS('Official Medal Table'!$E:$E,'Each Gender Events'!$A4,'Official Medal Table'!$B:$B,'Each Gender Events'!P$1,'Official Medal Table'!$D:$D,"Mixed")*'Medal values'!$B$1/2
+ COUNTIFS('Official Medal Table'!$F:$F,'Each Gender Events'!$A4,'Official Medal Table'!$B:$B,'Each Gender Events'!P$1,'Official Medal Table'!$D:$D,"Mixed")*'Medal values'!$B$2/2
+ COUNTIFS('Official Medal Table'!$G:$G,'Each Gender Events'!$A4,'Official Medal Table'!$B:$B,'Each Gender Events'!P$1,'Official Medal Table'!$D:$D,"Mixed")*'Medal values'!$B$3/2</f>
        <v>0</v>
      </c>
      <c r="Q4">
        <f>COUNTIFS('Official Medal Table'!$E:$E,'Each Gender Events'!$A4,'Official Medal Table'!$B:$B,'Each Gender Events'!Q$1,'Official Medal Table'!$D:$D,'Each Gender Events'!Q$2)*'Medal values'!$B$1
+ COUNTIFS('Official Medal Table'!$F:$F,'Each Gender Events'!$A4,'Official Medal Table'!$B:$B,'Each Gender Events'!Q$1,'Official Medal Table'!$D:$D,'Each Gender Events'!Q$2)*'Medal values'!$B$2
+ COUNTIFS('Official Medal Table'!$G:$G,'Each Gender Events'!$A4,'Official Medal Table'!$B:$B,'Each Gender Events'!Q$1,'Official Medal Table'!$D:$D,'Each Gender Events'!Q$2)*'Medal values'!$B$3
+ COUNTIFS('Official Medal Table'!$E:$E,'Each Gender Events'!$A4,'Official Medal Table'!$B:$B,'Each Gender Events'!Q$1,'Official Medal Table'!$D:$D,"Mixed")*'Medal values'!$B$1/2
+ COUNTIFS('Official Medal Table'!$F:$F,'Each Gender Events'!$A4,'Official Medal Table'!$B:$B,'Each Gender Events'!Q$1,'Official Medal Table'!$D:$D,"Mixed")*'Medal values'!$B$2/2
+ COUNTIFS('Official Medal Table'!$G:$G,'Each Gender Events'!$A4,'Official Medal Table'!$B:$B,'Each Gender Events'!Q$1,'Official Medal Table'!$D:$D,"Mixed")*'Medal values'!$B$3/2</f>
        <v>0</v>
      </c>
      <c r="R4">
        <f>COUNTIFS('Official Medal Table'!$E:$E,'Each Gender Events'!$A4,'Official Medal Table'!$B:$B,'Each Gender Events'!R$1,'Official Medal Table'!$D:$D,'Each Gender Events'!R$2)*'Medal values'!$B$1
+ COUNTIFS('Official Medal Table'!$F:$F,'Each Gender Events'!$A4,'Official Medal Table'!$B:$B,'Each Gender Events'!R$1,'Official Medal Table'!$D:$D,'Each Gender Events'!R$2)*'Medal values'!$B$2
+ COUNTIFS('Official Medal Table'!$G:$G,'Each Gender Events'!$A4,'Official Medal Table'!$B:$B,'Each Gender Events'!R$1,'Official Medal Table'!$D:$D,'Each Gender Events'!R$2)*'Medal values'!$B$3
+ COUNTIFS('Official Medal Table'!$E:$E,'Each Gender Events'!$A4,'Official Medal Table'!$B:$B,'Each Gender Events'!R$1,'Official Medal Table'!$D:$D,"Mixed")*'Medal values'!$B$1/2
+ COUNTIFS('Official Medal Table'!$F:$F,'Each Gender Events'!$A4,'Official Medal Table'!$B:$B,'Each Gender Events'!R$1,'Official Medal Table'!$D:$D,"Mixed")*'Medal values'!$B$2/2
+ COUNTIFS('Official Medal Table'!$G:$G,'Each Gender Events'!$A4,'Official Medal Table'!$B:$B,'Each Gender Events'!R$1,'Official Medal Table'!$D:$D,"Mixed")*'Medal values'!$B$3/2</f>
        <v>0</v>
      </c>
      <c r="S4">
        <f>COUNTIFS('Official Medal Table'!$E:$E,'Each Gender Events'!$A4,'Official Medal Table'!$B:$B,'Each Gender Events'!S$1,'Official Medal Table'!$D:$D,'Each Gender Events'!S$2)*'Medal values'!$B$1
+ COUNTIFS('Official Medal Table'!$F:$F,'Each Gender Events'!$A4,'Official Medal Table'!$B:$B,'Each Gender Events'!S$1,'Official Medal Table'!$D:$D,'Each Gender Events'!S$2)*'Medal values'!$B$2
+ COUNTIFS('Official Medal Table'!$G:$G,'Each Gender Events'!$A4,'Official Medal Table'!$B:$B,'Each Gender Events'!S$1,'Official Medal Table'!$D:$D,'Each Gender Events'!S$2)*'Medal values'!$B$3
+ COUNTIFS('Official Medal Table'!$E:$E,'Each Gender Events'!$A4,'Official Medal Table'!$B:$B,'Each Gender Events'!S$1,'Official Medal Table'!$D:$D,"Mixed")*'Medal values'!$B$1/2
+ COUNTIFS('Official Medal Table'!$F:$F,'Each Gender Events'!$A4,'Official Medal Table'!$B:$B,'Each Gender Events'!S$1,'Official Medal Table'!$D:$D,"Mixed")*'Medal values'!$B$2/2
+ COUNTIFS('Official Medal Table'!$G:$G,'Each Gender Events'!$A4,'Official Medal Table'!$B:$B,'Each Gender Events'!S$1,'Official Medal Table'!$D:$D,"Mixed")*'Medal values'!$B$3/2</f>
        <v>0</v>
      </c>
      <c r="T4">
        <f>COUNTIFS('Official Medal Table'!$E:$E,'Each Gender Events'!$A4,'Official Medal Table'!$B:$B,'Each Gender Events'!T$1,'Official Medal Table'!$D:$D,'Each Gender Events'!T$2)*'Medal values'!$B$1
+ COUNTIFS('Official Medal Table'!$F:$F,'Each Gender Events'!$A4,'Official Medal Table'!$B:$B,'Each Gender Events'!T$1,'Official Medal Table'!$D:$D,'Each Gender Events'!T$2)*'Medal values'!$B$2
+ COUNTIFS('Official Medal Table'!$G:$G,'Each Gender Events'!$A4,'Official Medal Table'!$B:$B,'Each Gender Events'!T$1,'Official Medal Table'!$D:$D,'Each Gender Events'!T$2)*'Medal values'!$B$3
+ COUNTIFS('Official Medal Table'!$E:$E,'Each Gender Events'!$A4,'Official Medal Table'!$B:$B,'Each Gender Events'!T$1,'Official Medal Table'!$D:$D,"Mixed")*'Medal values'!$B$1/2
+ COUNTIFS('Official Medal Table'!$F:$F,'Each Gender Events'!$A4,'Official Medal Table'!$B:$B,'Each Gender Events'!T$1,'Official Medal Table'!$D:$D,"Mixed")*'Medal values'!$B$2/2
+ COUNTIFS('Official Medal Table'!$G:$G,'Each Gender Events'!$A4,'Official Medal Table'!$B:$B,'Each Gender Events'!T$1,'Official Medal Table'!$D:$D,"Mixed")*'Medal values'!$B$3/2</f>
        <v>0</v>
      </c>
      <c r="U4">
        <f>COUNTIFS('Official Medal Table'!$E:$E,'Each Gender Events'!$A4,'Official Medal Table'!$B:$B,'Each Gender Events'!U$1,'Official Medal Table'!$D:$D,'Each Gender Events'!U$2)*'Medal values'!$B$1
+ COUNTIFS('Official Medal Table'!$F:$F,'Each Gender Events'!$A4,'Official Medal Table'!$B:$B,'Each Gender Events'!U$1,'Official Medal Table'!$D:$D,'Each Gender Events'!U$2)*'Medal values'!$B$2
+ COUNTIFS('Official Medal Table'!$G:$G,'Each Gender Events'!$A4,'Official Medal Table'!$B:$B,'Each Gender Events'!U$1,'Official Medal Table'!$D:$D,'Each Gender Events'!U$2)*'Medal values'!$B$3
+ COUNTIFS('Official Medal Table'!$E:$E,'Each Gender Events'!$A4,'Official Medal Table'!$B:$B,'Each Gender Events'!U$1,'Official Medal Table'!$D:$D,"Mixed")*'Medal values'!$B$1/2
+ COUNTIFS('Official Medal Table'!$F:$F,'Each Gender Events'!$A4,'Official Medal Table'!$B:$B,'Each Gender Events'!U$1,'Official Medal Table'!$D:$D,"Mixed")*'Medal values'!$B$2/2
+ COUNTIFS('Official Medal Table'!$G:$G,'Each Gender Events'!$A4,'Official Medal Table'!$B:$B,'Each Gender Events'!U$1,'Official Medal Table'!$D:$D,"Mixed")*'Medal values'!$B$3/2</f>
        <v>0</v>
      </c>
      <c r="V4">
        <f>COUNTIFS('Official Medal Table'!$E:$E,'Each Gender Events'!$A4,'Official Medal Table'!$B:$B,'Each Gender Events'!V$1,'Official Medal Table'!$D:$D,'Each Gender Events'!V$2)*'Medal values'!$B$1
+ COUNTIFS('Official Medal Table'!$F:$F,'Each Gender Events'!$A4,'Official Medal Table'!$B:$B,'Each Gender Events'!V$1,'Official Medal Table'!$D:$D,'Each Gender Events'!V$2)*'Medal values'!$B$2
+ COUNTIFS('Official Medal Table'!$G:$G,'Each Gender Events'!$A4,'Official Medal Table'!$B:$B,'Each Gender Events'!V$1,'Official Medal Table'!$D:$D,'Each Gender Events'!V$2)*'Medal values'!$B$3
+ COUNTIFS('Official Medal Table'!$E:$E,'Each Gender Events'!$A4,'Official Medal Table'!$B:$B,'Each Gender Events'!V$1,'Official Medal Table'!$D:$D,"Mixed")*'Medal values'!$B$1/2
+ COUNTIFS('Official Medal Table'!$F:$F,'Each Gender Events'!$A4,'Official Medal Table'!$B:$B,'Each Gender Events'!V$1,'Official Medal Table'!$D:$D,"Mixed")*'Medal values'!$B$2/2
+ COUNTIFS('Official Medal Table'!$G:$G,'Each Gender Events'!$A4,'Official Medal Table'!$B:$B,'Each Gender Events'!V$1,'Official Medal Table'!$D:$D,"Mixed")*'Medal values'!$B$3/2</f>
        <v>0</v>
      </c>
      <c r="W4">
        <f>COUNTIFS('Official Medal Table'!$E:$E,'Each Gender Events'!$A4,'Official Medal Table'!$B:$B,'Each Gender Events'!W$1,'Official Medal Table'!$D:$D,'Each Gender Events'!W$2)*'Medal values'!$B$1
+ COUNTIFS('Official Medal Table'!$F:$F,'Each Gender Events'!$A4,'Official Medal Table'!$B:$B,'Each Gender Events'!W$1,'Official Medal Table'!$D:$D,'Each Gender Events'!W$2)*'Medal values'!$B$2
+ COUNTIFS('Official Medal Table'!$G:$G,'Each Gender Events'!$A4,'Official Medal Table'!$B:$B,'Each Gender Events'!W$1,'Official Medal Table'!$D:$D,'Each Gender Events'!W$2)*'Medal values'!$B$3
+ COUNTIFS('Official Medal Table'!$E:$E,'Each Gender Events'!$A4,'Official Medal Table'!$B:$B,'Each Gender Events'!W$1,'Official Medal Table'!$D:$D,"Mixed")*'Medal values'!$B$1/2
+ COUNTIFS('Official Medal Table'!$F:$F,'Each Gender Events'!$A4,'Official Medal Table'!$B:$B,'Each Gender Events'!W$1,'Official Medal Table'!$D:$D,"Mixed")*'Medal values'!$B$2/2
+ COUNTIFS('Official Medal Table'!$G:$G,'Each Gender Events'!$A4,'Official Medal Table'!$B:$B,'Each Gender Events'!W$1,'Official Medal Table'!$D:$D,"Mixed")*'Medal values'!$B$3/2</f>
        <v>4.0000014999999998</v>
      </c>
      <c r="X4">
        <f>COUNTIFS('Official Medal Table'!$E:$E,'Each Gender Events'!$A4,'Official Medal Table'!$B:$B,'Each Gender Events'!X$1,'Official Medal Table'!$D:$D,'Each Gender Events'!X$2)*'Medal values'!$B$1
+ COUNTIFS('Official Medal Table'!$F:$F,'Each Gender Events'!$A4,'Official Medal Table'!$B:$B,'Each Gender Events'!X$1,'Official Medal Table'!$D:$D,'Each Gender Events'!X$2)*'Medal values'!$B$2
+ COUNTIFS('Official Medal Table'!$G:$G,'Each Gender Events'!$A4,'Official Medal Table'!$B:$B,'Each Gender Events'!X$1,'Official Medal Table'!$D:$D,'Each Gender Events'!X$2)*'Medal values'!$B$3
+ COUNTIFS('Official Medal Table'!$E:$E,'Each Gender Events'!$A4,'Official Medal Table'!$B:$B,'Each Gender Events'!X$1,'Official Medal Table'!$D:$D,"Mixed")*'Medal values'!$B$1/2
+ COUNTIFS('Official Medal Table'!$F:$F,'Each Gender Events'!$A4,'Official Medal Table'!$B:$B,'Each Gender Events'!X$1,'Official Medal Table'!$D:$D,"Mixed")*'Medal values'!$B$2/2
+ COUNTIFS('Official Medal Table'!$G:$G,'Each Gender Events'!$A4,'Official Medal Table'!$B:$B,'Each Gender Events'!X$1,'Official Medal Table'!$D:$D,"Mixed")*'Medal values'!$B$3/2</f>
        <v>3.0000015000000002</v>
      </c>
      <c r="Y4">
        <f>COUNTIFS('Official Medal Table'!$E:$E,'Each Gender Events'!$A4,'Official Medal Table'!$B:$B,'Each Gender Events'!Y$1,'Official Medal Table'!$D:$D,'Each Gender Events'!Y$2)*'Medal values'!$B$1
+ COUNTIFS('Official Medal Table'!$F:$F,'Each Gender Events'!$A4,'Official Medal Table'!$B:$B,'Each Gender Events'!Y$1,'Official Medal Table'!$D:$D,'Each Gender Events'!Y$2)*'Medal values'!$B$2
+ COUNTIFS('Official Medal Table'!$G:$G,'Each Gender Events'!$A4,'Official Medal Table'!$B:$B,'Each Gender Events'!Y$1,'Official Medal Table'!$D:$D,'Each Gender Events'!Y$2)*'Medal values'!$B$3
+ COUNTIFS('Official Medal Table'!$E:$E,'Each Gender Events'!$A4,'Official Medal Table'!$B:$B,'Each Gender Events'!Y$1,'Official Medal Table'!$D:$D,"Mixed")*'Medal values'!$B$1/2
+ COUNTIFS('Official Medal Table'!$F:$F,'Each Gender Events'!$A4,'Official Medal Table'!$B:$B,'Each Gender Events'!Y$1,'Official Medal Table'!$D:$D,"Mixed")*'Medal values'!$B$2/2
+ COUNTIFS('Official Medal Table'!$G:$G,'Each Gender Events'!$A4,'Official Medal Table'!$B:$B,'Each Gender Events'!Y$1,'Official Medal Table'!$D:$D,"Mixed")*'Medal values'!$B$3/2</f>
        <v>1.0000005000000001</v>
      </c>
      <c r="Z4">
        <f>COUNTIFS('Official Medal Table'!$E:$E,'Each Gender Events'!$A4,'Official Medal Table'!$B:$B,'Each Gender Events'!Z$1,'Official Medal Table'!$D:$D,'Each Gender Events'!Z$2)*'Medal values'!$B$1
+ COUNTIFS('Official Medal Table'!$F:$F,'Each Gender Events'!$A4,'Official Medal Table'!$B:$B,'Each Gender Events'!Z$1,'Official Medal Table'!$D:$D,'Each Gender Events'!Z$2)*'Medal values'!$B$2
+ COUNTIFS('Official Medal Table'!$G:$G,'Each Gender Events'!$A4,'Official Medal Table'!$B:$B,'Each Gender Events'!Z$1,'Official Medal Table'!$D:$D,'Each Gender Events'!Z$2)*'Medal values'!$B$3
+ COUNTIFS('Official Medal Table'!$E:$E,'Each Gender Events'!$A4,'Official Medal Table'!$B:$B,'Each Gender Events'!Z$1,'Official Medal Table'!$D:$D,"Mixed")*'Medal values'!$B$1/2
+ COUNTIFS('Official Medal Table'!$F:$F,'Each Gender Events'!$A4,'Official Medal Table'!$B:$B,'Each Gender Events'!Z$1,'Official Medal Table'!$D:$D,"Mixed")*'Medal values'!$B$2/2
+ COUNTIFS('Official Medal Table'!$G:$G,'Each Gender Events'!$A4,'Official Medal Table'!$B:$B,'Each Gender Events'!Z$1,'Official Medal Table'!$D:$D,"Mixed")*'Medal values'!$B$3/2</f>
        <v>1</v>
      </c>
      <c r="AA4">
        <f>COUNTIFS('Official Medal Table'!$E:$E,'Each Gender Events'!$A4,'Official Medal Table'!$B:$B,'Each Gender Events'!AA$1,'Official Medal Table'!$D:$D,'Each Gender Events'!AA$2)*'Medal values'!$B$1
+ COUNTIFS('Official Medal Table'!$F:$F,'Each Gender Events'!$A4,'Official Medal Table'!$B:$B,'Each Gender Events'!AA$1,'Official Medal Table'!$D:$D,'Each Gender Events'!AA$2)*'Medal values'!$B$2
+ COUNTIFS('Official Medal Table'!$G:$G,'Each Gender Events'!$A4,'Official Medal Table'!$B:$B,'Each Gender Events'!AA$1,'Official Medal Table'!$D:$D,'Each Gender Events'!AA$2)*'Medal values'!$B$3
+ COUNTIFS('Official Medal Table'!$E:$E,'Each Gender Events'!$A4,'Official Medal Table'!$B:$B,'Each Gender Events'!AA$1,'Official Medal Table'!$D:$D,"Mixed")*'Medal values'!$B$1/2
+ COUNTIFS('Official Medal Table'!$F:$F,'Each Gender Events'!$A4,'Official Medal Table'!$B:$B,'Each Gender Events'!AA$1,'Official Medal Table'!$D:$D,"Mixed")*'Medal values'!$B$2/2
+ COUNTIFS('Official Medal Table'!$G:$G,'Each Gender Events'!$A4,'Official Medal Table'!$B:$B,'Each Gender Events'!AA$1,'Official Medal Table'!$D:$D,"Mixed")*'Medal values'!$B$3/2</f>
        <v>0</v>
      </c>
      <c r="AB4">
        <f>COUNTIFS('Official Medal Table'!$E:$E,'Each Gender Events'!$A4,'Official Medal Table'!$B:$B,'Each Gender Events'!AB$1,'Official Medal Table'!$D:$D,'Each Gender Events'!AB$2)*'Medal values'!$B$1
+ COUNTIFS('Official Medal Table'!$F:$F,'Each Gender Events'!$A4,'Official Medal Table'!$B:$B,'Each Gender Events'!AB$1,'Official Medal Table'!$D:$D,'Each Gender Events'!AB$2)*'Medal values'!$B$2
+ COUNTIFS('Official Medal Table'!$G:$G,'Each Gender Events'!$A4,'Official Medal Table'!$B:$B,'Each Gender Events'!AB$1,'Official Medal Table'!$D:$D,'Each Gender Events'!AB$2)*'Medal values'!$B$3
+ COUNTIFS('Official Medal Table'!$E:$E,'Each Gender Events'!$A4,'Official Medal Table'!$B:$B,'Each Gender Events'!AB$1,'Official Medal Table'!$D:$D,"Mixed")*'Medal values'!$B$1/2
+ COUNTIFS('Official Medal Table'!$F:$F,'Each Gender Events'!$A4,'Official Medal Table'!$B:$B,'Each Gender Events'!AB$1,'Official Medal Table'!$D:$D,"Mixed")*'Medal values'!$B$2/2
+ COUNTIFS('Official Medal Table'!$G:$G,'Each Gender Events'!$A4,'Official Medal Table'!$B:$B,'Each Gender Events'!AB$1,'Official Medal Table'!$D:$D,"Mixed")*'Medal values'!$B$3/2</f>
        <v>0</v>
      </c>
      <c r="AC4">
        <f>COUNTIFS('Official Medal Table'!$E:$E,'Each Gender Events'!$A4,'Official Medal Table'!$B:$B,'Each Gender Events'!AC$1,'Official Medal Table'!$D:$D,'Each Gender Events'!AC$2)*'Medal values'!$B$1
+ COUNTIFS('Official Medal Table'!$F:$F,'Each Gender Events'!$A4,'Official Medal Table'!$B:$B,'Each Gender Events'!AC$1,'Official Medal Table'!$D:$D,'Each Gender Events'!AC$2)*'Medal values'!$B$2
+ COUNTIFS('Official Medal Table'!$G:$G,'Each Gender Events'!$A4,'Official Medal Table'!$B:$B,'Each Gender Events'!AC$1,'Official Medal Table'!$D:$D,'Each Gender Events'!AC$2)*'Medal values'!$B$3
+ COUNTIFS('Official Medal Table'!$E:$E,'Each Gender Events'!$A4,'Official Medal Table'!$B:$B,'Each Gender Events'!AC$1,'Official Medal Table'!$D:$D,"Mixed")*'Medal values'!$B$1/2
+ COUNTIFS('Official Medal Table'!$F:$F,'Each Gender Events'!$A4,'Official Medal Table'!$B:$B,'Each Gender Events'!AC$1,'Official Medal Table'!$D:$D,"Mixed")*'Medal values'!$B$2/2
+ COUNTIFS('Official Medal Table'!$G:$G,'Each Gender Events'!$A4,'Official Medal Table'!$B:$B,'Each Gender Events'!AC$1,'Official Medal Table'!$D:$D,"Mixed")*'Medal values'!$B$3/2</f>
        <v>0</v>
      </c>
      <c r="AD4">
        <f>COUNTIFS('Official Medal Table'!$E:$E,'Each Gender Events'!$A4,'Official Medal Table'!$B:$B,'Each Gender Events'!AD$1,'Official Medal Table'!$D:$D,'Each Gender Events'!AD$2)*'Medal values'!$B$1
+ COUNTIFS('Official Medal Table'!$F:$F,'Each Gender Events'!$A4,'Official Medal Table'!$B:$B,'Each Gender Events'!AD$1,'Official Medal Table'!$D:$D,'Each Gender Events'!AD$2)*'Medal values'!$B$2
+ COUNTIFS('Official Medal Table'!$G:$G,'Each Gender Events'!$A4,'Official Medal Table'!$B:$B,'Each Gender Events'!AD$1,'Official Medal Table'!$D:$D,'Each Gender Events'!AD$2)*'Medal values'!$B$3
+ COUNTIFS('Official Medal Table'!$E:$E,'Each Gender Events'!$A4,'Official Medal Table'!$B:$B,'Each Gender Events'!AD$1,'Official Medal Table'!$D:$D,"Mixed")*'Medal values'!$B$1/2
+ COUNTIFS('Official Medal Table'!$F:$F,'Each Gender Events'!$A4,'Official Medal Table'!$B:$B,'Each Gender Events'!AD$1,'Official Medal Table'!$D:$D,"Mixed")*'Medal values'!$B$2/2
+ COUNTIFS('Official Medal Table'!$G:$G,'Each Gender Events'!$A4,'Official Medal Table'!$B:$B,'Each Gender Events'!AD$1,'Official Medal Table'!$D:$D,"Mixed")*'Medal values'!$B$3/2</f>
        <v>0</v>
      </c>
      <c r="AE4">
        <f>COUNTIFS('Official Medal Table'!$E:$E,'Each Gender Events'!$A4,'Official Medal Table'!$B:$B,'Each Gender Events'!AE$1,'Official Medal Table'!$D:$D,'Each Gender Events'!AE$2)*'Medal values'!$B$1
+ COUNTIFS('Official Medal Table'!$F:$F,'Each Gender Events'!$A4,'Official Medal Table'!$B:$B,'Each Gender Events'!AE$1,'Official Medal Table'!$D:$D,'Each Gender Events'!AE$2)*'Medal values'!$B$2
+ COUNTIFS('Official Medal Table'!$G:$G,'Each Gender Events'!$A4,'Official Medal Table'!$B:$B,'Each Gender Events'!AE$1,'Official Medal Table'!$D:$D,'Each Gender Events'!AE$2)*'Medal values'!$B$3
+ COUNTIFS('Official Medal Table'!$E:$E,'Each Gender Events'!$A4,'Official Medal Table'!$B:$B,'Each Gender Events'!AE$1,'Official Medal Table'!$D:$D,"Mixed")*'Medal values'!$B$1/2
+ COUNTIFS('Official Medal Table'!$F:$F,'Each Gender Events'!$A4,'Official Medal Table'!$B:$B,'Each Gender Events'!AE$1,'Official Medal Table'!$D:$D,"Mixed")*'Medal values'!$B$2/2
+ COUNTIFS('Official Medal Table'!$G:$G,'Each Gender Events'!$A4,'Official Medal Table'!$B:$B,'Each Gender Events'!AE$1,'Official Medal Table'!$D:$D,"Mixed")*'Medal values'!$B$3/2</f>
        <v>0</v>
      </c>
      <c r="AF4">
        <f>COUNTIFS('Official Medal Table'!$E:$E,'Each Gender Events'!$A4,'Official Medal Table'!$B:$B,'Each Gender Events'!AF$1,'Official Medal Table'!$D:$D,'Each Gender Events'!AF$2)*'Medal values'!$B$1
+ COUNTIFS('Official Medal Table'!$F:$F,'Each Gender Events'!$A4,'Official Medal Table'!$B:$B,'Each Gender Events'!AF$1,'Official Medal Table'!$D:$D,'Each Gender Events'!AF$2)*'Medal values'!$B$2
+ COUNTIFS('Official Medal Table'!$G:$G,'Each Gender Events'!$A4,'Official Medal Table'!$B:$B,'Each Gender Events'!AF$1,'Official Medal Table'!$D:$D,'Each Gender Events'!AF$2)*'Medal values'!$B$3
+ COUNTIFS('Official Medal Table'!$E:$E,'Each Gender Events'!$A4,'Official Medal Table'!$B:$B,'Each Gender Events'!AF$1,'Official Medal Table'!$D:$D,"Mixed")*'Medal values'!$B$1/2
+ COUNTIFS('Official Medal Table'!$F:$F,'Each Gender Events'!$A4,'Official Medal Table'!$B:$B,'Each Gender Events'!AF$1,'Official Medal Table'!$D:$D,"Mixed")*'Medal values'!$B$2/2
+ COUNTIFS('Official Medal Table'!$G:$G,'Each Gender Events'!$A4,'Official Medal Table'!$B:$B,'Each Gender Events'!AF$1,'Official Medal Table'!$D:$D,"Mixed")*'Medal values'!$B$3/2</f>
        <v>0</v>
      </c>
      <c r="AG4">
        <f>COUNTIFS('Official Medal Table'!$E:$E,'Each Gender Events'!$A4,'Official Medal Table'!$B:$B,'Each Gender Events'!AG$1,'Official Medal Table'!$D:$D,'Each Gender Events'!AG$2)*'Medal values'!$B$1
+ COUNTIFS('Official Medal Table'!$F:$F,'Each Gender Events'!$A4,'Official Medal Table'!$B:$B,'Each Gender Events'!AG$1,'Official Medal Table'!$D:$D,'Each Gender Events'!AG$2)*'Medal values'!$B$2
+ COUNTIFS('Official Medal Table'!$G:$G,'Each Gender Events'!$A4,'Official Medal Table'!$B:$B,'Each Gender Events'!AG$1,'Official Medal Table'!$D:$D,'Each Gender Events'!AG$2)*'Medal values'!$B$3
+ COUNTIFS('Official Medal Table'!$E:$E,'Each Gender Events'!$A4,'Official Medal Table'!$B:$B,'Each Gender Events'!AG$1,'Official Medal Table'!$D:$D,"Mixed")*'Medal values'!$B$1/2
+ COUNTIFS('Official Medal Table'!$F:$F,'Each Gender Events'!$A4,'Official Medal Table'!$B:$B,'Each Gender Events'!AG$1,'Official Medal Table'!$D:$D,"Mixed")*'Medal values'!$B$2/2
+ COUNTIFS('Official Medal Table'!$G:$G,'Each Gender Events'!$A4,'Official Medal Table'!$B:$B,'Each Gender Events'!AG$1,'Official Medal Table'!$D:$D,"Mixed")*'Medal values'!$B$3/2</f>
        <v>0</v>
      </c>
      <c r="AH4">
        <f>COUNTIFS('Official Medal Table'!$E:$E,'Each Gender Events'!$A4,'Official Medal Table'!$B:$B,'Each Gender Events'!AH$1,'Official Medal Table'!$D:$D,'Each Gender Events'!AH$2)*'Medal values'!$B$1
+ COUNTIFS('Official Medal Table'!$F:$F,'Each Gender Events'!$A4,'Official Medal Table'!$B:$B,'Each Gender Events'!AH$1,'Official Medal Table'!$D:$D,'Each Gender Events'!AH$2)*'Medal values'!$B$2
+ COUNTIFS('Official Medal Table'!$G:$G,'Each Gender Events'!$A4,'Official Medal Table'!$B:$B,'Each Gender Events'!AH$1,'Official Medal Table'!$D:$D,'Each Gender Events'!AH$2)*'Medal values'!$B$3
+ COUNTIFS('Official Medal Table'!$E:$E,'Each Gender Events'!$A4,'Official Medal Table'!$B:$B,'Each Gender Events'!AH$1,'Official Medal Table'!$D:$D,"Mixed")*'Medal values'!$B$1/2
+ COUNTIFS('Official Medal Table'!$F:$F,'Each Gender Events'!$A4,'Official Medal Table'!$B:$B,'Each Gender Events'!AH$1,'Official Medal Table'!$D:$D,"Mixed")*'Medal values'!$B$2/2
+ COUNTIFS('Official Medal Table'!$G:$G,'Each Gender Events'!$A4,'Official Medal Table'!$B:$B,'Each Gender Events'!AH$1,'Official Medal Table'!$D:$D,"Mixed")*'Medal values'!$B$3/2</f>
        <v>5.0010010000000005</v>
      </c>
      <c r="AI4">
        <f>COUNTIFS('Official Medal Table'!$E:$E,'Each Gender Events'!$A4,'Official Medal Table'!$B:$B,'Each Gender Events'!AI$1,'Official Medal Table'!$D:$D,'Each Gender Events'!AI$2)*'Medal values'!$B$1
+ COUNTIFS('Official Medal Table'!$F:$F,'Each Gender Events'!$A4,'Official Medal Table'!$B:$B,'Each Gender Events'!AI$1,'Official Medal Table'!$D:$D,'Each Gender Events'!AI$2)*'Medal values'!$B$2
+ COUNTIFS('Official Medal Table'!$G:$G,'Each Gender Events'!$A4,'Official Medal Table'!$B:$B,'Each Gender Events'!AI$1,'Official Medal Table'!$D:$D,'Each Gender Events'!AI$2)*'Medal values'!$B$3
+ COUNTIFS('Official Medal Table'!$E:$E,'Each Gender Events'!$A4,'Official Medal Table'!$B:$B,'Each Gender Events'!AI$1,'Official Medal Table'!$D:$D,"Mixed")*'Medal values'!$B$1/2
+ COUNTIFS('Official Medal Table'!$F:$F,'Each Gender Events'!$A4,'Official Medal Table'!$B:$B,'Each Gender Events'!AI$1,'Official Medal Table'!$D:$D,"Mixed")*'Medal values'!$B$2/2
+ COUNTIFS('Official Medal Table'!$G:$G,'Each Gender Events'!$A4,'Official Medal Table'!$B:$B,'Each Gender Events'!AI$1,'Official Medal Table'!$D:$D,"Mixed")*'Medal values'!$B$3/2</f>
        <v>5.0010010000000005</v>
      </c>
      <c r="AJ4">
        <f>COUNTIFS('Official Medal Table'!$E:$E,'Each Gender Events'!$A4,'Official Medal Table'!$B:$B,'Each Gender Events'!AJ$1,'Official Medal Table'!$D:$D,'Each Gender Events'!AJ$2)*'Medal values'!$B$1
+ COUNTIFS('Official Medal Table'!$F:$F,'Each Gender Events'!$A4,'Official Medal Table'!$B:$B,'Each Gender Events'!AJ$1,'Official Medal Table'!$D:$D,'Each Gender Events'!AJ$2)*'Medal values'!$B$2
+ COUNTIFS('Official Medal Table'!$G:$G,'Each Gender Events'!$A4,'Official Medal Table'!$B:$B,'Each Gender Events'!AJ$1,'Official Medal Table'!$D:$D,'Each Gender Events'!AJ$2)*'Medal values'!$B$3
+ COUNTIFS('Official Medal Table'!$E:$E,'Each Gender Events'!$A4,'Official Medal Table'!$B:$B,'Each Gender Events'!AJ$1,'Official Medal Table'!$D:$D,"Mixed")*'Medal values'!$B$1/2
+ COUNTIFS('Official Medal Table'!$F:$F,'Each Gender Events'!$A4,'Official Medal Table'!$B:$B,'Each Gender Events'!AJ$1,'Official Medal Table'!$D:$D,"Mixed")*'Medal values'!$B$2/2
+ COUNTIFS('Official Medal Table'!$G:$G,'Each Gender Events'!$A4,'Official Medal Table'!$B:$B,'Each Gender Events'!AJ$1,'Official Medal Table'!$D:$D,"Mixed")*'Medal values'!$B$3/2</f>
        <v>0</v>
      </c>
      <c r="AK4">
        <f>COUNTIFS('Official Medal Table'!$E:$E,'Each Gender Events'!$A4,'Official Medal Table'!$B:$B,'Each Gender Events'!AK$1,'Official Medal Table'!$D:$D,'Each Gender Events'!AK$2)*'Medal values'!$B$1
+ COUNTIFS('Official Medal Table'!$F:$F,'Each Gender Events'!$A4,'Official Medal Table'!$B:$B,'Each Gender Events'!AK$1,'Official Medal Table'!$D:$D,'Each Gender Events'!AK$2)*'Medal values'!$B$2
+ COUNTIFS('Official Medal Table'!$G:$G,'Each Gender Events'!$A4,'Official Medal Table'!$B:$B,'Each Gender Events'!AK$1,'Official Medal Table'!$D:$D,'Each Gender Events'!AK$2)*'Medal values'!$B$3
+ COUNTIFS('Official Medal Table'!$E:$E,'Each Gender Events'!$A4,'Official Medal Table'!$B:$B,'Each Gender Events'!AK$1,'Official Medal Table'!$D:$D,"Mixed")*'Medal values'!$B$1/2
+ COUNTIFS('Official Medal Table'!$F:$F,'Each Gender Events'!$A4,'Official Medal Table'!$B:$B,'Each Gender Events'!AK$1,'Official Medal Table'!$D:$D,"Mixed")*'Medal values'!$B$2/2
+ COUNTIFS('Official Medal Table'!$G:$G,'Each Gender Events'!$A4,'Official Medal Table'!$B:$B,'Each Gender Events'!AK$1,'Official Medal Table'!$D:$D,"Mixed")*'Medal values'!$B$3/2</f>
        <v>6.0019999999999998</v>
      </c>
      <c r="AL4">
        <f>COUNTIFS('Official Medal Table'!$E:$E,'Each Gender Events'!$A4,'Official Medal Table'!$B:$B,'Each Gender Events'!AL$1,'Official Medal Table'!$D:$D,'Each Gender Events'!AL$2)*'Medal values'!$B$1
+ COUNTIFS('Official Medal Table'!$F:$F,'Each Gender Events'!$A4,'Official Medal Table'!$B:$B,'Each Gender Events'!AL$1,'Official Medal Table'!$D:$D,'Each Gender Events'!AL$2)*'Medal values'!$B$2
+ COUNTIFS('Official Medal Table'!$G:$G,'Each Gender Events'!$A4,'Official Medal Table'!$B:$B,'Each Gender Events'!AL$1,'Official Medal Table'!$D:$D,'Each Gender Events'!AL$2)*'Medal values'!$B$3
+ COUNTIFS('Official Medal Table'!$E:$E,'Each Gender Events'!$A4,'Official Medal Table'!$B:$B,'Each Gender Events'!AL$1,'Official Medal Table'!$D:$D,"Mixed")*'Medal values'!$B$1/2
+ COUNTIFS('Official Medal Table'!$F:$F,'Each Gender Events'!$A4,'Official Medal Table'!$B:$B,'Each Gender Events'!AL$1,'Official Medal Table'!$D:$D,"Mixed")*'Medal values'!$B$2/2
+ COUNTIFS('Official Medal Table'!$G:$G,'Each Gender Events'!$A4,'Official Medal Table'!$B:$B,'Each Gender Events'!AL$1,'Official Medal Table'!$D:$D,"Mixed")*'Medal values'!$B$3/2</f>
        <v>0</v>
      </c>
      <c r="AM4">
        <f>COUNTIFS('Official Medal Table'!$E:$E,'Each Gender Events'!$A4,'Official Medal Table'!$B:$B,'Each Gender Events'!AM$1,'Official Medal Table'!$D:$D,'Each Gender Events'!AM$2)*'Medal values'!$B$1
+ COUNTIFS('Official Medal Table'!$F:$F,'Each Gender Events'!$A4,'Official Medal Table'!$B:$B,'Each Gender Events'!AM$1,'Official Medal Table'!$D:$D,'Each Gender Events'!AM$2)*'Medal values'!$B$2
+ COUNTIFS('Official Medal Table'!$G:$G,'Each Gender Events'!$A4,'Official Medal Table'!$B:$B,'Each Gender Events'!AM$1,'Official Medal Table'!$D:$D,'Each Gender Events'!AM$2)*'Medal values'!$B$3
+ COUNTIFS('Official Medal Table'!$E:$E,'Each Gender Events'!$A4,'Official Medal Table'!$B:$B,'Each Gender Events'!AM$1,'Official Medal Table'!$D:$D,"Mixed")*'Medal values'!$B$1/2
+ COUNTIFS('Official Medal Table'!$F:$F,'Each Gender Events'!$A4,'Official Medal Table'!$B:$B,'Each Gender Events'!AM$1,'Official Medal Table'!$D:$D,"Mixed")*'Medal values'!$B$2/2
+ COUNTIFS('Official Medal Table'!$G:$G,'Each Gender Events'!$A4,'Official Medal Table'!$B:$B,'Each Gender Events'!AM$1,'Official Medal Table'!$D:$D,"Mixed")*'Medal values'!$B$3/2</f>
        <v>0</v>
      </c>
    </row>
    <row r="5" spans="1:39" x14ac:dyDescent="0.3">
      <c r="A5" t="str">
        <f>Countries!A3</f>
        <v>BEL</v>
      </c>
      <c r="B5">
        <f>COUNTIFS('Official Medal Table'!$E:$E,'Each Gender Events'!$A5,'Official Medal Table'!$B:$B,'Each Gender Events'!B$1,'Official Medal Table'!$D:$D,'Each Gender Events'!B$2)*'Medal values'!$B$1
+ COUNTIFS('Official Medal Table'!$F:$F,'Each Gender Events'!$A5,'Official Medal Table'!$B:$B,'Each Gender Events'!B$1,'Official Medal Table'!$D:$D,'Each Gender Events'!B$2)*'Medal values'!$B$2
+ COUNTIFS('Official Medal Table'!$G:$G,'Each Gender Events'!$A5,'Official Medal Table'!$B:$B,'Each Gender Events'!B$1,'Official Medal Table'!$D:$D,'Each Gender Events'!B$2)*'Medal values'!$B$3
+ COUNTIFS('Official Medal Table'!$E:$E,'Each Gender Events'!$A5,'Official Medal Table'!$B:$B,'Each Gender Events'!B$1,'Official Medal Table'!$D:$D,"Mixed")*'Medal values'!$B$1/2
+ COUNTIFS('Official Medal Table'!$F:$F,'Each Gender Events'!$A5,'Official Medal Table'!$B:$B,'Each Gender Events'!B$1,'Official Medal Table'!$D:$D,"Mixed")*'Medal values'!$B$2/2
+ COUNTIFS('Official Medal Table'!$G:$G,'Each Gender Events'!$A5,'Official Medal Table'!$B:$B,'Each Gender Events'!B$1,'Official Medal Table'!$D:$D,"Mixed")*'Medal values'!$B$3/2</f>
        <v>0</v>
      </c>
      <c r="C5">
        <f>COUNTIFS('Official Medal Table'!$E:$E,'Each Gender Events'!$A5,'Official Medal Table'!$B:$B,'Each Gender Events'!C$1,'Official Medal Table'!$D:$D,'Each Gender Events'!C$2)*'Medal values'!$B$1
+ COUNTIFS('Official Medal Table'!$F:$F,'Each Gender Events'!$A5,'Official Medal Table'!$B:$B,'Each Gender Events'!C$1,'Official Medal Table'!$D:$D,'Each Gender Events'!C$2)*'Medal values'!$B$2
+ COUNTIFS('Official Medal Table'!$G:$G,'Each Gender Events'!$A5,'Official Medal Table'!$B:$B,'Each Gender Events'!C$1,'Official Medal Table'!$D:$D,'Each Gender Events'!C$2)*'Medal values'!$B$3
+ COUNTIFS('Official Medal Table'!$E:$E,'Each Gender Events'!$A5,'Official Medal Table'!$B:$B,'Each Gender Events'!C$1,'Official Medal Table'!$D:$D,"Mixed")*'Medal values'!$B$1/2
+ COUNTIFS('Official Medal Table'!$F:$F,'Each Gender Events'!$A5,'Official Medal Table'!$B:$B,'Each Gender Events'!C$1,'Official Medal Table'!$D:$D,"Mixed")*'Medal values'!$B$2/2
+ COUNTIFS('Official Medal Table'!$G:$G,'Each Gender Events'!$A5,'Official Medal Table'!$B:$B,'Each Gender Events'!C$1,'Official Medal Table'!$D:$D,"Mixed")*'Medal values'!$B$3/2</f>
        <v>0</v>
      </c>
      <c r="D5">
        <f>COUNTIFS('Official Medal Table'!$E:$E,'Each Gender Events'!$A5,'Official Medal Table'!$B:$B,'Each Gender Events'!D$1,'Official Medal Table'!$D:$D,'Each Gender Events'!D$2)*'Medal values'!$B$1
+ COUNTIFS('Official Medal Table'!$F:$F,'Each Gender Events'!$A5,'Official Medal Table'!$B:$B,'Each Gender Events'!D$1,'Official Medal Table'!$D:$D,'Each Gender Events'!D$2)*'Medal values'!$B$2
+ COUNTIFS('Official Medal Table'!$G:$G,'Each Gender Events'!$A5,'Official Medal Table'!$B:$B,'Each Gender Events'!D$1,'Official Medal Table'!$D:$D,'Each Gender Events'!D$2)*'Medal values'!$B$3
+ COUNTIFS('Official Medal Table'!$E:$E,'Each Gender Events'!$A5,'Official Medal Table'!$B:$B,'Each Gender Events'!D$1,'Official Medal Table'!$D:$D,"Mixed")*'Medal values'!$B$1/2
+ COUNTIFS('Official Medal Table'!$F:$F,'Each Gender Events'!$A5,'Official Medal Table'!$B:$B,'Each Gender Events'!D$1,'Official Medal Table'!$D:$D,"Mixed")*'Medal values'!$B$2/2
+ COUNTIFS('Official Medal Table'!$G:$G,'Each Gender Events'!$A5,'Official Medal Table'!$B:$B,'Each Gender Events'!D$1,'Official Medal Table'!$D:$D,"Mixed")*'Medal values'!$B$3/2</f>
        <v>0</v>
      </c>
      <c r="E5">
        <f>COUNTIFS('Official Medal Table'!$E:$E,'Each Gender Events'!$A5,'Official Medal Table'!$B:$B,'Each Gender Events'!E$1,'Official Medal Table'!$D:$D,'Each Gender Events'!E$2)*'Medal values'!$B$1
+ COUNTIFS('Official Medal Table'!$F:$F,'Each Gender Events'!$A5,'Official Medal Table'!$B:$B,'Each Gender Events'!E$1,'Official Medal Table'!$D:$D,'Each Gender Events'!E$2)*'Medal values'!$B$2
+ COUNTIFS('Official Medal Table'!$G:$G,'Each Gender Events'!$A5,'Official Medal Table'!$B:$B,'Each Gender Events'!E$1,'Official Medal Table'!$D:$D,'Each Gender Events'!E$2)*'Medal values'!$B$3
+ COUNTIFS('Official Medal Table'!$E:$E,'Each Gender Events'!$A5,'Official Medal Table'!$B:$B,'Each Gender Events'!E$1,'Official Medal Table'!$D:$D,"Mixed")*'Medal values'!$B$1/2
+ COUNTIFS('Official Medal Table'!$F:$F,'Each Gender Events'!$A5,'Official Medal Table'!$B:$B,'Each Gender Events'!E$1,'Official Medal Table'!$D:$D,"Mixed")*'Medal values'!$B$2/2
+ COUNTIFS('Official Medal Table'!$G:$G,'Each Gender Events'!$A5,'Official Medal Table'!$B:$B,'Each Gender Events'!E$1,'Official Medal Table'!$D:$D,"Mixed")*'Medal values'!$B$3/2</f>
        <v>0</v>
      </c>
      <c r="F5">
        <f>COUNTIFS('Official Medal Table'!$E:$E,'Each Gender Events'!$A5,'Official Medal Table'!$B:$B,'Each Gender Events'!F$1,'Official Medal Table'!$D:$D,'Each Gender Events'!F$2)*'Medal values'!$B$1
+ COUNTIFS('Official Medal Table'!$F:$F,'Each Gender Events'!$A5,'Official Medal Table'!$B:$B,'Each Gender Events'!F$1,'Official Medal Table'!$D:$D,'Each Gender Events'!F$2)*'Medal values'!$B$2
+ COUNTIFS('Official Medal Table'!$G:$G,'Each Gender Events'!$A5,'Official Medal Table'!$B:$B,'Each Gender Events'!F$1,'Official Medal Table'!$D:$D,'Each Gender Events'!F$2)*'Medal values'!$B$3
+ COUNTIFS('Official Medal Table'!$E:$E,'Each Gender Events'!$A5,'Official Medal Table'!$B:$B,'Each Gender Events'!F$1,'Official Medal Table'!$D:$D,"Mixed")*'Medal values'!$B$1/2
+ COUNTIFS('Official Medal Table'!$F:$F,'Each Gender Events'!$A5,'Official Medal Table'!$B:$B,'Each Gender Events'!F$1,'Official Medal Table'!$D:$D,"Mixed")*'Medal values'!$B$2/2
+ COUNTIFS('Official Medal Table'!$G:$G,'Each Gender Events'!$A5,'Official Medal Table'!$B:$B,'Each Gender Events'!F$1,'Official Medal Table'!$D:$D,"Mixed")*'Medal values'!$B$3/2</f>
        <v>0</v>
      </c>
      <c r="G5">
        <f>COUNTIFS('Official Medal Table'!$E:$E,'Each Gender Events'!$A5,'Official Medal Table'!$B:$B,'Each Gender Events'!G$1,'Official Medal Table'!$D:$D,'Each Gender Events'!G$2)*'Medal values'!$B$1
+ COUNTIFS('Official Medal Table'!$F:$F,'Each Gender Events'!$A5,'Official Medal Table'!$B:$B,'Each Gender Events'!G$1,'Official Medal Table'!$D:$D,'Each Gender Events'!G$2)*'Medal values'!$B$2
+ COUNTIFS('Official Medal Table'!$G:$G,'Each Gender Events'!$A5,'Official Medal Table'!$B:$B,'Each Gender Events'!G$1,'Official Medal Table'!$D:$D,'Each Gender Events'!G$2)*'Medal values'!$B$3
+ COUNTIFS('Official Medal Table'!$E:$E,'Each Gender Events'!$A5,'Official Medal Table'!$B:$B,'Each Gender Events'!G$1,'Official Medal Table'!$D:$D,"Mixed")*'Medal values'!$B$1/2
+ COUNTIFS('Official Medal Table'!$F:$F,'Each Gender Events'!$A5,'Official Medal Table'!$B:$B,'Each Gender Events'!G$1,'Official Medal Table'!$D:$D,"Mixed")*'Medal values'!$B$2/2
+ COUNTIFS('Official Medal Table'!$G:$G,'Each Gender Events'!$A5,'Official Medal Table'!$B:$B,'Each Gender Events'!G$1,'Official Medal Table'!$D:$D,"Mixed")*'Medal values'!$B$3/2</f>
        <v>0</v>
      </c>
      <c r="H5">
        <f>COUNTIFS('Official Medal Table'!$E:$E,'Each Gender Events'!$A5,'Official Medal Table'!$B:$B,'Each Gender Events'!H$1,'Official Medal Table'!$D:$D,'Each Gender Events'!H$2)*'Medal values'!$B$1
+ COUNTIFS('Official Medal Table'!$F:$F,'Each Gender Events'!$A5,'Official Medal Table'!$B:$B,'Each Gender Events'!H$1,'Official Medal Table'!$D:$D,'Each Gender Events'!H$2)*'Medal values'!$B$2
+ COUNTIFS('Official Medal Table'!$G:$G,'Each Gender Events'!$A5,'Official Medal Table'!$B:$B,'Each Gender Events'!H$1,'Official Medal Table'!$D:$D,'Each Gender Events'!H$2)*'Medal values'!$B$3
+ COUNTIFS('Official Medal Table'!$E:$E,'Each Gender Events'!$A5,'Official Medal Table'!$B:$B,'Each Gender Events'!H$1,'Official Medal Table'!$D:$D,"Mixed")*'Medal values'!$B$1/2
+ COUNTIFS('Official Medal Table'!$F:$F,'Each Gender Events'!$A5,'Official Medal Table'!$B:$B,'Each Gender Events'!H$1,'Official Medal Table'!$D:$D,"Mixed")*'Medal values'!$B$2/2
+ COUNTIFS('Official Medal Table'!$G:$G,'Each Gender Events'!$A5,'Official Medal Table'!$B:$B,'Each Gender Events'!H$1,'Official Medal Table'!$D:$D,"Mixed")*'Medal values'!$B$3/2</f>
        <v>0</v>
      </c>
      <c r="I5">
        <f>COUNTIFS('Official Medal Table'!$E:$E,'Each Gender Events'!$A5,'Official Medal Table'!$B:$B,'Each Gender Events'!I$1,'Official Medal Table'!$D:$D,'Each Gender Events'!I$2)*'Medal values'!$B$1
+ COUNTIFS('Official Medal Table'!$F:$F,'Each Gender Events'!$A5,'Official Medal Table'!$B:$B,'Each Gender Events'!I$1,'Official Medal Table'!$D:$D,'Each Gender Events'!I$2)*'Medal values'!$B$2
+ COUNTIFS('Official Medal Table'!$G:$G,'Each Gender Events'!$A5,'Official Medal Table'!$B:$B,'Each Gender Events'!I$1,'Official Medal Table'!$D:$D,'Each Gender Events'!I$2)*'Medal values'!$B$3
+ COUNTIFS('Official Medal Table'!$E:$E,'Each Gender Events'!$A5,'Official Medal Table'!$B:$B,'Each Gender Events'!I$1,'Official Medal Table'!$D:$D,"Mixed")*'Medal values'!$B$1/2
+ COUNTIFS('Official Medal Table'!$F:$F,'Each Gender Events'!$A5,'Official Medal Table'!$B:$B,'Each Gender Events'!I$1,'Official Medal Table'!$D:$D,"Mixed")*'Medal values'!$B$2/2
+ COUNTIFS('Official Medal Table'!$G:$G,'Each Gender Events'!$A5,'Official Medal Table'!$B:$B,'Each Gender Events'!I$1,'Official Medal Table'!$D:$D,"Mixed")*'Medal values'!$B$3/2</f>
        <v>0</v>
      </c>
      <c r="J5">
        <f>COUNTIFS('Official Medal Table'!$E:$E,'Each Gender Events'!$A5,'Official Medal Table'!$B:$B,'Each Gender Events'!J$1,'Official Medal Table'!$D:$D,'Each Gender Events'!J$2)*'Medal values'!$B$1
+ COUNTIFS('Official Medal Table'!$F:$F,'Each Gender Events'!$A5,'Official Medal Table'!$B:$B,'Each Gender Events'!J$1,'Official Medal Table'!$D:$D,'Each Gender Events'!J$2)*'Medal values'!$B$2
+ COUNTIFS('Official Medal Table'!$G:$G,'Each Gender Events'!$A5,'Official Medal Table'!$B:$B,'Each Gender Events'!J$1,'Official Medal Table'!$D:$D,'Each Gender Events'!J$2)*'Medal values'!$B$3
+ COUNTIFS('Official Medal Table'!$E:$E,'Each Gender Events'!$A5,'Official Medal Table'!$B:$B,'Each Gender Events'!J$1,'Official Medal Table'!$D:$D,"Mixed")*'Medal values'!$B$1/2
+ COUNTIFS('Official Medal Table'!$F:$F,'Each Gender Events'!$A5,'Official Medal Table'!$B:$B,'Each Gender Events'!J$1,'Official Medal Table'!$D:$D,"Mixed")*'Medal values'!$B$2/2
+ COUNTIFS('Official Medal Table'!$G:$G,'Each Gender Events'!$A5,'Official Medal Table'!$B:$B,'Each Gender Events'!J$1,'Official Medal Table'!$D:$D,"Mixed")*'Medal values'!$B$3/2</f>
        <v>0</v>
      </c>
      <c r="K5">
        <f>COUNTIFS('Official Medal Table'!$E:$E,'Each Gender Events'!$A5,'Official Medal Table'!$B:$B,'Each Gender Events'!K$1,'Official Medal Table'!$D:$D,'Each Gender Events'!K$2)*'Medal values'!$B$1
+ COUNTIFS('Official Medal Table'!$F:$F,'Each Gender Events'!$A5,'Official Medal Table'!$B:$B,'Each Gender Events'!K$1,'Official Medal Table'!$D:$D,'Each Gender Events'!K$2)*'Medal values'!$B$2
+ COUNTIFS('Official Medal Table'!$G:$G,'Each Gender Events'!$A5,'Official Medal Table'!$B:$B,'Each Gender Events'!K$1,'Official Medal Table'!$D:$D,'Each Gender Events'!K$2)*'Medal values'!$B$3
+ COUNTIFS('Official Medal Table'!$E:$E,'Each Gender Events'!$A5,'Official Medal Table'!$B:$B,'Each Gender Events'!K$1,'Official Medal Table'!$D:$D,"Mixed")*'Medal values'!$B$1/2
+ COUNTIFS('Official Medal Table'!$F:$F,'Each Gender Events'!$A5,'Official Medal Table'!$B:$B,'Each Gender Events'!K$1,'Official Medal Table'!$D:$D,"Mixed")*'Medal values'!$B$2/2
+ COUNTIFS('Official Medal Table'!$G:$G,'Each Gender Events'!$A5,'Official Medal Table'!$B:$B,'Each Gender Events'!K$1,'Official Medal Table'!$D:$D,"Mixed")*'Medal values'!$B$3/2</f>
        <v>0</v>
      </c>
      <c r="L5">
        <f>COUNTIFS('Official Medal Table'!$E:$E,'Each Gender Events'!$A5,'Official Medal Table'!$B:$B,'Each Gender Events'!L$1,'Official Medal Table'!$D:$D,'Each Gender Events'!L$2)*'Medal values'!$B$1
+ COUNTIFS('Official Medal Table'!$F:$F,'Each Gender Events'!$A5,'Official Medal Table'!$B:$B,'Each Gender Events'!L$1,'Official Medal Table'!$D:$D,'Each Gender Events'!L$2)*'Medal values'!$B$2
+ COUNTIFS('Official Medal Table'!$G:$G,'Each Gender Events'!$A5,'Official Medal Table'!$B:$B,'Each Gender Events'!L$1,'Official Medal Table'!$D:$D,'Each Gender Events'!L$2)*'Medal values'!$B$3
+ COUNTIFS('Official Medal Table'!$E:$E,'Each Gender Events'!$A5,'Official Medal Table'!$B:$B,'Each Gender Events'!L$1,'Official Medal Table'!$D:$D,"Mixed")*'Medal values'!$B$1/2
+ COUNTIFS('Official Medal Table'!$F:$F,'Each Gender Events'!$A5,'Official Medal Table'!$B:$B,'Each Gender Events'!L$1,'Official Medal Table'!$D:$D,"Mixed")*'Medal values'!$B$2/2
+ COUNTIFS('Official Medal Table'!$G:$G,'Each Gender Events'!$A5,'Official Medal Table'!$B:$B,'Each Gender Events'!L$1,'Official Medal Table'!$D:$D,"Mixed")*'Medal values'!$B$3/2</f>
        <v>0</v>
      </c>
      <c r="M5">
        <f>COUNTIFS('Official Medal Table'!$E:$E,'Each Gender Events'!$A5,'Official Medal Table'!$B:$B,'Each Gender Events'!M$1,'Official Medal Table'!$D:$D,'Each Gender Events'!M$2)*'Medal values'!$B$1
+ COUNTIFS('Official Medal Table'!$F:$F,'Each Gender Events'!$A5,'Official Medal Table'!$B:$B,'Each Gender Events'!M$1,'Official Medal Table'!$D:$D,'Each Gender Events'!M$2)*'Medal values'!$B$2
+ COUNTIFS('Official Medal Table'!$G:$G,'Each Gender Events'!$A5,'Official Medal Table'!$B:$B,'Each Gender Events'!M$1,'Official Medal Table'!$D:$D,'Each Gender Events'!M$2)*'Medal values'!$B$3
+ COUNTIFS('Official Medal Table'!$E:$E,'Each Gender Events'!$A5,'Official Medal Table'!$B:$B,'Each Gender Events'!M$1,'Official Medal Table'!$D:$D,"Mixed")*'Medal values'!$B$1/2
+ COUNTIFS('Official Medal Table'!$F:$F,'Each Gender Events'!$A5,'Official Medal Table'!$B:$B,'Each Gender Events'!M$1,'Official Medal Table'!$D:$D,"Mixed")*'Medal values'!$B$2/2
+ COUNTIFS('Official Medal Table'!$G:$G,'Each Gender Events'!$A5,'Official Medal Table'!$B:$B,'Each Gender Events'!M$1,'Official Medal Table'!$D:$D,"Mixed")*'Medal values'!$B$3/2</f>
        <v>0</v>
      </c>
      <c r="N5">
        <f>COUNTIFS('Official Medal Table'!$E:$E,'Each Gender Events'!$A5,'Official Medal Table'!$B:$B,'Each Gender Events'!N$1,'Official Medal Table'!$D:$D,'Each Gender Events'!N$2)*'Medal values'!$B$1
+ COUNTIFS('Official Medal Table'!$F:$F,'Each Gender Events'!$A5,'Official Medal Table'!$B:$B,'Each Gender Events'!N$1,'Official Medal Table'!$D:$D,'Each Gender Events'!N$2)*'Medal values'!$B$2
+ COUNTIFS('Official Medal Table'!$G:$G,'Each Gender Events'!$A5,'Official Medal Table'!$B:$B,'Each Gender Events'!N$1,'Official Medal Table'!$D:$D,'Each Gender Events'!N$2)*'Medal values'!$B$3
+ COUNTIFS('Official Medal Table'!$E:$E,'Each Gender Events'!$A5,'Official Medal Table'!$B:$B,'Each Gender Events'!N$1,'Official Medal Table'!$D:$D,"Mixed")*'Medal values'!$B$1/2
+ COUNTIFS('Official Medal Table'!$F:$F,'Each Gender Events'!$A5,'Official Medal Table'!$B:$B,'Each Gender Events'!N$1,'Official Medal Table'!$D:$D,"Mixed")*'Medal values'!$B$2/2
+ COUNTIFS('Official Medal Table'!$G:$G,'Each Gender Events'!$A5,'Official Medal Table'!$B:$B,'Each Gender Events'!N$1,'Official Medal Table'!$D:$D,"Mixed")*'Medal values'!$B$3/2</f>
        <v>0</v>
      </c>
      <c r="O5">
        <f>COUNTIFS('Official Medal Table'!$E:$E,'Each Gender Events'!$A5,'Official Medal Table'!$B:$B,'Each Gender Events'!O$1,'Official Medal Table'!$D:$D,'Each Gender Events'!O$2)*'Medal values'!$B$1
+ COUNTIFS('Official Medal Table'!$F:$F,'Each Gender Events'!$A5,'Official Medal Table'!$B:$B,'Each Gender Events'!O$1,'Official Medal Table'!$D:$D,'Each Gender Events'!O$2)*'Medal values'!$B$2
+ COUNTIFS('Official Medal Table'!$G:$G,'Each Gender Events'!$A5,'Official Medal Table'!$B:$B,'Each Gender Events'!O$1,'Official Medal Table'!$D:$D,'Each Gender Events'!O$2)*'Medal values'!$B$3
+ COUNTIFS('Official Medal Table'!$E:$E,'Each Gender Events'!$A5,'Official Medal Table'!$B:$B,'Each Gender Events'!O$1,'Official Medal Table'!$D:$D,"Mixed")*'Medal values'!$B$1/2
+ COUNTIFS('Official Medal Table'!$F:$F,'Each Gender Events'!$A5,'Official Medal Table'!$B:$B,'Each Gender Events'!O$1,'Official Medal Table'!$D:$D,"Mixed")*'Medal values'!$B$2/2
+ COUNTIFS('Official Medal Table'!$G:$G,'Each Gender Events'!$A5,'Official Medal Table'!$B:$B,'Each Gender Events'!O$1,'Official Medal Table'!$D:$D,"Mixed")*'Medal values'!$B$3/2</f>
        <v>0</v>
      </c>
      <c r="P5">
        <f>COUNTIFS('Official Medal Table'!$E:$E,'Each Gender Events'!$A5,'Official Medal Table'!$B:$B,'Each Gender Events'!P$1,'Official Medal Table'!$D:$D,'Each Gender Events'!P$2)*'Medal values'!$B$1
+ COUNTIFS('Official Medal Table'!$F:$F,'Each Gender Events'!$A5,'Official Medal Table'!$B:$B,'Each Gender Events'!P$1,'Official Medal Table'!$D:$D,'Each Gender Events'!P$2)*'Medal values'!$B$2
+ COUNTIFS('Official Medal Table'!$G:$G,'Each Gender Events'!$A5,'Official Medal Table'!$B:$B,'Each Gender Events'!P$1,'Official Medal Table'!$D:$D,'Each Gender Events'!P$2)*'Medal values'!$B$3
+ COUNTIFS('Official Medal Table'!$E:$E,'Each Gender Events'!$A5,'Official Medal Table'!$B:$B,'Each Gender Events'!P$1,'Official Medal Table'!$D:$D,"Mixed")*'Medal values'!$B$1/2
+ COUNTIFS('Official Medal Table'!$F:$F,'Each Gender Events'!$A5,'Official Medal Table'!$B:$B,'Each Gender Events'!P$1,'Official Medal Table'!$D:$D,"Mixed")*'Medal values'!$B$2/2
+ COUNTIFS('Official Medal Table'!$G:$G,'Each Gender Events'!$A5,'Official Medal Table'!$B:$B,'Each Gender Events'!P$1,'Official Medal Table'!$D:$D,"Mixed")*'Medal values'!$B$3/2</f>
        <v>0</v>
      </c>
      <c r="Q5">
        <f>COUNTIFS('Official Medal Table'!$E:$E,'Each Gender Events'!$A5,'Official Medal Table'!$B:$B,'Each Gender Events'!Q$1,'Official Medal Table'!$D:$D,'Each Gender Events'!Q$2)*'Medal values'!$B$1
+ COUNTIFS('Official Medal Table'!$F:$F,'Each Gender Events'!$A5,'Official Medal Table'!$B:$B,'Each Gender Events'!Q$1,'Official Medal Table'!$D:$D,'Each Gender Events'!Q$2)*'Medal values'!$B$2
+ COUNTIFS('Official Medal Table'!$G:$G,'Each Gender Events'!$A5,'Official Medal Table'!$B:$B,'Each Gender Events'!Q$1,'Official Medal Table'!$D:$D,'Each Gender Events'!Q$2)*'Medal values'!$B$3
+ COUNTIFS('Official Medal Table'!$E:$E,'Each Gender Events'!$A5,'Official Medal Table'!$B:$B,'Each Gender Events'!Q$1,'Official Medal Table'!$D:$D,"Mixed")*'Medal values'!$B$1/2
+ COUNTIFS('Official Medal Table'!$F:$F,'Each Gender Events'!$A5,'Official Medal Table'!$B:$B,'Each Gender Events'!Q$1,'Official Medal Table'!$D:$D,"Mixed")*'Medal values'!$B$2/2
+ COUNTIFS('Official Medal Table'!$G:$G,'Each Gender Events'!$A5,'Official Medal Table'!$B:$B,'Each Gender Events'!Q$1,'Official Medal Table'!$D:$D,"Mixed")*'Medal values'!$B$3/2</f>
        <v>0</v>
      </c>
      <c r="R5">
        <f>COUNTIFS('Official Medal Table'!$E:$E,'Each Gender Events'!$A5,'Official Medal Table'!$B:$B,'Each Gender Events'!R$1,'Official Medal Table'!$D:$D,'Each Gender Events'!R$2)*'Medal values'!$B$1
+ COUNTIFS('Official Medal Table'!$F:$F,'Each Gender Events'!$A5,'Official Medal Table'!$B:$B,'Each Gender Events'!R$1,'Official Medal Table'!$D:$D,'Each Gender Events'!R$2)*'Medal values'!$B$2
+ COUNTIFS('Official Medal Table'!$G:$G,'Each Gender Events'!$A5,'Official Medal Table'!$B:$B,'Each Gender Events'!R$1,'Official Medal Table'!$D:$D,'Each Gender Events'!R$2)*'Medal values'!$B$3
+ COUNTIFS('Official Medal Table'!$E:$E,'Each Gender Events'!$A5,'Official Medal Table'!$B:$B,'Each Gender Events'!R$1,'Official Medal Table'!$D:$D,"Mixed")*'Medal values'!$B$1/2
+ COUNTIFS('Official Medal Table'!$F:$F,'Each Gender Events'!$A5,'Official Medal Table'!$B:$B,'Each Gender Events'!R$1,'Official Medal Table'!$D:$D,"Mixed")*'Medal values'!$B$2/2
+ COUNTIFS('Official Medal Table'!$G:$G,'Each Gender Events'!$A5,'Official Medal Table'!$B:$B,'Each Gender Events'!R$1,'Official Medal Table'!$D:$D,"Mixed")*'Medal values'!$B$3/2</f>
        <v>0</v>
      </c>
      <c r="S5">
        <f>COUNTIFS('Official Medal Table'!$E:$E,'Each Gender Events'!$A5,'Official Medal Table'!$B:$B,'Each Gender Events'!S$1,'Official Medal Table'!$D:$D,'Each Gender Events'!S$2)*'Medal values'!$B$1
+ COUNTIFS('Official Medal Table'!$F:$F,'Each Gender Events'!$A5,'Official Medal Table'!$B:$B,'Each Gender Events'!S$1,'Official Medal Table'!$D:$D,'Each Gender Events'!S$2)*'Medal values'!$B$2
+ COUNTIFS('Official Medal Table'!$G:$G,'Each Gender Events'!$A5,'Official Medal Table'!$B:$B,'Each Gender Events'!S$1,'Official Medal Table'!$D:$D,'Each Gender Events'!S$2)*'Medal values'!$B$3
+ COUNTIFS('Official Medal Table'!$E:$E,'Each Gender Events'!$A5,'Official Medal Table'!$B:$B,'Each Gender Events'!S$1,'Official Medal Table'!$D:$D,"Mixed")*'Medal values'!$B$1/2
+ COUNTIFS('Official Medal Table'!$F:$F,'Each Gender Events'!$A5,'Official Medal Table'!$B:$B,'Each Gender Events'!S$1,'Official Medal Table'!$D:$D,"Mixed")*'Medal values'!$B$2/2
+ COUNTIFS('Official Medal Table'!$G:$G,'Each Gender Events'!$A5,'Official Medal Table'!$B:$B,'Each Gender Events'!S$1,'Official Medal Table'!$D:$D,"Mixed")*'Medal values'!$B$3/2</f>
        <v>0</v>
      </c>
      <c r="T5">
        <f>COUNTIFS('Official Medal Table'!$E:$E,'Each Gender Events'!$A5,'Official Medal Table'!$B:$B,'Each Gender Events'!T$1,'Official Medal Table'!$D:$D,'Each Gender Events'!T$2)*'Medal values'!$B$1
+ COUNTIFS('Official Medal Table'!$F:$F,'Each Gender Events'!$A5,'Official Medal Table'!$B:$B,'Each Gender Events'!T$1,'Official Medal Table'!$D:$D,'Each Gender Events'!T$2)*'Medal values'!$B$2
+ COUNTIFS('Official Medal Table'!$G:$G,'Each Gender Events'!$A5,'Official Medal Table'!$B:$B,'Each Gender Events'!T$1,'Official Medal Table'!$D:$D,'Each Gender Events'!T$2)*'Medal values'!$B$3
+ COUNTIFS('Official Medal Table'!$E:$E,'Each Gender Events'!$A5,'Official Medal Table'!$B:$B,'Each Gender Events'!T$1,'Official Medal Table'!$D:$D,"Mixed")*'Medal values'!$B$1/2
+ COUNTIFS('Official Medal Table'!$F:$F,'Each Gender Events'!$A5,'Official Medal Table'!$B:$B,'Each Gender Events'!T$1,'Official Medal Table'!$D:$D,"Mixed")*'Medal values'!$B$2/2
+ COUNTIFS('Official Medal Table'!$G:$G,'Each Gender Events'!$A5,'Official Medal Table'!$B:$B,'Each Gender Events'!T$1,'Official Medal Table'!$D:$D,"Mixed")*'Medal values'!$B$3/2</f>
        <v>0</v>
      </c>
      <c r="U5">
        <f>COUNTIFS('Official Medal Table'!$E:$E,'Each Gender Events'!$A5,'Official Medal Table'!$B:$B,'Each Gender Events'!U$1,'Official Medal Table'!$D:$D,'Each Gender Events'!U$2)*'Medal values'!$B$1
+ COUNTIFS('Official Medal Table'!$F:$F,'Each Gender Events'!$A5,'Official Medal Table'!$B:$B,'Each Gender Events'!U$1,'Official Medal Table'!$D:$D,'Each Gender Events'!U$2)*'Medal values'!$B$2
+ COUNTIFS('Official Medal Table'!$G:$G,'Each Gender Events'!$A5,'Official Medal Table'!$B:$B,'Each Gender Events'!U$1,'Official Medal Table'!$D:$D,'Each Gender Events'!U$2)*'Medal values'!$B$3
+ COUNTIFS('Official Medal Table'!$E:$E,'Each Gender Events'!$A5,'Official Medal Table'!$B:$B,'Each Gender Events'!U$1,'Official Medal Table'!$D:$D,"Mixed")*'Medal values'!$B$1/2
+ COUNTIFS('Official Medal Table'!$F:$F,'Each Gender Events'!$A5,'Official Medal Table'!$B:$B,'Each Gender Events'!U$1,'Official Medal Table'!$D:$D,"Mixed")*'Medal values'!$B$2/2
+ COUNTIFS('Official Medal Table'!$G:$G,'Each Gender Events'!$A5,'Official Medal Table'!$B:$B,'Each Gender Events'!U$1,'Official Medal Table'!$D:$D,"Mixed")*'Medal values'!$B$3/2</f>
        <v>0</v>
      </c>
      <c r="V5">
        <f>COUNTIFS('Official Medal Table'!$E:$E,'Each Gender Events'!$A5,'Official Medal Table'!$B:$B,'Each Gender Events'!V$1,'Official Medal Table'!$D:$D,'Each Gender Events'!V$2)*'Medal values'!$B$1
+ COUNTIFS('Official Medal Table'!$F:$F,'Each Gender Events'!$A5,'Official Medal Table'!$B:$B,'Each Gender Events'!V$1,'Official Medal Table'!$D:$D,'Each Gender Events'!V$2)*'Medal values'!$B$2
+ COUNTIFS('Official Medal Table'!$G:$G,'Each Gender Events'!$A5,'Official Medal Table'!$B:$B,'Each Gender Events'!V$1,'Official Medal Table'!$D:$D,'Each Gender Events'!V$2)*'Medal values'!$B$3
+ COUNTIFS('Official Medal Table'!$E:$E,'Each Gender Events'!$A5,'Official Medal Table'!$B:$B,'Each Gender Events'!V$1,'Official Medal Table'!$D:$D,"Mixed")*'Medal values'!$B$1/2
+ COUNTIFS('Official Medal Table'!$F:$F,'Each Gender Events'!$A5,'Official Medal Table'!$B:$B,'Each Gender Events'!V$1,'Official Medal Table'!$D:$D,"Mixed")*'Medal values'!$B$2/2
+ COUNTIFS('Official Medal Table'!$G:$G,'Each Gender Events'!$A5,'Official Medal Table'!$B:$B,'Each Gender Events'!V$1,'Official Medal Table'!$D:$D,"Mixed")*'Medal values'!$B$3/2</f>
        <v>0</v>
      </c>
      <c r="W5">
        <f>COUNTIFS('Official Medal Table'!$E:$E,'Each Gender Events'!$A5,'Official Medal Table'!$B:$B,'Each Gender Events'!W$1,'Official Medal Table'!$D:$D,'Each Gender Events'!W$2)*'Medal values'!$B$1
+ COUNTIFS('Official Medal Table'!$F:$F,'Each Gender Events'!$A5,'Official Medal Table'!$B:$B,'Each Gender Events'!W$1,'Official Medal Table'!$D:$D,'Each Gender Events'!W$2)*'Medal values'!$B$2
+ COUNTIFS('Official Medal Table'!$G:$G,'Each Gender Events'!$A5,'Official Medal Table'!$B:$B,'Each Gender Events'!W$1,'Official Medal Table'!$D:$D,'Each Gender Events'!W$2)*'Medal values'!$B$3
+ COUNTIFS('Official Medal Table'!$E:$E,'Each Gender Events'!$A5,'Official Medal Table'!$B:$B,'Each Gender Events'!W$1,'Official Medal Table'!$D:$D,"Mixed")*'Medal values'!$B$1/2
+ COUNTIFS('Official Medal Table'!$F:$F,'Each Gender Events'!$A5,'Official Medal Table'!$B:$B,'Each Gender Events'!W$1,'Official Medal Table'!$D:$D,"Mixed")*'Medal values'!$B$2/2
+ COUNTIFS('Official Medal Table'!$G:$G,'Each Gender Events'!$A5,'Official Medal Table'!$B:$B,'Each Gender Events'!W$1,'Official Medal Table'!$D:$D,"Mixed")*'Medal values'!$B$3/2</f>
        <v>0</v>
      </c>
      <c r="X5">
        <f>COUNTIFS('Official Medal Table'!$E:$E,'Each Gender Events'!$A5,'Official Medal Table'!$B:$B,'Each Gender Events'!X$1,'Official Medal Table'!$D:$D,'Each Gender Events'!X$2)*'Medal values'!$B$1
+ COUNTIFS('Official Medal Table'!$F:$F,'Each Gender Events'!$A5,'Official Medal Table'!$B:$B,'Each Gender Events'!X$1,'Official Medal Table'!$D:$D,'Each Gender Events'!X$2)*'Medal values'!$B$2
+ COUNTIFS('Official Medal Table'!$G:$G,'Each Gender Events'!$A5,'Official Medal Table'!$B:$B,'Each Gender Events'!X$1,'Official Medal Table'!$D:$D,'Each Gender Events'!X$2)*'Medal values'!$B$3
+ COUNTIFS('Official Medal Table'!$E:$E,'Each Gender Events'!$A5,'Official Medal Table'!$B:$B,'Each Gender Events'!X$1,'Official Medal Table'!$D:$D,"Mixed")*'Medal values'!$B$1/2
+ COUNTIFS('Official Medal Table'!$F:$F,'Each Gender Events'!$A5,'Official Medal Table'!$B:$B,'Each Gender Events'!X$1,'Official Medal Table'!$D:$D,"Mixed")*'Medal values'!$B$2/2
+ COUNTIFS('Official Medal Table'!$G:$G,'Each Gender Events'!$A5,'Official Medal Table'!$B:$B,'Each Gender Events'!X$1,'Official Medal Table'!$D:$D,"Mixed")*'Medal values'!$B$3/2</f>
        <v>0</v>
      </c>
      <c r="Y5">
        <f>COUNTIFS('Official Medal Table'!$E:$E,'Each Gender Events'!$A5,'Official Medal Table'!$B:$B,'Each Gender Events'!Y$1,'Official Medal Table'!$D:$D,'Each Gender Events'!Y$2)*'Medal values'!$B$1
+ COUNTIFS('Official Medal Table'!$F:$F,'Each Gender Events'!$A5,'Official Medal Table'!$B:$B,'Each Gender Events'!Y$1,'Official Medal Table'!$D:$D,'Each Gender Events'!Y$2)*'Medal values'!$B$2
+ COUNTIFS('Official Medal Table'!$G:$G,'Each Gender Events'!$A5,'Official Medal Table'!$B:$B,'Each Gender Events'!Y$1,'Official Medal Table'!$D:$D,'Each Gender Events'!Y$2)*'Medal values'!$B$3
+ COUNTIFS('Official Medal Table'!$E:$E,'Each Gender Events'!$A5,'Official Medal Table'!$B:$B,'Each Gender Events'!Y$1,'Official Medal Table'!$D:$D,"Mixed")*'Medal values'!$B$1/2
+ COUNTIFS('Official Medal Table'!$F:$F,'Each Gender Events'!$A5,'Official Medal Table'!$B:$B,'Each Gender Events'!Y$1,'Official Medal Table'!$D:$D,"Mixed")*'Medal values'!$B$2/2
+ COUNTIFS('Official Medal Table'!$G:$G,'Each Gender Events'!$A5,'Official Medal Table'!$B:$B,'Each Gender Events'!Y$1,'Official Medal Table'!$D:$D,"Mixed")*'Medal values'!$B$3/2</f>
        <v>0</v>
      </c>
      <c r="Z5">
        <f>COUNTIFS('Official Medal Table'!$E:$E,'Each Gender Events'!$A5,'Official Medal Table'!$B:$B,'Each Gender Events'!Z$1,'Official Medal Table'!$D:$D,'Each Gender Events'!Z$2)*'Medal values'!$B$1
+ COUNTIFS('Official Medal Table'!$F:$F,'Each Gender Events'!$A5,'Official Medal Table'!$B:$B,'Each Gender Events'!Z$1,'Official Medal Table'!$D:$D,'Each Gender Events'!Z$2)*'Medal values'!$B$2
+ COUNTIFS('Official Medal Table'!$G:$G,'Each Gender Events'!$A5,'Official Medal Table'!$B:$B,'Each Gender Events'!Z$1,'Official Medal Table'!$D:$D,'Each Gender Events'!Z$2)*'Medal values'!$B$3
+ COUNTIFS('Official Medal Table'!$E:$E,'Each Gender Events'!$A5,'Official Medal Table'!$B:$B,'Each Gender Events'!Z$1,'Official Medal Table'!$D:$D,"Mixed")*'Medal values'!$B$1/2
+ COUNTIFS('Official Medal Table'!$F:$F,'Each Gender Events'!$A5,'Official Medal Table'!$B:$B,'Each Gender Events'!Z$1,'Official Medal Table'!$D:$D,"Mixed")*'Medal values'!$B$2/2
+ COUNTIFS('Official Medal Table'!$G:$G,'Each Gender Events'!$A5,'Official Medal Table'!$B:$B,'Each Gender Events'!Z$1,'Official Medal Table'!$D:$D,"Mixed")*'Medal values'!$B$3/2</f>
        <v>0</v>
      </c>
      <c r="AA5">
        <f>COUNTIFS('Official Medal Table'!$E:$E,'Each Gender Events'!$A5,'Official Medal Table'!$B:$B,'Each Gender Events'!AA$1,'Official Medal Table'!$D:$D,'Each Gender Events'!AA$2)*'Medal values'!$B$1
+ COUNTIFS('Official Medal Table'!$F:$F,'Each Gender Events'!$A5,'Official Medal Table'!$B:$B,'Each Gender Events'!AA$1,'Official Medal Table'!$D:$D,'Each Gender Events'!AA$2)*'Medal values'!$B$2
+ COUNTIFS('Official Medal Table'!$G:$G,'Each Gender Events'!$A5,'Official Medal Table'!$B:$B,'Each Gender Events'!AA$1,'Official Medal Table'!$D:$D,'Each Gender Events'!AA$2)*'Medal values'!$B$3
+ COUNTIFS('Official Medal Table'!$E:$E,'Each Gender Events'!$A5,'Official Medal Table'!$B:$B,'Each Gender Events'!AA$1,'Official Medal Table'!$D:$D,"Mixed")*'Medal values'!$B$1/2
+ COUNTIFS('Official Medal Table'!$F:$F,'Each Gender Events'!$A5,'Official Medal Table'!$B:$B,'Each Gender Events'!AA$1,'Official Medal Table'!$D:$D,"Mixed")*'Medal values'!$B$2/2
+ COUNTIFS('Official Medal Table'!$G:$G,'Each Gender Events'!$A5,'Official Medal Table'!$B:$B,'Each Gender Events'!AA$1,'Official Medal Table'!$D:$D,"Mixed")*'Medal values'!$B$3/2</f>
        <v>1</v>
      </c>
      <c r="AB5">
        <f>COUNTIFS('Official Medal Table'!$E:$E,'Each Gender Events'!$A5,'Official Medal Table'!$B:$B,'Each Gender Events'!AB$1,'Official Medal Table'!$D:$D,'Each Gender Events'!AB$2)*'Medal values'!$B$1
+ COUNTIFS('Official Medal Table'!$F:$F,'Each Gender Events'!$A5,'Official Medal Table'!$B:$B,'Each Gender Events'!AB$1,'Official Medal Table'!$D:$D,'Each Gender Events'!AB$2)*'Medal values'!$B$2
+ COUNTIFS('Official Medal Table'!$G:$G,'Each Gender Events'!$A5,'Official Medal Table'!$B:$B,'Each Gender Events'!AB$1,'Official Medal Table'!$D:$D,'Each Gender Events'!AB$2)*'Medal values'!$B$3
+ COUNTIFS('Official Medal Table'!$E:$E,'Each Gender Events'!$A5,'Official Medal Table'!$B:$B,'Each Gender Events'!AB$1,'Official Medal Table'!$D:$D,"Mixed")*'Medal values'!$B$1/2
+ COUNTIFS('Official Medal Table'!$F:$F,'Each Gender Events'!$A5,'Official Medal Table'!$B:$B,'Each Gender Events'!AB$1,'Official Medal Table'!$D:$D,"Mixed")*'Medal values'!$B$2/2
+ COUNTIFS('Official Medal Table'!$G:$G,'Each Gender Events'!$A5,'Official Medal Table'!$B:$B,'Each Gender Events'!AB$1,'Official Medal Table'!$D:$D,"Mixed")*'Medal values'!$B$3/2</f>
        <v>0</v>
      </c>
      <c r="AC5">
        <f>COUNTIFS('Official Medal Table'!$E:$E,'Each Gender Events'!$A5,'Official Medal Table'!$B:$B,'Each Gender Events'!AC$1,'Official Medal Table'!$D:$D,'Each Gender Events'!AC$2)*'Medal values'!$B$1
+ COUNTIFS('Official Medal Table'!$F:$F,'Each Gender Events'!$A5,'Official Medal Table'!$B:$B,'Each Gender Events'!AC$1,'Official Medal Table'!$D:$D,'Each Gender Events'!AC$2)*'Medal values'!$B$2
+ COUNTIFS('Official Medal Table'!$G:$G,'Each Gender Events'!$A5,'Official Medal Table'!$B:$B,'Each Gender Events'!AC$1,'Official Medal Table'!$D:$D,'Each Gender Events'!AC$2)*'Medal values'!$B$3
+ COUNTIFS('Official Medal Table'!$E:$E,'Each Gender Events'!$A5,'Official Medal Table'!$B:$B,'Each Gender Events'!AC$1,'Official Medal Table'!$D:$D,"Mixed")*'Medal values'!$B$1/2
+ COUNTIFS('Official Medal Table'!$F:$F,'Each Gender Events'!$A5,'Official Medal Table'!$B:$B,'Each Gender Events'!AC$1,'Official Medal Table'!$D:$D,"Mixed")*'Medal values'!$B$2/2
+ COUNTIFS('Official Medal Table'!$G:$G,'Each Gender Events'!$A5,'Official Medal Table'!$B:$B,'Each Gender Events'!AC$1,'Official Medal Table'!$D:$D,"Mixed")*'Medal values'!$B$3/2</f>
        <v>0</v>
      </c>
      <c r="AD5">
        <f>COUNTIFS('Official Medal Table'!$E:$E,'Each Gender Events'!$A5,'Official Medal Table'!$B:$B,'Each Gender Events'!AD$1,'Official Medal Table'!$D:$D,'Each Gender Events'!AD$2)*'Medal values'!$B$1
+ COUNTIFS('Official Medal Table'!$F:$F,'Each Gender Events'!$A5,'Official Medal Table'!$B:$B,'Each Gender Events'!AD$1,'Official Medal Table'!$D:$D,'Each Gender Events'!AD$2)*'Medal values'!$B$2
+ COUNTIFS('Official Medal Table'!$G:$G,'Each Gender Events'!$A5,'Official Medal Table'!$B:$B,'Each Gender Events'!AD$1,'Official Medal Table'!$D:$D,'Each Gender Events'!AD$2)*'Medal values'!$B$3
+ COUNTIFS('Official Medal Table'!$E:$E,'Each Gender Events'!$A5,'Official Medal Table'!$B:$B,'Each Gender Events'!AD$1,'Official Medal Table'!$D:$D,"Mixed")*'Medal values'!$B$1/2
+ COUNTIFS('Official Medal Table'!$F:$F,'Each Gender Events'!$A5,'Official Medal Table'!$B:$B,'Each Gender Events'!AD$1,'Official Medal Table'!$D:$D,"Mixed")*'Medal values'!$B$2/2
+ COUNTIFS('Official Medal Table'!$G:$G,'Each Gender Events'!$A5,'Official Medal Table'!$B:$B,'Each Gender Events'!AD$1,'Official Medal Table'!$D:$D,"Mixed")*'Medal values'!$B$3/2</f>
        <v>0</v>
      </c>
      <c r="AE5">
        <f>COUNTIFS('Official Medal Table'!$E:$E,'Each Gender Events'!$A5,'Official Medal Table'!$B:$B,'Each Gender Events'!AE$1,'Official Medal Table'!$D:$D,'Each Gender Events'!AE$2)*'Medal values'!$B$1
+ COUNTIFS('Official Medal Table'!$F:$F,'Each Gender Events'!$A5,'Official Medal Table'!$B:$B,'Each Gender Events'!AE$1,'Official Medal Table'!$D:$D,'Each Gender Events'!AE$2)*'Medal values'!$B$2
+ COUNTIFS('Official Medal Table'!$G:$G,'Each Gender Events'!$A5,'Official Medal Table'!$B:$B,'Each Gender Events'!AE$1,'Official Medal Table'!$D:$D,'Each Gender Events'!AE$2)*'Medal values'!$B$3
+ COUNTIFS('Official Medal Table'!$E:$E,'Each Gender Events'!$A5,'Official Medal Table'!$B:$B,'Each Gender Events'!AE$1,'Official Medal Table'!$D:$D,"Mixed")*'Medal values'!$B$1/2
+ COUNTIFS('Official Medal Table'!$F:$F,'Each Gender Events'!$A5,'Official Medal Table'!$B:$B,'Each Gender Events'!AE$1,'Official Medal Table'!$D:$D,"Mixed")*'Medal values'!$B$2/2
+ COUNTIFS('Official Medal Table'!$G:$G,'Each Gender Events'!$A5,'Official Medal Table'!$B:$B,'Each Gender Events'!AE$1,'Official Medal Table'!$D:$D,"Mixed")*'Medal values'!$B$3/2</f>
        <v>0</v>
      </c>
      <c r="AF5">
        <f>COUNTIFS('Official Medal Table'!$E:$E,'Each Gender Events'!$A5,'Official Medal Table'!$B:$B,'Each Gender Events'!AF$1,'Official Medal Table'!$D:$D,'Each Gender Events'!AF$2)*'Medal values'!$B$1
+ COUNTIFS('Official Medal Table'!$F:$F,'Each Gender Events'!$A5,'Official Medal Table'!$B:$B,'Each Gender Events'!AF$1,'Official Medal Table'!$D:$D,'Each Gender Events'!AF$2)*'Medal values'!$B$2
+ COUNTIFS('Official Medal Table'!$G:$G,'Each Gender Events'!$A5,'Official Medal Table'!$B:$B,'Each Gender Events'!AF$1,'Official Medal Table'!$D:$D,'Each Gender Events'!AF$2)*'Medal values'!$B$3
+ COUNTIFS('Official Medal Table'!$E:$E,'Each Gender Events'!$A5,'Official Medal Table'!$B:$B,'Each Gender Events'!AF$1,'Official Medal Table'!$D:$D,"Mixed")*'Medal values'!$B$1/2
+ COUNTIFS('Official Medal Table'!$F:$F,'Each Gender Events'!$A5,'Official Medal Table'!$B:$B,'Each Gender Events'!AF$1,'Official Medal Table'!$D:$D,"Mixed")*'Medal values'!$B$2/2
+ COUNTIFS('Official Medal Table'!$G:$G,'Each Gender Events'!$A5,'Official Medal Table'!$B:$B,'Each Gender Events'!AF$1,'Official Medal Table'!$D:$D,"Mixed")*'Medal values'!$B$3/2</f>
        <v>0</v>
      </c>
      <c r="AG5">
        <f>COUNTIFS('Official Medal Table'!$E:$E,'Each Gender Events'!$A5,'Official Medal Table'!$B:$B,'Each Gender Events'!AG$1,'Official Medal Table'!$D:$D,'Each Gender Events'!AG$2)*'Medal values'!$B$1
+ COUNTIFS('Official Medal Table'!$F:$F,'Each Gender Events'!$A5,'Official Medal Table'!$B:$B,'Each Gender Events'!AG$1,'Official Medal Table'!$D:$D,'Each Gender Events'!AG$2)*'Medal values'!$B$2
+ COUNTIFS('Official Medal Table'!$G:$G,'Each Gender Events'!$A5,'Official Medal Table'!$B:$B,'Each Gender Events'!AG$1,'Official Medal Table'!$D:$D,'Each Gender Events'!AG$2)*'Medal values'!$B$3
+ COUNTIFS('Official Medal Table'!$E:$E,'Each Gender Events'!$A5,'Official Medal Table'!$B:$B,'Each Gender Events'!AG$1,'Official Medal Table'!$D:$D,"Mixed")*'Medal values'!$B$1/2
+ COUNTIFS('Official Medal Table'!$F:$F,'Each Gender Events'!$A5,'Official Medal Table'!$B:$B,'Each Gender Events'!AG$1,'Official Medal Table'!$D:$D,"Mixed")*'Medal values'!$B$2/2
+ COUNTIFS('Official Medal Table'!$G:$G,'Each Gender Events'!$A5,'Official Medal Table'!$B:$B,'Each Gender Events'!AG$1,'Official Medal Table'!$D:$D,"Mixed")*'Medal values'!$B$3/2</f>
        <v>0</v>
      </c>
      <c r="AH5">
        <f>COUNTIFS('Official Medal Table'!$E:$E,'Each Gender Events'!$A5,'Official Medal Table'!$B:$B,'Each Gender Events'!AH$1,'Official Medal Table'!$D:$D,'Each Gender Events'!AH$2)*'Medal values'!$B$1
+ COUNTIFS('Official Medal Table'!$F:$F,'Each Gender Events'!$A5,'Official Medal Table'!$B:$B,'Each Gender Events'!AH$1,'Official Medal Table'!$D:$D,'Each Gender Events'!AH$2)*'Medal values'!$B$2
+ COUNTIFS('Official Medal Table'!$G:$G,'Each Gender Events'!$A5,'Official Medal Table'!$B:$B,'Each Gender Events'!AH$1,'Official Medal Table'!$D:$D,'Each Gender Events'!AH$2)*'Medal values'!$B$3
+ COUNTIFS('Official Medal Table'!$E:$E,'Each Gender Events'!$A5,'Official Medal Table'!$B:$B,'Each Gender Events'!AH$1,'Official Medal Table'!$D:$D,"Mixed")*'Medal values'!$B$1/2
+ COUNTIFS('Official Medal Table'!$F:$F,'Each Gender Events'!$A5,'Official Medal Table'!$B:$B,'Each Gender Events'!AH$1,'Official Medal Table'!$D:$D,"Mixed")*'Medal values'!$B$2/2
+ COUNTIFS('Official Medal Table'!$G:$G,'Each Gender Events'!$A5,'Official Medal Table'!$B:$B,'Each Gender Events'!AH$1,'Official Medal Table'!$D:$D,"Mixed")*'Medal values'!$B$3/2</f>
        <v>0</v>
      </c>
      <c r="AI5">
        <f>COUNTIFS('Official Medal Table'!$E:$E,'Each Gender Events'!$A5,'Official Medal Table'!$B:$B,'Each Gender Events'!AI$1,'Official Medal Table'!$D:$D,'Each Gender Events'!AI$2)*'Medal values'!$B$1
+ COUNTIFS('Official Medal Table'!$F:$F,'Each Gender Events'!$A5,'Official Medal Table'!$B:$B,'Each Gender Events'!AI$1,'Official Medal Table'!$D:$D,'Each Gender Events'!AI$2)*'Medal values'!$B$2
+ COUNTIFS('Official Medal Table'!$G:$G,'Each Gender Events'!$A5,'Official Medal Table'!$B:$B,'Each Gender Events'!AI$1,'Official Medal Table'!$D:$D,'Each Gender Events'!AI$2)*'Medal values'!$B$3
+ COUNTIFS('Official Medal Table'!$E:$E,'Each Gender Events'!$A5,'Official Medal Table'!$B:$B,'Each Gender Events'!AI$1,'Official Medal Table'!$D:$D,"Mixed")*'Medal values'!$B$1/2
+ COUNTIFS('Official Medal Table'!$F:$F,'Each Gender Events'!$A5,'Official Medal Table'!$B:$B,'Each Gender Events'!AI$1,'Official Medal Table'!$D:$D,"Mixed")*'Medal values'!$B$2/2
+ COUNTIFS('Official Medal Table'!$G:$G,'Each Gender Events'!$A5,'Official Medal Table'!$B:$B,'Each Gender Events'!AI$1,'Official Medal Table'!$D:$D,"Mixed")*'Medal values'!$B$3/2</f>
        <v>0</v>
      </c>
      <c r="AJ5">
        <f>COUNTIFS('Official Medal Table'!$E:$E,'Each Gender Events'!$A5,'Official Medal Table'!$B:$B,'Each Gender Events'!AJ$1,'Official Medal Table'!$D:$D,'Each Gender Events'!AJ$2)*'Medal values'!$B$1
+ COUNTIFS('Official Medal Table'!$F:$F,'Each Gender Events'!$A5,'Official Medal Table'!$B:$B,'Each Gender Events'!AJ$1,'Official Medal Table'!$D:$D,'Each Gender Events'!AJ$2)*'Medal values'!$B$2
+ COUNTIFS('Official Medal Table'!$G:$G,'Each Gender Events'!$A5,'Official Medal Table'!$B:$B,'Each Gender Events'!AJ$1,'Official Medal Table'!$D:$D,'Each Gender Events'!AJ$2)*'Medal values'!$B$3
+ COUNTIFS('Official Medal Table'!$E:$E,'Each Gender Events'!$A5,'Official Medal Table'!$B:$B,'Each Gender Events'!AJ$1,'Official Medal Table'!$D:$D,"Mixed")*'Medal values'!$B$1/2
+ COUNTIFS('Official Medal Table'!$F:$F,'Each Gender Events'!$A5,'Official Medal Table'!$B:$B,'Each Gender Events'!AJ$1,'Official Medal Table'!$D:$D,"Mixed")*'Medal values'!$B$2/2
+ COUNTIFS('Official Medal Table'!$G:$G,'Each Gender Events'!$A5,'Official Medal Table'!$B:$B,'Each Gender Events'!AJ$1,'Official Medal Table'!$D:$D,"Mixed")*'Medal values'!$B$3/2</f>
        <v>0</v>
      </c>
      <c r="AK5">
        <f>COUNTIFS('Official Medal Table'!$E:$E,'Each Gender Events'!$A5,'Official Medal Table'!$B:$B,'Each Gender Events'!AK$1,'Official Medal Table'!$D:$D,'Each Gender Events'!AK$2)*'Medal values'!$B$1
+ COUNTIFS('Official Medal Table'!$F:$F,'Each Gender Events'!$A5,'Official Medal Table'!$B:$B,'Each Gender Events'!AK$1,'Official Medal Table'!$D:$D,'Each Gender Events'!AK$2)*'Medal values'!$B$2
+ COUNTIFS('Official Medal Table'!$G:$G,'Each Gender Events'!$A5,'Official Medal Table'!$B:$B,'Each Gender Events'!AK$1,'Official Medal Table'!$D:$D,'Each Gender Events'!AK$2)*'Medal values'!$B$3
+ COUNTIFS('Official Medal Table'!$E:$E,'Each Gender Events'!$A5,'Official Medal Table'!$B:$B,'Each Gender Events'!AK$1,'Official Medal Table'!$D:$D,"Mixed")*'Medal values'!$B$1/2
+ COUNTIFS('Official Medal Table'!$F:$F,'Each Gender Events'!$A5,'Official Medal Table'!$B:$B,'Each Gender Events'!AK$1,'Official Medal Table'!$D:$D,"Mixed")*'Medal values'!$B$2/2
+ COUNTIFS('Official Medal Table'!$G:$G,'Each Gender Events'!$A5,'Official Medal Table'!$B:$B,'Each Gender Events'!AK$1,'Official Medal Table'!$D:$D,"Mixed")*'Medal values'!$B$3/2</f>
        <v>0</v>
      </c>
      <c r="AL5">
        <f>COUNTIFS('Official Medal Table'!$E:$E,'Each Gender Events'!$A5,'Official Medal Table'!$B:$B,'Each Gender Events'!AL$1,'Official Medal Table'!$D:$D,'Each Gender Events'!AL$2)*'Medal values'!$B$1
+ COUNTIFS('Official Medal Table'!$F:$F,'Each Gender Events'!$A5,'Official Medal Table'!$B:$B,'Each Gender Events'!AL$1,'Official Medal Table'!$D:$D,'Each Gender Events'!AL$2)*'Medal values'!$B$2
+ COUNTIFS('Official Medal Table'!$G:$G,'Each Gender Events'!$A5,'Official Medal Table'!$B:$B,'Each Gender Events'!AL$1,'Official Medal Table'!$D:$D,'Each Gender Events'!AL$2)*'Medal values'!$B$3
+ COUNTIFS('Official Medal Table'!$E:$E,'Each Gender Events'!$A5,'Official Medal Table'!$B:$B,'Each Gender Events'!AL$1,'Official Medal Table'!$D:$D,"Mixed")*'Medal values'!$B$1/2
+ COUNTIFS('Official Medal Table'!$F:$F,'Each Gender Events'!$A5,'Official Medal Table'!$B:$B,'Each Gender Events'!AL$1,'Official Medal Table'!$D:$D,"Mixed")*'Medal values'!$B$2/2
+ COUNTIFS('Official Medal Table'!$G:$G,'Each Gender Events'!$A5,'Official Medal Table'!$B:$B,'Each Gender Events'!AL$1,'Official Medal Table'!$D:$D,"Mixed")*'Medal values'!$B$3/2</f>
        <v>0</v>
      </c>
      <c r="AM5">
        <f>COUNTIFS('Official Medal Table'!$E:$E,'Each Gender Events'!$A5,'Official Medal Table'!$B:$B,'Each Gender Events'!AM$1,'Official Medal Table'!$D:$D,'Each Gender Events'!AM$2)*'Medal values'!$B$1
+ COUNTIFS('Official Medal Table'!$F:$F,'Each Gender Events'!$A5,'Official Medal Table'!$B:$B,'Each Gender Events'!AM$1,'Official Medal Table'!$D:$D,'Each Gender Events'!AM$2)*'Medal values'!$B$2
+ COUNTIFS('Official Medal Table'!$G:$G,'Each Gender Events'!$A5,'Official Medal Table'!$B:$B,'Each Gender Events'!AM$1,'Official Medal Table'!$D:$D,'Each Gender Events'!AM$2)*'Medal values'!$B$3
+ COUNTIFS('Official Medal Table'!$E:$E,'Each Gender Events'!$A5,'Official Medal Table'!$B:$B,'Each Gender Events'!AM$1,'Official Medal Table'!$D:$D,"Mixed")*'Medal values'!$B$1/2
+ COUNTIFS('Official Medal Table'!$F:$F,'Each Gender Events'!$A5,'Official Medal Table'!$B:$B,'Each Gender Events'!AM$1,'Official Medal Table'!$D:$D,"Mixed")*'Medal values'!$B$2/2
+ COUNTIFS('Official Medal Table'!$G:$G,'Each Gender Events'!$A5,'Official Medal Table'!$B:$B,'Each Gender Events'!AM$1,'Official Medal Table'!$D:$D,"Mixed")*'Medal values'!$B$3/2</f>
        <v>3.0009999999999999</v>
      </c>
    </row>
    <row r="6" spans="1:39" x14ac:dyDescent="0.3">
      <c r="A6" t="str">
        <f>Countries!A4</f>
        <v>BLR</v>
      </c>
      <c r="B6">
        <f>COUNTIFS('Official Medal Table'!$E:$E,'Each Gender Events'!$A6,'Official Medal Table'!$B:$B,'Each Gender Events'!B$1,'Official Medal Table'!$D:$D,'Each Gender Events'!B$2)*'Medal values'!$B$1
+ COUNTIFS('Official Medal Table'!$F:$F,'Each Gender Events'!$A6,'Official Medal Table'!$B:$B,'Each Gender Events'!B$1,'Official Medal Table'!$D:$D,'Each Gender Events'!B$2)*'Medal values'!$B$2
+ COUNTIFS('Official Medal Table'!$G:$G,'Each Gender Events'!$A6,'Official Medal Table'!$B:$B,'Each Gender Events'!B$1,'Official Medal Table'!$D:$D,'Each Gender Events'!B$2)*'Medal values'!$B$3
+ COUNTIFS('Official Medal Table'!$E:$E,'Each Gender Events'!$A6,'Official Medal Table'!$B:$B,'Each Gender Events'!B$1,'Official Medal Table'!$D:$D,"Mixed")*'Medal values'!$B$1/2
+ COUNTIFS('Official Medal Table'!$F:$F,'Each Gender Events'!$A6,'Official Medal Table'!$B:$B,'Each Gender Events'!B$1,'Official Medal Table'!$D:$D,"Mixed")*'Medal values'!$B$2/2
+ COUNTIFS('Official Medal Table'!$G:$G,'Each Gender Events'!$A6,'Official Medal Table'!$B:$B,'Each Gender Events'!B$1,'Official Medal Table'!$D:$D,"Mixed")*'Medal values'!$B$3/2</f>
        <v>0</v>
      </c>
      <c r="C6">
        <f>COUNTIFS('Official Medal Table'!$E:$E,'Each Gender Events'!$A6,'Official Medal Table'!$B:$B,'Each Gender Events'!C$1,'Official Medal Table'!$D:$D,'Each Gender Events'!C$2)*'Medal values'!$B$1
+ COUNTIFS('Official Medal Table'!$F:$F,'Each Gender Events'!$A6,'Official Medal Table'!$B:$B,'Each Gender Events'!C$1,'Official Medal Table'!$D:$D,'Each Gender Events'!C$2)*'Medal values'!$B$2
+ COUNTIFS('Official Medal Table'!$G:$G,'Each Gender Events'!$A6,'Official Medal Table'!$B:$B,'Each Gender Events'!C$1,'Official Medal Table'!$D:$D,'Each Gender Events'!C$2)*'Medal values'!$B$3
+ COUNTIFS('Official Medal Table'!$E:$E,'Each Gender Events'!$A6,'Official Medal Table'!$B:$B,'Each Gender Events'!C$1,'Official Medal Table'!$D:$D,"Mixed")*'Medal values'!$B$1/2
+ COUNTIFS('Official Medal Table'!$F:$F,'Each Gender Events'!$A6,'Official Medal Table'!$B:$B,'Each Gender Events'!C$1,'Official Medal Table'!$D:$D,"Mixed")*'Medal values'!$B$2/2
+ COUNTIFS('Official Medal Table'!$G:$G,'Each Gender Events'!$A6,'Official Medal Table'!$B:$B,'Each Gender Events'!C$1,'Official Medal Table'!$D:$D,"Mixed")*'Medal values'!$B$3/2</f>
        <v>0</v>
      </c>
      <c r="D6">
        <f>COUNTIFS('Official Medal Table'!$E:$E,'Each Gender Events'!$A6,'Official Medal Table'!$B:$B,'Each Gender Events'!D$1,'Official Medal Table'!$D:$D,'Each Gender Events'!D$2)*'Medal values'!$B$1
+ COUNTIFS('Official Medal Table'!$F:$F,'Each Gender Events'!$A6,'Official Medal Table'!$B:$B,'Each Gender Events'!D$1,'Official Medal Table'!$D:$D,'Each Gender Events'!D$2)*'Medal values'!$B$2
+ COUNTIFS('Official Medal Table'!$G:$G,'Each Gender Events'!$A6,'Official Medal Table'!$B:$B,'Each Gender Events'!D$1,'Official Medal Table'!$D:$D,'Each Gender Events'!D$2)*'Medal values'!$B$3
+ COUNTIFS('Official Medal Table'!$E:$E,'Each Gender Events'!$A6,'Official Medal Table'!$B:$B,'Each Gender Events'!D$1,'Official Medal Table'!$D:$D,"Mixed")*'Medal values'!$B$1/2
+ COUNTIFS('Official Medal Table'!$F:$F,'Each Gender Events'!$A6,'Official Medal Table'!$B:$B,'Each Gender Events'!D$1,'Official Medal Table'!$D:$D,"Mixed")*'Medal values'!$B$2/2
+ COUNTIFS('Official Medal Table'!$G:$G,'Each Gender Events'!$A6,'Official Medal Table'!$B:$B,'Each Gender Events'!D$1,'Official Medal Table'!$D:$D,"Mixed")*'Medal values'!$B$3/2</f>
        <v>0</v>
      </c>
      <c r="E6">
        <f>COUNTIFS('Official Medal Table'!$E:$E,'Each Gender Events'!$A6,'Official Medal Table'!$B:$B,'Each Gender Events'!E$1,'Official Medal Table'!$D:$D,'Each Gender Events'!E$2)*'Medal values'!$B$1
+ COUNTIFS('Official Medal Table'!$F:$F,'Each Gender Events'!$A6,'Official Medal Table'!$B:$B,'Each Gender Events'!E$1,'Official Medal Table'!$D:$D,'Each Gender Events'!E$2)*'Medal values'!$B$2
+ COUNTIFS('Official Medal Table'!$G:$G,'Each Gender Events'!$A6,'Official Medal Table'!$B:$B,'Each Gender Events'!E$1,'Official Medal Table'!$D:$D,'Each Gender Events'!E$2)*'Medal values'!$B$3
+ COUNTIFS('Official Medal Table'!$E:$E,'Each Gender Events'!$A6,'Official Medal Table'!$B:$B,'Each Gender Events'!E$1,'Official Medal Table'!$D:$D,"Mixed")*'Medal values'!$B$1/2
+ COUNTIFS('Official Medal Table'!$F:$F,'Each Gender Events'!$A6,'Official Medal Table'!$B:$B,'Each Gender Events'!E$1,'Official Medal Table'!$D:$D,"Mixed")*'Medal values'!$B$2/2
+ COUNTIFS('Official Medal Table'!$G:$G,'Each Gender Events'!$A6,'Official Medal Table'!$B:$B,'Each Gender Events'!E$1,'Official Medal Table'!$D:$D,"Mixed")*'Medal values'!$B$3/2</f>
        <v>0</v>
      </c>
      <c r="F6">
        <f>COUNTIFS('Official Medal Table'!$E:$E,'Each Gender Events'!$A6,'Official Medal Table'!$B:$B,'Each Gender Events'!F$1,'Official Medal Table'!$D:$D,'Each Gender Events'!F$2)*'Medal values'!$B$1
+ COUNTIFS('Official Medal Table'!$F:$F,'Each Gender Events'!$A6,'Official Medal Table'!$B:$B,'Each Gender Events'!F$1,'Official Medal Table'!$D:$D,'Each Gender Events'!F$2)*'Medal values'!$B$2
+ COUNTIFS('Official Medal Table'!$G:$G,'Each Gender Events'!$A6,'Official Medal Table'!$B:$B,'Each Gender Events'!F$1,'Official Medal Table'!$D:$D,'Each Gender Events'!F$2)*'Medal values'!$B$3
+ COUNTIFS('Official Medal Table'!$E:$E,'Each Gender Events'!$A6,'Official Medal Table'!$B:$B,'Each Gender Events'!F$1,'Official Medal Table'!$D:$D,"Mixed")*'Medal values'!$B$1/2
+ COUNTIFS('Official Medal Table'!$F:$F,'Each Gender Events'!$A6,'Official Medal Table'!$B:$B,'Each Gender Events'!F$1,'Official Medal Table'!$D:$D,"Mixed")*'Medal values'!$B$2/2
+ COUNTIFS('Official Medal Table'!$G:$G,'Each Gender Events'!$A6,'Official Medal Table'!$B:$B,'Each Gender Events'!F$1,'Official Medal Table'!$D:$D,"Mixed")*'Medal values'!$B$3/2</f>
        <v>0</v>
      </c>
      <c r="G6">
        <f>COUNTIFS('Official Medal Table'!$E:$E,'Each Gender Events'!$A6,'Official Medal Table'!$B:$B,'Each Gender Events'!G$1,'Official Medal Table'!$D:$D,'Each Gender Events'!G$2)*'Medal values'!$B$1
+ COUNTIFS('Official Medal Table'!$F:$F,'Each Gender Events'!$A6,'Official Medal Table'!$B:$B,'Each Gender Events'!G$1,'Official Medal Table'!$D:$D,'Each Gender Events'!G$2)*'Medal values'!$B$2
+ COUNTIFS('Official Medal Table'!$G:$G,'Each Gender Events'!$A6,'Official Medal Table'!$B:$B,'Each Gender Events'!G$1,'Official Medal Table'!$D:$D,'Each Gender Events'!G$2)*'Medal values'!$B$3
+ COUNTIFS('Official Medal Table'!$E:$E,'Each Gender Events'!$A6,'Official Medal Table'!$B:$B,'Each Gender Events'!G$1,'Official Medal Table'!$D:$D,"Mixed")*'Medal values'!$B$1/2
+ COUNTIFS('Official Medal Table'!$F:$F,'Each Gender Events'!$A6,'Official Medal Table'!$B:$B,'Each Gender Events'!G$1,'Official Medal Table'!$D:$D,"Mixed")*'Medal values'!$B$2/2
+ COUNTIFS('Official Medal Table'!$G:$G,'Each Gender Events'!$A6,'Official Medal Table'!$B:$B,'Each Gender Events'!G$1,'Official Medal Table'!$D:$D,"Mixed")*'Medal values'!$B$3/2</f>
        <v>2.0000010000000001</v>
      </c>
      <c r="H6">
        <f>COUNTIFS('Official Medal Table'!$E:$E,'Each Gender Events'!$A6,'Official Medal Table'!$B:$B,'Each Gender Events'!H$1,'Official Medal Table'!$D:$D,'Each Gender Events'!H$2)*'Medal values'!$B$1
+ COUNTIFS('Official Medal Table'!$F:$F,'Each Gender Events'!$A6,'Official Medal Table'!$B:$B,'Each Gender Events'!H$1,'Official Medal Table'!$D:$D,'Each Gender Events'!H$2)*'Medal values'!$B$2
+ COUNTIFS('Official Medal Table'!$G:$G,'Each Gender Events'!$A6,'Official Medal Table'!$B:$B,'Each Gender Events'!H$1,'Official Medal Table'!$D:$D,'Each Gender Events'!H$2)*'Medal values'!$B$3
+ COUNTIFS('Official Medal Table'!$E:$E,'Each Gender Events'!$A6,'Official Medal Table'!$B:$B,'Each Gender Events'!H$1,'Official Medal Table'!$D:$D,"Mixed")*'Medal values'!$B$1/2
+ COUNTIFS('Official Medal Table'!$F:$F,'Each Gender Events'!$A6,'Official Medal Table'!$B:$B,'Each Gender Events'!H$1,'Official Medal Table'!$D:$D,"Mixed")*'Medal values'!$B$2/2
+ COUNTIFS('Official Medal Table'!$G:$G,'Each Gender Events'!$A6,'Official Medal Table'!$B:$B,'Each Gender Events'!H$1,'Official Medal Table'!$D:$D,"Mixed")*'Medal values'!$B$3/2</f>
        <v>0</v>
      </c>
      <c r="I6">
        <f>COUNTIFS('Official Medal Table'!$E:$E,'Each Gender Events'!$A6,'Official Medal Table'!$B:$B,'Each Gender Events'!I$1,'Official Medal Table'!$D:$D,'Each Gender Events'!I$2)*'Medal values'!$B$1
+ COUNTIFS('Official Medal Table'!$F:$F,'Each Gender Events'!$A6,'Official Medal Table'!$B:$B,'Each Gender Events'!I$1,'Official Medal Table'!$D:$D,'Each Gender Events'!I$2)*'Medal values'!$B$2
+ COUNTIFS('Official Medal Table'!$G:$G,'Each Gender Events'!$A6,'Official Medal Table'!$B:$B,'Each Gender Events'!I$1,'Official Medal Table'!$D:$D,'Each Gender Events'!I$2)*'Medal values'!$B$3
+ COUNTIFS('Official Medal Table'!$E:$E,'Each Gender Events'!$A6,'Official Medal Table'!$B:$B,'Each Gender Events'!I$1,'Official Medal Table'!$D:$D,"Mixed")*'Medal values'!$B$1/2
+ COUNTIFS('Official Medal Table'!$F:$F,'Each Gender Events'!$A6,'Official Medal Table'!$B:$B,'Each Gender Events'!I$1,'Official Medal Table'!$D:$D,"Mixed")*'Medal values'!$B$2/2
+ COUNTIFS('Official Medal Table'!$G:$G,'Each Gender Events'!$A6,'Official Medal Table'!$B:$B,'Each Gender Events'!I$1,'Official Medal Table'!$D:$D,"Mixed")*'Medal values'!$B$3/2</f>
        <v>0</v>
      </c>
      <c r="J6">
        <f>COUNTIFS('Official Medal Table'!$E:$E,'Each Gender Events'!$A6,'Official Medal Table'!$B:$B,'Each Gender Events'!J$1,'Official Medal Table'!$D:$D,'Each Gender Events'!J$2)*'Medal values'!$B$1
+ COUNTIFS('Official Medal Table'!$F:$F,'Each Gender Events'!$A6,'Official Medal Table'!$B:$B,'Each Gender Events'!J$1,'Official Medal Table'!$D:$D,'Each Gender Events'!J$2)*'Medal values'!$B$2
+ COUNTIFS('Official Medal Table'!$G:$G,'Each Gender Events'!$A6,'Official Medal Table'!$B:$B,'Each Gender Events'!J$1,'Official Medal Table'!$D:$D,'Each Gender Events'!J$2)*'Medal values'!$B$3
+ COUNTIFS('Official Medal Table'!$E:$E,'Each Gender Events'!$A6,'Official Medal Table'!$B:$B,'Each Gender Events'!J$1,'Official Medal Table'!$D:$D,"Mixed")*'Medal values'!$B$1/2
+ COUNTIFS('Official Medal Table'!$F:$F,'Each Gender Events'!$A6,'Official Medal Table'!$B:$B,'Each Gender Events'!J$1,'Official Medal Table'!$D:$D,"Mixed")*'Medal values'!$B$2/2
+ COUNTIFS('Official Medal Table'!$G:$G,'Each Gender Events'!$A6,'Official Medal Table'!$B:$B,'Each Gender Events'!J$1,'Official Medal Table'!$D:$D,"Mixed")*'Medal values'!$B$3/2</f>
        <v>0</v>
      </c>
      <c r="K6">
        <f>COUNTIFS('Official Medal Table'!$E:$E,'Each Gender Events'!$A6,'Official Medal Table'!$B:$B,'Each Gender Events'!K$1,'Official Medal Table'!$D:$D,'Each Gender Events'!K$2)*'Medal values'!$B$1
+ COUNTIFS('Official Medal Table'!$F:$F,'Each Gender Events'!$A6,'Official Medal Table'!$B:$B,'Each Gender Events'!K$1,'Official Medal Table'!$D:$D,'Each Gender Events'!K$2)*'Medal values'!$B$2
+ COUNTIFS('Official Medal Table'!$G:$G,'Each Gender Events'!$A6,'Official Medal Table'!$B:$B,'Each Gender Events'!K$1,'Official Medal Table'!$D:$D,'Each Gender Events'!K$2)*'Medal values'!$B$3
+ COUNTIFS('Official Medal Table'!$E:$E,'Each Gender Events'!$A6,'Official Medal Table'!$B:$B,'Each Gender Events'!K$1,'Official Medal Table'!$D:$D,"Mixed")*'Medal values'!$B$1/2
+ COUNTIFS('Official Medal Table'!$F:$F,'Each Gender Events'!$A6,'Official Medal Table'!$B:$B,'Each Gender Events'!K$1,'Official Medal Table'!$D:$D,"Mixed")*'Medal values'!$B$2/2
+ COUNTIFS('Official Medal Table'!$G:$G,'Each Gender Events'!$A6,'Official Medal Table'!$B:$B,'Each Gender Events'!K$1,'Official Medal Table'!$D:$D,"Mixed")*'Medal values'!$B$3/2</f>
        <v>0</v>
      </c>
      <c r="L6">
        <f>COUNTIFS('Official Medal Table'!$E:$E,'Each Gender Events'!$A6,'Official Medal Table'!$B:$B,'Each Gender Events'!L$1,'Official Medal Table'!$D:$D,'Each Gender Events'!L$2)*'Medal values'!$B$1
+ COUNTIFS('Official Medal Table'!$F:$F,'Each Gender Events'!$A6,'Official Medal Table'!$B:$B,'Each Gender Events'!L$1,'Official Medal Table'!$D:$D,'Each Gender Events'!L$2)*'Medal values'!$B$2
+ COUNTIFS('Official Medal Table'!$G:$G,'Each Gender Events'!$A6,'Official Medal Table'!$B:$B,'Each Gender Events'!L$1,'Official Medal Table'!$D:$D,'Each Gender Events'!L$2)*'Medal values'!$B$3
+ COUNTIFS('Official Medal Table'!$E:$E,'Each Gender Events'!$A6,'Official Medal Table'!$B:$B,'Each Gender Events'!L$1,'Official Medal Table'!$D:$D,"Mixed")*'Medal values'!$B$1/2
+ COUNTIFS('Official Medal Table'!$F:$F,'Each Gender Events'!$A6,'Official Medal Table'!$B:$B,'Each Gender Events'!L$1,'Official Medal Table'!$D:$D,"Mixed")*'Medal values'!$B$2/2
+ COUNTIFS('Official Medal Table'!$G:$G,'Each Gender Events'!$A6,'Official Medal Table'!$B:$B,'Each Gender Events'!L$1,'Official Medal Table'!$D:$D,"Mixed")*'Medal values'!$B$3/2</f>
        <v>0</v>
      </c>
      <c r="M6">
        <f>COUNTIFS('Official Medal Table'!$E:$E,'Each Gender Events'!$A6,'Official Medal Table'!$B:$B,'Each Gender Events'!M$1,'Official Medal Table'!$D:$D,'Each Gender Events'!M$2)*'Medal values'!$B$1
+ COUNTIFS('Official Medal Table'!$F:$F,'Each Gender Events'!$A6,'Official Medal Table'!$B:$B,'Each Gender Events'!M$1,'Official Medal Table'!$D:$D,'Each Gender Events'!M$2)*'Medal values'!$B$2
+ COUNTIFS('Official Medal Table'!$G:$G,'Each Gender Events'!$A6,'Official Medal Table'!$B:$B,'Each Gender Events'!M$1,'Official Medal Table'!$D:$D,'Each Gender Events'!M$2)*'Medal values'!$B$3
+ COUNTIFS('Official Medal Table'!$E:$E,'Each Gender Events'!$A6,'Official Medal Table'!$B:$B,'Each Gender Events'!M$1,'Official Medal Table'!$D:$D,"Mixed")*'Medal values'!$B$1/2
+ COUNTIFS('Official Medal Table'!$F:$F,'Each Gender Events'!$A6,'Official Medal Table'!$B:$B,'Each Gender Events'!M$1,'Official Medal Table'!$D:$D,"Mixed")*'Medal values'!$B$2/2
+ COUNTIFS('Official Medal Table'!$G:$G,'Each Gender Events'!$A6,'Official Medal Table'!$B:$B,'Each Gender Events'!M$1,'Official Medal Table'!$D:$D,"Mixed")*'Medal values'!$B$3/2</f>
        <v>0</v>
      </c>
      <c r="N6">
        <f>COUNTIFS('Official Medal Table'!$E:$E,'Each Gender Events'!$A6,'Official Medal Table'!$B:$B,'Each Gender Events'!N$1,'Official Medal Table'!$D:$D,'Each Gender Events'!N$2)*'Medal values'!$B$1
+ COUNTIFS('Official Medal Table'!$F:$F,'Each Gender Events'!$A6,'Official Medal Table'!$B:$B,'Each Gender Events'!N$1,'Official Medal Table'!$D:$D,'Each Gender Events'!N$2)*'Medal values'!$B$2
+ COUNTIFS('Official Medal Table'!$G:$G,'Each Gender Events'!$A6,'Official Medal Table'!$B:$B,'Each Gender Events'!N$1,'Official Medal Table'!$D:$D,'Each Gender Events'!N$2)*'Medal values'!$B$3
+ COUNTIFS('Official Medal Table'!$E:$E,'Each Gender Events'!$A6,'Official Medal Table'!$B:$B,'Each Gender Events'!N$1,'Official Medal Table'!$D:$D,"Mixed")*'Medal values'!$B$1/2
+ COUNTIFS('Official Medal Table'!$F:$F,'Each Gender Events'!$A6,'Official Medal Table'!$B:$B,'Each Gender Events'!N$1,'Official Medal Table'!$D:$D,"Mixed")*'Medal values'!$B$2/2
+ COUNTIFS('Official Medal Table'!$G:$G,'Each Gender Events'!$A6,'Official Medal Table'!$B:$B,'Each Gender Events'!N$1,'Official Medal Table'!$D:$D,"Mixed")*'Medal values'!$B$3/2</f>
        <v>0</v>
      </c>
      <c r="O6">
        <f>COUNTIFS('Official Medal Table'!$E:$E,'Each Gender Events'!$A6,'Official Medal Table'!$B:$B,'Each Gender Events'!O$1,'Official Medal Table'!$D:$D,'Each Gender Events'!O$2)*'Medal values'!$B$1
+ COUNTIFS('Official Medal Table'!$F:$F,'Each Gender Events'!$A6,'Official Medal Table'!$B:$B,'Each Gender Events'!O$1,'Official Medal Table'!$D:$D,'Each Gender Events'!O$2)*'Medal values'!$B$2
+ COUNTIFS('Official Medal Table'!$G:$G,'Each Gender Events'!$A6,'Official Medal Table'!$B:$B,'Each Gender Events'!O$1,'Official Medal Table'!$D:$D,'Each Gender Events'!O$2)*'Medal values'!$B$3
+ COUNTIFS('Official Medal Table'!$E:$E,'Each Gender Events'!$A6,'Official Medal Table'!$B:$B,'Each Gender Events'!O$1,'Official Medal Table'!$D:$D,"Mixed")*'Medal values'!$B$1/2
+ COUNTIFS('Official Medal Table'!$F:$F,'Each Gender Events'!$A6,'Official Medal Table'!$B:$B,'Each Gender Events'!O$1,'Official Medal Table'!$D:$D,"Mixed")*'Medal values'!$B$2/2
+ COUNTIFS('Official Medal Table'!$G:$G,'Each Gender Events'!$A6,'Official Medal Table'!$B:$B,'Each Gender Events'!O$1,'Official Medal Table'!$D:$D,"Mixed")*'Medal values'!$B$3/2</f>
        <v>0</v>
      </c>
      <c r="P6">
        <f>COUNTIFS('Official Medal Table'!$E:$E,'Each Gender Events'!$A6,'Official Medal Table'!$B:$B,'Each Gender Events'!P$1,'Official Medal Table'!$D:$D,'Each Gender Events'!P$2)*'Medal values'!$B$1
+ COUNTIFS('Official Medal Table'!$F:$F,'Each Gender Events'!$A6,'Official Medal Table'!$B:$B,'Each Gender Events'!P$1,'Official Medal Table'!$D:$D,'Each Gender Events'!P$2)*'Medal values'!$B$2
+ COUNTIFS('Official Medal Table'!$G:$G,'Each Gender Events'!$A6,'Official Medal Table'!$B:$B,'Each Gender Events'!P$1,'Official Medal Table'!$D:$D,'Each Gender Events'!P$2)*'Medal values'!$B$3
+ COUNTIFS('Official Medal Table'!$E:$E,'Each Gender Events'!$A6,'Official Medal Table'!$B:$B,'Each Gender Events'!P$1,'Official Medal Table'!$D:$D,"Mixed")*'Medal values'!$B$1/2
+ COUNTIFS('Official Medal Table'!$F:$F,'Each Gender Events'!$A6,'Official Medal Table'!$B:$B,'Each Gender Events'!P$1,'Official Medal Table'!$D:$D,"Mixed")*'Medal values'!$B$2/2
+ COUNTIFS('Official Medal Table'!$G:$G,'Each Gender Events'!$A6,'Official Medal Table'!$B:$B,'Each Gender Events'!P$1,'Official Medal Table'!$D:$D,"Mixed")*'Medal values'!$B$3/2</f>
        <v>0</v>
      </c>
      <c r="Q6">
        <f>COUNTIFS('Official Medal Table'!$E:$E,'Each Gender Events'!$A6,'Official Medal Table'!$B:$B,'Each Gender Events'!Q$1,'Official Medal Table'!$D:$D,'Each Gender Events'!Q$2)*'Medal values'!$B$1
+ COUNTIFS('Official Medal Table'!$F:$F,'Each Gender Events'!$A6,'Official Medal Table'!$B:$B,'Each Gender Events'!Q$1,'Official Medal Table'!$D:$D,'Each Gender Events'!Q$2)*'Medal values'!$B$2
+ COUNTIFS('Official Medal Table'!$G:$G,'Each Gender Events'!$A6,'Official Medal Table'!$B:$B,'Each Gender Events'!Q$1,'Official Medal Table'!$D:$D,'Each Gender Events'!Q$2)*'Medal values'!$B$3
+ COUNTIFS('Official Medal Table'!$E:$E,'Each Gender Events'!$A6,'Official Medal Table'!$B:$B,'Each Gender Events'!Q$1,'Official Medal Table'!$D:$D,"Mixed")*'Medal values'!$B$1/2
+ COUNTIFS('Official Medal Table'!$F:$F,'Each Gender Events'!$A6,'Official Medal Table'!$B:$B,'Each Gender Events'!Q$1,'Official Medal Table'!$D:$D,"Mixed")*'Medal values'!$B$2/2
+ COUNTIFS('Official Medal Table'!$G:$G,'Each Gender Events'!$A6,'Official Medal Table'!$B:$B,'Each Gender Events'!Q$1,'Official Medal Table'!$D:$D,"Mixed")*'Medal values'!$B$3/2</f>
        <v>0</v>
      </c>
      <c r="R6">
        <f>COUNTIFS('Official Medal Table'!$E:$E,'Each Gender Events'!$A6,'Official Medal Table'!$B:$B,'Each Gender Events'!R$1,'Official Medal Table'!$D:$D,'Each Gender Events'!R$2)*'Medal values'!$B$1
+ COUNTIFS('Official Medal Table'!$F:$F,'Each Gender Events'!$A6,'Official Medal Table'!$B:$B,'Each Gender Events'!R$1,'Official Medal Table'!$D:$D,'Each Gender Events'!R$2)*'Medal values'!$B$2
+ COUNTIFS('Official Medal Table'!$G:$G,'Each Gender Events'!$A6,'Official Medal Table'!$B:$B,'Each Gender Events'!R$1,'Official Medal Table'!$D:$D,'Each Gender Events'!R$2)*'Medal values'!$B$3
+ COUNTIFS('Official Medal Table'!$E:$E,'Each Gender Events'!$A6,'Official Medal Table'!$B:$B,'Each Gender Events'!R$1,'Official Medal Table'!$D:$D,"Mixed")*'Medal values'!$B$1/2
+ COUNTIFS('Official Medal Table'!$F:$F,'Each Gender Events'!$A6,'Official Medal Table'!$B:$B,'Each Gender Events'!R$1,'Official Medal Table'!$D:$D,"Mixed")*'Medal values'!$B$2/2
+ COUNTIFS('Official Medal Table'!$G:$G,'Each Gender Events'!$A6,'Official Medal Table'!$B:$B,'Each Gender Events'!R$1,'Official Medal Table'!$D:$D,"Mixed")*'Medal values'!$B$3/2</f>
        <v>0</v>
      </c>
      <c r="S6">
        <f>COUNTIFS('Official Medal Table'!$E:$E,'Each Gender Events'!$A6,'Official Medal Table'!$B:$B,'Each Gender Events'!S$1,'Official Medal Table'!$D:$D,'Each Gender Events'!S$2)*'Medal values'!$B$1
+ COUNTIFS('Official Medal Table'!$F:$F,'Each Gender Events'!$A6,'Official Medal Table'!$B:$B,'Each Gender Events'!S$1,'Official Medal Table'!$D:$D,'Each Gender Events'!S$2)*'Medal values'!$B$2
+ COUNTIFS('Official Medal Table'!$G:$G,'Each Gender Events'!$A6,'Official Medal Table'!$B:$B,'Each Gender Events'!S$1,'Official Medal Table'!$D:$D,'Each Gender Events'!S$2)*'Medal values'!$B$3
+ COUNTIFS('Official Medal Table'!$E:$E,'Each Gender Events'!$A6,'Official Medal Table'!$B:$B,'Each Gender Events'!S$1,'Official Medal Table'!$D:$D,"Mixed")*'Medal values'!$B$1/2
+ COUNTIFS('Official Medal Table'!$F:$F,'Each Gender Events'!$A6,'Official Medal Table'!$B:$B,'Each Gender Events'!S$1,'Official Medal Table'!$D:$D,"Mixed")*'Medal values'!$B$2/2
+ COUNTIFS('Official Medal Table'!$G:$G,'Each Gender Events'!$A6,'Official Medal Table'!$B:$B,'Each Gender Events'!S$1,'Official Medal Table'!$D:$D,"Mixed")*'Medal values'!$B$3/2</f>
        <v>0</v>
      </c>
      <c r="T6">
        <f>COUNTIFS('Official Medal Table'!$E:$E,'Each Gender Events'!$A6,'Official Medal Table'!$B:$B,'Each Gender Events'!T$1,'Official Medal Table'!$D:$D,'Each Gender Events'!T$2)*'Medal values'!$B$1
+ COUNTIFS('Official Medal Table'!$F:$F,'Each Gender Events'!$A6,'Official Medal Table'!$B:$B,'Each Gender Events'!T$1,'Official Medal Table'!$D:$D,'Each Gender Events'!T$2)*'Medal values'!$B$2
+ COUNTIFS('Official Medal Table'!$G:$G,'Each Gender Events'!$A6,'Official Medal Table'!$B:$B,'Each Gender Events'!T$1,'Official Medal Table'!$D:$D,'Each Gender Events'!T$2)*'Medal values'!$B$3
+ COUNTIFS('Official Medal Table'!$E:$E,'Each Gender Events'!$A6,'Official Medal Table'!$B:$B,'Each Gender Events'!T$1,'Official Medal Table'!$D:$D,"Mixed")*'Medal values'!$B$1/2
+ COUNTIFS('Official Medal Table'!$F:$F,'Each Gender Events'!$A6,'Official Medal Table'!$B:$B,'Each Gender Events'!T$1,'Official Medal Table'!$D:$D,"Mixed")*'Medal values'!$B$2/2
+ COUNTIFS('Official Medal Table'!$G:$G,'Each Gender Events'!$A6,'Official Medal Table'!$B:$B,'Each Gender Events'!T$1,'Official Medal Table'!$D:$D,"Mixed")*'Medal values'!$B$3/2</f>
        <v>2.0000010000000001</v>
      </c>
      <c r="U6">
        <f>COUNTIFS('Official Medal Table'!$E:$E,'Each Gender Events'!$A6,'Official Medal Table'!$B:$B,'Each Gender Events'!U$1,'Official Medal Table'!$D:$D,'Each Gender Events'!U$2)*'Medal values'!$B$1
+ COUNTIFS('Official Medal Table'!$F:$F,'Each Gender Events'!$A6,'Official Medal Table'!$B:$B,'Each Gender Events'!U$1,'Official Medal Table'!$D:$D,'Each Gender Events'!U$2)*'Medal values'!$B$2
+ COUNTIFS('Official Medal Table'!$G:$G,'Each Gender Events'!$A6,'Official Medal Table'!$B:$B,'Each Gender Events'!U$1,'Official Medal Table'!$D:$D,'Each Gender Events'!U$2)*'Medal values'!$B$3
+ COUNTIFS('Official Medal Table'!$E:$E,'Each Gender Events'!$A6,'Official Medal Table'!$B:$B,'Each Gender Events'!U$1,'Official Medal Table'!$D:$D,"Mixed")*'Medal values'!$B$1/2
+ COUNTIFS('Official Medal Table'!$F:$F,'Each Gender Events'!$A6,'Official Medal Table'!$B:$B,'Each Gender Events'!U$1,'Official Medal Table'!$D:$D,"Mixed")*'Medal values'!$B$2/2
+ COUNTIFS('Official Medal Table'!$G:$G,'Each Gender Events'!$A6,'Official Medal Table'!$B:$B,'Each Gender Events'!U$1,'Official Medal Table'!$D:$D,"Mixed")*'Medal values'!$B$3/2</f>
        <v>0</v>
      </c>
      <c r="V6">
        <f>COUNTIFS('Official Medal Table'!$E:$E,'Each Gender Events'!$A6,'Official Medal Table'!$B:$B,'Each Gender Events'!V$1,'Official Medal Table'!$D:$D,'Each Gender Events'!V$2)*'Medal values'!$B$1
+ COUNTIFS('Official Medal Table'!$F:$F,'Each Gender Events'!$A6,'Official Medal Table'!$B:$B,'Each Gender Events'!V$1,'Official Medal Table'!$D:$D,'Each Gender Events'!V$2)*'Medal values'!$B$2
+ COUNTIFS('Official Medal Table'!$G:$G,'Each Gender Events'!$A6,'Official Medal Table'!$B:$B,'Each Gender Events'!V$1,'Official Medal Table'!$D:$D,'Each Gender Events'!V$2)*'Medal values'!$B$3
+ COUNTIFS('Official Medal Table'!$E:$E,'Each Gender Events'!$A6,'Official Medal Table'!$B:$B,'Each Gender Events'!V$1,'Official Medal Table'!$D:$D,"Mixed")*'Medal values'!$B$1/2
+ COUNTIFS('Official Medal Table'!$F:$F,'Each Gender Events'!$A6,'Official Medal Table'!$B:$B,'Each Gender Events'!V$1,'Official Medal Table'!$D:$D,"Mixed")*'Medal values'!$B$2/2
+ COUNTIFS('Official Medal Table'!$G:$G,'Each Gender Events'!$A6,'Official Medal Table'!$B:$B,'Each Gender Events'!V$1,'Official Medal Table'!$D:$D,"Mixed")*'Medal values'!$B$3/2</f>
        <v>0</v>
      </c>
      <c r="W6">
        <f>COUNTIFS('Official Medal Table'!$E:$E,'Each Gender Events'!$A6,'Official Medal Table'!$B:$B,'Each Gender Events'!W$1,'Official Medal Table'!$D:$D,'Each Gender Events'!W$2)*'Medal values'!$B$1
+ COUNTIFS('Official Medal Table'!$F:$F,'Each Gender Events'!$A6,'Official Medal Table'!$B:$B,'Each Gender Events'!W$1,'Official Medal Table'!$D:$D,'Each Gender Events'!W$2)*'Medal values'!$B$2
+ COUNTIFS('Official Medal Table'!$G:$G,'Each Gender Events'!$A6,'Official Medal Table'!$B:$B,'Each Gender Events'!W$1,'Official Medal Table'!$D:$D,'Each Gender Events'!W$2)*'Medal values'!$B$3
+ COUNTIFS('Official Medal Table'!$E:$E,'Each Gender Events'!$A6,'Official Medal Table'!$B:$B,'Each Gender Events'!W$1,'Official Medal Table'!$D:$D,"Mixed")*'Medal values'!$B$1/2
+ COUNTIFS('Official Medal Table'!$F:$F,'Each Gender Events'!$A6,'Official Medal Table'!$B:$B,'Each Gender Events'!W$1,'Official Medal Table'!$D:$D,"Mixed")*'Medal values'!$B$2/2
+ COUNTIFS('Official Medal Table'!$G:$G,'Each Gender Events'!$A6,'Official Medal Table'!$B:$B,'Each Gender Events'!W$1,'Official Medal Table'!$D:$D,"Mixed")*'Medal values'!$B$3/2</f>
        <v>0</v>
      </c>
      <c r="X6">
        <f>COUNTIFS('Official Medal Table'!$E:$E,'Each Gender Events'!$A6,'Official Medal Table'!$B:$B,'Each Gender Events'!X$1,'Official Medal Table'!$D:$D,'Each Gender Events'!X$2)*'Medal values'!$B$1
+ COUNTIFS('Official Medal Table'!$F:$F,'Each Gender Events'!$A6,'Official Medal Table'!$B:$B,'Each Gender Events'!X$1,'Official Medal Table'!$D:$D,'Each Gender Events'!X$2)*'Medal values'!$B$2
+ COUNTIFS('Official Medal Table'!$G:$G,'Each Gender Events'!$A6,'Official Medal Table'!$B:$B,'Each Gender Events'!X$1,'Official Medal Table'!$D:$D,'Each Gender Events'!X$2)*'Medal values'!$B$3
+ COUNTIFS('Official Medal Table'!$E:$E,'Each Gender Events'!$A6,'Official Medal Table'!$B:$B,'Each Gender Events'!X$1,'Official Medal Table'!$D:$D,"Mixed")*'Medal values'!$B$1/2
+ COUNTIFS('Official Medal Table'!$F:$F,'Each Gender Events'!$A6,'Official Medal Table'!$B:$B,'Each Gender Events'!X$1,'Official Medal Table'!$D:$D,"Mixed")*'Medal values'!$B$2/2
+ COUNTIFS('Official Medal Table'!$G:$G,'Each Gender Events'!$A6,'Official Medal Table'!$B:$B,'Each Gender Events'!X$1,'Official Medal Table'!$D:$D,"Mixed")*'Medal values'!$B$3/2</f>
        <v>0</v>
      </c>
      <c r="Y6">
        <f>COUNTIFS('Official Medal Table'!$E:$E,'Each Gender Events'!$A6,'Official Medal Table'!$B:$B,'Each Gender Events'!Y$1,'Official Medal Table'!$D:$D,'Each Gender Events'!Y$2)*'Medal values'!$B$1
+ COUNTIFS('Official Medal Table'!$F:$F,'Each Gender Events'!$A6,'Official Medal Table'!$B:$B,'Each Gender Events'!Y$1,'Official Medal Table'!$D:$D,'Each Gender Events'!Y$2)*'Medal values'!$B$2
+ COUNTIFS('Official Medal Table'!$G:$G,'Each Gender Events'!$A6,'Official Medal Table'!$B:$B,'Each Gender Events'!Y$1,'Official Medal Table'!$D:$D,'Each Gender Events'!Y$2)*'Medal values'!$B$3
+ COUNTIFS('Official Medal Table'!$E:$E,'Each Gender Events'!$A6,'Official Medal Table'!$B:$B,'Each Gender Events'!Y$1,'Official Medal Table'!$D:$D,"Mixed")*'Medal values'!$B$1/2
+ COUNTIFS('Official Medal Table'!$F:$F,'Each Gender Events'!$A6,'Official Medal Table'!$B:$B,'Each Gender Events'!Y$1,'Official Medal Table'!$D:$D,"Mixed")*'Medal values'!$B$2/2
+ COUNTIFS('Official Medal Table'!$G:$G,'Each Gender Events'!$A6,'Official Medal Table'!$B:$B,'Each Gender Events'!Y$1,'Official Medal Table'!$D:$D,"Mixed")*'Medal values'!$B$3/2</f>
        <v>0</v>
      </c>
      <c r="Z6">
        <f>COUNTIFS('Official Medal Table'!$E:$E,'Each Gender Events'!$A6,'Official Medal Table'!$B:$B,'Each Gender Events'!Z$1,'Official Medal Table'!$D:$D,'Each Gender Events'!Z$2)*'Medal values'!$B$1
+ COUNTIFS('Official Medal Table'!$F:$F,'Each Gender Events'!$A6,'Official Medal Table'!$B:$B,'Each Gender Events'!Z$1,'Official Medal Table'!$D:$D,'Each Gender Events'!Z$2)*'Medal values'!$B$2
+ COUNTIFS('Official Medal Table'!$G:$G,'Each Gender Events'!$A6,'Official Medal Table'!$B:$B,'Each Gender Events'!Z$1,'Official Medal Table'!$D:$D,'Each Gender Events'!Z$2)*'Medal values'!$B$3
+ COUNTIFS('Official Medal Table'!$E:$E,'Each Gender Events'!$A6,'Official Medal Table'!$B:$B,'Each Gender Events'!Z$1,'Official Medal Table'!$D:$D,"Mixed")*'Medal values'!$B$1/2
+ COUNTIFS('Official Medal Table'!$F:$F,'Each Gender Events'!$A6,'Official Medal Table'!$B:$B,'Each Gender Events'!Z$1,'Official Medal Table'!$D:$D,"Mixed")*'Medal values'!$B$2/2
+ COUNTIFS('Official Medal Table'!$G:$G,'Each Gender Events'!$A6,'Official Medal Table'!$B:$B,'Each Gender Events'!Z$1,'Official Medal Table'!$D:$D,"Mixed")*'Medal values'!$B$3/2</f>
        <v>0</v>
      </c>
      <c r="AA6">
        <f>COUNTIFS('Official Medal Table'!$E:$E,'Each Gender Events'!$A6,'Official Medal Table'!$B:$B,'Each Gender Events'!AA$1,'Official Medal Table'!$D:$D,'Each Gender Events'!AA$2)*'Medal values'!$B$1
+ COUNTIFS('Official Medal Table'!$F:$F,'Each Gender Events'!$A6,'Official Medal Table'!$B:$B,'Each Gender Events'!AA$1,'Official Medal Table'!$D:$D,'Each Gender Events'!AA$2)*'Medal values'!$B$2
+ COUNTIFS('Official Medal Table'!$G:$G,'Each Gender Events'!$A6,'Official Medal Table'!$B:$B,'Each Gender Events'!AA$1,'Official Medal Table'!$D:$D,'Each Gender Events'!AA$2)*'Medal values'!$B$3
+ COUNTIFS('Official Medal Table'!$E:$E,'Each Gender Events'!$A6,'Official Medal Table'!$B:$B,'Each Gender Events'!AA$1,'Official Medal Table'!$D:$D,"Mixed")*'Medal values'!$B$1/2
+ COUNTIFS('Official Medal Table'!$F:$F,'Each Gender Events'!$A6,'Official Medal Table'!$B:$B,'Each Gender Events'!AA$1,'Official Medal Table'!$D:$D,"Mixed")*'Medal values'!$B$2/2
+ COUNTIFS('Official Medal Table'!$G:$G,'Each Gender Events'!$A6,'Official Medal Table'!$B:$B,'Each Gender Events'!AA$1,'Official Medal Table'!$D:$D,"Mixed")*'Medal values'!$B$3/2</f>
        <v>0</v>
      </c>
      <c r="AB6">
        <f>COUNTIFS('Official Medal Table'!$E:$E,'Each Gender Events'!$A6,'Official Medal Table'!$B:$B,'Each Gender Events'!AB$1,'Official Medal Table'!$D:$D,'Each Gender Events'!AB$2)*'Medal values'!$B$1
+ COUNTIFS('Official Medal Table'!$F:$F,'Each Gender Events'!$A6,'Official Medal Table'!$B:$B,'Each Gender Events'!AB$1,'Official Medal Table'!$D:$D,'Each Gender Events'!AB$2)*'Medal values'!$B$2
+ COUNTIFS('Official Medal Table'!$G:$G,'Each Gender Events'!$A6,'Official Medal Table'!$B:$B,'Each Gender Events'!AB$1,'Official Medal Table'!$D:$D,'Each Gender Events'!AB$2)*'Medal values'!$B$3
+ COUNTIFS('Official Medal Table'!$E:$E,'Each Gender Events'!$A6,'Official Medal Table'!$B:$B,'Each Gender Events'!AB$1,'Official Medal Table'!$D:$D,"Mixed")*'Medal values'!$B$1/2
+ COUNTIFS('Official Medal Table'!$F:$F,'Each Gender Events'!$A6,'Official Medal Table'!$B:$B,'Each Gender Events'!AB$1,'Official Medal Table'!$D:$D,"Mixed")*'Medal values'!$B$2/2
+ COUNTIFS('Official Medal Table'!$G:$G,'Each Gender Events'!$A6,'Official Medal Table'!$B:$B,'Each Gender Events'!AB$1,'Official Medal Table'!$D:$D,"Mixed")*'Medal values'!$B$3/2</f>
        <v>0</v>
      </c>
      <c r="AC6">
        <f>COUNTIFS('Official Medal Table'!$E:$E,'Each Gender Events'!$A6,'Official Medal Table'!$B:$B,'Each Gender Events'!AC$1,'Official Medal Table'!$D:$D,'Each Gender Events'!AC$2)*'Medal values'!$B$1
+ COUNTIFS('Official Medal Table'!$F:$F,'Each Gender Events'!$A6,'Official Medal Table'!$B:$B,'Each Gender Events'!AC$1,'Official Medal Table'!$D:$D,'Each Gender Events'!AC$2)*'Medal values'!$B$2
+ COUNTIFS('Official Medal Table'!$G:$G,'Each Gender Events'!$A6,'Official Medal Table'!$B:$B,'Each Gender Events'!AC$1,'Official Medal Table'!$D:$D,'Each Gender Events'!AC$2)*'Medal values'!$B$3
+ COUNTIFS('Official Medal Table'!$E:$E,'Each Gender Events'!$A6,'Official Medal Table'!$B:$B,'Each Gender Events'!AC$1,'Official Medal Table'!$D:$D,"Mixed")*'Medal values'!$B$1/2
+ COUNTIFS('Official Medal Table'!$F:$F,'Each Gender Events'!$A6,'Official Medal Table'!$B:$B,'Each Gender Events'!AC$1,'Official Medal Table'!$D:$D,"Mixed")*'Medal values'!$B$2/2
+ COUNTIFS('Official Medal Table'!$G:$G,'Each Gender Events'!$A6,'Official Medal Table'!$B:$B,'Each Gender Events'!AC$1,'Official Medal Table'!$D:$D,"Mixed")*'Medal values'!$B$3/2</f>
        <v>0</v>
      </c>
      <c r="AD6">
        <f>COUNTIFS('Official Medal Table'!$E:$E,'Each Gender Events'!$A6,'Official Medal Table'!$B:$B,'Each Gender Events'!AD$1,'Official Medal Table'!$D:$D,'Each Gender Events'!AD$2)*'Medal values'!$B$1
+ COUNTIFS('Official Medal Table'!$F:$F,'Each Gender Events'!$A6,'Official Medal Table'!$B:$B,'Each Gender Events'!AD$1,'Official Medal Table'!$D:$D,'Each Gender Events'!AD$2)*'Medal values'!$B$2
+ COUNTIFS('Official Medal Table'!$G:$G,'Each Gender Events'!$A6,'Official Medal Table'!$B:$B,'Each Gender Events'!AD$1,'Official Medal Table'!$D:$D,'Each Gender Events'!AD$2)*'Medal values'!$B$3
+ COUNTIFS('Official Medal Table'!$E:$E,'Each Gender Events'!$A6,'Official Medal Table'!$B:$B,'Each Gender Events'!AD$1,'Official Medal Table'!$D:$D,"Mixed")*'Medal values'!$B$1/2
+ COUNTIFS('Official Medal Table'!$F:$F,'Each Gender Events'!$A6,'Official Medal Table'!$B:$B,'Each Gender Events'!AD$1,'Official Medal Table'!$D:$D,"Mixed")*'Medal values'!$B$2/2
+ COUNTIFS('Official Medal Table'!$G:$G,'Each Gender Events'!$A6,'Official Medal Table'!$B:$B,'Each Gender Events'!AD$1,'Official Medal Table'!$D:$D,"Mixed")*'Medal values'!$B$3/2</f>
        <v>0</v>
      </c>
      <c r="AE6">
        <f>COUNTIFS('Official Medal Table'!$E:$E,'Each Gender Events'!$A6,'Official Medal Table'!$B:$B,'Each Gender Events'!AE$1,'Official Medal Table'!$D:$D,'Each Gender Events'!AE$2)*'Medal values'!$B$1
+ COUNTIFS('Official Medal Table'!$F:$F,'Each Gender Events'!$A6,'Official Medal Table'!$B:$B,'Each Gender Events'!AE$1,'Official Medal Table'!$D:$D,'Each Gender Events'!AE$2)*'Medal values'!$B$2
+ COUNTIFS('Official Medal Table'!$G:$G,'Each Gender Events'!$A6,'Official Medal Table'!$B:$B,'Each Gender Events'!AE$1,'Official Medal Table'!$D:$D,'Each Gender Events'!AE$2)*'Medal values'!$B$3
+ COUNTIFS('Official Medal Table'!$E:$E,'Each Gender Events'!$A6,'Official Medal Table'!$B:$B,'Each Gender Events'!AE$1,'Official Medal Table'!$D:$D,"Mixed")*'Medal values'!$B$1/2
+ COUNTIFS('Official Medal Table'!$F:$F,'Each Gender Events'!$A6,'Official Medal Table'!$B:$B,'Each Gender Events'!AE$1,'Official Medal Table'!$D:$D,"Mixed")*'Medal values'!$B$2/2
+ COUNTIFS('Official Medal Table'!$G:$G,'Each Gender Events'!$A6,'Official Medal Table'!$B:$B,'Each Gender Events'!AE$1,'Official Medal Table'!$D:$D,"Mixed")*'Medal values'!$B$3/2</f>
        <v>0</v>
      </c>
      <c r="AF6">
        <f>COUNTIFS('Official Medal Table'!$E:$E,'Each Gender Events'!$A6,'Official Medal Table'!$B:$B,'Each Gender Events'!AF$1,'Official Medal Table'!$D:$D,'Each Gender Events'!AF$2)*'Medal values'!$B$1
+ COUNTIFS('Official Medal Table'!$F:$F,'Each Gender Events'!$A6,'Official Medal Table'!$B:$B,'Each Gender Events'!AF$1,'Official Medal Table'!$D:$D,'Each Gender Events'!AF$2)*'Medal values'!$B$2
+ COUNTIFS('Official Medal Table'!$G:$G,'Each Gender Events'!$A6,'Official Medal Table'!$B:$B,'Each Gender Events'!AF$1,'Official Medal Table'!$D:$D,'Each Gender Events'!AF$2)*'Medal values'!$B$3
+ COUNTIFS('Official Medal Table'!$E:$E,'Each Gender Events'!$A6,'Official Medal Table'!$B:$B,'Each Gender Events'!AF$1,'Official Medal Table'!$D:$D,"Mixed")*'Medal values'!$B$1/2
+ COUNTIFS('Official Medal Table'!$F:$F,'Each Gender Events'!$A6,'Official Medal Table'!$B:$B,'Each Gender Events'!AF$1,'Official Medal Table'!$D:$D,"Mixed")*'Medal values'!$B$2/2
+ COUNTIFS('Official Medal Table'!$G:$G,'Each Gender Events'!$A6,'Official Medal Table'!$B:$B,'Each Gender Events'!AF$1,'Official Medal Table'!$D:$D,"Mixed")*'Medal values'!$B$3/2</f>
        <v>0</v>
      </c>
      <c r="AG6">
        <f>COUNTIFS('Official Medal Table'!$E:$E,'Each Gender Events'!$A6,'Official Medal Table'!$B:$B,'Each Gender Events'!AG$1,'Official Medal Table'!$D:$D,'Each Gender Events'!AG$2)*'Medal values'!$B$1
+ COUNTIFS('Official Medal Table'!$F:$F,'Each Gender Events'!$A6,'Official Medal Table'!$B:$B,'Each Gender Events'!AG$1,'Official Medal Table'!$D:$D,'Each Gender Events'!AG$2)*'Medal values'!$B$2
+ COUNTIFS('Official Medal Table'!$G:$G,'Each Gender Events'!$A6,'Official Medal Table'!$B:$B,'Each Gender Events'!AG$1,'Official Medal Table'!$D:$D,'Each Gender Events'!AG$2)*'Medal values'!$B$3
+ COUNTIFS('Official Medal Table'!$E:$E,'Each Gender Events'!$A6,'Official Medal Table'!$B:$B,'Each Gender Events'!AG$1,'Official Medal Table'!$D:$D,"Mixed")*'Medal values'!$B$1/2
+ COUNTIFS('Official Medal Table'!$F:$F,'Each Gender Events'!$A6,'Official Medal Table'!$B:$B,'Each Gender Events'!AG$1,'Official Medal Table'!$D:$D,"Mixed")*'Medal values'!$B$2/2
+ COUNTIFS('Official Medal Table'!$G:$G,'Each Gender Events'!$A6,'Official Medal Table'!$B:$B,'Each Gender Events'!AG$1,'Official Medal Table'!$D:$D,"Mixed")*'Medal values'!$B$3/2</f>
        <v>0</v>
      </c>
      <c r="AH6">
        <f>COUNTIFS('Official Medal Table'!$E:$E,'Each Gender Events'!$A6,'Official Medal Table'!$B:$B,'Each Gender Events'!AH$1,'Official Medal Table'!$D:$D,'Each Gender Events'!AH$2)*'Medal values'!$B$1
+ COUNTIFS('Official Medal Table'!$F:$F,'Each Gender Events'!$A6,'Official Medal Table'!$B:$B,'Each Gender Events'!AH$1,'Official Medal Table'!$D:$D,'Each Gender Events'!AH$2)*'Medal values'!$B$2
+ COUNTIFS('Official Medal Table'!$G:$G,'Each Gender Events'!$A6,'Official Medal Table'!$B:$B,'Each Gender Events'!AH$1,'Official Medal Table'!$D:$D,'Each Gender Events'!AH$2)*'Medal values'!$B$3
+ COUNTIFS('Official Medal Table'!$E:$E,'Each Gender Events'!$A6,'Official Medal Table'!$B:$B,'Each Gender Events'!AH$1,'Official Medal Table'!$D:$D,"Mixed")*'Medal values'!$B$1/2
+ COUNTIFS('Official Medal Table'!$F:$F,'Each Gender Events'!$A6,'Official Medal Table'!$B:$B,'Each Gender Events'!AH$1,'Official Medal Table'!$D:$D,"Mixed")*'Medal values'!$B$2/2
+ COUNTIFS('Official Medal Table'!$G:$G,'Each Gender Events'!$A6,'Official Medal Table'!$B:$B,'Each Gender Events'!AH$1,'Official Medal Table'!$D:$D,"Mixed")*'Medal values'!$B$3/2</f>
        <v>0</v>
      </c>
      <c r="AI6">
        <f>COUNTIFS('Official Medal Table'!$E:$E,'Each Gender Events'!$A6,'Official Medal Table'!$B:$B,'Each Gender Events'!AI$1,'Official Medal Table'!$D:$D,'Each Gender Events'!AI$2)*'Medal values'!$B$1
+ COUNTIFS('Official Medal Table'!$F:$F,'Each Gender Events'!$A6,'Official Medal Table'!$B:$B,'Each Gender Events'!AI$1,'Official Medal Table'!$D:$D,'Each Gender Events'!AI$2)*'Medal values'!$B$2
+ COUNTIFS('Official Medal Table'!$G:$G,'Each Gender Events'!$A6,'Official Medal Table'!$B:$B,'Each Gender Events'!AI$1,'Official Medal Table'!$D:$D,'Each Gender Events'!AI$2)*'Medal values'!$B$3
+ COUNTIFS('Official Medal Table'!$E:$E,'Each Gender Events'!$A6,'Official Medal Table'!$B:$B,'Each Gender Events'!AI$1,'Official Medal Table'!$D:$D,"Mixed")*'Medal values'!$B$1/2
+ COUNTIFS('Official Medal Table'!$F:$F,'Each Gender Events'!$A6,'Official Medal Table'!$B:$B,'Each Gender Events'!AI$1,'Official Medal Table'!$D:$D,"Mixed")*'Medal values'!$B$2/2
+ COUNTIFS('Official Medal Table'!$G:$G,'Each Gender Events'!$A6,'Official Medal Table'!$B:$B,'Each Gender Events'!AI$1,'Official Medal Table'!$D:$D,"Mixed")*'Medal values'!$B$3/2</f>
        <v>0</v>
      </c>
      <c r="AJ6">
        <f>COUNTIFS('Official Medal Table'!$E:$E,'Each Gender Events'!$A6,'Official Medal Table'!$B:$B,'Each Gender Events'!AJ$1,'Official Medal Table'!$D:$D,'Each Gender Events'!AJ$2)*'Medal values'!$B$1
+ COUNTIFS('Official Medal Table'!$F:$F,'Each Gender Events'!$A6,'Official Medal Table'!$B:$B,'Each Gender Events'!AJ$1,'Official Medal Table'!$D:$D,'Each Gender Events'!AJ$2)*'Medal values'!$B$2
+ COUNTIFS('Official Medal Table'!$G:$G,'Each Gender Events'!$A6,'Official Medal Table'!$B:$B,'Each Gender Events'!AJ$1,'Official Medal Table'!$D:$D,'Each Gender Events'!AJ$2)*'Medal values'!$B$3
+ COUNTIFS('Official Medal Table'!$E:$E,'Each Gender Events'!$A6,'Official Medal Table'!$B:$B,'Each Gender Events'!AJ$1,'Official Medal Table'!$D:$D,"Mixed")*'Medal values'!$B$1/2
+ COUNTIFS('Official Medal Table'!$F:$F,'Each Gender Events'!$A6,'Official Medal Table'!$B:$B,'Each Gender Events'!AJ$1,'Official Medal Table'!$D:$D,"Mixed")*'Medal values'!$B$2/2
+ COUNTIFS('Official Medal Table'!$G:$G,'Each Gender Events'!$A6,'Official Medal Table'!$B:$B,'Each Gender Events'!AJ$1,'Official Medal Table'!$D:$D,"Mixed")*'Medal values'!$B$3/2</f>
        <v>0</v>
      </c>
      <c r="AK6">
        <f>COUNTIFS('Official Medal Table'!$E:$E,'Each Gender Events'!$A6,'Official Medal Table'!$B:$B,'Each Gender Events'!AK$1,'Official Medal Table'!$D:$D,'Each Gender Events'!AK$2)*'Medal values'!$B$1
+ COUNTIFS('Official Medal Table'!$F:$F,'Each Gender Events'!$A6,'Official Medal Table'!$B:$B,'Each Gender Events'!AK$1,'Official Medal Table'!$D:$D,'Each Gender Events'!AK$2)*'Medal values'!$B$2
+ COUNTIFS('Official Medal Table'!$G:$G,'Each Gender Events'!$A6,'Official Medal Table'!$B:$B,'Each Gender Events'!AK$1,'Official Medal Table'!$D:$D,'Each Gender Events'!AK$2)*'Medal values'!$B$3
+ COUNTIFS('Official Medal Table'!$E:$E,'Each Gender Events'!$A6,'Official Medal Table'!$B:$B,'Each Gender Events'!AK$1,'Official Medal Table'!$D:$D,"Mixed")*'Medal values'!$B$1/2
+ COUNTIFS('Official Medal Table'!$F:$F,'Each Gender Events'!$A6,'Official Medal Table'!$B:$B,'Each Gender Events'!AK$1,'Official Medal Table'!$D:$D,"Mixed")*'Medal values'!$B$2/2
+ COUNTIFS('Official Medal Table'!$G:$G,'Each Gender Events'!$A6,'Official Medal Table'!$B:$B,'Each Gender Events'!AK$1,'Official Medal Table'!$D:$D,"Mixed")*'Medal values'!$B$3/2</f>
        <v>0</v>
      </c>
      <c r="AL6">
        <f>COUNTIFS('Official Medal Table'!$E:$E,'Each Gender Events'!$A6,'Official Medal Table'!$B:$B,'Each Gender Events'!AL$1,'Official Medal Table'!$D:$D,'Each Gender Events'!AL$2)*'Medal values'!$B$1
+ COUNTIFS('Official Medal Table'!$F:$F,'Each Gender Events'!$A6,'Official Medal Table'!$B:$B,'Each Gender Events'!AL$1,'Official Medal Table'!$D:$D,'Each Gender Events'!AL$2)*'Medal values'!$B$2
+ COUNTIFS('Official Medal Table'!$G:$G,'Each Gender Events'!$A6,'Official Medal Table'!$B:$B,'Each Gender Events'!AL$1,'Official Medal Table'!$D:$D,'Each Gender Events'!AL$2)*'Medal values'!$B$3
+ COUNTIFS('Official Medal Table'!$E:$E,'Each Gender Events'!$A6,'Official Medal Table'!$B:$B,'Each Gender Events'!AL$1,'Official Medal Table'!$D:$D,"Mixed")*'Medal values'!$B$1/2
+ COUNTIFS('Official Medal Table'!$F:$F,'Each Gender Events'!$A6,'Official Medal Table'!$B:$B,'Each Gender Events'!AL$1,'Official Medal Table'!$D:$D,"Mixed")*'Medal values'!$B$2/2
+ COUNTIFS('Official Medal Table'!$G:$G,'Each Gender Events'!$A6,'Official Medal Table'!$B:$B,'Each Gender Events'!AL$1,'Official Medal Table'!$D:$D,"Mixed")*'Medal values'!$B$3/2</f>
        <v>0</v>
      </c>
      <c r="AM6">
        <f>COUNTIFS('Official Medal Table'!$E:$E,'Each Gender Events'!$A6,'Official Medal Table'!$B:$B,'Each Gender Events'!AM$1,'Official Medal Table'!$D:$D,'Each Gender Events'!AM$2)*'Medal values'!$B$1
+ COUNTIFS('Official Medal Table'!$F:$F,'Each Gender Events'!$A6,'Official Medal Table'!$B:$B,'Each Gender Events'!AM$1,'Official Medal Table'!$D:$D,'Each Gender Events'!AM$2)*'Medal values'!$B$2
+ COUNTIFS('Official Medal Table'!$G:$G,'Each Gender Events'!$A6,'Official Medal Table'!$B:$B,'Each Gender Events'!AM$1,'Official Medal Table'!$D:$D,'Each Gender Events'!AM$2)*'Medal values'!$B$3
+ COUNTIFS('Official Medal Table'!$E:$E,'Each Gender Events'!$A6,'Official Medal Table'!$B:$B,'Each Gender Events'!AM$1,'Official Medal Table'!$D:$D,"Mixed")*'Medal values'!$B$1/2
+ COUNTIFS('Official Medal Table'!$F:$F,'Each Gender Events'!$A6,'Official Medal Table'!$B:$B,'Each Gender Events'!AM$1,'Official Medal Table'!$D:$D,"Mixed")*'Medal values'!$B$2/2
+ COUNTIFS('Official Medal Table'!$G:$G,'Each Gender Events'!$A6,'Official Medal Table'!$B:$B,'Each Gender Events'!AM$1,'Official Medal Table'!$D:$D,"Mixed")*'Medal values'!$B$3/2</f>
        <v>0</v>
      </c>
    </row>
    <row r="7" spans="1:39" x14ac:dyDescent="0.3">
      <c r="A7" t="str">
        <f>Countries!A5</f>
        <v>CAN</v>
      </c>
      <c r="B7">
        <f>COUNTIFS('Official Medal Table'!$E:$E,'Each Gender Events'!$A7,'Official Medal Table'!$B:$B,'Each Gender Events'!B$1,'Official Medal Table'!$D:$D,'Each Gender Events'!B$2)*'Medal values'!$B$1
+ COUNTIFS('Official Medal Table'!$F:$F,'Each Gender Events'!$A7,'Official Medal Table'!$B:$B,'Each Gender Events'!B$1,'Official Medal Table'!$D:$D,'Each Gender Events'!B$2)*'Medal values'!$B$2
+ COUNTIFS('Official Medal Table'!$G:$G,'Each Gender Events'!$A7,'Official Medal Table'!$B:$B,'Each Gender Events'!B$1,'Official Medal Table'!$D:$D,'Each Gender Events'!B$2)*'Medal values'!$B$3
+ COUNTIFS('Official Medal Table'!$E:$E,'Each Gender Events'!$A7,'Official Medal Table'!$B:$B,'Each Gender Events'!B$1,'Official Medal Table'!$D:$D,"Mixed")*'Medal values'!$B$1/2
+ COUNTIFS('Official Medal Table'!$F:$F,'Each Gender Events'!$A7,'Official Medal Table'!$B:$B,'Each Gender Events'!B$1,'Official Medal Table'!$D:$D,"Mixed")*'Medal values'!$B$2/2
+ COUNTIFS('Official Medal Table'!$G:$G,'Each Gender Events'!$A7,'Official Medal Table'!$B:$B,'Each Gender Events'!B$1,'Official Medal Table'!$D:$D,"Mixed")*'Medal values'!$B$3/2</f>
        <v>1</v>
      </c>
      <c r="C7">
        <f>COUNTIFS('Official Medal Table'!$E:$E,'Each Gender Events'!$A7,'Official Medal Table'!$B:$B,'Each Gender Events'!C$1,'Official Medal Table'!$D:$D,'Each Gender Events'!C$2)*'Medal values'!$B$1
+ COUNTIFS('Official Medal Table'!$F:$F,'Each Gender Events'!$A7,'Official Medal Table'!$B:$B,'Each Gender Events'!C$1,'Official Medal Table'!$D:$D,'Each Gender Events'!C$2)*'Medal values'!$B$2
+ COUNTIFS('Official Medal Table'!$G:$G,'Each Gender Events'!$A7,'Official Medal Table'!$B:$B,'Each Gender Events'!C$1,'Official Medal Table'!$D:$D,'Each Gender Events'!C$2)*'Medal values'!$B$3
+ COUNTIFS('Official Medal Table'!$E:$E,'Each Gender Events'!$A7,'Official Medal Table'!$B:$B,'Each Gender Events'!C$1,'Official Medal Table'!$D:$D,"Mixed")*'Medal values'!$B$1/2
+ COUNTIFS('Official Medal Table'!$F:$F,'Each Gender Events'!$A7,'Official Medal Table'!$B:$B,'Each Gender Events'!C$1,'Official Medal Table'!$D:$D,"Mixed")*'Medal values'!$B$2/2
+ COUNTIFS('Official Medal Table'!$G:$G,'Each Gender Events'!$A7,'Official Medal Table'!$B:$B,'Each Gender Events'!C$1,'Official Medal Table'!$D:$D,"Mixed")*'Medal values'!$B$3/2</f>
        <v>0</v>
      </c>
      <c r="D7">
        <f>COUNTIFS('Official Medal Table'!$E:$E,'Each Gender Events'!$A7,'Official Medal Table'!$B:$B,'Each Gender Events'!D$1,'Official Medal Table'!$D:$D,'Each Gender Events'!D$2)*'Medal values'!$B$1
+ COUNTIFS('Official Medal Table'!$F:$F,'Each Gender Events'!$A7,'Official Medal Table'!$B:$B,'Each Gender Events'!D$1,'Official Medal Table'!$D:$D,'Each Gender Events'!D$2)*'Medal values'!$B$2
+ COUNTIFS('Official Medal Table'!$G:$G,'Each Gender Events'!$A7,'Official Medal Table'!$B:$B,'Each Gender Events'!D$1,'Official Medal Table'!$D:$D,'Each Gender Events'!D$2)*'Medal values'!$B$3
+ COUNTIFS('Official Medal Table'!$E:$E,'Each Gender Events'!$A7,'Official Medal Table'!$B:$B,'Each Gender Events'!D$1,'Official Medal Table'!$D:$D,"Mixed")*'Medal values'!$B$1/2
+ COUNTIFS('Official Medal Table'!$F:$F,'Each Gender Events'!$A7,'Official Medal Table'!$B:$B,'Each Gender Events'!D$1,'Official Medal Table'!$D:$D,"Mixed")*'Medal values'!$B$2/2
+ COUNTIFS('Official Medal Table'!$G:$G,'Each Gender Events'!$A7,'Official Medal Table'!$B:$B,'Each Gender Events'!D$1,'Official Medal Table'!$D:$D,"Mixed")*'Medal values'!$B$3/2</f>
        <v>0</v>
      </c>
      <c r="E7">
        <f>COUNTIFS('Official Medal Table'!$E:$E,'Each Gender Events'!$A7,'Official Medal Table'!$B:$B,'Each Gender Events'!E$1,'Official Medal Table'!$D:$D,'Each Gender Events'!E$2)*'Medal values'!$B$1
+ COUNTIFS('Official Medal Table'!$F:$F,'Each Gender Events'!$A7,'Official Medal Table'!$B:$B,'Each Gender Events'!E$1,'Official Medal Table'!$D:$D,'Each Gender Events'!E$2)*'Medal values'!$B$2
+ COUNTIFS('Official Medal Table'!$G:$G,'Each Gender Events'!$A7,'Official Medal Table'!$B:$B,'Each Gender Events'!E$1,'Official Medal Table'!$D:$D,'Each Gender Events'!E$2)*'Medal values'!$B$3
+ COUNTIFS('Official Medal Table'!$E:$E,'Each Gender Events'!$A7,'Official Medal Table'!$B:$B,'Each Gender Events'!E$1,'Official Medal Table'!$D:$D,"Mixed")*'Medal values'!$B$1/2
+ COUNTIFS('Official Medal Table'!$F:$F,'Each Gender Events'!$A7,'Official Medal Table'!$B:$B,'Each Gender Events'!E$1,'Official Medal Table'!$D:$D,"Mixed")*'Medal values'!$B$2/2
+ COUNTIFS('Official Medal Table'!$G:$G,'Each Gender Events'!$A7,'Official Medal Table'!$B:$B,'Each Gender Events'!E$1,'Official Medal Table'!$D:$D,"Mixed")*'Medal values'!$B$3/2</f>
        <v>0</v>
      </c>
      <c r="F7">
        <f>COUNTIFS('Official Medal Table'!$E:$E,'Each Gender Events'!$A7,'Official Medal Table'!$B:$B,'Each Gender Events'!F$1,'Official Medal Table'!$D:$D,'Each Gender Events'!F$2)*'Medal values'!$B$1
+ COUNTIFS('Official Medal Table'!$F:$F,'Each Gender Events'!$A7,'Official Medal Table'!$B:$B,'Each Gender Events'!F$1,'Official Medal Table'!$D:$D,'Each Gender Events'!F$2)*'Medal values'!$B$2
+ COUNTIFS('Official Medal Table'!$G:$G,'Each Gender Events'!$A7,'Official Medal Table'!$B:$B,'Each Gender Events'!F$1,'Official Medal Table'!$D:$D,'Each Gender Events'!F$2)*'Medal values'!$B$3
+ COUNTIFS('Official Medal Table'!$E:$E,'Each Gender Events'!$A7,'Official Medal Table'!$B:$B,'Each Gender Events'!F$1,'Official Medal Table'!$D:$D,"Mixed")*'Medal values'!$B$1/2
+ COUNTIFS('Official Medal Table'!$F:$F,'Each Gender Events'!$A7,'Official Medal Table'!$B:$B,'Each Gender Events'!F$1,'Official Medal Table'!$D:$D,"Mixed")*'Medal values'!$B$2/2
+ COUNTIFS('Official Medal Table'!$G:$G,'Each Gender Events'!$A7,'Official Medal Table'!$B:$B,'Each Gender Events'!F$1,'Official Medal Table'!$D:$D,"Mixed")*'Medal values'!$B$3/2</f>
        <v>0</v>
      </c>
      <c r="G7">
        <f>COUNTIFS('Official Medal Table'!$E:$E,'Each Gender Events'!$A7,'Official Medal Table'!$B:$B,'Each Gender Events'!G$1,'Official Medal Table'!$D:$D,'Each Gender Events'!G$2)*'Medal values'!$B$1
+ COUNTIFS('Official Medal Table'!$F:$F,'Each Gender Events'!$A7,'Official Medal Table'!$B:$B,'Each Gender Events'!G$1,'Official Medal Table'!$D:$D,'Each Gender Events'!G$2)*'Medal values'!$B$2
+ COUNTIFS('Official Medal Table'!$G:$G,'Each Gender Events'!$A7,'Official Medal Table'!$B:$B,'Each Gender Events'!G$1,'Official Medal Table'!$D:$D,'Each Gender Events'!G$2)*'Medal values'!$B$3
+ COUNTIFS('Official Medal Table'!$E:$E,'Each Gender Events'!$A7,'Official Medal Table'!$B:$B,'Each Gender Events'!G$1,'Official Medal Table'!$D:$D,"Mixed")*'Medal values'!$B$1/2
+ COUNTIFS('Official Medal Table'!$F:$F,'Each Gender Events'!$A7,'Official Medal Table'!$B:$B,'Each Gender Events'!G$1,'Official Medal Table'!$D:$D,"Mixed")*'Medal values'!$B$2/2
+ COUNTIFS('Official Medal Table'!$G:$G,'Each Gender Events'!$A7,'Official Medal Table'!$B:$B,'Each Gender Events'!G$1,'Official Medal Table'!$D:$D,"Mixed")*'Medal values'!$B$3/2</f>
        <v>0</v>
      </c>
      <c r="H7">
        <f>COUNTIFS('Official Medal Table'!$E:$E,'Each Gender Events'!$A7,'Official Medal Table'!$B:$B,'Each Gender Events'!H$1,'Official Medal Table'!$D:$D,'Each Gender Events'!H$2)*'Medal values'!$B$1
+ COUNTIFS('Official Medal Table'!$F:$F,'Each Gender Events'!$A7,'Official Medal Table'!$B:$B,'Each Gender Events'!H$1,'Official Medal Table'!$D:$D,'Each Gender Events'!H$2)*'Medal values'!$B$2
+ COUNTIFS('Official Medal Table'!$G:$G,'Each Gender Events'!$A7,'Official Medal Table'!$B:$B,'Each Gender Events'!H$1,'Official Medal Table'!$D:$D,'Each Gender Events'!H$2)*'Medal values'!$B$3
+ COUNTIFS('Official Medal Table'!$E:$E,'Each Gender Events'!$A7,'Official Medal Table'!$B:$B,'Each Gender Events'!H$1,'Official Medal Table'!$D:$D,"Mixed")*'Medal values'!$B$1/2
+ COUNTIFS('Official Medal Table'!$F:$F,'Each Gender Events'!$A7,'Official Medal Table'!$B:$B,'Each Gender Events'!H$1,'Official Medal Table'!$D:$D,"Mixed")*'Medal values'!$B$2/2
+ COUNTIFS('Official Medal Table'!$G:$G,'Each Gender Events'!$A7,'Official Medal Table'!$B:$B,'Each Gender Events'!H$1,'Official Medal Table'!$D:$D,"Mixed")*'Medal values'!$B$3/2</f>
        <v>1</v>
      </c>
      <c r="I7">
        <f>COUNTIFS('Official Medal Table'!$E:$E,'Each Gender Events'!$A7,'Official Medal Table'!$B:$B,'Each Gender Events'!I$1,'Official Medal Table'!$D:$D,'Each Gender Events'!I$2)*'Medal values'!$B$1
+ COUNTIFS('Official Medal Table'!$F:$F,'Each Gender Events'!$A7,'Official Medal Table'!$B:$B,'Each Gender Events'!I$1,'Official Medal Table'!$D:$D,'Each Gender Events'!I$2)*'Medal values'!$B$2
+ COUNTIFS('Official Medal Table'!$G:$G,'Each Gender Events'!$A7,'Official Medal Table'!$B:$B,'Each Gender Events'!I$1,'Official Medal Table'!$D:$D,'Each Gender Events'!I$2)*'Medal values'!$B$3
+ COUNTIFS('Official Medal Table'!$E:$E,'Each Gender Events'!$A7,'Official Medal Table'!$B:$B,'Each Gender Events'!I$1,'Official Medal Table'!$D:$D,"Mixed")*'Medal values'!$B$1/2
+ COUNTIFS('Official Medal Table'!$F:$F,'Each Gender Events'!$A7,'Official Medal Table'!$B:$B,'Each Gender Events'!I$1,'Official Medal Table'!$D:$D,"Mixed")*'Medal values'!$B$2/2
+ COUNTIFS('Official Medal Table'!$G:$G,'Each Gender Events'!$A7,'Official Medal Table'!$B:$B,'Each Gender Events'!I$1,'Official Medal Table'!$D:$D,"Mixed")*'Medal values'!$B$3/2</f>
        <v>1</v>
      </c>
      <c r="J7">
        <f>COUNTIFS('Official Medal Table'!$E:$E,'Each Gender Events'!$A7,'Official Medal Table'!$B:$B,'Each Gender Events'!J$1,'Official Medal Table'!$D:$D,'Each Gender Events'!J$2)*'Medal values'!$B$1
+ COUNTIFS('Official Medal Table'!$F:$F,'Each Gender Events'!$A7,'Official Medal Table'!$B:$B,'Each Gender Events'!J$1,'Official Medal Table'!$D:$D,'Each Gender Events'!J$2)*'Medal values'!$B$2
+ COUNTIFS('Official Medal Table'!$G:$G,'Each Gender Events'!$A7,'Official Medal Table'!$B:$B,'Each Gender Events'!J$1,'Official Medal Table'!$D:$D,'Each Gender Events'!J$2)*'Medal values'!$B$3
+ COUNTIFS('Official Medal Table'!$E:$E,'Each Gender Events'!$A7,'Official Medal Table'!$B:$B,'Each Gender Events'!J$1,'Official Medal Table'!$D:$D,"Mixed")*'Medal values'!$B$1/2
+ COUNTIFS('Official Medal Table'!$F:$F,'Each Gender Events'!$A7,'Official Medal Table'!$B:$B,'Each Gender Events'!J$1,'Official Medal Table'!$D:$D,"Mixed")*'Medal values'!$B$2/2
+ COUNTIFS('Official Medal Table'!$G:$G,'Each Gender Events'!$A7,'Official Medal Table'!$B:$B,'Each Gender Events'!J$1,'Official Medal Table'!$D:$D,"Mixed")*'Medal values'!$B$3/2</f>
        <v>0</v>
      </c>
      <c r="K7">
        <f>COUNTIFS('Official Medal Table'!$E:$E,'Each Gender Events'!$A7,'Official Medal Table'!$B:$B,'Each Gender Events'!K$1,'Official Medal Table'!$D:$D,'Each Gender Events'!K$2)*'Medal values'!$B$1
+ COUNTIFS('Official Medal Table'!$F:$F,'Each Gender Events'!$A7,'Official Medal Table'!$B:$B,'Each Gender Events'!K$1,'Official Medal Table'!$D:$D,'Each Gender Events'!K$2)*'Medal values'!$B$2
+ COUNTIFS('Official Medal Table'!$G:$G,'Each Gender Events'!$A7,'Official Medal Table'!$B:$B,'Each Gender Events'!K$1,'Official Medal Table'!$D:$D,'Each Gender Events'!K$2)*'Medal values'!$B$3
+ COUNTIFS('Official Medal Table'!$E:$E,'Each Gender Events'!$A7,'Official Medal Table'!$B:$B,'Each Gender Events'!K$1,'Official Medal Table'!$D:$D,"Mixed")*'Medal values'!$B$1/2
+ COUNTIFS('Official Medal Table'!$F:$F,'Each Gender Events'!$A7,'Official Medal Table'!$B:$B,'Each Gender Events'!K$1,'Official Medal Table'!$D:$D,"Mixed")*'Medal values'!$B$2/2
+ COUNTIFS('Official Medal Table'!$G:$G,'Each Gender Events'!$A7,'Official Medal Table'!$B:$B,'Each Gender Events'!K$1,'Official Medal Table'!$D:$D,"Mixed")*'Medal values'!$B$3/2</f>
        <v>0</v>
      </c>
      <c r="L7">
        <f>COUNTIFS('Official Medal Table'!$E:$E,'Each Gender Events'!$A7,'Official Medal Table'!$B:$B,'Each Gender Events'!L$1,'Official Medal Table'!$D:$D,'Each Gender Events'!L$2)*'Medal values'!$B$1
+ COUNTIFS('Official Medal Table'!$F:$F,'Each Gender Events'!$A7,'Official Medal Table'!$B:$B,'Each Gender Events'!L$1,'Official Medal Table'!$D:$D,'Each Gender Events'!L$2)*'Medal values'!$B$2
+ COUNTIFS('Official Medal Table'!$G:$G,'Each Gender Events'!$A7,'Official Medal Table'!$B:$B,'Each Gender Events'!L$1,'Official Medal Table'!$D:$D,'Each Gender Events'!L$2)*'Medal values'!$B$3
+ COUNTIFS('Official Medal Table'!$E:$E,'Each Gender Events'!$A7,'Official Medal Table'!$B:$B,'Each Gender Events'!L$1,'Official Medal Table'!$D:$D,"Mixed")*'Medal values'!$B$1/2
+ COUNTIFS('Official Medal Table'!$F:$F,'Each Gender Events'!$A7,'Official Medal Table'!$B:$B,'Each Gender Events'!L$1,'Official Medal Table'!$D:$D,"Mixed")*'Medal values'!$B$2/2
+ COUNTIFS('Official Medal Table'!$G:$G,'Each Gender Events'!$A7,'Official Medal Table'!$B:$B,'Each Gender Events'!L$1,'Official Medal Table'!$D:$D,"Mixed")*'Medal values'!$B$3/2</f>
        <v>1</v>
      </c>
      <c r="M7">
        <f>COUNTIFS('Official Medal Table'!$E:$E,'Each Gender Events'!$A7,'Official Medal Table'!$B:$B,'Each Gender Events'!M$1,'Official Medal Table'!$D:$D,'Each Gender Events'!M$2)*'Medal values'!$B$1
+ COUNTIFS('Official Medal Table'!$F:$F,'Each Gender Events'!$A7,'Official Medal Table'!$B:$B,'Each Gender Events'!M$1,'Official Medal Table'!$D:$D,'Each Gender Events'!M$2)*'Medal values'!$B$2
+ COUNTIFS('Official Medal Table'!$G:$G,'Each Gender Events'!$A7,'Official Medal Table'!$B:$B,'Each Gender Events'!M$1,'Official Medal Table'!$D:$D,'Each Gender Events'!M$2)*'Medal values'!$B$3
+ COUNTIFS('Official Medal Table'!$E:$E,'Each Gender Events'!$A7,'Official Medal Table'!$B:$B,'Each Gender Events'!M$1,'Official Medal Table'!$D:$D,"Mixed")*'Medal values'!$B$1/2
+ COUNTIFS('Official Medal Table'!$F:$F,'Each Gender Events'!$A7,'Official Medal Table'!$B:$B,'Each Gender Events'!M$1,'Official Medal Table'!$D:$D,"Mixed")*'Medal values'!$B$2/2
+ COUNTIFS('Official Medal Table'!$G:$G,'Each Gender Events'!$A7,'Official Medal Table'!$B:$B,'Each Gender Events'!M$1,'Official Medal Table'!$D:$D,"Mixed")*'Medal values'!$B$3/2</f>
        <v>0</v>
      </c>
      <c r="N7">
        <f>COUNTIFS('Official Medal Table'!$E:$E,'Each Gender Events'!$A7,'Official Medal Table'!$B:$B,'Each Gender Events'!N$1,'Official Medal Table'!$D:$D,'Each Gender Events'!N$2)*'Medal values'!$B$1
+ COUNTIFS('Official Medal Table'!$F:$F,'Each Gender Events'!$A7,'Official Medal Table'!$B:$B,'Each Gender Events'!N$1,'Official Medal Table'!$D:$D,'Each Gender Events'!N$2)*'Medal values'!$B$2
+ COUNTIFS('Official Medal Table'!$G:$G,'Each Gender Events'!$A7,'Official Medal Table'!$B:$B,'Each Gender Events'!N$1,'Official Medal Table'!$D:$D,'Each Gender Events'!N$2)*'Medal values'!$B$3
+ COUNTIFS('Official Medal Table'!$E:$E,'Each Gender Events'!$A7,'Official Medal Table'!$B:$B,'Each Gender Events'!N$1,'Official Medal Table'!$D:$D,"Mixed")*'Medal values'!$B$1/2
+ COUNTIFS('Official Medal Table'!$F:$F,'Each Gender Events'!$A7,'Official Medal Table'!$B:$B,'Each Gender Events'!N$1,'Official Medal Table'!$D:$D,"Mixed")*'Medal values'!$B$2/2
+ COUNTIFS('Official Medal Table'!$G:$G,'Each Gender Events'!$A7,'Official Medal Table'!$B:$B,'Each Gender Events'!N$1,'Official Medal Table'!$D:$D,"Mixed")*'Medal values'!$B$3/2</f>
        <v>0</v>
      </c>
      <c r="O7">
        <f>COUNTIFS('Official Medal Table'!$E:$E,'Each Gender Events'!$A7,'Official Medal Table'!$B:$B,'Each Gender Events'!O$1,'Official Medal Table'!$D:$D,'Each Gender Events'!O$2)*'Medal values'!$B$1
+ COUNTIFS('Official Medal Table'!$F:$F,'Each Gender Events'!$A7,'Official Medal Table'!$B:$B,'Each Gender Events'!O$1,'Official Medal Table'!$D:$D,'Each Gender Events'!O$2)*'Medal values'!$B$2
+ COUNTIFS('Official Medal Table'!$G:$G,'Each Gender Events'!$A7,'Official Medal Table'!$B:$B,'Each Gender Events'!O$1,'Official Medal Table'!$D:$D,'Each Gender Events'!O$2)*'Medal values'!$B$3
+ COUNTIFS('Official Medal Table'!$E:$E,'Each Gender Events'!$A7,'Official Medal Table'!$B:$B,'Each Gender Events'!O$1,'Official Medal Table'!$D:$D,"Mixed")*'Medal values'!$B$1/2
+ COUNTIFS('Official Medal Table'!$F:$F,'Each Gender Events'!$A7,'Official Medal Table'!$B:$B,'Each Gender Events'!O$1,'Official Medal Table'!$D:$D,"Mixed")*'Medal values'!$B$2/2
+ COUNTIFS('Official Medal Table'!$G:$G,'Each Gender Events'!$A7,'Official Medal Table'!$B:$B,'Each Gender Events'!O$1,'Official Medal Table'!$D:$D,"Mixed")*'Medal values'!$B$3/2</f>
        <v>0</v>
      </c>
      <c r="P7">
        <f>COUNTIFS('Official Medal Table'!$E:$E,'Each Gender Events'!$A7,'Official Medal Table'!$B:$B,'Each Gender Events'!P$1,'Official Medal Table'!$D:$D,'Each Gender Events'!P$2)*'Medal values'!$B$1
+ COUNTIFS('Official Medal Table'!$F:$F,'Each Gender Events'!$A7,'Official Medal Table'!$B:$B,'Each Gender Events'!P$1,'Official Medal Table'!$D:$D,'Each Gender Events'!P$2)*'Medal values'!$B$2
+ COUNTIFS('Official Medal Table'!$G:$G,'Each Gender Events'!$A7,'Official Medal Table'!$B:$B,'Each Gender Events'!P$1,'Official Medal Table'!$D:$D,'Each Gender Events'!P$2)*'Medal values'!$B$3
+ COUNTIFS('Official Medal Table'!$E:$E,'Each Gender Events'!$A7,'Official Medal Table'!$B:$B,'Each Gender Events'!P$1,'Official Medal Table'!$D:$D,"Mixed")*'Medal values'!$B$1/2
+ COUNTIFS('Official Medal Table'!$F:$F,'Each Gender Events'!$A7,'Official Medal Table'!$B:$B,'Each Gender Events'!P$1,'Official Medal Table'!$D:$D,"Mixed")*'Medal values'!$B$2/2
+ COUNTIFS('Official Medal Table'!$G:$G,'Each Gender Events'!$A7,'Official Medal Table'!$B:$B,'Each Gender Events'!P$1,'Official Medal Table'!$D:$D,"Mixed")*'Medal values'!$B$3/2</f>
        <v>0</v>
      </c>
      <c r="Q7">
        <f>COUNTIFS('Official Medal Table'!$E:$E,'Each Gender Events'!$A7,'Official Medal Table'!$B:$B,'Each Gender Events'!Q$1,'Official Medal Table'!$D:$D,'Each Gender Events'!Q$2)*'Medal values'!$B$1
+ COUNTIFS('Official Medal Table'!$F:$F,'Each Gender Events'!$A7,'Official Medal Table'!$B:$B,'Each Gender Events'!Q$1,'Official Medal Table'!$D:$D,'Each Gender Events'!Q$2)*'Medal values'!$B$2
+ COUNTIFS('Official Medal Table'!$G:$G,'Each Gender Events'!$A7,'Official Medal Table'!$B:$B,'Each Gender Events'!Q$1,'Official Medal Table'!$D:$D,'Each Gender Events'!Q$2)*'Medal values'!$B$3
+ COUNTIFS('Official Medal Table'!$E:$E,'Each Gender Events'!$A7,'Official Medal Table'!$B:$B,'Each Gender Events'!Q$1,'Official Medal Table'!$D:$D,"Mixed")*'Medal values'!$B$1/2
+ COUNTIFS('Official Medal Table'!$F:$F,'Each Gender Events'!$A7,'Official Medal Table'!$B:$B,'Each Gender Events'!Q$1,'Official Medal Table'!$D:$D,"Mixed")*'Medal values'!$B$2/2
+ COUNTIFS('Official Medal Table'!$G:$G,'Each Gender Events'!$A7,'Official Medal Table'!$B:$B,'Each Gender Events'!Q$1,'Official Medal Table'!$D:$D,"Mixed")*'Medal values'!$B$3/2</f>
        <v>0</v>
      </c>
      <c r="R7">
        <f>COUNTIFS('Official Medal Table'!$E:$E,'Each Gender Events'!$A7,'Official Medal Table'!$B:$B,'Each Gender Events'!R$1,'Official Medal Table'!$D:$D,'Each Gender Events'!R$2)*'Medal values'!$B$1
+ COUNTIFS('Official Medal Table'!$F:$F,'Each Gender Events'!$A7,'Official Medal Table'!$B:$B,'Each Gender Events'!R$1,'Official Medal Table'!$D:$D,'Each Gender Events'!R$2)*'Medal values'!$B$2
+ COUNTIFS('Official Medal Table'!$G:$G,'Each Gender Events'!$A7,'Official Medal Table'!$B:$B,'Each Gender Events'!R$1,'Official Medal Table'!$D:$D,'Each Gender Events'!R$2)*'Medal values'!$B$3
+ COUNTIFS('Official Medal Table'!$E:$E,'Each Gender Events'!$A7,'Official Medal Table'!$B:$B,'Each Gender Events'!R$1,'Official Medal Table'!$D:$D,"Mixed")*'Medal values'!$B$1/2
+ COUNTIFS('Official Medal Table'!$F:$F,'Each Gender Events'!$A7,'Official Medal Table'!$B:$B,'Each Gender Events'!R$1,'Official Medal Table'!$D:$D,"Mixed")*'Medal values'!$B$2/2
+ COUNTIFS('Official Medal Table'!$G:$G,'Each Gender Events'!$A7,'Official Medal Table'!$B:$B,'Each Gender Events'!R$1,'Official Medal Table'!$D:$D,"Mixed")*'Medal values'!$B$3/2</f>
        <v>2.5000010000000001</v>
      </c>
      <c r="S7">
        <f>COUNTIFS('Official Medal Table'!$E:$E,'Each Gender Events'!$A7,'Official Medal Table'!$B:$B,'Each Gender Events'!S$1,'Official Medal Table'!$D:$D,'Each Gender Events'!S$2)*'Medal values'!$B$1
+ COUNTIFS('Official Medal Table'!$F:$F,'Each Gender Events'!$A7,'Official Medal Table'!$B:$B,'Each Gender Events'!S$1,'Official Medal Table'!$D:$D,'Each Gender Events'!S$2)*'Medal values'!$B$2
+ COUNTIFS('Official Medal Table'!$G:$G,'Each Gender Events'!$A7,'Official Medal Table'!$B:$B,'Each Gender Events'!S$1,'Official Medal Table'!$D:$D,'Each Gender Events'!S$2)*'Medal values'!$B$3
+ COUNTIFS('Official Medal Table'!$E:$E,'Each Gender Events'!$A7,'Official Medal Table'!$B:$B,'Each Gender Events'!S$1,'Official Medal Table'!$D:$D,"Mixed")*'Medal values'!$B$1/2
+ COUNTIFS('Official Medal Table'!$F:$F,'Each Gender Events'!$A7,'Official Medal Table'!$B:$B,'Each Gender Events'!S$1,'Official Medal Table'!$D:$D,"Mixed")*'Medal values'!$B$2/2
+ COUNTIFS('Official Medal Table'!$G:$G,'Each Gender Events'!$A7,'Official Medal Table'!$B:$B,'Each Gender Events'!S$1,'Official Medal Table'!$D:$D,"Mixed")*'Medal values'!$B$3/2</f>
        <v>1.5</v>
      </c>
      <c r="T7">
        <f>COUNTIFS('Official Medal Table'!$E:$E,'Each Gender Events'!$A7,'Official Medal Table'!$B:$B,'Each Gender Events'!T$1,'Official Medal Table'!$D:$D,'Each Gender Events'!T$2)*'Medal values'!$B$1
+ COUNTIFS('Official Medal Table'!$F:$F,'Each Gender Events'!$A7,'Official Medal Table'!$B:$B,'Each Gender Events'!T$1,'Official Medal Table'!$D:$D,'Each Gender Events'!T$2)*'Medal values'!$B$2
+ COUNTIFS('Official Medal Table'!$G:$G,'Each Gender Events'!$A7,'Official Medal Table'!$B:$B,'Each Gender Events'!T$1,'Official Medal Table'!$D:$D,'Each Gender Events'!T$2)*'Medal values'!$B$3
+ COUNTIFS('Official Medal Table'!$E:$E,'Each Gender Events'!$A7,'Official Medal Table'!$B:$B,'Each Gender Events'!T$1,'Official Medal Table'!$D:$D,"Mixed")*'Medal values'!$B$1/2
+ COUNTIFS('Official Medal Table'!$F:$F,'Each Gender Events'!$A7,'Official Medal Table'!$B:$B,'Each Gender Events'!T$1,'Official Medal Table'!$D:$D,"Mixed")*'Medal values'!$B$2/2
+ COUNTIFS('Official Medal Table'!$G:$G,'Each Gender Events'!$A7,'Official Medal Table'!$B:$B,'Each Gender Events'!T$1,'Official Medal Table'!$D:$D,"Mixed")*'Medal values'!$B$3/2</f>
        <v>5.5000020000000003</v>
      </c>
      <c r="U7">
        <f>COUNTIFS('Official Medal Table'!$E:$E,'Each Gender Events'!$A7,'Official Medal Table'!$B:$B,'Each Gender Events'!U$1,'Official Medal Table'!$D:$D,'Each Gender Events'!U$2)*'Medal values'!$B$1
+ COUNTIFS('Official Medal Table'!$F:$F,'Each Gender Events'!$A7,'Official Medal Table'!$B:$B,'Each Gender Events'!U$1,'Official Medal Table'!$D:$D,'Each Gender Events'!U$2)*'Medal values'!$B$2
+ COUNTIFS('Official Medal Table'!$G:$G,'Each Gender Events'!$A7,'Official Medal Table'!$B:$B,'Each Gender Events'!U$1,'Official Medal Table'!$D:$D,'Each Gender Events'!U$2)*'Medal values'!$B$3
+ COUNTIFS('Official Medal Table'!$E:$E,'Each Gender Events'!$A7,'Official Medal Table'!$B:$B,'Each Gender Events'!U$1,'Official Medal Table'!$D:$D,"Mixed")*'Medal values'!$B$1/2
+ COUNTIFS('Official Medal Table'!$F:$F,'Each Gender Events'!$A7,'Official Medal Table'!$B:$B,'Each Gender Events'!U$1,'Official Medal Table'!$D:$D,"Mixed")*'Medal values'!$B$2/2
+ COUNTIFS('Official Medal Table'!$G:$G,'Each Gender Events'!$A7,'Official Medal Table'!$B:$B,'Each Gender Events'!U$1,'Official Medal Table'!$D:$D,"Mixed")*'Medal values'!$B$3/2</f>
        <v>3.0009999999999999</v>
      </c>
      <c r="V7">
        <f>COUNTIFS('Official Medal Table'!$E:$E,'Each Gender Events'!$A7,'Official Medal Table'!$B:$B,'Each Gender Events'!V$1,'Official Medal Table'!$D:$D,'Each Gender Events'!V$2)*'Medal values'!$B$1
+ COUNTIFS('Official Medal Table'!$F:$F,'Each Gender Events'!$A7,'Official Medal Table'!$B:$B,'Each Gender Events'!V$1,'Official Medal Table'!$D:$D,'Each Gender Events'!V$2)*'Medal values'!$B$2
+ COUNTIFS('Official Medal Table'!$G:$G,'Each Gender Events'!$A7,'Official Medal Table'!$B:$B,'Each Gender Events'!V$1,'Official Medal Table'!$D:$D,'Each Gender Events'!V$2)*'Medal values'!$B$3
+ COUNTIFS('Official Medal Table'!$E:$E,'Each Gender Events'!$A7,'Official Medal Table'!$B:$B,'Each Gender Events'!V$1,'Official Medal Table'!$D:$D,"Mixed")*'Medal values'!$B$1/2
+ COUNTIFS('Official Medal Table'!$F:$F,'Each Gender Events'!$A7,'Official Medal Table'!$B:$B,'Each Gender Events'!V$1,'Official Medal Table'!$D:$D,"Mixed")*'Medal values'!$B$2/2
+ COUNTIFS('Official Medal Table'!$G:$G,'Each Gender Events'!$A7,'Official Medal Table'!$B:$B,'Each Gender Events'!V$1,'Official Medal Table'!$D:$D,"Mixed")*'Medal values'!$B$3/2</f>
        <v>0</v>
      </c>
      <c r="W7">
        <f>COUNTIFS('Official Medal Table'!$E:$E,'Each Gender Events'!$A7,'Official Medal Table'!$B:$B,'Each Gender Events'!W$1,'Official Medal Table'!$D:$D,'Each Gender Events'!W$2)*'Medal values'!$B$1
+ COUNTIFS('Official Medal Table'!$F:$F,'Each Gender Events'!$A7,'Official Medal Table'!$B:$B,'Each Gender Events'!W$1,'Official Medal Table'!$D:$D,'Each Gender Events'!W$2)*'Medal values'!$B$2
+ COUNTIFS('Official Medal Table'!$G:$G,'Each Gender Events'!$A7,'Official Medal Table'!$B:$B,'Each Gender Events'!W$1,'Official Medal Table'!$D:$D,'Each Gender Events'!W$2)*'Medal values'!$B$3
+ COUNTIFS('Official Medal Table'!$E:$E,'Each Gender Events'!$A7,'Official Medal Table'!$B:$B,'Each Gender Events'!W$1,'Official Medal Table'!$D:$D,"Mixed")*'Medal values'!$B$1/2
+ COUNTIFS('Official Medal Table'!$F:$F,'Each Gender Events'!$A7,'Official Medal Table'!$B:$B,'Each Gender Events'!W$1,'Official Medal Table'!$D:$D,"Mixed")*'Medal values'!$B$2/2
+ COUNTIFS('Official Medal Table'!$G:$G,'Each Gender Events'!$A7,'Official Medal Table'!$B:$B,'Each Gender Events'!W$1,'Official Medal Table'!$D:$D,"Mixed")*'Medal values'!$B$3/2</f>
        <v>0</v>
      </c>
      <c r="X7">
        <f>COUNTIFS('Official Medal Table'!$E:$E,'Each Gender Events'!$A7,'Official Medal Table'!$B:$B,'Each Gender Events'!X$1,'Official Medal Table'!$D:$D,'Each Gender Events'!X$2)*'Medal values'!$B$1
+ COUNTIFS('Official Medal Table'!$F:$F,'Each Gender Events'!$A7,'Official Medal Table'!$B:$B,'Each Gender Events'!X$1,'Official Medal Table'!$D:$D,'Each Gender Events'!X$2)*'Medal values'!$B$2
+ COUNTIFS('Official Medal Table'!$G:$G,'Each Gender Events'!$A7,'Official Medal Table'!$B:$B,'Each Gender Events'!X$1,'Official Medal Table'!$D:$D,'Each Gender Events'!X$2)*'Medal values'!$B$3
+ COUNTIFS('Official Medal Table'!$E:$E,'Each Gender Events'!$A7,'Official Medal Table'!$B:$B,'Each Gender Events'!X$1,'Official Medal Table'!$D:$D,"Mixed")*'Medal values'!$B$1/2
+ COUNTIFS('Official Medal Table'!$F:$F,'Each Gender Events'!$A7,'Official Medal Table'!$B:$B,'Each Gender Events'!X$1,'Official Medal Table'!$D:$D,"Mixed")*'Medal values'!$B$2/2
+ COUNTIFS('Official Medal Table'!$G:$G,'Each Gender Events'!$A7,'Official Medal Table'!$B:$B,'Each Gender Events'!X$1,'Official Medal Table'!$D:$D,"Mixed")*'Medal values'!$B$3/2</f>
        <v>0</v>
      </c>
      <c r="Y7">
        <f>COUNTIFS('Official Medal Table'!$E:$E,'Each Gender Events'!$A7,'Official Medal Table'!$B:$B,'Each Gender Events'!Y$1,'Official Medal Table'!$D:$D,'Each Gender Events'!Y$2)*'Medal values'!$B$1
+ COUNTIFS('Official Medal Table'!$F:$F,'Each Gender Events'!$A7,'Official Medal Table'!$B:$B,'Each Gender Events'!Y$1,'Official Medal Table'!$D:$D,'Each Gender Events'!Y$2)*'Medal values'!$B$2
+ COUNTIFS('Official Medal Table'!$G:$G,'Each Gender Events'!$A7,'Official Medal Table'!$B:$B,'Each Gender Events'!Y$1,'Official Medal Table'!$D:$D,'Each Gender Events'!Y$2)*'Medal values'!$B$3
+ COUNTIFS('Official Medal Table'!$E:$E,'Each Gender Events'!$A7,'Official Medal Table'!$B:$B,'Each Gender Events'!Y$1,'Official Medal Table'!$D:$D,"Mixed")*'Medal values'!$B$1/2
+ COUNTIFS('Official Medal Table'!$F:$F,'Each Gender Events'!$A7,'Official Medal Table'!$B:$B,'Each Gender Events'!Y$1,'Official Medal Table'!$D:$D,"Mixed")*'Medal values'!$B$2/2
+ COUNTIFS('Official Medal Table'!$G:$G,'Each Gender Events'!$A7,'Official Medal Table'!$B:$B,'Each Gender Events'!Y$1,'Official Medal Table'!$D:$D,"Mixed")*'Medal values'!$B$3/2</f>
        <v>0</v>
      </c>
      <c r="Z7">
        <f>COUNTIFS('Official Medal Table'!$E:$E,'Each Gender Events'!$A7,'Official Medal Table'!$B:$B,'Each Gender Events'!Z$1,'Official Medal Table'!$D:$D,'Each Gender Events'!Z$2)*'Medal values'!$B$1
+ COUNTIFS('Official Medal Table'!$F:$F,'Each Gender Events'!$A7,'Official Medal Table'!$B:$B,'Each Gender Events'!Z$1,'Official Medal Table'!$D:$D,'Each Gender Events'!Z$2)*'Medal values'!$B$2
+ COUNTIFS('Official Medal Table'!$G:$G,'Each Gender Events'!$A7,'Official Medal Table'!$B:$B,'Each Gender Events'!Z$1,'Official Medal Table'!$D:$D,'Each Gender Events'!Z$2)*'Medal values'!$B$3
+ COUNTIFS('Official Medal Table'!$E:$E,'Each Gender Events'!$A7,'Official Medal Table'!$B:$B,'Each Gender Events'!Z$1,'Official Medal Table'!$D:$D,"Mixed")*'Medal values'!$B$1/2
+ COUNTIFS('Official Medal Table'!$F:$F,'Each Gender Events'!$A7,'Official Medal Table'!$B:$B,'Each Gender Events'!Z$1,'Official Medal Table'!$D:$D,"Mixed")*'Medal values'!$B$2/2
+ COUNTIFS('Official Medal Table'!$G:$G,'Each Gender Events'!$A7,'Official Medal Table'!$B:$B,'Each Gender Events'!Z$1,'Official Medal Table'!$D:$D,"Mixed")*'Medal values'!$B$3/2</f>
        <v>0</v>
      </c>
      <c r="AA7">
        <f>COUNTIFS('Official Medal Table'!$E:$E,'Each Gender Events'!$A7,'Official Medal Table'!$B:$B,'Each Gender Events'!AA$1,'Official Medal Table'!$D:$D,'Each Gender Events'!AA$2)*'Medal values'!$B$1
+ COUNTIFS('Official Medal Table'!$F:$F,'Each Gender Events'!$A7,'Official Medal Table'!$B:$B,'Each Gender Events'!AA$1,'Official Medal Table'!$D:$D,'Each Gender Events'!AA$2)*'Medal values'!$B$2
+ COUNTIFS('Official Medal Table'!$G:$G,'Each Gender Events'!$A7,'Official Medal Table'!$B:$B,'Each Gender Events'!AA$1,'Official Medal Table'!$D:$D,'Each Gender Events'!AA$2)*'Medal values'!$B$3
+ COUNTIFS('Official Medal Table'!$E:$E,'Each Gender Events'!$A7,'Official Medal Table'!$B:$B,'Each Gender Events'!AA$1,'Official Medal Table'!$D:$D,"Mixed")*'Medal values'!$B$1/2
+ COUNTIFS('Official Medal Table'!$F:$F,'Each Gender Events'!$A7,'Official Medal Table'!$B:$B,'Each Gender Events'!AA$1,'Official Medal Table'!$D:$D,"Mixed")*'Medal values'!$B$2/2
+ COUNTIFS('Official Medal Table'!$G:$G,'Each Gender Events'!$A7,'Official Medal Table'!$B:$B,'Each Gender Events'!AA$1,'Official Medal Table'!$D:$D,"Mixed")*'Medal values'!$B$3/2</f>
        <v>1</v>
      </c>
      <c r="AB7">
        <f>COUNTIFS('Official Medal Table'!$E:$E,'Each Gender Events'!$A7,'Official Medal Table'!$B:$B,'Each Gender Events'!AB$1,'Official Medal Table'!$D:$D,'Each Gender Events'!AB$2)*'Medal values'!$B$1
+ COUNTIFS('Official Medal Table'!$F:$F,'Each Gender Events'!$A7,'Official Medal Table'!$B:$B,'Each Gender Events'!AB$1,'Official Medal Table'!$D:$D,'Each Gender Events'!AB$2)*'Medal values'!$B$2
+ COUNTIFS('Official Medal Table'!$G:$G,'Each Gender Events'!$A7,'Official Medal Table'!$B:$B,'Each Gender Events'!AB$1,'Official Medal Table'!$D:$D,'Each Gender Events'!AB$2)*'Medal values'!$B$3
+ COUNTIFS('Official Medal Table'!$E:$E,'Each Gender Events'!$A7,'Official Medal Table'!$B:$B,'Each Gender Events'!AB$1,'Official Medal Table'!$D:$D,"Mixed")*'Medal values'!$B$1/2
+ COUNTIFS('Official Medal Table'!$F:$F,'Each Gender Events'!$A7,'Official Medal Table'!$B:$B,'Each Gender Events'!AB$1,'Official Medal Table'!$D:$D,"Mixed")*'Medal values'!$B$2/2
+ COUNTIFS('Official Medal Table'!$G:$G,'Each Gender Events'!$A7,'Official Medal Table'!$B:$B,'Each Gender Events'!AB$1,'Official Medal Table'!$D:$D,"Mixed")*'Medal values'!$B$3/2</f>
        <v>0</v>
      </c>
      <c r="AC7">
        <f>COUNTIFS('Official Medal Table'!$E:$E,'Each Gender Events'!$A7,'Official Medal Table'!$B:$B,'Each Gender Events'!AC$1,'Official Medal Table'!$D:$D,'Each Gender Events'!AC$2)*'Medal values'!$B$1
+ COUNTIFS('Official Medal Table'!$F:$F,'Each Gender Events'!$A7,'Official Medal Table'!$B:$B,'Each Gender Events'!AC$1,'Official Medal Table'!$D:$D,'Each Gender Events'!AC$2)*'Medal values'!$B$2
+ COUNTIFS('Official Medal Table'!$G:$G,'Each Gender Events'!$A7,'Official Medal Table'!$B:$B,'Each Gender Events'!AC$1,'Official Medal Table'!$D:$D,'Each Gender Events'!AC$2)*'Medal values'!$B$3
+ COUNTIFS('Official Medal Table'!$E:$E,'Each Gender Events'!$A7,'Official Medal Table'!$B:$B,'Each Gender Events'!AC$1,'Official Medal Table'!$D:$D,"Mixed")*'Medal values'!$B$1/2
+ COUNTIFS('Official Medal Table'!$F:$F,'Each Gender Events'!$A7,'Official Medal Table'!$B:$B,'Each Gender Events'!AC$1,'Official Medal Table'!$D:$D,"Mixed")*'Medal values'!$B$2/2
+ COUNTIFS('Official Medal Table'!$G:$G,'Each Gender Events'!$A7,'Official Medal Table'!$B:$B,'Each Gender Events'!AC$1,'Official Medal Table'!$D:$D,"Mixed")*'Medal values'!$B$3/2</f>
        <v>6.0010010000000005</v>
      </c>
      <c r="AD7">
        <f>COUNTIFS('Official Medal Table'!$E:$E,'Each Gender Events'!$A7,'Official Medal Table'!$B:$B,'Each Gender Events'!AD$1,'Official Medal Table'!$D:$D,'Each Gender Events'!AD$2)*'Medal values'!$B$1
+ COUNTIFS('Official Medal Table'!$F:$F,'Each Gender Events'!$A7,'Official Medal Table'!$B:$B,'Each Gender Events'!AD$1,'Official Medal Table'!$D:$D,'Each Gender Events'!AD$2)*'Medal values'!$B$2
+ COUNTIFS('Official Medal Table'!$G:$G,'Each Gender Events'!$A7,'Official Medal Table'!$B:$B,'Each Gender Events'!AD$1,'Official Medal Table'!$D:$D,'Each Gender Events'!AD$2)*'Medal values'!$B$3
+ COUNTIFS('Official Medal Table'!$E:$E,'Each Gender Events'!$A7,'Official Medal Table'!$B:$B,'Each Gender Events'!AD$1,'Official Medal Table'!$D:$D,"Mixed")*'Medal values'!$B$1/2
+ COUNTIFS('Official Medal Table'!$F:$F,'Each Gender Events'!$A7,'Official Medal Table'!$B:$B,'Each Gender Events'!AD$1,'Official Medal Table'!$D:$D,"Mixed")*'Medal values'!$B$2/2
+ COUNTIFS('Official Medal Table'!$G:$G,'Each Gender Events'!$A7,'Official Medal Table'!$B:$B,'Each Gender Events'!AD$1,'Official Medal Table'!$D:$D,"Mixed")*'Medal values'!$B$3/2</f>
        <v>0</v>
      </c>
      <c r="AE7">
        <f>COUNTIFS('Official Medal Table'!$E:$E,'Each Gender Events'!$A7,'Official Medal Table'!$B:$B,'Each Gender Events'!AE$1,'Official Medal Table'!$D:$D,'Each Gender Events'!AE$2)*'Medal values'!$B$1
+ COUNTIFS('Official Medal Table'!$F:$F,'Each Gender Events'!$A7,'Official Medal Table'!$B:$B,'Each Gender Events'!AE$1,'Official Medal Table'!$D:$D,'Each Gender Events'!AE$2)*'Medal values'!$B$2
+ COUNTIFS('Official Medal Table'!$G:$G,'Each Gender Events'!$A7,'Official Medal Table'!$B:$B,'Each Gender Events'!AE$1,'Official Medal Table'!$D:$D,'Each Gender Events'!AE$2)*'Medal values'!$B$3
+ COUNTIFS('Official Medal Table'!$E:$E,'Each Gender Events'!$A7,'Official Medal Table'!$B:$B,'Each Gender Events'!AE$1,'Official Medal Table'!$D:$D,"Mixed")*'Medal values'!$B$1/2
+ COUNTIFS('Official Medal Table'!$F:$F,'Each Gender Events'!$A7,'Official Medal Table'!$B:$B,'Each Gender Events'!AE$1,'Official Medal Table'!$D:$D,"Mixed")*'Medal values'!$B$2/2
+ COUNTIFS('Official Medal Table'!$G:$G,'Each Gender Events'!$A7,'Official Medal Table'!$B:$B,'Each Gender Events'!AE$1,'Official Medal Table'!$D:$D,"Mixed")*'Medal values'!$B$3/2</f>
        <v>0</v>
      </c>
      <c r="AF7">
        <f>COUNTIFS('Official Medal Table'!$E:$E,'Each Gender Events'!$A7,'Official Medal Table'!$B:$B,'Each Gender Events'!AF$1,'Official Medal Table'!$D:$D,'Each Gender Events'!AF$2)*'Medal values'!$B$1
+ COUNTIFS('Official Medal Table'!$F:$F,'Each Gender Events'!$A7,'Official Medal Table'!$B:$B,'Each Gender Events'!AF$1,'Official Medal Table'!$D:$D,'Each Gender Events'!AF$2)*'Medal values'!$B$2
+ COUNTIFS('Official Medal Table'!$G:$G,'Each Gender Events'!$A7,'Official Medal Table'!$B:$B,'Each Gender Events'!AF$1,'Official Medal Table'!$D:$D,'Each Gender Events'!AF$2)*'Medal values'!$B$3
+ COUNTIFS('Official Medal Table'!$E:$E,'Each Gender Events'!$A7,'Official Medal Table'!$B:$B,'Each Gender Events'!AF$1,'Official Medal Table'!$D:$D,"Mixed")*'Medal values'!$B$1/2
+ COUNTIFS('Official Medal Table'!$F:$F,'Each Gender Events'!$A7,'Official Medal Table'!$B:$B,'Each Gender Events'!AF$1,'Official Medal Table'!$D:$D,"Mixed")*'Medal values'!$B$2/2
+ COUNTIFS('Official Medal Table'!$G:$G,'Each Gender Events'!$A7,'Official Medal Table'!$B:$B,'Each Gender Events'!AF$1,'Official Medal Table'!$D:$D,"Mixed")*'Medal values'!$B$3/2</f>
        <v>0.5</v>
      </c>
      <c r="AG7">
        <f>COUNTIFS('Official Medal Table'!$E:$E,'Each Gender Events'!$A7,'Official Medal Table'!$B:$B,'Each Gender Events'!AG$1,'Official Medal Table'!$D:$D,'Each Gender Events'!AG$2)*'Medal values'!$B$1
+ COUNTIFS('Official Medal Table'!$F:$F,'Each Gender Events'!$A7,'Official Medal Table'!$B:$B,'Each Gender Events'!AG$1,'Official Medal Table'!$D:$D,'Each Gender Events'!AG$2)*'Medal values'!$B$2
+ COUNTIFS('Official Medal Table'!$G:$G,'Each Gender Events'!$A7,'Official Medal Table'!$B:$B,'Each Gender Events'!AG$1,'Official Medal Table'!$D:$D,'Each Gender Events'!AG$2)*'Medal values'!$B$3
+ COUNTIFS('Official Medal Table'!$E:$E,'Each Gender Events'!$A7,'Official Medal Table'!$B:$B,'Each Gender Events'!AG$1,'Official Medal Table'!$D:$D,"Mixed")*'Medal values'!$B$1/2
+ COUNTIFS('Official Medal Table'!$F:$F,'Each Gender Events'!$A7,'Official Medal Table'!$B:$B,'Each Gender Events'!AG$1,'Official Medal Table'!$D:$D,"Mixed")*'Medal values'!$B$2/2
+ COUNTIFS('Official Medal Table'!$G:$G,'Each Gender Events'!$A7,'Official Medal Table'!$B:$B,'Each Gender Events'!AG$1,'Official Medal Table'!$D:$D,"Mixed")*'Medal values'!$B$3/2</f>
        <v>1.5</v>
      </c>
      <c r="AH7">
        <f>COUNTIFS('Official Medal Table'!$E:$E,'Each Gender Events'!$A7,'Official Medal Table'!$B:$B,'Each Gender Events'!AH$1,'Official Medal Table'!$D:$D,'Each Gender Events'!AH$2)*'Medal values'!$B$1
+ COUNTIFS('Official Medal Table'!$F:$F,'Each Gender Events'!$A7,'Official Medal Table'!$B:$B,'Each Gender Events'!AH$1,'Official Medal Table'!$D:$D,'Each Gender Events'!AH$2)*'Medal values'!$B$2
+ COUNTIFS('Official Medal Table'!$G:$G,'Each Gender Events'!$A7,'Official Medal Table'!$B:$B,'Each Gender Events'!AH$1,'Official Medal Table'!$D:$D,'Each Gender Events'!AH$2)*'Medal values'!$B$3
+ COUNTIFS('Official Medal Table'!$E:$E,'Each Gender Events'!$A7,'Official Medal Table'!$B:$B,'Each Gender Events'!AH$1,'Official Medal Table'!$D:$D,"Mixed")*'Medal values'!$B$1/2
+ COUNTIFS('Official Medal Table'!$F:$F,'Each Gender Events'!$A7,'Official Medal Table'!$B:$B,'Each Gender Events'!AH$1,'Official Medal Table'!$D:$D,"Mixed")*'Medal values'!$B$2/2
+ COUNTIFS('Official Medal Table'!$G:$G,'Each Gender Events'!$A7,'Official Medal Table'!$B:$B,'Each Gender Events'!AH$1,'Official Medal Table'!$D:$D,"Mixed")*'Medal values'!$B$3/2</f>
        <v>0.5</v>
      </c>
      <c r="AI7">
        <f>COUNTIFS('Official Medal Table'!$E:$E,'Each Gender Events'!$A7,'Official Medal Table'!$B:$B,'Each Gender Events'!AI$1,'Official Medal Table'!$D:$D,'Each Gender Events'!AI$2)*'Medal values'!$B$1
+ COUNTIFS('Official Medal Table'!$F:$F,'Each Gender Events'!$A7,'Official Medal Table'!$B:$B,'Each Gender Events'!AI$1,'Official Medal Table'!$D:$D,'Each Gender Events'!AI$2)*'Medal values'!$B$2
+ COUNTIFS('Official Medal Table'!$G:$G,'Each Gender Events'!$A7,'Official Medal Table'!$B:$B,'Each Gender Events'!AI$1,'Official Medal Table'!$D:$D,'Each Gender Events'!AI$2)*'Medal values'!$B$3
+ COUNTIFS('Official Medal Table'!$E:$E,'Each Gender Events'!$A7,'Official Medal Table'!$B:$B,'Each Gender Events'!AI$1,'Official Medal Table'!$D:$D,"Mixed")*'Medal values'!$B$1/2
+ COUNTIFS('Official Medal Table'!$F:$F,'Each Gender Events'!$A7,'Official Medal Table'!$B:$B,'Each Gender Events'!AI$1,'Official Medal Table'!$D:$D,"Mixed")*'Medal values'!$B$2/2
+ COUNTIFS('Official Medal Table'!$G:$G,'Each Gender Events'!$A7,'Official Medal Table'!$B:$B,'Each Gender Events'!AI$1,'Official Medal Table'!$D:$D,"Mixed")*'Medal values'!$B$3/2</f>
        <v>1.5</v>
      </c>
      <c r="AJ7">
        <f>COUNTIFS('Official Medal Table'!$E:$E,'Each Gender Events'!$A7,'Official Medal Table'!$B:$B,'Each Gender Events'!AJ$1,'Official Medal Table'!$D:$D,'Each Gender Events'!AJ$2)*'Medal values'!$B$1
+ COUNTIFS('Official Medal Table'!$F:$F,'Each Gender Events'!$A7,'Official Medal Table'!$B:$B,'Each Gender Events'!AJ$1,'Official Medal Table'!$D:$D,'Each Gender Events'!AJ$2)*'Medal values'!$B$2
+ COUNTIFS('Official Medal Table'!$G:$G,'Each Gender Events'!$A7,'Official Medal Table'!$B:$B,'Each Gender Events'!AJ$1,'Official Medal Table'!$D:$D,'Each Gender Events'!AJ$2)*'Medal values'!$B$3
+ COUNTIFS('Official Medal Table'!$E:$E,'Each Gender Events'!$A7,'Official Medal Table'!$B:$B,'Each Gender Events'!AJ$1,'Official Medal Table'!$D:$D,"Mixed")*'Medal values'!$B$1/2
+ COUNTIFS('Official Medal Table'!$F:$F,'Each Gender Events'!$A7,'Official Medal Table'!$B:$B,'Each Gender Events'!AJ$1,'Official Medal Table'!$D:$D,"Mixed")*'Medal values'!$B$2/2
+ COUNTIFS('Official Medal Table'!$G:$G,'Each Gender Events'!$A7,'Official Medal Table'!$B:$B,'Each Gender Events'!AJ$1,'Official Medal Table'!$D:$D,"Mixed")*'Medal values'!$B$3/2</f>
        <v>1.5</v>
      </c>
      <c r="AK7">
        <f>COUNTIFS('Official Medal Table'!$E:$E,'Each Gender Events'!$A7,'Official Medal Table'!$B:$B,'Each Gender Events'!AK$1,'Official Medal Table'!$D:$D,'Each Gender Events'!AK$2)*'Medal values'!$B$1
+ COUNTIFS('Official Medal Table'!$F:$F,'Each Gender Events'!$A7,'Official Medal Table'!$B:$B,'Each Gender Events'!AK$1,'Official Medal Table'!$D:$D,'Each Gender Events'!AK$2)*'Medal values'!$B$2
+ COUNTIFS('Official Medal Table'!$G:$G,'Each Gender Events'!$A7,'Official Medal Table'!$B:$B,'Each Gender Events'!AK$1,'Official Medal Table'!$D:$D,'Each Gender Events'!AK$2)*'Medal values'!$B$3
+ COUNTIFS('Official Medal Table'!$E:$E,'Each Gender Events'!$A7,'Official Medal Table'!$B:$B,'Each Gender Events'!AK$1,'Official Medal Table'!$D:$D,"Mixed")*'Medal values'!$B$1/2
+ COUNTIFS('Official Medal Table'!$F:$F,'Each Gender Events'!$A7,'Official Medal Table'!$B:$B,'Each Gender Events'!AK$1,'Official Medal Table'!$D:$D,"Mixed")*'Medal values'!$B$2/2
+ COUNTIFS('Official Medal Table'!$G:$G,'Each Gender Events'!$A7,'Official Medal Table'!$B:$B,'Each Gender Events'!AK$1,'Official Medal Table'!$D:$D,"Mixed")*'Medal values'!$B$3/2</f>
        <v>7.5010010000000005</v>
      </c>
      <c r="AL7">
        <f>COUNTIFS('Official Medal Table'!$E:$E,'Each Gender Events'!$A7,'Official Medal Table'!$B:$B,'Each Gender Events'!AL$1,'Official Medal Table'!$D:$D,'Each Gender Events'!AL$2)*'Medal values'!$B$1
+ COUNTIFS('Official Medal Table'!$F:$F,'Each Gender Events'!$A7,'Official Medal Table'!$B:$B,'Each Gender Events'!AL$1,'Official Medal Table'!$D:$D,'Each Gender Events'!AL$2)*'Medal values'!$B$2
+ COUNTIFS('Official Medal Table'!$G:$G,'Each Gender Events'!$A7,'Official Medal Table'!$B:$B,'Each Gender Events'!AL$1,'Official Medal Table'!$D:$D,'Each Gender Events'!AL$2)*'Medal values'!$B$3
+ COUNTIFS('Official Medal Table'!$E:$E,'Each Gender Events'!$A7,'Official Medal Table'!$B:$B,'Each Gender Events'!AL$1,'Official Medal Table'!$D:$D,"Mixed")*'Medal values'!$B$1/2
+ COUNTIFS('Official Medal Table'!$F:$F,'Each Gender Events'!$A7,'Official Medal Table'!$B:$B,'Each Gender Events'!AL$1,'Official Medal Table'!$D:$D,"Mixed")*'Medal values'!$B$2/2
+ COUNTIFS('Official Medal Table'!$G:$G,'Each Gender Events'!$A7,'Official Medal Table'!$B:$B,'Each Gender Events'!AL$1,'Official Medal Table'!$D:$D,"Mixed")*'Medal values'!$B$3/2</f>
        <v>8.0010019999999997</v>
      </c>
      <c r="AM7">
        <f>COUNTIFS('Official Medal Table'!$E:$E,'Each Gender Events'!$A7,'Official Medal Table'!$B:$B,'Each Gender Events'!AM$1,'Official Medal Table'!$D:$D,'Each Gender Events'!AM$2)*'Medal values'!$B$1
+ COUNTIFS('Official Medal Table'!$F:$F,'Each Gender Events'!$A7,'Official Medal Table'!$B:$B,'Each Gender Events'!AM$1,'Official Medal Table'!$D:$D,'Each Gender Events'!AM$2)*'Medal values'!$B$2
+ COUNTIFS('Official Medal Table'!$G:$G,'Each Gender Events'!$A7,'Official Medal Table'!$B:$B,'Each Gender Events'!AM$1,'Official Medal Table'!$D:$D,'Each Gender Events'!AM$2)*'Medal values'!$B$3
+ COUNTIFS('Official Medal Table'!$E:$E,'Each Gender Events'!$A7,'Official Medal Table'!$B:$B,'Each Gender Events'!AM$1,'Official Medal Table'!$D:$D,"Mixed")*'Medal values'!$B$1/2
+ COUNTIFS('Official Medal Table'!$F:$F,'Each Gender Events'!$A7,'Official Medal Table'!$B:$B,'Each Gender Events'!AM$1,'Official Medal Table'!$D:$D,"Mixed")*'Medal values'!$B$2/2
+ COUNTIFS('Official Medal Table'!$G:$G,'Each Gender Events'!$A7,'Official Medal Table'!$B:$B,'Each Gender Events'!AM$1,'Official Medal Table'!$D:$D,"Mixed")*'Medal values'!$B$3/2</f>
        <v>2.0000010000000001</v>
      </c>
    </row>
    <row r="8" spans="1:39" x14ac:dyDescent="0.3">
      <c r="A8" t="str">
        <f>Countries!A6</f>
        <v>CHN</v>
      </c>
      <c r="B8">
        <f>COUNTIFS('Official Medal Table'!$E:$E,'Each Gender Events'!$A8,'Official Medal Table'!$B:$B,'Each Gender Events'!B$1,'Official Medal Table'!$D:$D,'Each Gender Events'!B$2)*'Medal values'!$B$1
+ COUNTIFS('Official Medal Table'!$F:$F,'Each Gender Events'!$A8,'Official Medal Table'!$B:$B,'Each Gender Events'!B$1,'Official Medal Table'!$D:$D,'Each Gender Events'!B$2)*'Medal values'!$B$2
+ COUNTIFS('Official Medal Table'!$G:$G,'Each Gender Events'!$A8,'Official Medal Table'!$B:$B,'Each Gender Events'!B$1,'Official Medal Table'!$D:$D,'Each Gender Events'!B$2)*'Medal values'!$B$3
+ COUNTIFS('Official Medal Table'!$E:$E,'Each Gender Events'!$A8,'Official Medal Table'!$B:$B,'Each Gender Events'!B$1,'Official Medal Table'!$D:$D,"Mixed")*'Medal values'!$B$1/2
+ COUNTIFS('Official Medal Table'!$F:$F,'Each Gender Events'!$A8,'Official Medal Table'!$B:$B,'Each Gender Events'!B$1,'Official Medal Table'!$D:$D,"Mixed")*'Medal values'!$B$2/2
+ COUNTIFS('Official Medal Table'!$G:$G,'Each Gender Events'!$A8,'Official Medal Table'!$B:$B,'Each Gender Events'!B$1,'Official Medal Table'!$D:$D,"Mixed")*'Medal values'!$B$3/2</f>
        <v>0</v>
      </c>
      <c r="C8">
        <f>COUNTIFS('Official Medal Table'!$E:$E,'Each Gender Events'!$A8,'Official Medal Table'!$B:$B,'Each Gender Events'!C$1,'Official Medal Table'!$D:$D,'Each Gender Events'!C$2)*'Medal values'!$B$1
+ COUNTIFS('Official Medal Table'!$F:$F,'Each Gender Events'!$A8,'Official Medal Table'!$B:$B,'Each Gender Events'!C$1,'Official Medal Table'!$D:$D,'Each Gender Events'!C$2)*'Medal values'!$B$2
+ COUNTIFS('Official Medal Table'!$G:$G,'Each Gender Events'!$A8,'Official Medal Table'!$B:$B,'Each Gender Events'!C$1,'Official Medal Table'!$D:$D,'Each Gender Events'!C$2)*'Medal values'!$B$3
+ COUNTIFS('Official Medal Table'!$E:$E,'Each Gender Events'!$A8,'Official Medal Table'!$B:$B,'Each Gender Events'!C$1,'Official Medal Table'!$D:$D,"Mixed")*'Medal values'!$B$1/2
+ COUNTIFS('Official Medal Table'!$F:$F,'Each Gender Events'!$A8,'Official Medal Table'!$B:$B,'Each Gender Events'!C$1,'Official Medal Table'!$D:$D,"Mixed")*'Medal values'!$B$2/2
+ COUNTIFS('Official Medal Table'!$G:$G,'Each Gender Events'!$A8,'Official Medal Table'!$B:$B,'Each Gender Events'!C$1,'Official Medal Table'!$D:$D,"Mixed")*'Medal values'!$B$3/2</f>
        <v>0</v>
      </c>
      <c r="D8">
        <f>COUNTIFS('Official Medal Table'!$E:$E,'Each Gender Events'!$A8,'Official Medal Table'!$B:$B,'Each Gender Events'!D$1,'Official Medal Table'!$D:$D,'Each Gender Events'!D$2)*'Medal values'!$B$1
+ COUNTIFS('Official Medal Table'!$F:$F,'Each Gender Events'!$A8,'Official Medal Table'!$B:$B,'Each Gender Events'!D$1,'Official Medal Table'!$D:$D,'Each Gender Events'!D$2)*'Medal values'!$B$2
+ COUNTIFS('Official Medal Table'!$G:$G,'Each Gender Events'!$A8,'Official Medal Table'!$B:$B,'Each Gender Events'!D$1,'Official Medal Table'!$D:$D,'Each Gender Events'!D$2)*'Medal values'!$B$3
+ COUNTIFS('Official Medal Table'!$E:$E,'Each Gender Events'!$A8,'Official Medal Table'!$B:$B,'Each Gender Events'!D$1,'Official Medal Table'!$D:$D,"Mixed")*'Medal values'!$B$1/2
+ COUNTIFS('Official Medal Table'!$F:$F,'Each Gender Events'!$A8,'Official Medal Table'!$B:$B,'Each Gender Events'!D$1,'Official Medal Table'!$D:$D,"Mixed")*'Medal values'!$B$2/2
+ COUNTIFS('Official Medal Table'!$G:$G,'Each Gender Events'!$A8,'Official Medal Table'!$B:$B,'Each Gender Events'!D$1,'Official Medal Table'!$D:$D,"Mixed")*'Medal values'!$B$3/2</f>
        <v>0</v>
      </c>
      <c r="E8">
        <f>COUNTIFS('Official Medal Table'!$E:$E,'Each Gender Events'!$A8,'Official Medal Table'!$B:$B,'Each Gender Events'!E$1,'Official Medal Table'!$D:$D,'Each Gender Events'!E$2)*'Medal values'!$B$1
+ COUNTIFS('Official Medal Table'!$F:$F,'Each Gender Events'!$A8,'Official Medal Table'!$B:$B,'Each Gender Events'!E$1,'Official Medal Table'!$D:$D,'Each Gender Events'!E$2)*'Medal values'!$B$2
+ COUNTIFS('Official Medal Table'!$G:$G,'Each Gender Events'!$A8,'Official Medal Table'!$B:$B,'Each Gender Events'!E$1,'Official Medal Table'!$D:$D,'Each Gender Events'!E$2)*'Medal values'!$B$3
+ COUNTIFS('Official Medal Table'!$E:$E,'Each Gender Events'!$A8,'Official Medal Table'!$B:$B,'Each Gender Events'!E$1,'Official Medal Table'!$D:$D,"Mixed")*'Medal values'!$B$1/2
+ COUNTIFS('Official Medal Table'!$F:$F,'Each Gender Events'!$A8,'Official Medal Table'!$B:$B,'Each Gender Events'!E$1,'Official Medal Table'!$D:$D,"Mixed")*'Medal values'!$B$2/2
+ COUNTIFS('Official Medal Table'!$G:$G,'Each Gender Events'!$A8,'Official Medal Table'!$B:$B,'Each Gender Events'!E$1,'Official Medal Table'!$D:$D,"Mixed")*'Medal values'!$B$3/2</f>
        <v>0</v>
      </c>
      <c r="F8">
        <f>COUNTIFS('Official Medal Table'!$E:$E,'Each Gender Events'!$A8,'Official Medal Table'!$B:$B,'Each Gender Events'!F$1,'Official Medal Table'!$D:$D,'Each Gender Events'!F$2)*'Medal values'!$B$1
+ COUNTIFS('Official Medal Table'!$F:$F,'Each Gender Events'!$A8,'Official Medal Table'!$B:$B,'Each Gender Events'!F$1,'Official Medal Table'!$D:$D,'Each Gender Events'!F$2)*'Medal values'!$B$2
+ COUNTIFS('Official Medal Table'!$G:$G,'Each Gender Events'!$A8,'Official Medal Table'!$B:$B,'Each Gender Events'!F$1,'Official Medal Table'!$D:$D,'Each Gender Events'!F$2)*'Medal values'!$B$3
+ COUNTIFS('Official Medal Table'!$E:$E,'Each Gender Events'!$A8,'Official Medal Table'!$B:$B,'Each Gender Events'!F$1,'Official Medal Table'!$D:$D,"Mixed")*'Medal values'!$B$1/2
+ COUNTIFS('Official Medal Table'!$F:$F,'Each Gender Events'!$A8,'Official Medal Table'!$B:$B,'Each Gender Events'!F$1,'Official Medal Table'!$D:$D,"Mixed")*'Medal values'!$B$2/2
+ COUNTIFS('Official Medal Table'!$G:$G,'Each Gender Events'!$A8,'Official Medal Table'!$B:$B,'Each Gender Events'!F$1,'Official Medal Table'!$D:$D,"Mixed")*'Medal values'!$B$3/2</f>
        <v>0</v>
      </c>
      <c r="G8">
        <f>COUNTIFS('Official Medal Table'!$E:$E,'Each Gender Events'!$A8,'Official Medal Table'!$B:$B,'Each Gender Events'!G$1,'Official Medal Table'!$D:$D,'Each Gender Events'!G$2)*'Medal values'!$B$1
+ COUNTIFS('Official Medal Table'!$F:$F,'Each Gender Events'!$A8,'Official Medal Table'!$B:$B,'Each Gender Events'!G$1,'Official Medal Table'!$D:$D,'Each Gender Events'!G$2)*'Medal values'!$B$2
+ COUNTIFS('Official Medal Table'!$G:$G,'Each Gender Events'!$A8,'Official Medal Table'!$B:$B,'Each Gender Events'!G$1,'Official Medal Table'!$D:$D,'Each Gender Events'!G$2)*'Medal values'!$B$3
+ COUNTIFS('Official Medal Table'!$E:$E,'Each Gender Events'!$A8,'Official Medal Table'!$B:$B,'Each Gender Events'!G$1,'Official Medal Table'!$D:$D,"Mixed")*'Medal values'!$B$1/2
+ COUNTIFS('Official Medal Table'!$F:$F,'Each Gender Events'!$A8,'Official Medal Table'!$B:$B,'Each Gender Events'!G$1,'Official Medal Table'!$D:$D,"Mixed")*'Medal values'!$B$2/2
+ COUNTIFS('Official Medal Table'!$G:$G,'Each Gender Events'!$A8,'Official Medal Table'!$B:$B,'Each Gender Events'!G$1,'Official Medal Table'!$D:$D,"Mixed")*'Medal values'!$B$3/2</f>
        <v>0</v>
      </c>
      <c r="H8">
        <f>COUNTIFS('Official Medal Table'!$E:$E,'Each Gender Events'!$A8,'Official Medal Table'!$B:$B,'Each Gender Events'!H$1,'Official Medal Table'!$D:$D,'Each Gender Events'!H$2)*'Medal values'!$B$1
+ COUNTIFS('Official Medal Table'!$F:$F,'Each Gender Events'!$A8,'Official Medal Table'!$B:$B,'Each Gender Events'!H$1,'Official Medal Table'!$D:$D,'Each Gender Events'!H$2)*'Medal values'!$B$2
+ COUNTIFS('Official Medal Table'!$G:$G,'Each Gender Events'!$A8,'Official Medal Table'!$B:$B,'Each Gender Events'!H$1,'Official Medal Table'!$D:$D,'Each Gender Events'!H$2)*'Medal values'!$B$3
+ COUNTIFS('Official Medal Table'!$E:$E,'Each Gender Events'!$A8,'Official Medal Table'!$B:$B,'Each Gender Events'!H$1,'Official Medal Table'!$D:$D,"Mixed")*'Medal values'!$B$1/2
+ COUNTIFS('Official Medal Table'!$F:$F,'Each Gender Events'!$A8,'Official Medal Table'!$B:$B,'Each Gender Events'!H$1,'Official Medal Table'!$D:$D,"Mixed")*'Medal values'!$B$2/2
+ COUNTIFS('Official Medal Table'!$G:$G,'Each Gender Events'!$A8,'Official Medal Table'!$B:$B,'Each Gender Events'!H$1,'Official Medal Table'!$D:$D,"Mixed")*'Medal values'!$B$3/2</f>
        <v>0</v>
      </c>
      <c r="I8">
        <f>COUNTIFS('Official Medal Table'!$E:$E,'Each Gender Events'!$A8,'Official Medal Table'!$B:$B,'Each Gender Events'!I$1,'Official Medal Table'!$D:$D,'Each Gender Events'!I$2)*'Medal values'!$B$1
+ COUNTIFS('Official Medal Table'!$F:$F,'Each Gender Events'!$A8,'Official Medal Table'!$B:$B,'Each Gender Events'!I$1,'Official Medal Table'!$D:$D,'Each Gender Events'!I$2)*'Medal values'!$B$2
+ COUNTIFS('Official Medal Table'!$G:$G,'Each Gender Events'!$A8,'Official Medal Table'!$B:$B,'Each Gender Events'!I$1,'Official Medal Table'!$D:$D,'Each Gender Events'!I$2)*'Medal values'!$B$3
+ COUNTIFS('Official Medal Table'!$E:$E,'Each Gender Events'!$A8,'Official Medal Table'!$B:$B,'Each Gender Events'!I$1,'Official Medal Table'!$D:$D,"Mixed")*'Medal values'!$B$1/2
+ COUNTIFS('Official Medal Table'!$F:$F,'Each Gender Events'!$A8,'Official Medal Table'!$B:$B,'Each Gender Events'!I$1,'Official Medal Table'!$D:$D,"Mixed")*'Medal values'!$B$2/2
+ COUNTIFS('Official Medal Table'!$G:$G,'Each Gender Events'!$A8,'Official Medal Table'!$B:$B,'Each Gender Events'!I$1,'Official Medal Table'!$D:$D,"Mixed")*'Medal values'!$B$3/2</f>
        <v>0</v>
      </c>
      <c r="J8">
        <f>COUNTIFS('Official Medal Table'!$E:$E,'Each Gender Events'!$A8,'Official Medal Table'!$B:$B,'Each Gender Events'!J$1,'Official Medal Table'!$D:$D,'Each Gender Events'!J$2)*'Medal values'!$B$1
+ COUNTIFS('Official Medal Table'!$F:$F,'Each Gender Events'!$A8,'Official Medal Table'!$B:$B,'Each Gender Events'!J$1,'Official Medal Table'!$D:$D,'Each Gender Events'!J$2)*'Medal values'!$B$2
+ COUNTIFS('Official Medal Table'!$G:$G,'Each Gender Events'!$A8,'Official Medal Table'!$B:$B,'Each Gender Events'!J$1,'Official Medal Table'!$D:$D,'Each Gender Events'!J$2)*'Medal values'!$B$3
+ COUNTIFS('Official Medal Table'!$E:$E,'Each Gender Events'!$A8,'Official Medal Table'!$B:$B,'Each Gender Events'!J$1,'Official Medal Table'!$D:$D,"Mixed")*'Medal values'!$B$1/2
+ COUNTIFS('Official Medal Table'!$F:$F,'Each Gender Events'!$A8,'Official Medal Table'!$B:$B,'Each Gender Events'!J$1,'Official Medal Table'!$D:$D,"Mixed")*'Medal values'!$B$2/2
+ COUNTIFS('Official Medal Table'!$G:$G,'Each Gender Events'!$A8,'Official Medal Table'!$B:$B,'Each Gender Events'!J$1,'Official Medal Table'!$D:$D,"Mixed")*'Medal values'!$B$3/2</f>
        <v>0</v>
      </c>
      <c r="K8">
        <f>COUNTIFS('Official Medal Table'!$E:$E,'Each Gender Events'!$A8,'Official Medal Table'!$B:$B,'Each Gender Events'!K$1,'Official Medal Table'!$D:$D,'Each Gender Events'!K$2)*'Medal values'!$B$1
+ COUNTIFS('Official Medal Table'!$F:$F,'Each Gender Events'!$A8,'Official Medal Table'!$B:$B,'Each Gender Events'!K$1,'Official Medal Table'!$D:$D,'Each Gender Events'!K$2)*'Medal values'!$B$2
+ COUNTIFS('Official Medal Table'!$G:$G,'Each Gender Events'!$A8,'Official Medal Table'!$B:$B,'Each Gender Events'!K$1,'Official Medal Table'!$D:$D,'Each Gender Events'!K$2)*'Medal values'!$B$3
+ COUNTIFS('Official Medal Table'!$E:$E,'Each Gender Events'!$A8,'Official Medal Table'!$B:$B,'Each Gender Events'!K$1,'Official Medal Table'!$D:$D,"Mixed")*'Medal values'!$B$1/2
+ COUNTIFS('Official Medal Table'!$F:$F,'Each Gender Events'!$A8,'Official Medal Table'!$B:$B,'Each Gender Events'!K$1,'Official Medal Table'!$D:$D,"Mixed")*'Medal values'!$B$2/2
+ COUNTIFS('Official Medal Table'!$G:$G,'Each Gender Events'!$A8,'Official Medal Table'!$B:$B,'Each Gender Events'!K$1,'Official Medal Table'!$D:$D,"Mixed")*'Medal values'!$B$3/2</f>
        <v>0</v>
      </c>
      <c r="L8">
        <f>COUNTIFS('Official Medal Table'!$E:$E,'Each Gender Events'!$A8,'Official Medal Table'!$B:$B,'Each Gender Events'!L$1,'Official Medal Table'!$D:$D,'Each Gender Events'!L$2)*'Medal values'!$B$1
+ COUNTIFS('Official Medal Table'!$F:$F,'Each Gender Events'!$A8,'Official Medal Table'!$B:$B,'Each Gender Events'!L$1,'Official Medal Table'!$D:$D,'Each Gender Events'!L$2)*'Medal values'!$B$2
+ COUNTIFS('Official Medal Table'!$G:$G,'Each Gender Events'!$A8,'Official Medal Table'!$B:$B,'Each Gender Events'!L$1,'Official Medal Table'!$D:$D,'Each Gender Events'!L$2)*'Medal values'!$B$3
+ COUNTIFS('Official Medal Table'!$E:$E,'Each Gender Events'!$A8,'Official Medal Table'!$B:$B,'Each Gender Events'!L$1,'Official Medal Table'!$D:$D,"Mixed")*'Medal values'!$B$1/2
+ COUNTIFS('Official Medal Table'!$F:$F,'Each Gender Events'!$A8,'Official Medal Table'!$B:$B,'Each Gender Events'!L$1,'Official Medal Table'!$D:$D,"Mixed")*'Medal values'!$B$2/2
+ COUNTIFS('Official Medal Table'!$G:$G,'Each Gender Events'!$A8,'Official Medal Table'!$B:$B,'Each Gender Events'!L$1,'Official Medal Table'!$D:$D,"Mixed")*'Medal values'!$B$3/2</f>
        <v>0</v>
      </c>
      <c r="M8">
        <f>COUNTIFS('Official Medal Table'!$E:$E,'Each Gender Events'!$A8,'Official Medal Table'!$B:$B,'Each Gender Events'!M$1,'Official Medal Table'!$D:$D,'Each Gender Events'!M$2)*'Medal values'!$B$1
+ COUNTIFS('Official Medal Table'!$F:$F,'Each Gender Events'!$A8,'Official Medal Table'!$B:$B,'Each Gender Events'!M$1,'Official Medal Table'!$D:$D,'Each Gender Events'!M$2)*'Medal values'!$B$2
+ COUNTIFS('Official Medal Table'!$G:$G,'Each Gender Events'!$A8,'Official Medal Table'!$B:$B,'Each Gender Events'!M$1,'Official Medal Table'!$D:$D,'Each Gender Events'!M$2)*'Medal values'!$B$3
+ COUNTIFS('Official Medal Table'!$E:$E,'Each Gender Events'!$A8,'Official Medal Table'!$B:$B,'Each Gender Events'!M$1,'Official Medal Table'!$D:$D,"Mixed")*'Medal values'!$B$1/2
+ COUNTIFS('Official Medal Table'!$F:$F,'Each Gender Events'!$A8,'Official Medal Table'!$B:$B,'Each Gender Events'!M$1,'Official Medal Table'!$D:$D,"Mixed")*'Medal values'!$B$2/2
+ COUNTIFS('Official Medal Table'!$G:$G,'Each Gender Events'!$A8,'Official Medal Table'!$B:$B,'Each Gender Events'!M$1,'Official Medal Table'!$D:$D,"Mixed")*'Medal values'!$B$3/2</f>
        <v>0</v>
      </c>
      <c r="N8">
        <f>COUNTIFS('Official Medal Table'!$E:$E,'Each Gender Events'!$A8,'Official Medal Table'!$B:$B,'Each Gender Events'!N$1,'Official Medal Table'!$D:$D,'Each Gender Events'!N$2)*'Medal values'!$B$1
+ COUNTIFS('Official Medal Table'!$F:$F,'Each Gender Events'!$A8,'Official Medal Table'!$B:$B,'Each Gender Events'!N$1,'Official Medal Table'!$D:$D,'Each Gender Events'!N$2)*'Medal values'!$B$2
+ COUNTIFS('Official Medal Table'!$G:$G,'Each Gender Events'!$A8,'Official Medal Table'!$B:$B,'Each Gender Events'!N$1,'Official Medal Table'!$D:$D,'Each Gender Events'!N$2)*'Medal values'!$B$3
+ COUNTIFS('Official Medal Table'!$E:$E,'Each Gender Events'!$A8,'Official Medal Table'!$B:$B,'Each Gender Events'!N$1,'Official Medal Table'!$D:$D,"Mixed")*'Medal values'!$B$1/2
+ COUNTIFS('Official Medal Table'!$F:$F,'Each Gender Events'!$A8,'Official Medal Table'!$B:$B,'Each Gender Events'!N$1,'Official Medal Table'!$D:$D,"Mixed")*'Medal values'!$B$2/2
+ COUNTIFS('Official Medal Table'!$G:$G,'Each Gender Events'!$A8,'Official Medal Table'!$B:$B,'Each Gender Events'!N$1,'Official Medal Table'!$D:$D,"Mixed")*'Medal values'!$B$3/2</f>
        <v>0</v>
      </c>
      <c r="O8">
        <f>COUNTIFS('Official Medal Table'!$E:$E,'Each Gender Events'!$A8,'Official Medal Table'!$B:$B,'Each Gender Events'!O$1,'Official Medal Table'!$D:$D,'Each Gender Events'!O$2)*'Medal values'!$B$1
+ COUNTIFS('Official Medal Table'!$F:$F,'Each Gender Events'!$A8,'Official Medal Table'!$B:$B,'Each Gender Events'!O$1,'Official Medal Table'!$D:$D,'Each Gender Events'!O$2)*'Medal values'!$B$2
+ COUNTIFS('Official Medal Table'!$G:$G,'Each Gender Events'!$A8,'Official Medal Table'!$B:$B,'Each Gender Events'!O$1,'Official Medal Table'!$D:$D,'Each Gender Events'!O$2)*'Medal values'!$B$3
+ COUNTIFS('Official Medal Table'!$E:$E,'Each Gender Events'!$A8,'Official Medal Table'!$B:$B,'Each Gender Events'!O$1,'Official Medal Table'!$D:$D,"Mixed")*'Medal values'!$B$1/2
+ COUNTIFS('Official Medal Table'!$F:$F,'Each Gender Events'!$A8,'Official Medal Table'!$B:$B,'Each Gender Events'!O$1,'Official Medal Table'!$D:$D,"Mixed")*'Medal values'!$B$2/2
+ COUNTIFS('Official Medal Table'!$G:$G,'Each Gender Events'!$A8,'Official Medal Table'!$B:$B,'Each Gender Events'!O$1,'Official Medal Table'!$D:$D,"Mixed")*'Medal values'!$B$3/2</f>
        <v>1.5004999999999999</v>
      </c>
      <c r="P8">
        <f>COUNTIFS('Official Medal Table'!$E:$E,'Each Gender Events'!$A8,'Official Medal Table'!$B:$B,'Each Gender Events'!P$1,'Official Medal Table'!$D:$D,'Each Gender Events'!P$2)*'Medal values'!$B$1
+ COUNTIFS('Official Medal Table'!$F:$F,'Each Gender Events'!$A8,'Official Medal Table'!$B:$B,'Each Gender Events'!P$1,'Official Medal Table'!$D:$D,'Each Gender Events'!P$2)*'Medal values'!$B$2
+ COUNTIFS('Official Medal Table'!$G:$G,'Each Gender Events'!$A8,'Official Medal Table'!$B:$B,'Each Gender Events'!P$1,'Official Medal Table'!$D:$D,'Each Gender Events'!P$2)*'Medal values'!$B$3
+ COUNTIFS('Official Medal Table'!$E:$E,'Each Gender Events'!$A8,'Official Medal Table'!$B:$B,'Each Gender Events'!P$1,'Official Medal Table'!$D:$D,"Mixed")*'Medal values'!$B$1/2
+ COUNTIFS('Official Medal Table'!$F:$F,'Each Gender Events'!$A8,'Official Medal Table'!$B:$B,'Each Gender Events'!P$1,'Official Medal Table'!$D:$D,"Mixed")*'Medal values'!$B$2/2
+ COUNTIFS('Official Medal Table'!$G:$G,'Each Gender Events'!$A8,'Official Medal Table'!$B:$B,'Each Gender Events'!P$1,'Official Medal Table'!$D:$D,"Mixed")*'Medal values'!$B$3/2</f>
        <v>4.5015000000000001</v>
      </c>
      <c r="Q8">
        <f>COUNTIFS('Official Medal Table'!$E:$E,'Each Gender Events'!$A8,'Official Medal Table'!$B:$B,'Each Gender Events'!Q$1,'Official Medal Table'!$D:$D,'Each Gender Events'!Q$2)*'Medal values'!$B$1
+ COUNTIFS('Official Medal Table'!$F:$F,'Each Gender Events'!$A8,'Official Medal Table'!$B:$B,'Each Gender Events'!Q$1,'Official Medal Table'!$D:$D,'Each Gender Events'!Q$2)*'Medal values'!$B$2
+ COUNTIFS('Official Medal Table'!$G:$G,'Each Gender Events'!$A8,'Official Medal Table'!$B:$B,'Each Gender Events'!Q$1,'Official Medal Table'!$D:$D,'Each Gender Events'!Q$2)*'Medal values'!$B$3
+ COUNTIFS('Official Medal Table'!$E:$E,'Each Gender Events'!$A8,'Official Medal Table'!$B:$B,'Each Gender Events'!Q$1,'Official Medal Table'!$D:$D,"Mixed")*'Medal values'!$B$1/2
+ COUNTIFS('Official Medal Table'!$F:$F,'Each Gender Events'!$A8,'Official Medal Table'!$B:$B,'Each Gender Events'!Q$1,'Official Medal Table'!$D:$D,"Mixed")*'Medal values'!$B$2/2
+ COUNTIFS('Official Medal Table'!$G:$G,'Each Gender Events'!$A8,'Official Medal Table'!$B:$B,'Each Gender Events'!Q$1,'Official Medal Table'!$D:$D,"Mixed")*'Medal values'!$B$3/2</f>
        <v>1.5004999999999999</v>
      </c>
      <c r="R8">
        <f>COUNTIFS('Official Medal Table'!$E:$E,'Each Gender Events'!$A8,'Official Medal Table'!$B:$B,'Each Gender Events'!R$1,'Official Medal Table'!$D:$D,'Each Gender Events'!R$2)*'Medal values'!$B$1
+ COUNTIFS('Official Medal Table'!$F:$F,'Each Gender Events'!$A8,'Official Medal Table'!$B:$B,'Each Gender Events'!R$1,'Official Medal Table'!$D:$D,'Each Gender Events'!R$2)*'Medal values'!$B$2
+ COUNTIFS('Official Medal Table'!$G:$G,'Each Gender Events'!$A8,'Official Medal Table'!$B:$B,'Each Gender Events'!R$1,'Official Medal Table'!$D:$D,'Each Gender Events'!R$2)*'Medal values'!$B$3
+ COUNTIFS('Official Medal Table'!$E:$E,'Each Gender Events'!$A8,'Official Medal Table'!$B:$B,'Each Gender Events'!R$1,'Official Medal Table'!$D:$D,"Mixed")*'Medal values'!$B$1/2
+ COUNTIFS('Official Medal Table'!$F:$F,'Each Gender Events'!$A8,'Official Medal Table'!$B:$B,'Each Gender Events'!R$1,'Official Medal Table'!$D:$D,"Mixed")*'Medal values'!$B$2/2
+ COUNTIFS('Official Medal Table'!$G:$G,'Each Gender Events'!$A8,'Official Medal Table'!$B:$B,'Each Gender Events'!R$1,'Official Medal Table'!$D:$D,"Mixed")*'Medal values'!$B$3/2</f>
        <v>4.0010005</v>
      </c>
      <c r="S8">
        <f>COUNTIFS('Official Medal Table'!$E:$E,'Each Gender Events'!$A8,'Official Medal Table'!$B:$B,'Each Gender Events'!S$1,'Official Medal Table'!$D:$D,'Each Gender Events'!S$2)*'Medal values'!$B$1
+ COUNTIFS('Official Medal Table'!$F:$F,'Each Gender Events'!$A8,'Official Medal Table'!$B:$B,'Each Gender Events'!S$1,'Official Medal Table'!$D:$D,'Each Gender Events'!S$2)*'Medal values'!$B$2
+ COUNTIFS('Official Medal Table'!$G:$G,'Each Gender Events'!$A8,'Official Medal Table'!$B:$B,'Each Gender Events'!S$1,'Official Medal Table'!$D:$D,'Each Gender Events'!S$2)*'Medal values'!$B$3
+ COUNTIFS('Official Medal Table'!$E:$E,'Each Gender Events'!$A8,'Official Medal Table'!$B:$B,'Each Gender Events'!S$1,'Official Medal Table'!$D:$D,"Mixed")*'Medal values'!$B$1/2
+ COUNTIFS('Official Medal Table'!$F:$F,'Each Gender Events'!$A8,'Official Medal Table'!$B:$B,'Each Gender Events'!S$1,'Official Medal Table'!$D:$D,"Mixed")*'Medal values'!$B$2/2
+ COUNTIFS('Official Medal Table'!$G:$G,'Each Gender Events'!$A8,'Official Medal Table'!$B:$B,'Each Gender Events'!S$1,'Official Medal Table'!$D:$D,"Mixed")*'Medal values'!$B$3/2</f>
        <v>3.0000015000000002</v>
      </c>
      <c r="T8">
        <f>COUNTIFS('Official Medal Table'!$E:$E,'Each Gender Events'!$A8,'Official Medal Table'!$B:$B,'Each Gender Events'!T$1,'Official Medal Table'!$D:$D,'Each Gender Events'!T$2)*'Medal values'!$B$1
+ COUNTIFS('Official Medal Table'!$F:$F,'Each Gender Events'!$A8,'Official Medal Table'!$B:$B,'Each Gender Events'!T$1,'Official Medal Table'!$D:$D,'Each Gender Events'!T$2)*'Medal values'!$B$2
+ COUNTIFS('Official Medal Table'!$G:$G,'Each Gender Events'!$A8,'Official Medal Table'!$B:$B,'Each Gender Events'!T$1,'Official Medal Table'!$D:$D,'Each Gender Events'!T$2)*'Medal values'!$B$3
+ COUNTIFS('Official Medal Table'!$E:$E,'Each Gender Events'!$A8,'Official Medal Table'!$B:$B,'Each Gender Events'!T$1,'Official Medal Table'!$D:$D,"Mixed")*'Medal values'!$B$1/2
+ COUNTIFS('Official Medal Table'!$F:$F,'Each Gender Events'!$A8,'Official Medal Table'!$B:$B,'Each Gender Events'!T$1,'Official Medal Table'!$D:$D,"Mixed")*'Medal values'!$B$2/2
+ COUNTIFS('Official Medal Table'!$G:$G,'Each Gender Events'!$A8,'Official Medal Table'!$B:$B,'Each Gender Events'!T$1,'Official Medal Table'!$D:$D,"Mixed")*'Medal values'!$B$3/2</f>
        <v>12.003001500000002</v>
      </c>
      <c r="U8">
        <f>COUNTIFS('Official Medal Table'!$E:$E,'Each Gender Events'!$A8,'Official Medal Table'!$B:$B,'Each Gender Events'!U$1,'Official Medal Table'!$D:$D,'Each Gender Events'!U$2)*'Medal values'!$B$1
+ COUNTIFS('Official Medal Table'!$F:$F,'Each Gender Events'!$A8,'Official Medal Table'!$B:$B,'Each Gender Events'!U$1,'Official Medal Table'!$D:$D,'Each Gender Events'!U$2)*'Medal values'!$B$2
+ COUNTIFS('Official Medal Table'!$G:$G,'Each Gender Events'!$A8,'Official Medal Table'!$B:$B,'Each Gender Events'!U$1,'Official Medal Table'!$D:$D,'Each Gender Events'!U$2)*'Medal values'!$B$3
+ COUNTIFS('Official Medal Table'!$E:$E,'Each Gender Events'!$A8,'Official Medal Table'!$B:$B,'Each Gender Events'!U$1,'Official Medal Table'!$D:$D,"Mixed")*'Medal values'!$B$1/2
+ COUNTIFS('Official Medal Table'!$F:$F,'Each Gender Events'!$A8,'Official Medal Table'!$B:$B,'Each Gender Events'!U$1,'Official Medal Table'!$D:$D,"Mixed")*'Medal values'!$B$2/2
+ COUNTIFS('Official Medal Table'!$G:$G,'Each Gender Events'!$A8,'Official Medal Table'!$B:$B,'Each Gender Events'!U$1,'Official Medal Table'!$D:$D,"Mixed")*'Medal values'!$B$3/2</f>
        <v>0</v>
      </c>
      <c r="V8">
        <f>COUNTIFS('Official Medal Table'!$E:$E,'Each Gender Events'!$A8,'Official Medal Table'!$B:$B,'Each Gender Events'!V$1,'Official Medal Table'!$D:$D,'Each Gender Events'!V$2)*'Medal values'!$B$1
+ COUNTIFS('Official Medal Table'!$F:$F,'Each Gender Events'!$A8,'Official Medal Table'!$B:$B,'Each Gender Events'!V$1,'Official Medal Table'!$D:$D,'Each Gender Events'!V$2)*'Medal values'!$B$2
+ COUNTIFS('Official Medal Table'!$G:$G,'Each Gender Events'!$A8,'Official Medal Table'!$B:$B,'Each Gender Events'!V$1,'Official Medal Table'!$D:$D,'Each Gender Events'!V$2)*'Medal values'!$B$3
+ COUNTIFS('Official Medal Table'!$E:$E,'Each Gender Events'!$A8,'Official Medal Table'!$B:$B,'Each Gender Events'!V$1,'Official Medal Table'!$D:$D,"Mixed")*'Medal values'!$B$1/2
+ COUNTIFS('Official Medal Table'!$F:$F,'Each Gender Events'!$A8,'Official Medal Table'!$B:$B,'Each Gender Events'!V$1,'Official Medal Table'!$D:$D,"Mixed")*'Medal values'!$B$2/2
+ COUNTIFS('Official Medal Table'!$G:$G,'Each Gender Events'!$A8,'Official Medal Table'!$B:$B,'Each Gender Events'!V$1,'Official Medal Table'!$D:$D,"Mixed")*'Medal values'!$B$3/2</f>
        <v>0</v>
      </c>
      <c r="W8">
        <f>COUNTIFS('Official Medal Table'!$E:$E,'Each Gender Events'!$A8,'Official Medal Table'!$B:$B,'Each Gender Events'!W$1,'Official Medal Table'!$D:$D,'Each Gender Events'!W$2)*'Medal values'!$B$1
+ COUNTIFS('Official Medal Table'!$F:$F,'Each Gender Events'!$A8,'Official Medal Table'!$B:$B,'Each Gender Events'!W$1,'Official Medal Table'!$D:$D,'Each Gender Events'!W$2)*'Medal values'!$B$2
+ COUNTIFS('Official Medal Table'!$G:$G,'Each Gender Events'!$A8,'Official Medal Table'!$B:$B,'Each Gender Events'!W$1,'Official Medal Table'!$D:$D,'Each Gender Events'!W$2)*'Medal values'!$B$3
+ COUNTIFS('Official Medal Table'!$E:$E,'Each Gender Events'!$A8,'Official Medal Table'!$B:$B,'Each Gender Events'!W$1,'Official Medal Table'!$D:$D,"Mixed")*'Medal values'!$B$1/2
+ COUNTIFS('Official Medal Table'!$F:$F,'Each Gender Events'!$A8,'Official Medal Table'!$B:$B,'Each Gender Events'!W$1,'Official Medal Table'!$D:$D,"Mixed")*'Medal values'!$B$2/2
+ COUNTIFS('Official Medal Table'!$G:$G,'Each Gender Events'!$A8,'Official Medal Table'!$B:$B,'Each Gender Events'!W$1,'Official Medal Table'!$D:$D,"Mixed")*'Medal values'!$B$3/2</f>
        <v>0</v>
      </c>
      <c r="X8">
        <f>COUNTIFS('Official Medal Table'!$E:$E,'Each Gender Events'!$A8,'Official Medal Table'!$B:$B,'Each Gender Events'!X$1,'Official Medal Table'!$D:$D,'Each Gender Events'!X$2)*'Medal values'!$B$1
+ COUNTIFS('Official Medal Table'!$F:$F,'Each Gender Events'!$A8,'Official Medal Table'!$B:$B,'Each Gender Events'!X$1,'Official Medal Table'!$D:$D,'Each Gender Events'!X$2)*'Medal values'!$B$2
+ COUNTIFS('Official Medal Table'!$G:$G,'Each Gender Events'!$A8,'Official Medal Table'!$B:$B,'Each Gender Events'!X$1,'Official Medal Table'!$D:$D,'Each Gender Events'!X$2)*'Medal values'!$B$3
+ COUNTIFS('Official Medal Table'!$E:$E,'Each Gender Events'!$A8,'Official Medal Table'!$B:$B,'Each Gender Events'!X$1,'Official Medal Table'!$D:$D,"Mixed")*'Medal values'!$B$1/2
+ COUNTIFS('Official Medal Table'!$F:$F,'Each Gender Events'!$A8,'Official Medal Table'!$B:$B,'Each Gender Events'!X$1,'Official Medal Table'!$D:$D,"Mixed")*'Medal values'!$B$2/2
+ COUNTIFS('Official Medal Table'!$G:$G,'Each Gender Events'!$A8,'Official Medal Table'!$B:$B,'Each Gender Events'!X$1,'Official Medal Table'!$D:$D,"Mixed")*'Medal values'!$B$3/2</f>
        <v>0</v>
      </c>
      <c r="Y8">
        <f>COUNTIFS('Official Medal Table'!$E:$E,'Each Gender Events'!$A8,'Official Medal Table'!$B:$B,'Each Gender Events'!Y$1,'Official Medal Table'!$D:$D,'Each Gender Events'!Y$2)*'Medal values'!$B$1
+ COUNTIFS('Official Medal Table'!$F:$F,'Each Gender Events'!$A8,'Official Medal Table'!$B:$B,'Each Gender Events'!Y$1,'Official Medal Table'!$D:$D,'Each Gender Events'!Y$2)*'Medal values'!$B$2
+ COUNTIFS('Official Medal Table'!$G:$G,'Each Gender Events'!$A8,'Official Medal Table'!$B:$B,'Each Gender Events'!Y$1,'Official Medal Table'!$D:$D,'Each Gender Events'!Y$2)*'Medal values'!$B$3
+ COUNTIFS('Official Medal Table'!$E:$E,'Each Gender Events'!$A8,'Official Medal Table'!$B:$B,'Each Gender Events'!Y$1,'Official Medal Table'!$D:$D,"Mixed")*'Medal values'!$B$1/2
+ COUNTIFS('Official Medal Table'!$F:$F,'Each Gender Events'!$A8,'Official Medal Table'!$B:$B,'Each Gender Events'!Y$1,'Official Medal Table'!$D:$D,"Mixed")*'Medal values'!$B$2/2
+ COUNTIFS('Official Medal Table'!$G:$G,'Each Gender Events'!$A8,'Official Medal Table'!$B:$B,'Each Gender Events'!Y$1,'Official Medal Table'!$D:$D,"Mixed")*'Medal values'!$B$3/2</f>
        <v>0</v>
      </c>
      <c r="Z8">
        <f>COUNTIFS('Official Medal Table'!$E:$E,'Each Gender Events'!$A8,'Official Medal Table'!$B:$B,'Each Gender Events'!Z$1,'Official Medal Table'!$D:$D,'Each Gender Events'!Z$2)*'Medal values'!$B$1
+ COUNTIFS('Official Medal Table'!$F:$F,'Each Gender Events'!$A8,'Official Medal Table'!$B:$B,'Each Gender Events'!Z$1,'Official Medal Table'!$D:$D,'Each Gender Events'!Z$2)*'Medal values'!$B$2
+ COUNTIFS('Official Medal Table'!$G:$G,'Each Gender Events'!$A8,'Official Medal Table'!$B:$B,'Each Gender Events'!Z$1,'Official Medal Table'!$D:$D,'Each Gender Events'!Z$2)*'Medal values'!$B$3
+ COUNTIFS('Official Medal Table'!$E:$E,'Each Gender Events'!$A8,'Official Medal Table'!$B:$B,'Each Gender Events'!Z$1,'Official Medal Table'!$D:$D,"Mixed")*'Medal values'!$B$1/2
+ COUNTIFS('Official Medal Table'!$F:$F,'Each Gender Events'!$A8,'Official Medal Table'!$B:$B,'Each Gender Events'!Z$1,'Official Medal Table'!$D:$D,"Mixed")*'Medal values'!$B$2/2
+ COUNTIFS('Official Medal Table'!$G:$G,'Each Gender Events'!$A8,'Official Medal Table'!$B:$B,'Each Gender Events'!Z$1,'Official Medal Table'!$D:$D,"Mixed")*'Medal values'!$B$3/2</f>
        <v>0</v>
      </c>
      <c r="AA8">
        <f>COUNTIFS('Official Medal Table'!$E:$E,'Each Gender Events'!$A8,'Official Medal Table'!$B:$B,'Each Gender Events'!AA$1,'Official Medal Table'!$D:$D,'Each Gender Events'!AA$2)*'Medal values'!$B$1
+ COUNTIFS('Official Medal Table'!$F:$F,'Each Gender Events'!$A8,'Official Medal Table'!$B:$B,'Each Gender Events'!AA$1,'Official Medal Table'!$D:$D,'Each Gender Events'!AA$2)*'Medal values'!$B$2
+ COUNTIFS('Official Medal Table'!$G:$G,'Each Gender Events'!$A8,'Official Medal Table'!$B:$B,'Each Gender Events'!AA$1,'Official Medal Table'!$D:$D,'Each Gender Events'!AA$2)*'Medal values'!$B$3
+ COUNTIFS('Official Medal Table'!$E:$E,'Each Gender Events'!$A8,'Official Medal Table'!$B:$B,'Each Gender Events'!AA$1,'Official Medal Table'!$D:$D,"Mixed")*'Medal values'!$B$1/2
+ COUNTIFS('Official Medal Table'!$F:$F,'Each Gender Events'!$A8,'Official Medal Table'!$B:$B,'Each Gender Events'!AA$1,'Official Medal Table'!$D:$D,"Mixed")*'Medal values'!$B$2/2
+ COUNTIFS('Official Medal Table'!$G:$G,'Each Gender Events'!$A8,'Official Medal Table'!$B:$B,'Each Gender Events'!AA$1,'Official Medal Table'!$D:$D,"Mixed")*'Medal values'!$B$3/2</f>
        <v>2.5004999999999997</v>
      </c>
      <c r="AB8">
        <f>COUNTIFS('Official Medal Table'!$E:$E,'Each Gender Events'!$A8,'Official Medal Table'!$B:$B,'Each Gender Events'!AB$1,'Official Medal Table'!$D:$D,'Each Gender Events'!AB$2)*'Medal values'!$B$1
+ COUNTIFS('Official Medal Table'!$F:$F,'Each Gender Events'!$A8,'Official Medal Table'!$B:$B,'Each Gender Events'!AB$1,'Official Medal Table'!$D:$D,'Each Gender Events'!AB$2)*'Medal values'!$B$2
+ COUNTIFS('Official Medal Table'!$G:$G,'Each Gender Events'!$A8,'Official Medal Table'!$B:$B,'Each Gender Events'!AB$1,'Official Medal Table'!$D:$D,'Each Gender Events'!AB$2)*'Medal values'!$B$3
+ COUNTIFS('Official Medal Table'!$E:$E,'Each Gender Events'!$A8,'Official Medal Table'!$B:$B,'Each Gender Events'!AB$1,'Official Medal Table'!$D:$D,"Mixed")*'Medal values'!$B$1/2
+ COUNTIFS('Official Medal Table'!$F:$F,'Each Gender Events'!$A8,'Official Medal Table'!$B:$B,'Each Gender Events'!AB$1,'Official Medal Table'!$D:$D,"Mixed")*'Medal values'!$B$2/2
+ COUNTIFS('Official Medal Table'!$G:$G,'Each Gender Events'!$A8,'Official Medal Table'!$B:$B,'Each Gender Events'!AB$1,'Official Medal Table'!$D:$D,"Mixed")*'Medal values'!$B$3/2</f>
        <v>4.5015000000000001</v>
      </c>
      <c r="AC8">
        <f>COUNTIFS('Official Medal Table'!$E:$E,'Each Gender Events'!$A8,'Official Medal Table'!$B:$B,'Each Gender Events'!AC$1,'Official Medal Table'!$D:$D,'Each Gender Events'!AC$2)*'Medal values'!$B$1
+ COUNTIFS('Official Medal Table'!$F:$F,'Each Gender Events'!$A8,'Official Medal Table'!$B:$B,'Each Gender Events'!AC$1,'Official Medal Table'!$D:$D,'Each Gender Events'!AC$2)*'Medal values'!$B$2
+ COUNTIFS('Official Medal Table'!$G:$G,'Each Gender Events'!$A8,'Official Medal Table'!$B:$B,'Each Gender Events'!AC$1,'Official Medal Table'!$D:$D,'Each Gender Events'!AC$2)*'Medal values'!$B$3
+ COUNTIFS('Official Medal Table'!$E:$E,'Each Gender Events'!$A8,'Official Medal Table'!$B:$B,'Each Gender Events'!AC$1,'Official Medal Table'!$D:$D,"Mixed")*'Medal values'!$B$1/2
+ COUNTIFS('Official Medal Table'!$F:$F,'Each Gender Events'!$A8,'Official Medal Table'!$B:$B,'Each Gender Events'!AC$1,'Official Medal Table'!$D:$D,"Mixed")*'Medal values'!$B$2/2
+ COUNTIFS('Official Medal Table'!$G:$G,'Each Gender Events'!$A8,'Official Medal Table'!$B:$B,'Each Gender Events'!AC$1,'Official Medal Table'!$D:$D,"Mixed")*'Medal values'!$B$3/2</f>
        <v>6.5015010000000002</v>
      </c>
      <c r="AD8">
        <f>COUNTIFS('Official Medal Table'!$E:$E,'Each Gender Events'!$A8,'Official Medal Table'!$B:$B,'Each Gender Events'!AD$1,'Official Medal Table'!$D:$D,'Each Gender Events'!AD$2)*'Medal values'!$B$1
+ COUNTIFS('Official Medal Table'!$F:$F,'Each Gender Events'!$A8,'Official Medal Table'!$B:$B,'Each Gender Events'!AD$1,'Official Medal Table'!$D:$D,'Each Gender Events'!AD$2)*'Medal values'!$B$2
+ COUNTIFS('Official Medal Table'!$G:$G,'Each Gender Events'!$A8,'Official Medal Table'!$B:$B,'Each Gender Events'!AD$1,'Official Medal Table'!$D:$D,'Each Gender Events'!AD$2)*'Medal values'!$B$3
+ COUNTIFS('Official Medal Table'!$E:$E,'Each Gender Events'!$A8,'Official Medal Table'!$B:$B,'Each Gender Events'!AD$1,'Official Medal Table'!$D:$D,"Mixed")*'Medal values'!$B$1/2
+ COUNTIFS('Official Medal Table'!$F:$F,'Each Gender Events'!$A8,'Official Medal Table'!$B:$B,'Each Gender Events'!AD$1,'Official Medal Table'!$D:$D,"Mixed")*'Medal values'!$B$2/2
+ COUNTIFS('Official Medal Table'!$G:$G,'Each Gender Events'!$A8,'Official Medal Table'!$B:$B,'Each Gender Events'!AD$1,'Official Medal Table'!$D:$D,"Mixed")*'Medal values'!$B$3/2</f>
        <v>1</v>
      </c>
      <c r="AE8">
        <f>COUNTIFS('Official Medal Table'!$E:$E,'Each Gender Events'!$A8,'Official Medal Table'!$B:$B,'Each Gender Events'!AE$1,'Official Medal Table'!$D:$D,'Each Gender Events'!AE$2)*'Medal values'!$B$1
+ COUNTIFS('Official Medal Table'!$F:$F,'Each Gender Events'!$A8,'Official Medal Table'!$B:$B,'Each Gender Events'!AE$1,'Official Medal Table'!$D:$D,'Each Gender Events'!AE$2)*'Medal values'!$B$2
+ COUNTIFS('Official Medal Table'!$G:$G,'Each Gender Events'!$A8,'Official Medal Table'!$B:$B,'Each Gender Events'!AE$1,'Official Medal Table'!$D:$D,'Each Gender Events'!AE$2)*'Medal values'!$B$3
+ COUNTIFS('Official Medal Table'!$E:$E,'Each Gender Events'!$A8,'Official Medal Table'!$B:$B,'Each Gender Events'!AE$1,'Official Medal Table'!$D:$D,"Mixed")*'Medal values'!$B$1/2
+ COUNTIFS('Official Medal Table'!$F:$F,'Each Gender Events'!$A8,'Official Medal Table'!$B:$B,'Each Gender Events'!AE$1,'Official Medal Table'!$D:$D,"Mixed")*'Medal values'!$B$2/2
+ COUNTIFS('Official Medal Table'!$G:$G,'Each Gender Events'!$A8,'Official Medal Table'!$B:$B,'Each Gender Events'!AE$1,'Official Medal Table'!$D:$D,"Mixed")*'Medal values'!$B$3/2</f>
        <v>0</v>
      </c>
      <c r="AF8">
        <f>COUNTIFS('Official Medal Table'!$E:$E,'Each Gender Events'!$A8,'Official Medal Table'!$B:$B,'Each Gender Events'!AF$1,'Official Medal Table'!$D:$D,'Each Gender Events'!AF$2)*'Medal values'!$B$1
+ COUNTIFS('Official Medal Table'!$F:$F,'Each Gender Events'!$A8,'Official Medal Table'!$B:$B,'Each Gender Events'!AF$1,'Official Medal Table'!$D:$D,'Each Gender Events'!AF$2)*'Medal values'!$B$2
+ COUNTIFS('Official Medal Table'!$G:$G,'Each Gender Events'!$A8,'Official Medal Table'!$B:$B,'Each Gender Events'!AF$1,'Official Medal Table'!$D:$D,'Each Gender Events'!AF$2)*'Medal values'!$B$3
+ COUNTIFS('Official Medal Table'!$E:$E,'Each Gender Events'!$A8,'Official Medal Table'!$B:$B,'Each Gender Events'!AF$1,'Official Medal Table'!$D:$D,"Mixed")*'Medal values'!$B$1/2
+ COUNTIFS('Official Medal Table'!$F:$F,'Each Gender Events'!$A8,'Official Medal Table'!$B:$B,'Each Gender Events'!AF$1,'Official Medal Table'!$D:$D,"Mixed")*'Medal values'!$B$2/2
+ COUNTIFS('Official Medal Table'!$G:$G,'Each Gender Events'!$A8,'Official Medal Table'!$B:$B,'Each Gender Events'!AF$1,'Official Medal Table'!$D:$D,"Mixed")*'Medal values'!$B$3/2</f>
        <v>0</v>
      </c>
      <c r="AG8">
        <f>COUNTIFS('Official Medal Table'!$E:$E,'Each Gender Events'!$A8,'Official Medal Table'!$B:$B,'Each Gender Events'!AG$1,'Official Medal Table'!$D:$D,'Each Gender Events'!AG$2)*'Medal values'!$B$1
+ COUNTIFS('Official Medal Table'!$F:$F,'Each Gender Events'!$A8,'Official Medal Table'!$B:$B,'Each Gender Events'!AG$1,'Official Medal Table'!$D:$D,'Each Gender Events'!AG$2)*'Medal values'!$B$2
+ COUNTIFS('Official Medal Table'!$G:$G,'Each Gender Events'!$A8,'Official Medal Table'!$B:$B,'Each Gender Events'!AG$1,'Official Medal Table'!$D:$D,'Each Gender Events'!AG$2)*'Medal values'!$B$3
+ COUNTIFS('Official Medal Table'!$E:$E,'Each Gender Events'!$A8,'Official Medal Table'!$B:$B,'Each Gender Events'!AG$1,'Official Medal Table'!$D:$D,"Mixed")*'Medal values'!$B$1/2
+ COUNTIFS('Official Medal Table'!$F:$F,'Each Gender Events'!$A8,'Official Medal Table'!$B:$B,'Each Gender Events'!AG$1,'Official Medal Table'!$D:$D,"Mixed")*'Medal values'!$B$2/2
+ COUNTIFS('Official Medal Table'!$G:$G,'Each Gender Events'!$A8,'Official Medal Table'!$B:$B,'Each Gender Events'!AG$1,'Official Medal Table'!$D:$D,"Mixed")*'Medal values'!$B$3/2</f>
        <v>0</v>
      </c>
      <c r="AH8">
        <f>COUNTIFS('Official Medal Table'!$E:$E,'Each Gender Events'!$A8,'Official Medal Table'!$B:$B,'Each Gender Events'!AH$1,'Official Medal Table'!$D:$D,'Each Gender Events'!AH$2)*'Medal values'!$B$1
+ COUNTIFS('Official Medal Table'!$F:$F,'Each Gender Events'!$A8,'Official Medal Table'!$B:$B,'Each Gender Events'!AH$1,'Official Medal Table'!$D:$D,'Each Gender Events'!AH$2)*'Medal values'!$B$2
+ COUNTIFS('Official Medal Table'!$G:$G,'Each Gender Events'!$A8,'Official Medal Table'!$B:$B,'Each Gender Events'!AH$1,'Official Medal Table'!$D:$D,'Each Gender Events'!AH$2)*'Medal values'!$B$3
+ COUNTIFS('Official Medal Table'!$E:$E,'Each Gender Events'!$A8,'Official Medal Table'!$B:$B,'Each Gender Events'!AH$1,'Official Medal Table'!$D:$D,"Mixed")*'Medal values'!$B$1/2
+ COUNTIFS('Official Medal Table'!$F:$F,'Each Gender Events'!$A8,'Official Medal Table'!$B:$B,'Each Gender Events'!AH$1,'Official Medal Table'!$D:$D,"Mixed")*'Medal values'!$B$2/2
+ COUNTIFS('Official Medal Table'!$G:$G,'Each Gender Events'!$A8,'Official Medal Table'!$B:$B,'Each Gender Events'!AH$1,'Official Medal Table'!$D:$D,"Mixed")*'Medal values'!$B$3/2</f>
        <v>0</v>
      </c>
      <c r="AI8">
        <f>COUNTIFS('Official Medal Table'!$E:$E,'Each Gender Events'!$A8,'Official Medal Table'!$B:$B,'Each Gender Events'!AI$1,'Official Medal Table'!$D:$D,'Each Gender Events'!AI$2)*'Medal values'!$B$1
+ COUNTIFS('Official Medal Table'!$F:$F,'Each Gender Events'!$A8,'Official Medal Table'!$B:$B,'Each Gender Events'!AI$1,'Official Medal Table'!$D:$D,'Each Gender Events'!AI$2)*'Medal values'!$B$2
+ COUNTIFS('Official Medal Table'!$G:$G,'Each Gender Events'!$A8,'Official Medal Table'!$B:$B,'Each Gender Events'!AI$1,'Official Medal Table'!$D:$D,'Each Gender Events'!AI$2)*'Medal values'!$B$3
+ COUNTIFS('Official Medal Table'!$E:$E,'Each Gender Events'!$A8,'Official Medal Table'!$B:$B,'Each Gender Events'!AI$1,'Official Medal Table'!$D:$D,"Mixed")*'Medal values'!$B$1/2
+ COUNTIFS('Official Medal Table'!$F:$F,'Each Gender Events'!$A8,'Official Medal Table'!$B:$B,'Each Gender Events'!AI$1,'Official Medal Table'!$D:$D,"Mixed")*'Medal values'!$B$2/2
+ COUNTIFS('Official Medal Table'!$G:$G,'Each Gender Events'!$A8,'Official Medal Table'!$B:$B,'Each Gender Events'!AI$1,'Official Medal Table'!$D:$D,"Mixed")*'Medal values'!$B$3/2</f>
        <v>0</v>
      </c>
      <c r="AJ8">
        <f>COUNTIFS('Official Medal Table'!$E:$E,'Each Gender Events'!$A8,'Official Medal Table'!$B:$B,'Each Gender Events'!AJ$1,'Official Medal Table'!$D:$D,'Each Gender Events'!AJ$2)*'Medal values'!$B$1
+ COUNTIFS('Official Medal Table'!$F:$F,'Each Gender Events'!$A8,'Official Medal Table'!$B:$B,'Each Gender Events'!AJ$1,'Official Medal Table'!$D:$D,'Each Gender Events'!AJ$2)*'Medal values'!$B$2
+ COUNTIFS('Official Medal Table'!$G:$G,'Each Gender Events'!$A8,'Official Medal Table'!$B:$B,'Each Gender Events'!AJ$1,'Official Medal Table'!$D:$D,'Each Gender Events'!AJ$2)*'Medal values'!$B$3
+ COUNTIFS('Official Medal Table'!$E:$E,'Each Gender Events'!$A8,'Official Medal Table'!$B:$B,'Each Gender Events'!AJ$1,'Official Medal Table'!$D:$D,"Mixed")*'Medal values'!$B$1/2
+ COUNTIFS('Official Medal Table'!$F:$F,'Each Gender Events'!$A8,'Official Medal Table'!$B:$B,'Each Gender Events'!AJ$1,'Official Medal Table'!$D:$D,"Mixed")*'Medal values'!$B$2/2
+ COUNTIFS('Official Medal Table'!$G:$G,'Each Gender Events'!$A8,'Official Medal Table'!$B:$B,'Each Gender Events'!AJ$1,'Official Medal Table'!$D:$D,"Mixed")*'Medal values'!$B$3/2</f>
        <v>0</v>
      </c>
      <c r="AK8">
        <f>COUNTIFS('Official Medal Table'!$E:$E,'Each Gender Events'!$A8,'Official Medal Table'!$B:$B,'Each Gender Events'!AK$1,'Official Medal Table'!$D:$D,'Each Gender Events'!AK$2)*'Medal values'!$B$1
+ COUNTIFS('Official Medal Table'!$F:$F,'Each Gender Events'!$A8,'Official Medal Table'!$B:$B,'Each Gender Events'!AK$1,'Official Medal Table'!$D:$D,'Each Gender Events'!AK$2)*'Medal values'!$B$2
+ COUNTIFS('Official Medal Table'!$G:$G,'Each Gender Events'!$A8,'Official Medal Table'!$B:$B,'Each Gender Events'!AK$1,'Official Medal Table'!$D:$D,'Each Gender Events'!AK$2)*'Medal values'!$B$3
+ COUNTIFS('Official Medal Table'!$E:$E,'Each Gender Events'!$A8,'Official Medal Table'!$B:$B,'Each Gender Events'!AK$1,'Official Medal Table'!$D:$D,"Mixed")*'Medal values'!$B$1/2
+ COUNTIFS('Official Medal Table'!$F:$F,'Each Gender Events'!$A8,'Official Medal Table'!$B:$B,'Each Gender Events'!AK$1,'Official Medal Table'!$D:$D,"Mixed")*'Medal values'!$B$2/2
+ COUNTIFS('Official Medal Table'!$G:$G,'Each Gender Events'!$A8,'Official Medal Table'!$B:$B,'Each Gender Events'!AK$1,'Official Medal Table'!$D:$D,"Mixed")*'Medal values'!$B$3/2</f>
        <v>5.0010010000000005</v>
      </c>
      <c r="AL8">
        <f>COUNTIFS('Official Medal Table'!$E:$E,'Each Gender Events'!$A8,'Official Medal Table'!$B:$B,'Each Gender Events'!AL$1,'Official Medal Table'!$D:$D,'Each Gender Events'!AL$2)*'Medal values'!$B$1
+ COUNTIFS('Official Medal Table'!$F:$F,'Each Gender Events'!$A8,'Official Medal Table'!$B:$B,'Each Gender Events'!AL$1,'Official Medal Table'!$D:$D,'Each Gender Events'!AL$2)*'Medal values'!$B$2
+ COUNTIFS('Official Medal Table'!$G:$G,'Each Gender Events'!$A8,'Official Medal Table'!$B:$B,'Each Gender Events'!AL$1,'Official Medal Table'!$D:$D,'Each Gender Events'!AL$2)*'Medal values'!$B$3
+ COUNTIFS('Official Medal Table'!$E:$E,'Each Gender Events'!$A8,'Official Medal Table'!$B:$B,'Each Gender Events'!AL$1,'Official Medal Table'!$D:$D,"Mixed")*'Medal values'!$B$1/2
+ COUNTIFS('Official Medal Table'!$F:$F,'Each Gender Events'!$A8,'Official Medal Table'!$B:$B,'Each Gender Events'!AL$1,'Official Medal Table'!$D:$D,"Mixed")*'Medal values'!$B$2/2
+ COUNTIFS('Official Medal Table'!$G:$G,'Each Gender Events'!$A8,'Official Medal Table'!$B:$B,'Each Gender Events'!AL$1,'Official Medal Table'!$D:$D,"Mixed")*'Medal values'!$B$3/2</f>
        <v>0</v>
      </c>
      <c r="AM8">
        <f>COUNTIFS('Official Medal Table'!$E:$E,'Each Gender Events'!$A8,'Official Medal Table'!$B:$B,'Each Gender Events'!AM$1,'Official Medal Table'!$D:$D,'Each Gender Events'!AM$2)*'Medal values'!$B$1
+ COUNTIFS('Official Medal Table'!$F:$F,'Each Gender Events'!$A8,'Official Medal Table'!$B:$B,'Each Gender Events'!AM$1,'Official Medal Table'!$D:$D,'Each Gender Events'!AM$2)*'Medal values'!$B$2
+ COUNTIFS('Official Medal Table'!$G:$G,'Each Gender Events'!$A8,'Official Medal Table'!$B:$B,'Each Gender Events'!AM$1,'Official Medal Table'!$D:$D,'Each Gender Events'!AM$2)*'Medal values'!$B$3
+ COUNTIFS('Official Medal Table'!$E:$E,'Each Gender Events'!$A8,'Official Medal Table'!$B:$B,'Each Gender Events'!AM$1,'Official Medal Table'!$D:$D,"Mixed")*'Medal values'!$B$1/2
+ COUNTIFS('Official Medal Table'!$F:$F,'Each Gender Events'!$A8,'Official Medal Table'!$B:$B,'Each Gender Events'!AM$1,'Official Medal Table'!$D:$D,"Mixed")*'Medal values'!$B$2/2
+ COUNTIFS('Official Medal Table'!$G:$G,'Each Gender Events'!$A8,'Official Medal Table'!$B:$B,'Each Gender Events'!AM$1,'Official Medal Table'!$D:$D,"Mixed")*'Medal values'!$B$3/2</f>
        <v>3.0009999999999999</v>
      </c>
    </row>
    <row r="9" spans="1:39" x14ac:dyDescent="0.3">
      <c r="A9" t="str">
        <f>Countries!A7</f>
        <v>CZE</v>
      </c>
      <c r="B9">
        <f>COUNTIFS('Official Medal Table'!$E:$E,'Each Gender Events'!$A9,'Official Medal Table'!$B:$B,'Each Gender Events'!B$1,'Official Medal Table'!$D:$D,'Each Gender Events'!B$2)*'Medal values'!$B$1
+ COUNTIFS('Official Medal Table'!$F:$F,'Each Gender Events'!$A9,'Official Medal Table'!$B:$B,'Each Gender Events'!B$1,'Official Medal Table'!$D:$D,'Each Gender Events'!B$2)*'Medal values'!$B$2
+ COUNTIFS('Official Medal Table'!$G:$G,'Each Gender Events'!$A9,'Official Medal Table'!$B:$B,'Each Gender Events'!B$1,'Official Medal Table'!$D:$D,'Each Gender Events'!B$2)*'Medal values'!$B$3
+ COUNTIFS('Official Medal Table'!$E:$E,'Each Gender Events'!$A9,'Official Medal Table'!$B:$B,'Each Gender Events'!B$1,'Official Medal Table'!$D:$D,"Mixed")*'Medal values'!$B$1/2
+ COUNTIFS('Official Medal Table'!$F:$F,'Each Gender Events'!$A9,'Official Medal Table'!$B:$B,'Each Gender Events'!B$1,'Official Medal Table'!$D:$D,"Mixed")*'Medal values'!$B$2/2
+ COUNTIFS('Official Medal Table'!$G:$G,'Each Gender Events'!$A9,'Official Medal Table'!$B:$B,'Each Gender Events'!B$1,'Official Medal Table'!$D:$D,"Mixed")*'Medal values'!$B$3/2</f>
        <v>0</v>
      </c>
      <c r="C9">
        <f>COUNTIFS('Official Medal Table'!$E:$E,'Each Gender Events'!$A9,'Official Medal Table'!$B:$B,'Each Gender Events'!C$1,'Official Medal Table'!$D:$D,'Each Gender Events'!C$2)*'Medal values'!$B$1
+ COUNTIFS('Official Medal Table'!$F:$F,'Each Gender Events'!$A9,'Official Medal Table'!$B:$B,'Each Gender Events'!C$1,'Official Medal Table'!$D:$D,'Each Gender Events'!C$2)*'Medal values'!$B$2
+ COUNTIFS('Official Medal Table'!$G:$G,'Each Gender Events'!$A9,'Official Medal Table'!$B:$B,'Each Gender Events'!C$1,'Official Medal Table'!$D:$D,'Each Gender Events'!C$2)*'Medal values'!$B$3
+ COUNTIFS('Official Medal Table'!$E:$E,'Each Gender Events'!$A9,'Official Medal Table'!$B:$B,'Each Gender Events'!C$1,'Official Medal Table'!$D:$D,"Mixed")*'Medal values'!$B$1/2
+ COUNTIFS('Official Medal Table'!$F:$F,'Each Gender Events'!$A9,'Official Medal Table'!$B:$B,'Each Gender Events'!C$1,'Official Medal Table'!$D:$D,"Mixed")*'Medal values'!$B$2/2
+ COUNTIFS('Official Medal Table'!$G:$G,'Each Gender Events'!$A9,'Official Medal Table'!$B:$B,'Each Gender Events'!C$1,'Official Medal Table'!$D:$D,"Mixed")*'Medal values'!$B$3/2</f>
        <v>0</v>
      </c>
      <c r="D9">
        <f>COUNTIFS('Official Medal Table'!$E:$E,'Each Gender Events'!$A9,'Official Medal Table'!$B:$B,'Each Gender Events'!D$1,'Official Medal Table'!$D:$D,'Each Gender Events'!D$2)*'Medal values'!$B$1
+ COUNTIFS('Official Medal Table'!$F:$F,'Each Gender Events'!$A9,'Official Medal Table'!$B:$B,'Each Gender Events'!D$1,'Official Medal Table'!$D:$D,'Each Gender Events'!D$2)*'Medal values'!$B$2
+ COUNTIFS('Official Medal Table'!$G:$G,'Each Gender Events'!$A9,'Official Medal Table'!$B:$B,'Each Gender Events'!D$1,'Official Medal Table'!$D:$D,'Each Gender Events'!D$2)*'Medal values'!$B$3
+ COUNTIFS('Official Medal Table'!$E:$E,'Each Gender Events'!$A9,'Official Medal Table'!$B:$B,'Each Gender Events'!D$1,'Official Medal Table'!$D:$D,"Mixed")*'Medal values'!$B$1/2
+ COUNTIFS('Official Medal Table'!$F:$F,'Each Gender Events'!$A9,'Official Medal Table'!$B:$B,'Each Gender Events'!D$1,'Official Medal Table'!$D:$D,"Mixed")*'Medal values'!$B$2/2
+ COUNTIFS('Official Medal Table'!$G:$G,'Each Gender Events'!$A9,'Official Medal Table'!$B:$B,'Each Gender Events'!D$1,'Official Medal Table'!$D:$D,"Mixed")*'Medal values'!$B$3/2</f>
        <v>0</v>
      </c>
      <c r="E9">
        <f>COUNTIFS('Official Medal Table'!$E:$E,'Each Gender Events'!$A9,'Official Medal Table'!$B:$B,'Each Gender Events'!E$1,'Official Medal Table'!$D:$D,'Each Gender Events'!E$2)*'Medal values'!$B$1
+ COUNTIFS('Official Medal Table'!$F:$F,'Each Gender Events'!$A9,'Official Medal Table'!$B:$B,'Each Gender Events'!E$1,'Official Medal Table'!$D:$D,'Each Gender Events'!E$2)*'Medal values'!$B$2
+ COUNTIFS('Official Medal Table'!$G:$G,'Each Gender Events'!$A9,'Official Medal Table'!$B:$B,'Each Gender Events'!E$1,'Official Medal Table'!$D:$D,'Each Gender Events'!E$2)*'Medal values'!$B$3
+ COUNTIFS('Official Medal Table'!$E:$E,'Each Gender Events'!$A9,'Official Medal Table'!$B:$B,'Each Gender Events'!E$1,'Official Medal Table'!$D:$D,"Mixed")*'Medal values'!$B$1/2
+ COUNTIFS('Official Medal Table'!$F:$F,'Each Gender Events'!$A9,'Official Medal Table'!$B:$B,'Each Gender Events'!E$1,'Official Medal Table'!$D:$D,"Mixed")*'Medal values'!$B$2/2
+ COUNTIFS('Official Medal Table'!$G:$G,'Each Gender Events'!$A9,'Official Medal Table'!$B:$B,'Each Gender Events'!E$1,'Official Medal Table'!$D:$D,"Mixed")*'Medal values'!$B$3/2</f>
        <v>0</v>
      </c>
      <c r="F9">
        <f>COUNTIFS('Official Medal Table'!$E:$E,'Each Gender Events'!$A9,'Official Medal Table'!$B:$B,'Each Gender Events'!F$1,'Official Medal Table'!$D:$D,'Each Gender Events'!F$2)*'Medal values'!$B$1
+ COUNTIFS('Official Medal Table'!$F:$F,'Each Gender Events'!$A9,'Official Medal Table'!$B:$B,'Each Gender Events'!F$1,'Official Medal Table'!$D:$D,'Each Gender Events'!F$2)*'Medal values'!$B$2
+ COUNTIFS('Official Medal Table'!$G:$G,'Each Gender Events'!$A9,'Official Medal Table'!$B:$B,'Each Gender Events'!F$1,'Official Medal Table'!$D:$D,'Each Gender Events'!F$2)*'Medal values'!$B$3
+ COUNTIFS('Official Medal Table'!$E:$E,'Each Gender Events'!$A9,'Official Medal Table'!$B:$B,'Each Gender Events'!F$1,'Official Medal Table'!$D:$D,"Mixed")*'Medal values'!$B$1/2
+ COUNTIFS('Official Medal Table'!$F:$F,'Each Gender Events'!$A9,'Official Medal Table'!$B:$B,'Each Gender Events'!F$1,'Official Medal Table'!$D:$D,"Mixed")*'Medal values'!$B$2/2
+ COUNTIFS('Official Medal Table'!$G:$G,'Each Gender Events'!$A9,'Official Medal Table'!$B:$B,'Each Gender Events'!F$1,'Official Medal Table'!$D:$D,"Mixed")*'Medal values'!$B$3/2</f>
        <v>0</v>
      </c>
      <c r="G9">
        <f>COUNTIFS('Official Medal Table'!$E:$E,'Each Gender Events'!$A9,'Official Medal Table'!$B:$B,'Each Gender Events'!G$1,'Official Medal Table'!$D:$D,'Each Gender Events'!G$2)*'Medal values'!$B$1
+ COUNTIFS('Official Medal Table'!$F:$F,'Each Gender Events'!$A9,'Official Medal Table'!$B:$B,'Each Gender Events'!G$1,'Official Medal Table'!$D:$D,'Each Gender Events'!G$2)*'Medal values'!$B$2
+ COUNTIFS('Official Medal Table'!$G:$G,'Each Gender Events'!$A9,'Official Medal Table'!$B:$B,'Each Gender Events'!G$1,'Official Medal Table'!$D:$D,'Each Gender Events'!G$2)*'Medal values'!$B$3
+ COUNTIFS('Official Medal Table'!$E:$E,'Each Gender Events'!$A9,'Official Medal Table'!$B:$B,'Each Gender Events'!G$1,'Official Medal Table'!$D:$D,"Mixed")*'Medal values'!$B$1/2
+ COUNTIFS('Official Medal Table'!$F:$F,'Each Gender Events'!$A9,'Official Medal Table'!$B:$B,'Each Gender Events'!G$1,'Official Medal Table'!$D:$D,"Mixed")*'Medal values'!$B$2/2
+ COUNTIFS('Official Medal Table'!$G:$G,'Each Gender Events'!$A9,'Official Medal Table'!$B:$B,'Each Gender Events'!G$1,'Official Medal Table'!$D:$D,"Mixed")*'Medal values'!$B$3/2</f>
        <v>0</v>
      </c>
      <c r="H9">
        <f>COUNTIFS('Official Medal Table'!$E:$E,'Each Gender Events'!$A9,'Official Medal Table'!$B:$B,'Each Gender Events'!H$1,'Official Medal Table'!$D:$D,'Each Gender Events'!H$2)*'Medal values'!$B$1
+ COUNTIFS('Official Medal Table'!$F:$F,'Each Gender Events'!$A9,'Official Medal Table'!$B:$B,'Each Gender Events'!H$1,'Official Medal Table'!$D:$D,'Each Gender Events'!H$2)*'Medal values'!$B$2
+ COUNTIFS('Official Medal Table'!$G:$G,'Each Gender Events'!$A9,'Official Medal Table'!$B:$B,'Each Gender Events'!H$1,'Official Medal Table'!$D:$D,'Each Gender Events'!H$2)*'Medal values'!$B$3
+ COUNTIFS('Official Medal Table'!$E:$E,'Each Gender Events'!$A9,'Official Medal Table'!$B:$B,'Each Gender Events'!H$1,'Official Medal Table'!$D:$D,"Mixed")*'Medal values'!$B$1/2
+ COUNTIFS('Official Medal Table'!$F:$F,'Each Gender Events'!$A9,'Official Medal Table'!$B:$B,'Each Gender Events'!H$1,'Official Medal Table'!$D:$D,"Mixed")*'Medal values'!$B$2/2
+ COUNTIFS('Official Medal Table'!$G:$G,'Each Gender Events'!$A9,'Official Medal Table'!$B:$B,'Each Gender Events'!H$1,'Official Medal Table'!$D:$D,"Mixed")*'Medal values'!$B$3/2</f>
        <v>0</v>
      </c>
      <c r="I9">
        <f>COUNTIFS('Official Medal Table'!$E:$E,'Each Gender Events'!$A9,'Official Medal Table'!$B:$B,'Each Gender Events'!I$1,'Official Medal Table'!$D:$D,'Each Gender Events'!I$2)*'Medal values'!$B$1
+ COUNTIFS('Official Medal Table'!$F:$F,'Each Gender Events'!$A9,'Official Medal Table'!$B:$B,'Each Gender Events'!I$1,'Official Medal Table'!$D:$D,'Each Gender Events'!I$2)*'Medal values'!$B$2
+ COUNTIFS('Official Medal Table'!$G:$G,'Each Gender Events'!$A9,'Official Medal Table'!$B:$B,'Each Gender Events'!I$1,'Official Medal Table'!$D:$D,'Each Gender Events'!I$2)*'Medal values'!$B$3
+ COUNTIFS('Official Medal Table'!$E:$E,'Each Gender Events'!$A9,'Official Medal Table'!$B:$B,'Each Gender Events'!I$1,'Official Medal Table'!$D:$D,"Mixed")*'Medal values'!$B$1/2
+ COUNTIFS('Official Medal Table'!$F:$F,'Each Gender Events'!$A9,'Official Medal Table'!$B:$B,'Each Gender Events'!I$1,'Official Medal Table'!$D:$D,"Mixed")*'Medal values'!$B$2/2
+ COUNTIFS('Official Medal Table'!$G:$G,'Each Gender Events'!$A9,'Official Medal Table'!$B:$B,'Each Gender Events'!I$1,'Official Medal Table'!$D:$D,"Mixed")*'Medal values'!$B$3/2</f>
        <v>0</v>
      </c>
      <c r="J9">
        <f>COUNTIFS('Official Medal Table'!$E:$E,'Each Gender Events'!$A9,'Official Medal Table'!$B:$B,'Each Gender Events'!J$1,'Official Medal Table'!$D:$D,'Each Gender Events'!J$2)*'Medal values'!$B$1
+ COUNTIFS('Official Medal Table'!$F:$F,'Each Gender Events'!$A9,'Official Medal Table'!$B:$B,'Each Gender Events'!J$1,'Official Medal Table'!$D:$D,'Each Gender Events'!J$2)*'Medal values'!$B$2
+ COUNTIFS('Official Medal Table'!$G:$G,'Each Gender Events'!$A9,'Official Medal Table'!$B:$B,'Each Gender Events'!J$1,'Official Medal Table'!$D:$D,'Each Gender Events'!J$2)*'Medal values'!$B$3
+ COUNTIFS('Official Medal Table'!$E:$E,'Each Gender Events'!$A9,'Official Medal Table'!$B:$B,'Each Gender Events'!J$1,'Official Medal Table'!$D:$D,"Mixed")*'Medal values'!$B$1/2
+ COUNTIFS('Official Medal Table'!$F:$F,'Each Gender Events'!$A9,'Official Medal Table'!$B:$B,'Each Gender Events'!J$1,'Official Medal Table'!$D:$D,"Mixed")*'Medal values'!$B$2/2
+ COUNTIFS('Official Medal Table'!$G:$G,'Each Gender Events'!$A9,'Official Medal Table'!$B:$B,'Each Gender Events'!J$1,'Official Medal Table'!$D:$D,"Mixed")*'Medal values'!$B$3/2</f>
        <v>0</v>
      </c>
      <c r="K9">
        <f>COUNTIFS('Official Medal Table'!$E:$E,'Each Gender Events'!$A9,'Official Medal Table'!$B:$B,'Each Gender Events'!K$1,'Official Medal Table'!$D:$D,'Each Gender Events'!K$2)*'Medal values'!$B$1
+ COUNTIFS('Official Medal Table'!$F:$F,'Each Gender Events'!$A9,'Official Medal Table'!$B:$B,'Each Gender Events'!K$1,'Official Medal Table'!$D:$D,'Each Gender Events'!K$2)*'Medal values'!$B$2
+ COUNTIFS('Official Medal Table'!$G:$G,'Each Gender Events'!$A9,'Official Medal Table'!$B:$B,'Each Gender Events'!K$1,'Official Medal Table'!$D:$D,'Each Gender Events'!K$2)*'Medal values'!$B$3
+ COUNTIFS('Official Medal Table'!$E:$E,'Each Gender Events'!$A9,'Official Medal Table'!$B:$B,'Each Gender Events'!K$1,'Official Medal Table'!$D:$D,"Mixed")*'Medal values'!$B$1/2
+ COUNTIFS('Official Medal Table'!$F:$F,'Each Gender Events'!$A9,'Official Medal Table'!$B:$B,'Each Gender Events'!K$1,'Official Medal Table'!$D:$D,"Mixed")*'Medal values'!$B$2/2
+ COUNTIFS('Official Medal Table'!$G:$G,'Each Gender Events'!$A9,'Official Medal Table'!$B:$B,'Each Gender Events'!K$1,'Official Medal Table'!$D:$D,"Mixed")*'Medal values'!$B$3/2</f>
        <v>0</v>
      </c>
      <c r="L9">
        <f>COUNTIFS('Official Medal Table'!$E:$E,'Each Gender Events'!$A9,'Official Medal Table'!$B:$B,'Each Gender Events'!L$1,'Official Medal Table'!$D:$D,'Each Gender Events'!L$2)*'Medal values'!$B$1
+ COUNTIFS('Official Medal Table'!$F:$F,'Each Gender Events'!$A9,'Official Medal Table'!$B:$B,'Each Gender Events'!L$1,'Official Medal Table'!$D:$D,'Each Gender Events'!L$2)*'Medal values'!$B$2
+ COUNTIFS('Official Medal Table'!$G:$G,'Each Gender Events'!$A9,'Official Medal Table'!$B:$B,'Each Gender Events'!L$1,'Official Medal Table'!$D:$D,'Each Gender Events'!L$2)*'Medal values'!$B$3
+ COUNTIFS('Official Medal Table'!$E:$E,'Each Gender Events'!$A9,'Official Medal Table'!$B:$B,'Each Gender Events'!L$1,'Official Medal Table'!$D:$D,"Mixed")*'Medal values'!$B$1/2
+ COUNTIFS('Official Medal Table'!$F:$F,'Each Gender Events'!$A9,'Official Medal Table'!$B:$B,'Each Gender Events'!L$1,'Official Medal Table'!$D:$D,"Mixed")*'Medal values'!$B$2/2
+ COUNTIFS('Official Medal Table'!$G:$G,'Each Gender Events'!$A9,'Official Medal Table'!$B:$B,'Each Gender Events'!L$1,'Official Medal Table'!$D:$D,"Mixed")*'Medal values'!$B$3/2</f>
        <v>0</v>
      </c>
      <c r="M9">
        <f>COUNTIFS('Official Medal Table'!$E:$E,'Each Gender Events'!$A9,'Official Medal Table'!$B:$B,'Each Gender Events'!M$1,'Official Medal Table'!$D:$D,'Each Gender Events'!M$2)*'Medal values'!$B$1
+ COUNTIFS('Official Medal Table'!$F:$F,'Each Gender Events'!$A9,'Official Medal Table'!$B:$B,'Each Gender Events'!M$1,'Official Medal Table'!$D:$D,'Each Gender Events'!M$2)*'Medal values'!$B$2
+ COUNTIFS('Official Medal Table'!$G:$G,'Each Gender Events'!$A9,'Official Medal Table'!$B:$B,'Each Gender Events'!M$1,'Official Medal Table'!$D:$D,'Each Gender Events'!M$2)*'Medal values'!$B$3
+ COUNTIFS('Official Medal Table'!$E:$E,'Each Gender Events'!$A9,'Official Medal Table'!$B:$B,'Each Gender Events'!M$1,'Official Medal Table'!$D:$D,"Mixed")*'Medal values'!$B$1/2
+ COUNTIFS('Official Medal Table'!$F:$F,'Each Gender Events'!$A9,'Official Medal Table'!$B:$B,'Each Gender Events'!M$1,'Official Medal Table'!$D:$D,"Mixed")*'Medal values'!$B$2/2
+ COUNTIFS('Official Medal Table'!$G:$G,'Each Gender Events'!$A9,'Official Medal Table'!$B:$B,'Each Gender Events'!M$1,'Official Medal Table'!$D:$D,"Mixed")*'Medal values'!$B$3/2</f>
        <v>0</v>
      </c>
      <c r="N9">
        <f>COUNTIFS('Official Medal Table'!$E:$E,'Each Gender Events'!$A9,'Official Medal Table'!$B:$B,'Each Gender Events'!N$1,'Official Medal Table'!$D:$D,'Each Gender Events'!N$2)*'Medal values'!$B$1
+ COUNTIFS('Official Medal Table'!$F:$F,'Each Gender Events'!$A9,'Official Medal Table'!$B:$B,'Each Gender Events'!N$1,'Official Medal Table'!$D:$D,'Each Gender Events'!N$2)*'Medal values'!$B$2
+ COUNTIFS('Official Medal Table'!$G:$G,'Each Gender Events'!$A9,'Official Medal Table'!$B:$B,'Each Gender Events'!N$1,'Official Medal Table'!$D:$D,'Each Gender Events'!N$2)*'Medal values'!$B$3
+ COUNTIFS('Official Medal Table'!$E:$E,'Each Gender Events'!$A9,'Official Medal Table'!$B:$B,'Each Gender Events'!N$1,'Official Medal Table'!$D:$D,"Mixed")*'Medal values'!$B$1/2
+ COUNTIFS('Official Medal Table'!$F:$F,'Each Gender Events'!$A9,'Official Medal Table'!$B:$B,'Each Gender Events'!N$1,'Official Medal Table'!$D:$D,"Mixed")*'Medal values'!$B$2/2
+ COUNTIFS('Official Medal Table'!$G:$G,'Each Gender Events'!$A9,'Official Medal Table'!$B:$B,'Each Gender Events'!N$1,'Official Medal Table'!$D:$D,"Mixed")*'Medal values'!$B$3/2</f>
        <v>0</v>
      </c>
      <c r="O9">
        <f>COUNTIFS('Official Medal Table'!$E:$E,'Each Gender Events'!$A9,'Official Medal Table'!$B:$B,'Each Gender Events'!O$1,'Official Medal Table'!$D:$D,'Each Gender Events'!O$2)*'Medal values'!$B$1
+ COUNTIFS('Official Medal Table'!$F:$F,'Each Gender Events'!$A9,'Official Medal Table'!$B:$B,'Each Gender Events'!O$1,'Official Medal Table'!$D:$D,'Each Gender Events'!O$2)*'Medal values'!$B$2
+ COUNTIFS('Official Medal Table'!$G:$G,'Each Gender Events'!$A9,'Official Medal Table'!$B:$B,'Each Gender Events'!O$1,'Official Medal Table'!$D:$D,'Each Gender Events'!O$2)*'Medal values'!$B$3
+ COUNTIFS('Official Medal Table'!$E:$E,'Each Gender Events'!$A9,'Official Medal Table'!$B:$B,'Each Gender Events'!O$1,'Official Medal Table'!$D:$D,"Mixed")*'Medal values'!$B$1/2
+ COUNTIFS('Official Medal Table'!$F:$F,'Each Gender Events'!$A9,'Official Medal Table'!$B:$B,'Each Gender Events'!O$1,'Official Medal Table'!$D:$D,"Mixed")*'Medal values'!$B$2/2
+ COUNTIFS('Official Medal Table'!$G:$G,'Each Gender Events'!$A9,'Official Medal Table'!$B:$B,'Each Gender Events'!O$1,'Official Medal Table'!$D:$D,"Mixed")*'Medal values'!$B$3/2</f>
        <v>0</v>
      </c>
      <c r="P9">
        <f>COUNTIFS('Official Medal Table'!$E:$E,'Each Gender Events'!$A9,'Official Medal Table'!$B:$B,'Each Gender Events'!P$1,'Official Medal Table'!$D:$D,'Each Gender Events'!P$2)*'Medal values'!$B$1
+ COUNTIFS('Official Medal Table'!$F:$F,'Each Gender Events'!$A9,'Official Medal Table'!$B:$B,'Each Gender Events'!P$1,'Official Medal Table'!$D:$D,'Each Gender Events'!P$2)*'Medal values'!$B$2
+ COUNTIFS('Official Medal Table'!$G:$G,'Each Gender Events'!$A9,'Official Medal Table'!$B:$B,'Each Gender Events'!P$1,'Official Medal Table'!$D:$D,'Each Gender Events'!P$2)*'Medal values'!$B$3
+ COUNTIFS('Official Medal Table'!$E:$E,'Each Gender Events'!$A9,'Official Medal Table'!$B:$B,'Each Gender Events'!P$1,'Official Medal Table'!$D:$D,"Mixed")*'Medal values'!$B$1/2
+ COUNTIFS('Official Medal Table'!$F:$F,'Each Gender Events'!$A9,'Official Medal Table'!$B:$B,'Each Gender Events'!P$1,'Official Medal Table'!$D:$D,"Mixed")*'Medal values'!$B$2/2
+ COUNTIFS('Official Medal Table'!$G:$G,'Each Gender Events'!$A9,'Official Medal Table'!$B:$B,'Each Gender Events'!P$1,'Official Medal Table'!$D:$D,"Mixed")*'Medal values'!$B$3/2</f>
        <v>0</v>
      </c>
      <c r="Q9">
        <f>COUNTIFS('Official Medal Table'!$E:$E,'Each Gender Events'!$A9,'Official Medal Table'!$B:$B,'Each Gender Events'!Q$1,'Official Medal Table'!$D:$D,'Each Gender Events'!Q$2)*'Medal values'!$B$1
+ COUNTIFS('Official Medal Table'!$F:$F,'Each Gender Events'!$A9,'Official Medal Table'!$B:$B,'Each Gender Events'!Q$1,'Official Medal Table'!$D:$D,'Each Gender Events'!Q$2)*'Medal values'!$B$2
+ COUNTIFS('Official Medal Table'!$G:$G,'Each Gender Events'!$A9,'Official Medal Table'!$B:$B,'Each Gender Events'!Q$1,'Official Medal Table'!$D:$D,'Each Gender Events'!Q$2)*'Medal values'!$B$3
+ COUNTIFS('Official Medal Table'!$E:$E,'Each Gender Events'!$A9,'Official Medal Table'!$B:$B,'Each Gender Events'!Q$1,'Official Medal Table'!$D:$D,"Mixed")*'Medal values'!$B$1/2
+ COUNTIFS('Official Medal Table'!$F:$F,'Each Gender Events'!$A9,'Official Medal Table'!$B:$B,'Each Gender Events'!Q$1,'Official Medal Table'!$D:$D,"Mixed")*'Medal values'!$B$2/2
+ COUNTIFS('Official Medal Table'!$G:$G,'Each Gender Events'!$A9,'Official Medal Table'!$B:$B,'Each Gender Events'!Q$1,'Official Medal Table'!$D:$D,"Mixed")*'Medal values'!$B$3/2</f>
        <v>0</v>
      </c>
      <c r="R9">
        <f>COUNTIFS('Official Medal Table'!$E:$E,'Each Gender Events'!$A9,'Official Medal Table'!$B:$B,'Each Gender Events'!R$1,'Official Medal Table'!$D:$D,'Each Gender Events'!R$2)*'Medal values'!$B$1
+ COUNTIFS('Official Medal Table'!$F:$F,'Each Gender Events'!$A9,'Official Medal Table'!$B:$B,'Each Gender Events'!R$1,'Official Medal Table'!$D:$D,'Each Gender Events'!R$2)*'Medal values'!$B$2
+ COUNTIFS('Official Medal Table'!$G:$G,'Each Gender Events'!$A9,'Official Medal Table'!$B:$B,'Each Gender Events'!R$1,'Official Medal Table'!$D:$D,'Each Gender Events'!R$2)*'Medal values'!$B$3
+ COUNTIFS('Official Medal Table'!$E:$E,'Each Gender Events'!$A9,'Official Medal Table'!$B:$B,'Each Gender Events'!R$1,'Official Medal Table'!$D:$D,"Mixed")*'Medal values'!$B$1/2
+ COUNTIFS('Official Medal Table'!$F:$F,'Each Gender Events'!$A9,'Official Medal Table'!$B:$B,'Each Gender Events'!R$1,'Official Medal Table'!$D:$D,"Mixed")*'Medal values'!$B$2/2
+ COUNTIFS('Official Medal Table'!$G:$G,'Each Gender Events'!$A9,'Official Medal Table'!$B:$B,'Each Gender Events'!R$1,'Official Medal Table'!$D:$D,"Mixed")*'Medal values'!$B$3/2</f>
        <v>0</v>
      </c>
      <c r="S9">
        <f>COUNTIFS('Official Medal Table'!$E:$E,'Each Gender Events'!$A9,'Official Medal Table'!$B:$B,'Each Gender Events'!S$1,'Official Medal Table'!$D:$D,'Each Gender Events'!S$2)*'Medal values'!$B$1
+ COUNTIFS('Official Medal Table'!$F:$F,'Each Gender Events'!$A9,'Official Medal Table'!$B:$B,'Each Gender Events'!S$1,'Official Medal Table'!$D:$D,'Each Gender Events'!S$2)*'Medal values'!$B$2
+ COUNTIFS('Official Medal Table'!$G:$G,'Each Gender Events'!$A9,'Official Medal Table'!$B:$B,'Each Gender Events'!S$1,'Official Medal Table'!$D:$D,'Each Gender Events'!S$2)*'Medal values'!$B$3
+ COUNTIFS('Official Medal Table'!$E:$E,'Each Gender Events'!$A9,'Official Medal Table'!$B:$B,'Each Gender Events'!S$1,'Official Medal Table'!$D:$D,"Mixed")*'Medal values'!$B$1/2
+ COUNTIFS('Official Medal Table'!$F:$F,'Each Gender Events'!$A9,'Official Medal Table'!$B:$B,'Each Gender Events'!S$1,'Official Medal Table'!$D:$D,"Mixed")*'Medal values'!$B$2/2
+ COUNTIFS('Official Medal Table'!$G:$G,'Each Gender Events'!$A9,'Official Medal Table'!$B:$B,'Each Gender Events'!S$1,'Official Medal Table'!$D:$D,"Mixed")*'Medal values'!$B$3/2</f>
        <v>0</v>
      </c>
      <c r="T9">
        <f>COUNTIFS('Official Medal Table'!$E:$E,'Each Gender Events'!$A9,'Official Medal Table'!$B:$B,'Each Gender Events'!T$1,'Official Medal Table'!$D:$D,'Each Gender Events'!T$2)*'Medal values'!$B$1
+ COUNTIFS('Official Medal Table'!$F:$F,'Each Gender Events'!$A9,'Official Medal Table'!$B:$B,'Each Gender Events'!T$1,'Official Medal Table'!$D:$D,'Each Gender Events'!T$2)*'Medal values'!$B$2
+ COUNTIFS('Official Medal Table'!$G:$G,'Each Gender Events'!$A9,'Official Medal Table'!$B:$B,'Each Gender Events'!T$1,'Official Medal Table'!$D:$D,'Each Gender Events'!T$2)*'Medal values'!$B$3
+ COUNTIFS('Official Medal Table'!$E:$E,'Each Gender Events'!$A9,'Official Medal Table'!$B:$B,'Each Gender Events'!T$1,'Official Medal Table'!$D:$D,"Mixed")*'Medal values'!$B$1/2
+ COUNTIFS('Official Medal Table'!$F:$F,'Each Gender Events'!$A9,'Official Medal Table'!$B:$B,'Each Gender Events'!T$1,'Official Medal Table'!$D:$D,"Mixed")*'Medal values'!$B$2/2
+ COUNTIFS('Official Medal Table'!$G:$G,'Each Gender Events'!$A9,'Official Medal Table'!$B:$B,'Each Gender Events'!T$1,'Official Medal Table'!$D:$D,"Mixed")*'Medal values'!$B$3/2</f>
        <v>0</v>
      </c>
      <c r="U9">
        <f>COUNTIFS('Official Medal Table'!$E:$E,'Each Gender Events'!$A9,'Official Medal Table'!$B:$B,'Each Gender Events'!U$1,'Official Medal Table'!$D:$D,'Each Gender Events'!U$2)*'Medal values'!$B$1
+ COUNTIFS('Official Medal Table'!$F:$F,'Each Gender Events'!$A9,'Official Medal Table'!$B:$B,'Each Gender Events'!U$1,'Official Medal Table'!$D:$D,'Each Gender Events'!U$2)*'Medal values'!$B$2
+ COUNTIFS('Official Medal Table'!$G:$G,'Each Gender Events'!$A9,'Official Medal Table'!$B:$B,'Each Gender Events'!U$1,'Official Medal Table'!$D:$D,'Each Gender Events'!U$2)*'Medal values'!$B$3
+ COUNTIFS('Official Medal Table'!$E:$E,'Each Gender Events'!$A9,'Official Medal Table'!$B:$B,'Each Gender Events'!U$1,'Official Medal Table'!$D:$D,"Mixed")*'Medal values'!$B$1/2
+ COUNTIFS('Official Medal Table'!$F:$F,'Each Gender Events'!$A9,'Official Medal Table'!$B:$B,'Each Gender Events'!U$1,'Official Medal Table'!$D:$D,"Mixed")*'Medal values'!$B$2/2
+ COUNTIFS('Official Medal Table'!$G:$G,'Each Gender Events'!$A9,'Official Medal Table'!$B:$B,'Each Gender Events'!U$1,'Official Medal Table'!$D:$D,"Mixed")*'Medal values'!$B$3/2</f>
        <v>0</v>
      </c>
      <c r="V9">
        <f>COUNTIFS('Official Medal Table'!$E:$E,'Each Gender Events'!$A9,'Official Medal Table'!$B:$B,'Each Gender Events'!V$1,'Official Medal Table'!$D:$D,'Each Gender Events'!V$2)*'Medal values'!$B$1
+ COUNTIFS('Official Medal Table'!$F:$F,'Each Gender Events'!$A9,'Official Medal Table'!$B:$B,'Each Gender Events'!V$1,'Official Medal Table'!$D:$D,'Each Gender Events'!V$2)*'Medal values'!$B$2
+ COUNTIFS('Official Medal Table'!$G:$G,'Each Gender Events'!$A9,'Official Medal Table'!$B:$B,'Each Gender Events'!V$1,'Official Medal Table'!$D:$D,'Each Gender Events'!V$2)*'Medal values'!$B$3
+ COUNTIFS('Official Medal Table'!$E:$E,'Each Gender Events'!$A9,'Official Medal Table'!$B:$B,'Each Gender Events'!V$1,'Official Medal Table'!$D:$D,"Mixed")*'Medal values'!$B$1/2
+ COUNTIFS('Official Medal Table'!$F:$F,'Each Gender Events'!$A9,'Official Medal Table'!$B:$B,'Each Gender Events'!V$1,'Official Medal Table'!$D:$D,"Mixed")*'Medal values'!$B$2/2
+ COUNTIFS('Official Medal Table'!$G:$G,'Each Gender Events'!$A9,'Official Medal Table'!$B:$B,'Each Gender Events'!V$1,'Official Medal Table'!$D:$D,"Mixed")*'Medal values'!$B$3/2</f>
        <v>0</v>
      </c>
      <c r="W9">
        <f>COUNTIFS('Official Medal Table'!$E:$E,'Each Gender Events'!$A9,'Official Medal Table'!$B:$B,'Each Gender Events'!W$1,'Official Medal Table'!$D:$D,'Each Gender Events'!W$2)*'Medal values'!$B$1
+ COUNTIFS('Official Medal Table'!$F:$F,'Each Gender Events'!$A9,'Official Medal Table'!$B:$B,'Each Gender Events'!W$1,'Official Medal Table'!$D:$D,'Each Gender Events'!W$2)*'Medal values'!$B$2
+ COUNTIFS('Official Medal Table'!$G:$G,'Each Gender Events'!$A9,'Official Medal Table'!$B:$B,'Each Gender Events'!W$1,'Official Medal Table'!$D:$D,'Each Gender Events'!W$2)*'Medal values'!$B$3
+ COUNTIFS('Official Medal Table'!$E:$E,'Each Gender Events'!$A9,'Official Medal Table'!$B:$B,'Each Gender Events'!W$1,'Official Medal Table'!$D:$D,"Mixed")*'Medal values'!$B$1/2
+ COUNTIFS('Official Medal Table'!$F:$F,'Each Gender Events'!$A9,'Official Medal Table'!$B:$B,'Each Gender Events'!W$1,'Official Medal Table'!$D:$D,"Mixed")*'Medal values'!$B$2/2
+ COUNTIFS('Official Medal Table'!$G:$G,'Each Gender Events'!$A9,'Official Medal Table'!$B:$B,'Each Gender Events'!W$1,'Official Medal Table'!$D:$D,"Mixed")*'Medal values'!$B$3/2</f>
        <v>0</v>
      </c>
      <c r="X9">
        <f>COUNTIFS('Official Medal Table'!$E:$E,'Each Gender Events'!$A9,'Official Medal Table'!$B:$B,'Each Gender Events'!X$1,'Official Medal Table'!$D:$D,'Each Gender Events'!X$2)*'Medal values'!$B$1
+ COUNTIFS('Official Medal Table'!$F:$F,'Each Gender Events'!$A9,'Official Medal Table'!$B:$B,'Each Gender Events'!X$1,'Official Medal Table'!$D:$D,'Each Gender Events'!X$2)*'Medal values'!$B$2
+ COUNTIFS('Official Medal Table'!$G:$G,'Each Gender Events'!$A9,'Official Medal Table'!$B:$B,'Each Gender Events'!X$1,'Official Medal Table'!$D:$D,'Each Gender Events'!X$2)*'Medal values'!$B$3
+ COUNTIFS('Official Medal Table'!$E:$E,'Each Gender Events'!$A9,'Official Medal Table'!$B:$B,'Each Gender Events'!X$1,'Official Medal Table'!$D:$D,"Mixed")*'Medal values'!$B$1/2
+ COUNTIFS('Official Medal Table'!$F:$F,'Each Gender Events'!$A9,'Official Medal Table'!$B:$B,'Each Gender Events'!X$1,'Official Medal Table'!$D:$D,"Mixed")*'Medal values'!$B$2/2
+ COUNTIFS('Official Medal Table'!$G:$G,'Each Gender Events'!$A9,'Official Medal Table'!$B:$B,'Each Gender Events'!X$1,'Official Medal Table'!$D:$D,"Mixed")*'Medal values'!$B$3/2</f>
        <v>0</v>
      </c>
      <c r="Y9">
        <f>COUNTIFS('Official Medal Table'!$E:$E,'Each Gender Events'!$A9,'Official Medal Table'!$B:$B,'Each Gender Events'!Y$1,'Official Medal Table'!$D:$D,'Each Gender Events'!Y$2)*'Medal values'!$B$1
+ COUNTIFS('Official Medal Table'!$F:$F,'Each Gender Events'!$A9,'Official Medal Table'!$B:$B,'Each Gender Events'!Y$1,'Official Medal Table'!$D:$D,'Each Gender Events'!Y$2)*'Medal values'!$B$2
+ COUNTIFS('Official Medal Table'!$G:$G,'Each Gender Events'!$A9,'Official Medal Table'!$B:$B,'Each Gender Events'!Y$1,'Official Medal Table'!$D:$D,'Each Gender Events'!Y$2)*'Medal values'!$B$3
+ COUNTIFS('Official Medal Table'!$E:$E,'Each Gender Events'!$A9,'Official Medal Table'!$B:$B,'Each Gender Events'!Y$1,'Official Medal Table'!$D:$D,"Mixed")*'Medal values'!$B$1/2
+ COUNTIFS('Official Medal Table'!$F:$F,'Each Gender Events'!$A9,'Official Medal Table'!$B:$B,'Each Gender Events'!Y$1,'Official Medal Table'!$D:$D,"Mixed")*'Medal values'!$B$2/2
+ COUNTIFS('Official Medal Table'!$G:$G,'Each Gender Events'!$A9,'Official Medal Table'!$B:$B,'Each Gender Events'!Y$1,'Official Medal Table'!$D:$D,"Mixed")*'Medal values'!$B$3/2</f>
        <v>0</v>
      </c>
      <c r="Z9">
        <f>COUNTIFS('Official Medal Table'!$E:$E,'Each Gender Events'!$A9,'Official Medal Table'!$B:$B,'Each Gender Events'!Z$1,'Official Medal Table'!$D:$D,'Each Gender Events'!Z$2)*'Medal values'!$B$1
+ COUNTIFS('Official Medal Table'!$F:$F,'Each Gender Events'!$A9,'Official Medal Table'!$B:$B,'Each Gender Events'!Z$1,'Official Medal Table'!$D:$D,'Each Gender Events'!Z$2)*'Medal values'!$B$2
+ COUNTIFS('Official Medal Table'!$G:$G,'Each Gender Events'!$A9,'Official Medal Table'!$B:$B,'Each Gender Events'!Z$1,'Official Medal Table'!$D:$D,'Each Gender Events'!Z$2)*'Medal values'!$B$3
+ COUNTIFS('Official Medal Table'!$E:$E,'Each Gender Events'!$A9,'Official Medal Table'!$B:$B,'Each Gender Events'!Z$1,'Official Medal Table'!$D:$D,"Mixed")*'Medal values'!$B$1/2
+ COUNTIFS('Official Medal Table'!$F:$F,'Each Gender Events'!$A9,'Official Medal Table'!$B:$B,'Each Gender Events'!Z$1,'Official Medal Table'!$D:$D,"Mixed")*'Medal values'!$B$2/2
+ COUNTIFS('Official Medal Table'!$G:$G,'Each Gender Events'!$A9,'Official Medal Table'!$B:$B,'Each Gender Events'!Z$1,'Official Medal Table'!$D:$D,"Mixed")*'Medal values'!$B$3/2</f>
        <v>0</v>
      </c>
      <c r="AA9">
        <f>COUNTIFS('Official Medal Table'!$E:$E,'Each Gender Events'!$A9,'Official Medal Table'!$B:$B,'Each Gender Events'!AA$1,'Official Medal Table'!$D:$D,'Each Gender Events'!AA$2)*'Medal values'!$B$1
+ COUNTIFS('Official Medal Table'!$F:$F,'Each Gender Events'!$A9,'Official Medal Table'!$B:$B,'Each Gender Events'!AA$1,'Official Medal Table'!$D:$D,'Each Gender Events'!AA$2)*'Medal values'!$B$2
+ COUNTIFS('Official Medal Table'!$G:$G,'Each Gender Events'!$A9,'Official Medal Table'!$B:$B,'Each Gender Events'!AA$1,'Official Medal Table'!$D:$D,'Each Gender Events'!AA$2)*'Medal values'!$B$3
+ COUNTIFS('Official Medal Table'!$E:$E,'Each Gender Events'!$A9,'Official Medal Table'!$B:$B,'Each Gender Events'!AA$1,'Official Medal Table'!$D:$D,"Mixed")*'Medal values'!$B$1/2
+ COUNTIFS('Official Medal Table'!$F:$F,'Each Gender Events'!$A9,'Official Medal Table'!$B:$B,'Each Gender Events'!AA$1,'Official Medal Table'!$D:$D,"Mixed")*'Medal values'!$B$2/2
+ COUNTIFS('Official Medal Table'!$G:$G,'Each Gender Events'!$A9,'Official Medal Table'!$B:$B,'Each Gender Events'!AA$1,'Official Medal Table'!$D:$D,"Mixed")*'Medal values'!$B$3/2</f>
        <v>0</v>
      </c>
      <c r="AB9">
        <f>COUNTIFS('Official Medal Table'!$E:$E,'Each Gender Events'!$A9,'Official Medal Table'!$B:$B,'Each Gender Events'!AB$1,'Official Medal Table'!$D:$D,'Each Gender Events'!AB$2)*'Medal values'!$B$1
+ COUNTIFS('Official Medal Table'!$F:$F,'Each Gender Events'!$A9,'Official Medal Table'!$B:$B,'Each Gender Events'!AB$1,'Official Medal Table'!$D:$D,'Each Gender Events'!AB$2)*'Medal values'!$B$2
+ COUNTIFS('Official Medal Table'!$G:$G,'Each Gender Events'!$A9,'Official Medal Table'!$B:$B,'Each Gender Events'!AB$1,'Official Medal Table'!$D:$D,'Each Gender Events'!AB$2)*'Medal values'!$B$3
+ COUNTIFS('Official Medal Table'!$E:$E,'Each Gender Events'!$A9,'Official Medal Table'!$B:$B,'Each Gender Events'!AB$1,'Official Medal Table'!$D:$D,"Mixed")*'Medal values'!$B$1/2
+ COUNTIFS('Official Medal Table'!$F:$F,'Each Gender Events'!$A9,'Official Medal Table'!$B:$B,'Each Gender Events'!AB$1,'Official Medal Table'!$D:$D,"Mixed")*'Medal values'!$B$2/2
+ COUNTIFS('Official Medal Table'!$G:$G,'Each Gender Events'!$A9,'Official Medal Table'!$B:$B,'Each Gender Events'!AB$1,'Official Medal Table'!$D:$D,"Mixed")*'Medal values'!$B$3/2</f>
        <v>0</v>
      </c>
      <c r="AC9">
        <f>COUNTIFS('Official Medal Table'!$E:$E,'Each Gender Events'!$A9,'Official Medal Table'!$B:$B,'Each Gender Events'!AC$1,'Official Medal Table'!$D:$D,'Each Gender Events'!AC$2)*'Medal values'!$B$1
+ COUNTIFS('Official Medal Table'!$F:$F,'Each Gender Events'!$A9,'Official Medal Table'!$B:$B,'Each Gender Events'!AC$1,'Official Medal Table'!$D:$D,'Each Gender Events'!AC$2)*'Medal values'!$B$2
+ COUNTIFS('Official Medal Table'!$G:$G,'Each Gender Events'!$A9,'Official Medal Table'!$B:$B,'Each Gender Events'!AC$1,'Official Medal Table'!$D:$D,'Each Gender Events'!AC$2)*'Medal values'!$B$3
+ COUNTIFS('Official Medal Table'!$E:$E,'Each Gender Events'!$A9,'Official Medal Table'!$B:$B,'Each Gender Events'!AC$1,'Official Medal Table'!$D:$D,"Mixed")*'Medal values'!$B$1/2
+ COUNTIFS('Official Medal Table'!$F:$F,'Each Gender Events'!$A9,'Official Medal Table'!$B:$B,'Each Gender Events'!AC$1,'Official Medal Table'!$D:$D,"Mixed")*'Medal values'!$B$2/2
+ COUNTIFS('Official Medal Table'!$G:$G,'Each Gender Events'!$A9,'Official Medal Table'!$B:$B,'Each Gender Events'!AC$1,'Official Medal Table'!$D:$D,"Mixed")*'Medal values'!$B$3/2</f>
        <v>0</v>
      </c>
      <c r="AD9">
        <f>COUNTIFS('Official Medal Table'!$E:$E,'Each Gender Events'!$A9,'Official Medal Table'!$B:$B,'Each Gender Events'!AD$1,'Official Medal Table'!$D:$D,'Each Gender Events'!AD$2)*'Medal values'!$B$1
+ COUNTIFS('Official Medal Table'!$F:$F,'Each Gender Events'!$A9,'Official Medal Table'!$B:$B,'Each Gender Events'!AD$1,'Official Medal Table'!$D:$D,'Each Gender Events'!AD$2)*'Medal values'!$B$2
+ COUNTIFS('Official Medal Table'!$G:$G,'Each Gender Events'!$A9,'Official Medal Table'!$B:$B,'Each Gender Events'!AD$1,'Official Medal Table'!$D:$D,'Each Gender Events'!AD$2)*'Medal values'!$B$3
+ COUNTIFS('Official Medal Table'!$E:$E,'Each Gender Events'!$A9,'Official Medal Table'!$B:$B,'Each Gender Events'!AD$1,'Official Medal Table'!$D:$D,"Mixed")*'Medal values'!$B$1/2
+ COUNTIFS('Official Medal Table'!$F:$F,'Each Gender Events'!$A9,'Official Medal Table'!$B:$B,'Each Gender Events'!AD$1,'Official Medal Table'!$D:$D,"Mixed")*'Medal values'!$B$2/2
+ COUNTIFS('Official Medal Table'!$G:$G,'Each Gender Events'!$A9,'Official Medal Table'!$B:$B,'Each Gender Events'!AD$1,'Official Medal Table'!$D:$D,"Mixed")*'Medal values'!$B$3/2</f>
        <v>0</v>
      </c>
      <c r="AE9">
        <f>COUNTIFS('Official Medal Table'!$E:$E,'Each Gender Events'!$A9,'Official Medal Table'!$B:$B,'Each Gender Events'!AE$1,'Official Medal Table'!$D:$D,'Each Gender Events'!AE$2)*'Medal values'!$B$1
+ COUNTIFS('Official Medal Table'!$F:$F,'Each Gender Events'!$A9,'Official Medal Table'!$B:$B,'Each Gender Events'!AE$1,'Official Medal Table'!$D:$D,'Each Gender Events'!AE$2)*'Medal values'!$B$2
+ COUNTIFS('Official Medal Table'!$G:$G,'Each Gender Events'!$A9,'Official Medal Table'!$B:$B,'Each Gender Events'!AE$1,'Official Medal Table'!$D:$D,'Each Gender Events'!AE$2)*'Medal values'!$B$3
+ COUNTIFS('Official Medal Table'!$E:$E,'Each Gender Events'!$A9,'Official Medal Table'!$B:$B,'Each Gender Events'!AE$1,'Official Medal Table'!$D:$D,"Mixed")*'Medal values'!$B$1/2
+ COUNTIFS('Official Medal Table'!$F:$F,'Each Gender Events'!$A9,'Official Medal Table'!$B:$B,'Each Gender Events'!AE$1,'Official Medal Table'!$D:$D,"Mixed")*'Medal values'!$B$2/2
+ COUNTIFS('Official Medal Table'!$G:$G,'Each Gender Events'!$A9,'Official Medal Table'!$B:$B,'Each Gender Events'!AE$1,'Official Medal Table'!$D:$D,"Mixed")*'Medal values'!$B$3/2</f>
        <v>0</v>
      </c>
      <c r="AF9">
        <f>COUNTIFS('Official Medal Table'!$E:$E,'Each Gender Events'!$A9,'Official Medal Table'!$B:$B,'Each Gender Events'!AF$1,'Official Medal Table'!$D:$D,'Each Gender Events'!AF$2)*'Medal values'!$B$1
+ COUNTIFS('Official Medal Table'!$F:$F,'Each Gender Events'!$A9,'Official Medal Table'!$B:$B,'Each Gender Events'!AF$1,'Official Medal Table'!$D:$D,'Each Gender Events'!AF$2)*'Medal values'!$B$2
+ COUNTIFS('Official Medal Table'!$G:$G,'Each Gender Events'!$A9,'Official Medal Table'!$B:$B,'Each Gender Events'!AF$1,'Official Medal Table'!$D:$D,'Each Gender Events'!AF$2)*'Medal values'!$B$3
+ COUNTIFS('Official Medal Table'!$E:$E,'Each Gender Events'!$A9,'Official Medal Table'!$B:$B,'Each Gender Events'!AF$1,'Official Medal Table'!$D:$D,"Mixed")*'Medal values'!$B$1/2
+ COUNTIFS('Official Medal Table'!$F:$F,'Each Gender Events'!$A9,'Official Medal Table'!$B:$B,'Each Gender Events'!AF$1,'Official Medal Table'!$D:$D,"Mixed")*'Medal values'!$B$2/2
+ COUNTIFS('Official Medal Table'!$G:$G,'Each Gender Events'!$A9,'Official Medal Table'!$B:$B,'Each Gender Events'!AF$1,'Official Medal Table'!$D:$D,"Mixed")*'Medal values'!$B$3/2</f>
        <v>0</v>
      </c>
      <c r="AG9">
        <f>COUNTIFS('Official Medal Table'!$E:$E,'Each Gender Events'!$A9,'Official Medal Table'!$B:$B,'Each Gender Events'!AG$1,'Official Medal Table'!$D:$D,'Each Gender Events'!AG$2)*'Medal values'!$B$1
+ COUNTIFS('Official Medal Table'!$F:$F,'Each Gender Events'!$A9,'Official Medal Table'!$B:$B,'Each Gender Events'!AG$1,'Official Medal Table'!$D:$D,'Each Gender Events'!AG$2)*'Medal values'!$B$2
+ COUNTIFS('Official Medal Table'!$G:$G,'Each Gender Events'!$A9,'Official Medal Table'!$B:$B,'Each Gender Events'!AG$1,'Official Medal Table'!$D:$D,'Each Gender Events'!AG$2)*'Medal values'!$B$3
+ COUNTIFS('Official Medal Table'!$E:$E,'Each Gender Events'!$A9,'Official Medal Table'!$B:$B,'Each Gender Events'!AG$1,'Official Medal Table'!$D:$D,"Mixed")*'Medal values'!$B$1/2
+ COUNTIFS('Official Medal Table'!$F:$F,'Each Gender Events'!$A9,'Official Medal Table'!$B:$B,'Each Gender Events'!AG$1,'Official Medal Table'!$D:$D,"Mixed")*'Medal values'!$B$2/2
+ COUNTIFS('Official Medal Table'!$G:$G,'Each Gender Events'!$A9,'Official Medal Table'!$B:$B,'Each Gender Events'!AG$1,'Official Medal Table'!$D:$D,"Mixed")*'Medal values'!$B$3/2</f>
        <v>0</v>
      </c>
      <c r="AH9">
        <f>COUNTIFS('Official Medal Table'!$E:$E,'Each Gender Events'!$A9,'Official Medal Table'!$B:$B,'Each Gender Events'!AH$1,'Official Medal Table'!$D:$D,'Each Gender Events'!AH$2)*'Medal values'!$B$1
+ COUNTIFS('Official Medal Table'!$F:$F,'Each Gender Events'!$A9,'Official Medal Table'!$B:$B,'Each Gender Events'!AH$1,'Official Medal Table'!$D:$D,'Each Gender Events'!AH$2)*'Medal values'!$B$2
+ COUNTIFS('Official Medal Table'!$G:$G,'Each Gender Events'!$A9,'Official Medal Table'!$B:$B,'Each Gender Events'!AH$1,'Official Medal Table'!$D:$D,'Each Gender Events'!AH$2)*'Medal values'!$B$3
+ COUNTIFS('Official Medal Table'!$E:$E,'Each Gender Events'!$A9,'Official Medal Table'!$B:$B,'Each Gender Events'!AH$1,'Official Medal Table'!$D:$D,"Mixed")*'Medal values'!$B$1/2
+ COUNTIFS('Official Medal Table'!$F:$F,'Each Gender Events'!$A9,'Official Medal Table'!$B:$B,'Each Gender Events'!AH$1,'Official Medal Table'!$D:$D,"Mixed")*'Medal values'!$B$2/2
+ COUNTIFS('Official Medal Table'!$G:$G,'Each Gender Events'!$A9,'Official Medal Table'!$B:$B,'Each Gender Events'!AH$1,'Official Medal Table'!$D:$D,"Mixed")*'Medal values'!$B$3/2</f>
        <v>0</v>
      </c>
      <c r="AI9">
        <f>COUNTIFS('Official Medal Table'!$E:$E,'Each Gender Events'!$A9,'Official Medal Table'!$B:$B,'Each Gender Events'!AI$1,'Official Medal Table'!$D:$D,'Each Gender Events'!AI$2)*'Medal values'!$B$1
+ COUNTIFS('Official Medal Table'!$F:$F,'Each Gender Events'!$A9,'Official Medal Table'!$B:$B,'Each Gender Events'!AI$1,'Official Medal Table'!$D:$D,'Each Gender Events'!AI$2)*'Medal values'!$B$2
+ COUNTIFS('Official Medal Table'!$G:$G,'Each Gender Events'!$A9,'Official Medal Table'!$B:$B,'Each Gender Events'!AI$1,'Official Medal Table'!$D:$D,'Each Gender Events'!AI$2)*'Medal values'!$B$3
+ COUNTIFS('Official Medal Table'!$E:$E,'Each Gender Events'!$A9,'Official Medal Table'!$B:$B,'Each Gender Events'!AI$1,'Official Medal Table'!$D:$D,"Mixed")*'Medal values'!$B$1/2
+ COUNTIFS('Official Medal Table'!$F:$F,'Each Gender Events'!$A9,'Official Medal Table'!$B:$B,'Each Gender Events'!AI$1,'Official Medal Table'!$D:$D,"Mixed")*'Medal values'!$B$2/2
+ COUNTIFS('Official Medal Table'!$G:$G,'Each Gender Events'!$A9,'Official Medal Table'!$B:$B,'Each Gender Events'!AI$1,'Official Medal Table'!$D:$D,"Mixed")*'Medal values'!$B$3/2</f>
        <v>3.0009999999999999</v>
      </c>
      <c r="AJ9">
        <f>COUNTIFS('Official Medal Table'!$E:$E,'Each Gender Events'!$A9,'Official Medal Table'!$B:$B,'Each Gender Events'!AJ$1,'Official Medal Table'!$D:$D,'Each Gender Events'!AJ$2)*'Medal values'!$B$1
+ COUNTIFS('Official Medal Table'!$F:$F,'Each Gender Events'!$A9,'Official Medal Table'!$B:$B,'Each Gender Events'!AJ$1,'Official Medal Table'!$D:$D,'Each Gender Events'!AJ$2)*'Medal values'!$B$2
+ COUNTIFS('Official Medal Table'!$G:$G,'Each Gender Events'!$A9,'Official Medal Table'!$B:$B,'Each Gender Events'!AJ$1,'Official Medal Table'!$D:$D,'Each Gender Events'!AJ$2)*'Medal values'!$B$3
+ COUNTIFS('Official Medal Table'!$E:$E,'Each Gender Events'!$A9,'Official Medal Table'!$B:$B,'Each Gender Events'!AJ$1,'Official Medal Table'!$D:$D,"Mixed")*'Medal values'!$B$1/2
+ COUNTIFS('Official Medal Table'!$F:$F,'Each Gender Events'!$A9,'Official Medal Table'!$B:$B,'Each Gender Events'!AJ$1,'Official Medal Table'!$D:$D,"Mixed")*'Medal values'!$B$2/2
+ COUNTIFS('Official Medal Table'!$G:$G,'Each Gender Events'!$A9,'Official Medal Table'!$B:$B,'Each Gender Events'!AJ$1,'Official Medal Table'!$D:$D,"Mixed")*'Medal values'!$B$3/2</f>
        <v>0</v>
      </c>
      <c r="AK9">
        <f>COUNTIFS('Official Medal Table'!$E:$E,'Each Gender Events'!$A9,'Official Medal Table'!$B:$B,'Each Gender Events'!AK$1,'Official Medal Table'!$D:$D,'Each Gender Events'!AK$2)*'Medal values'!$B$1
+ COUNTIFS('Official Medal Table'!$F:$F,'Each Gender Events'!$A9,'Official Medal Table'!$B:$B,'Each Gender Events'!AK$1,'Official Medal Table'!$D:$D,'Each Gender Events'!AK$2)*'Medal values'!$B$2
+ COUNTIFS('Official Medal Table'!$G:$G,'Each Gender Events'!$A9,'Official Medal Table'!$B:$B,'Each Gender Events'!AK$1,'Official Medal Table'!$D:$D,'Each Gender Events'!AK$2)*'Medal values'!$B$3
+ COUNTIFS('Official Medal Table'!$E:$E,'Each Gender Events'!$A9,'Official Medal Table'!$B:$B,'Each Gender Events'!AK$1,'Official Medal Table'!$D:$D,"Mixed")*'Medal values'!$B$1/2
+ COUNTIFS('Official Medal Table'!$F:$F,'Each Gender Events'!$A9,'Official Medal Table'!$B:$B,'Each Gender Events'!AK$1,'Official Medal Table'!$D:$D,"Mixed")*'Medal values'!$B$2/2
+ COUNTIFS('Official Medal Table'!$G:$G,'Each Gender Events'!$A9,'Official Medal Table'!$B:$B,'Each Gender Events'!AK$1,'Official Medal Table'!$D:$D,"Mixed")*'Medal values'!$B$3/2</f>
        <v>0</v>
      </c>
      <c r="AL9">
        <f>COUNTIFS('Official Medal Table'!$E:$E,'Each Gender Events'!$A9,'Official Medal Table'!$B:$B,'Each Gender Events'!AL$1,'Official Medal Table'!$D:$D,'Each Gender Events'!AL$2)*'Medal values'!$B$1
+ COUNTIFS('Official Medal Table'!$F:$F,'Each Gender Events'!$A9,'Official Medal Table'!$B:$B,'Each Gender Events'!AL$1,'Official Medal Table'!$D:$D,'Each Gender Events'!AL$2)*'Medal values'!$B$2
+ COUNTIFS('Official Medal Table'!$G:$G,'Each Gender Events'!$A9,'Official Medal Table'!$B:$B,'Each Gender Events'!AL$1,'Official Medal Table'!$D:$D,'Each Gender Events'!AL$2)*'Medal values'!$B$3
+ COUNTIFS('Official Medal Table'!$E:$E,'Each Gender Events'!$A9,'Official Medal Table'!$B:$B,'Each Gender Events'!AL$1,'Official Medal Table'!$D:$D,"Mixed")*'Medal values'!$B$1/2
+ COUNTIFS('Official Medal Table'!$F:$F,'Each Gender Events'!$A9,'Official Medal Table'!$B:$B,'Each Gender Events'!AL$1,'Official Medal Table'!$D:$D,"Mixed")*'Medal values'!$B$2/2
+ COUNTIFS('Official Medal Table'!$G:$G,'Each Gender Events'!$A9,'Official Medal Table'!$B:$B,'Each Gender Events'!AL$1,'Official Medal Table'!$D:$D,"Mixed")*'Medal values'!$B$3/2</f>
        <v>1</v>
      </c>
      <c r="AM9">
        <f>COUNTIFS('Official Medal Table'!$E:$E,'Each Gender Events'!$A9,'Official Medal Table'!$B:$B,'Each Gender Events'!AM$1,'Official Medal Table'!$D:$D,'Each Gender Events'!AM$2)*'Medal values'!$B$1
+ COUNTIFS('Official Medal Table'!$F:$F,'Each Gender Events'!$A9,'Official Medal Table'!$B:$B,'Each Gender Events'!AM$1,'Official Medal Table'!$D:$D,'Each Gender Events'!AM$2)*'Medal values'!$B$2
+ COUNTIFS('Official Medal Table'!$G:$G,'Each Gender Events'!$A9,'Official Medal Table'!$B:$B,'Each Gender Events'!AM$1,'Official Medal Table'!$D:$D,'Each Gender Events'!AM$2)*'Medal values'!$B$3
+ COUNTIFS('Official Medal Table'!$E:$E,'Each Gender Events'!$A9,'Official Medal Table'!$B:$B,'Each Gender Events'!AM$1,'Official Medal Table'!$D:$D,"Mixed")*'Medal values'!$B$1/2
+ COUNTIFS('Official Medal Table'!$F:$F,'Each Gender Events'!$A9,'Official Medal Table'!$B:$B,'Each Gender Events'!AM$1,'Official Medal Table'!$D:$D,"Mixed")*'Medal values'!$B$2/2
+ COUNTIFS('Official Medal Table'!$G:$G,'Each Gender Events'!$A9,'Official Medal Table'!$B:$B,'Each Gender Events'!AM$1,'Official Medal Table'!$D:$D,"Mixed")*'Medal values'!$B$3/2</f>
        <v>0</v>
      </c>
    </row>
    <row r="10" spans="1:39" x14ac:dyDescent="0.3">
      <c r="A10" t="str">
        <f>Countries!A8</f>
        <v>ESP</v>
      </c>
      <c r="B10">
        <f>COUNTIFS('Official Medal Table'!$E:$E,'Each Gender Events'!$A10,'Official Medal Table'!$B:$B,'Each Gender Events'!B$1,'Official Medal Table'!$D:$D,'Each Gender Events'!B$2)*'Medal values'!$B$1
+ COUNTIFS('Official Medal Table'!$F:$F,'Each Gender Events'!$A10,'Official Medal Table'!$B:$B,'Each Gender Events'!B$1,'Official Medal Table'!$D:$D,'Each Gender Events'!B$2)*'Medal values'!$B$2
+ COUNTIFS('Official Medal Table'!$G:$G,'Each Gender Events'!$A10,'Official Medal Table'!$B:$B,'Each Gender Events'!B$1,'Official Medal Table'!$D:$D,'Each Gender Events'!B$2)*'Medal values'!$B$3
+ COUNTIFS('Official Medal Table'!$E:$E,'Each Gender Events'!$A10,'Official Medal Table'!$B:$B,'Each Gender Events'!B$1,'Official Medal Table'!$D:$D,"Mixed")*'Medal values'!$B$1/2
+ COUNTIFS('Official Medal Table'!$F:$F,'Each Gender Events'!$A10,'Official Medal Table'!$B:$B,'Each Gender Events'!B$1,'Official Medal Table'!$D:$D,"Mixed")*'Medal values'!$B$2/2
+ COUNTIFS('Official Medal Table'!$G:$G,'Each Gender Events'!$A10,'Official Medal Table'!$B:$B,'Each Gender Events'!B$1,'Official Medal Table'!$D:$D,"Mixed")*'Medal values'!$B$3/2</f>
        <v>0</v>
      </c>
      <c r="C10">
        <f>COUNTIFS('Official Medal Table'!$E:$E,'Each Gender Events'!$A10,'Official Medal Table'!$B:$B,'Each Gender Events'!C$1,'Official Medal Table'!$D:$D,'Each Gender Events'!C$2)*'Medal values'!$B$1
+ COUNTIFS('Official Medal Table'!$F:$F,'Each Gender Events'!$A10,'Official Medal Table'!$B:$B,'Each Gender Events'!C$1,'Official Medal Table'!$D:$D,'Each Gender Events'!C$2)*'Medal values'!$B$2
+ COUNTIFS('Official Medal Table'!$G:$G,'Each Gender Events'!$A10,'Official Medal Table'!$B:$B,'Each Gender Events'!C$1,'Official Medal Table'!$D:$D,'Each Gender Events'!C$2)*'Medal values'!$B$3
+ COUNTIFS('Official Medal Table'!$E:$E,'Each Gender Events'!$A10,'Official Medal Table'!$B:$B,'Each Gender Events'!C$1,'Official Medal Table'!$D:$D,"Mixed")*'Medal values'!$B$1/2
+ COUNTIFS('Official Medal Table'!$F:$F,'Each Gender Events'!$A10,'Official Medal Table'!$B:$B,'Each Gender Events'!C$1,'Official Medal Table'!$D:$D,"Mixed")*'Medal values'!$B$2/2
+ COUNTIFS('Official Medal Table'!$G:$G,'Each Gender Events'!$A10,'Official Medal Table'!$B:$B,'Each Gender Events'!C$1,'Official Medal Table'!$D:$D,"Mixed")*'Medal values'!$B$3/2</f>
        <v>0</v>
      </c>
      <c r="D10">
        <f>COUNTIFS('Official Medal Table'!$E:$E,'Each Gender Events'!$A10,'Official Medal Table'!$B:$B,'Each Gender Events'!D$1,'Official Medal Table'!$D:$D,'Each Gender Events'!D$2)*'Medal values'!$B$1
+ COUNTIFS('Official Medal Table'!$F:$F,'Each Gender Events'!$A10,'Official Medal Table'!$B:$B,'Each Gender Events'!D$1,'Official Medal Table'!$D:$D,'Each Gender Events'!D$2)*'Medal values'!$B$2
+ COUNTIFS('Official Medal Table'!$G:$G,'Each Gender Events'!$A10,'Official Medal Table'!$B:$B,'Each Gender Events'!D$1,'Official Medal Table'!$D:$D,'Each Gender Events'!D$2)*'Medal values'!$B$3
+ COUNTIFS('Official Medal Table'!$E:$E,'Each Gender Events'!$A10,'Official Medal Table'!$B:$B,'Each Gender Events'!D$1,'Official Medal Table'!$D:$D,"Mixed")*'Medal values'!$B$1/2
+ COUNTIFS('Official Medal Table'!$F:$F,'Each Gender Events'!$A10,'Official Medal Table'!$B:$B,'Each Gender Events'!D$1,'Official Medal Table'!$D:$D,"Mixed")*'Medal values'!$B$2/2
+ COUNTIFS('Official Medal Table'!$G:$G,'Each Gender Events'!$A10,'Official Medal Table'!$B:$B,'Each Gender Events'!D$1,'Official Medal Table'!$D:$D,"Mixed")*'Medal values'!$B$3/2</f>
        <v>0</v>
      </c>
      <c r="E10">
        <f>COUNTIFS('Official Medal Table'!$E:$E,'Each Gender Events'!$A10,'Official Medal Table'!$B:$B,'Each Gender Events'!E$1,'Official Medal Table'!$D:$D,'Each Gender Events'!E$2)*'Medal values'!$B$1
+ COUNTIFS('Official Medal Table'!$F:$F,'Each Gender Events'!$A10,'Official Medal Table'!$B:$B,'Each Gender Events'!E$1,'Official Medal Table'!$D:$D,'Each Gender Events'!E$2)*'Medal values'!$B$2
+ COUNTIFS('Official Medal Table'!$G:$G,'Each Gender Events'!$A10,'Official Medal Table'!$B:$B,'Each Gender Events'!E$1,'Official Medal Table'!$D:$D,'Each Gender Events'!E$2)*'Medal values'!$B$3
+ COUNTIFS('Official Medal Table'!$E:$E,'Each Gender Events'!$A10,'Official Medal Table'!$B:$B,'Each Gender Events'!E$1,'Official Medal Table'!$D:$D,"Mixed")*'Medal values'!$B$1/2
+ COUNTIFS('Official Medal Table'!$F:$F,'Each Gender Events'!$A10,'Official Medal Table'!$B:$B,'Each Gender Events'!E$1,'Official Medal Table'!$D:$D,"Mixed")*'Medal values'!$B$2/2
+ COUNTIFS('Official Medal Table'!$G:$G,'Each Gender Events'!$A10,'Official Medal Table'!$B:$B,'Each Gender Events'!E$1,'Official Medal Table'!$D:$D,"Mixed")*'Medal values'!$B$3/2</f>
        <v>0</v>
      </c>
      <c r="F10">
        <f>COUNTIFS('Official Medal Table'!$E:$E,'Each Gender Events'!$A10,'Official Medal Table'!$B:$B,'Each Gender Events'!F$1,'Official Medal Table'!$D:$D,'Each Gender Events'!F$2)*'Medal values'!$B$1
+ COUNTIFS('Official Medal Table'!$F:$F,'Each Gender Events'!$A10,'Official Medal Table'!$B:$B,'Each Gender Events'!F$1,'Official Medal Table'!$D:$D,'Each Gender Events'!F$2)*'Medal values'!$B$2
+ COUNTIFS('Official Medal Table'!$G:$G,'Each Gender Events'!$A10,'Official Medal Table'!$B:$B,'Each Gender Events'!F$1,'Official Medal Table'!$D:$D,'Each Gender Events'!F$2)*'Medal values'!$B$3
+ COUNTIFS('Official Medal Table'!$E:$E,'Each Gender Events'!$A10,'Official Medal Table'!$B:$B,'Each Gender Events'!F$1,'Official Medal Table'!$D:$D,"Mixed")*'Medal values'!$B$1/2
+ COUNTIFS('Official Medal Table'!$F:$F,'Each Gender Events'!$A10,'Official Medal Table'!$B:$B,'Each Gender Events'!F$1,'Official Medal Table'!$D:$D,"Mixed")*'Medal values'!$B$2/2
+ COUNTIFS('Official Medal Table'!$G:$G,'Each Gender Events'!$A10,'Official Medal Table'!$B:$B,'Each Gender Events'!F$1,'Official Medal Table'!$D:$D,"Mixed")*'Medal values'!$B$3/2</f>
        <v>0</v>
      </c>
      <c r="G10">
        <f>COUNTIFS('Official Medal Table'!$E:$E,'Each Gender Events'!$A10,'Official Medal Table'!$B:$B,'Each Gender Events'!G$1,'Official Medal Table'!$D:$D,'Each Gender Events'!G$2)*'Medal values'!$B$1
+ COUNTIFS('Official Medal Table'!$F:$F,'Each Gender Events'!$A10,'Official Medal Table'!$B:$B,'Each Gender Events'!G$1,'Official Medal Table'!$D:$D,'Each Gender Events'!G$2)*'Medal values'!$B$2
+ COUNTIFS('Official Medal Table'!$G:$G,'Each Gender Events'!$A10,'Official Medal Table'!$B:$B,'Each Gender Events'!G$1,'Official Medal Table'!$D:$D,'Each Gender Events'!G$2)*'Medal values'!$B$3
+ COUNTIFS('Official Medal Table'!$E:$E,'Each Gender Events'!$A10,'Official Medal Table'!$B:$B,'Each Gender Events'!G$1,'Official Medal Table'!$D:$D,"Mixed")*'Medal values'!$B$1/2
+ COUNTIFS('Official Medal Table'!$F:$F,'Each Gender Events'!$A10,'Official Medal Table'!$B:$B,'Each Gender Events'!G$1,'Official Medal Table'!$D:$D,"Mixed")*'Medal values'!$B$2/2
+ COUNTIFS('Official Medal Table'!$G:$G,'Each Gender Events'!$A10,'Official Medal Table'!$B:$B,'Each Gender Events'!G$1,'Official Medal Table'!$D:$D,"Mixed")*'Medal values'!$B$3/2</f>
        <v>0</v>
      </c>
      <c r="H10">
        <f>COUNTIFS('Official Medal Table'!$E:$E,'Each Gender Events'!$A10,'Official Medal Table'!$B:$B,'Each Gender Events'!H$1,'Official Medal Table'!$D:$D,'Each Gender Events'!H$2)*'Medal values'!$B$1
+ COUNTIFS('Official Medal Table'!$F:$F,'Each Gender Events'!$A10,'Official Medal Table'!$B:$B,'Each Gender Events'!H$1,'Official Medal Table'!$D:$D,'Each Gender Events'!H$2)*'Medal values'!$B$2
+ COUNTIFS('Official Medal Table'!$G:$G,'Each Gender Events'!$A10,'Official Medal Table'!$B:$B,'Each Gender Events'!H$1,'Official Medal Table'!$D:$D,'Each Gender Events'!H$2)*'Medal values'!$B$3
+ COUNTIFS('Official Medal Table'!$E:$E,'Each Gender Events'!$A10,'Official Medal Table'!$B:$B,'Each Gender Events'!H$1,'Official Medal Table'!$D:$D,"Mixed")*'Medal values'!$B$1/2
+ COUNTIFS('Official Medal Table'!$F:$F,'Each Gender Events'!$A10,'Official Medal Table'!$B:$B,'Each Gender Events'!H$1,'Official Medal Table'!$D:$D,"Mixed")*'Medal values'!$B$2/2
+ COUNTIFS('Official Medal Table'!$G:$G,'Each Gender Events'!$A10,'Official Medal Table'!$B:$B,'Each Gender Events'!H$1,'Official Medal Table'!$D:$D,"Mixed")*'Medal values'!$B$3/2</f>
        <v>0</v>
      </c>
      <c r="I10">
        <f>COUNTIFS('Official Medal Table'!$E:$E,'Each Gender Events'!$A10,'Official Medal Table'!$B:$B,'Each Gender Events'!I$1,'Official Medal Table'!$D:$D,'Each Gender Events'!I$2)*'Medal values'!$B$1
+ COUNTIFS('Official Medal Table'!$F:$F,'Each Gender Events'!$A10,'Official Medal Table'!$B:$B,'Each Gender Events'!I$1,'Official Medal Table'!$D:$D,'Each Gender Events'!I$2)*'Medal values'!$B$2
+ COUNTIFS('Official Medal Table'!$G:$G,'Each Gender Events'!$A10,'Official Medal Table'!$B:$B,'Each Gender Events'!I$1,'Official Medal Table'!$D:$D,'Each Gender Events'!I$2)*'Medal values'!$B$3
+ COUNTIFS('Official Medal Table'!$E:$E,'Each Gender Events'!$A10,'Official Medal Table'!$B:$B,'Each Gender Events'!I$1,'Official Medal Table'!$D:$D,"Mixed")*'Medal values'!$B$1/2
+ COUNTIFS('Official Medal Table'!$F:$F,'Each Gender Events'!$A10,'Official Medal Table'!$B:$B,'Each Gender Events'!I$1,'Official Medal Table'!$D:$D,"Mixed")*'Medal values'!$B$2/2
+ COUNTIFS('Official Medal Table'!$G:$G,'Each Gender Events'!$A10,'Official Medal Table'!$B:$B,'Each Gender Events'!I$1,'Official Medal Table'!$D:$D,"Mixed")*'Medal values'!$B$3/2</f>
        <v>0</v>
      </c>
      <c r="J10">
        <f>COUNTIFS('Official Medal Table'!$E:$E,'Each Gender Events'!$A10,'Official Medal Table'!$B:$B,'Each Gender Events'!J$1,'Official Medal Table'!$D:$D,'Each Gender Events'!J$2)*'Medal values'!$B$1
+ COUNTIFS('Official Medal Table'!$F:$F,'Each Gender Events'!$A10,'Official Medal Table'!$B:$B,'Each Gender Events'!J$1,'Official Medal Table'!$D:$D,'Each Gender Events'!J$2)*'Medal values'!$B$2
+ COUNTIFS('Official Medal Table'!$G:$G,'Each Gender Events'!$A10,'Official Medal Table'!$B:$B,'Each Gender Events'!J$1,'Official Medal Table'!$D:$D,'Each Gender Events'!J$2)*'Medal values'!$B$3
+ COUNTIFS('Official Medal Table'!$E:$E,'Each Gender Events'!$A10,'Official Medal Table'!$B:$B,'Each Gender Events'!J$1,'Official Medal Table'!$D:$D,"Mixed")*'Medal values'!$B$1/2
+ COUNTIFS('Official Medal Table'!$F:$F,'Each Gender Events'!$A10,'Official Medal Table'!$B:$B,'Each Gender Events'!J$1,'Official Medal Table'!$D:$D,"Mixed")*'Medal values'!$B$2/2
+ COUNTIFS('Official Medal Table'!$G:$G,'Each Gender Events'!$A10,'Official Medal Table'!$B:$B,'Each Gender Events'!J$1,'Official Medal Table'!$D:$D,"Mixed")*'Medal values'!$B$3/2</f>
        <v>0</v>
      </c>
      <c r="K10">
        <f>COUNTIFS('Official Medal Table'!$E:$E,'Each Gender Events'!$A10,'Official Medal Table'!$B:$B,'Each Gender Events'!K$1,'Official Medal Table'!$D:$D,'Each Gender Events'!K$2)*'Medal values'!$B$1
+ COUNTIFS('Official Medal Table'!$F:$F,'Each Gender Events'!$A10,'Official Medal Table'!$B:$B,'Each Gender Events'!K$1,'Official Medal Table'!$D:$D,'Each Gender Events'!K$2)*'Medal values'!$B$2
+ COUNTIFS('Official Medal Table'!$G:$G,'Each Gender Events'!$A10,'Official Medal Table'!$B:$B,'Each Gender Events'!K$1,'Official Medal Table'!$D:$D,'Each Gender Events'!K$2)*'Medal values'!$B$3
+ COUNTIFS('Official Medal Table'!$E:$E,'Each Gender Events'!$A10,'Official Medal Table'!$B:$B,'Each Gender Events'!K$1,'Official Medal Table'!$D:$D,"Mixed")*'Medal values'!$B$1/2
+ COUNTIFS('Official Medal Table'!$F:$F,'Each Gender Events'!$A10,'Official Medal Table'!$B:$B,'Each Gender Events'!K$1,'Official Medal Table'!$D:$D,"Mixed")*'Medal values'!$B$2/2
+ COUNTIFS('Official Medal Table'!$G:$G,'Each Gender Events'!$A10,'Official Medal Table'!$B:$B,'Each Gender Events'!K$1,'Official Medal Table'!$D:$D,"Mixed")*'Medal values'!$B$3/2</f>
        <v>0</v>
      </c>
      <c r="L10">
        <f>COUNTIFS('Official Medal Table'!$E:$E,'Each Gender Events'!$A10,'Official Medal Table'!$B:$B,'Each Gender Events'!L$1,'Official Medal Table'!$D:$D,'Each Gender Events'!L$2)*'Medal values'!$B$1
+ COUNTIFS('Official Medal Table'!$F:$F,'Each Gender Events'!$A10,'Official Medal Table'!$B:$B,'Each Gender Events'!L$1,'Official Medal Table'!$D:$D,'Each Gender Events'!L$2)*'Medal values'!$B$2
+ COUNTIFS('Official Medal Table'!$G:$G,'Each Gender Events'!$A10,'Official Medal Table'!$B:$B,'Each Gender Events'!L$1,'Official Medal Table'!$D:$D,'Each Gender Events'!L$2)*'Medal values'!$B$3
+ COUNTIFS('Official Medal Table'!$E:$E,'Each Gender Events'!$A10,'Official Medal Table'!$B:$B,'Each Gender Events'!L$1,'Official Medal Table'!$D:$D,"Mixed")*'Medal values'!$B$1/2
+ COUNTIFS('Official Medal Table'!$F:$F,'Each Gender Events'!$A10,'Official Medal Table'!$B:$B,'Each Gender Events'!L$1,'Official Medal Table'!$D:$D,"Mixed")*'Medal values'!$B$2/2
+ COUNTIFS('Official Medal Table'!$G:$G,'Each Gender Events'!$A10,'Official Medal Table'!$B:$B,'Each Gender Events'!L$1,'Official Medal Table'!$D:$D,"Mixed")*'Medal values'!$B$3/2</f>
        <v>0</v>
      </c>
      <c r="M10">
        <f>COUNTIFS('Official Medal Table'!$E:$E,'Each Gender Events'!$A10,'Official Medal Table'!$B:$B,'Each Gender Events'!M$1,'Official Medal Table'!$D:$D,'Each Gender Events'!M$2)*'Medal values'!$B$1
+ COUNTIFS('Official Medal Table'!$F:$F,'Each Gender Events'!$A10,'Official Medal Table'!$B:$B,'Each Gender Events'!M$1,'Official Medal Table'!$D:$D,'Each Gender Events'!M$2)*'Medal values'!$B$2
+ COUNTIFS('Official Medal Table'!$G:$G,'Each Gender Events'!$A10,'Official Medal Table'!$B:$B,'Each Gender Events'!M$1,'Official Medal Table'!$D:$D,'Each Gender Events'!M$2)*'Medal values'!$B$3
+ COUNTIFS('Official Medal Table'!$E:$E,'Each Gender Events'!$A10,'Official Medal Table'!$B:$B,'Each Gender Events'!M$1,'Official Medal Table'!$D:$D,"Mixed")*'Medal values'!$B$1/2
+ COUNTIFS('Official Medal Table'!$F:$F,'Each Gender Events'!$A10,'Official Medal Table'!$B:$B,'Each Gender Events'!M$1,'Official Medal Table'!$D:$D,"Mixed")*'Medal values'!$B$2/2
+ COUNTIFS('Official Medal Table'!$G:$G,'Each Gender Events'!$A10,'Official Medal Table'!$B:$B,'Each Gender Events'!M$1,'Official Medal Table'!$D:$D,"Mixed")*'Medal values'!$B$3/2</f>
        <v>0</v>
      </c>
      <c r="N10">
        <f>COUNTIFS('Official Medal Table'!$E:$E,'Each Gender Events'!$A10,'Official Medal Table'!$B:$B,'Each Gender Events'!N$1,'Official Medal Table'!$D:$D,'Each Gender Events'!N$2)*'Medal values'!$B$1
+ COUNTIFS('Official Medal Table'!$F:$F,'Each Gender Events'!$A10,'Official Medal Table'!$B:$B,'Each Gender Events'!N$1,'Official Medal Table'!$D:$D,'Each Gender Events'!N$2)*'Medal values'!$B$2
+ COUNTIFS('Official Medal Table'!$G:$G,'Each Gender Events'!$A10,'Official Medal Table'!$B:$B,'Each Gender Events'!N$1,'Official Medal Table'!$D:$D,'Each Gender Events'!N$2)*'Medal values'!$B$3
+ COUNTIFS('Official Medal Table'!$E:$E,'Each Gender Events'!$A10,'Official Medal Table'!$B:$B,'Each Gender Events'!N$1,'Official Medal Table'!$D:$D,"Mixed")*'Medal values'!$B$1/2
+ COUNTIFS('Official Medal Table'!$F:$F,'Each Gender Events'!$A10,'Official Medal Table'!$B:$B,'Each Gender Events'!N$1,'Official Medal Table'!$D:$D,"Mixed")*'Medal values'!$B$2/2
+ COUNTIFS('Official Medal Table'!$G:$G,'Each Gender Events'!$A10,'Official Medal Table'!$B:$B,'Each Gender Events'!N$1,'Official Medal Table'!$D:$D,"Mixed")*'Medal values'!$B$3/2</f>
        <v>0</v>
      </c>
      <c r="O10">
        <f>COUNTIFS('Official Medal Table'!$E:$E,'Each Gender Events'!$A10,'Official Medal Table'!$B:$B,'Each Gender Events'!O$1,'Official Medal Table'!$D:$D,'Each Gender Events'!O$2)*'Medal values'!$B$1
+ COUNTIFS('Official Medal Table'!$F:$F,'Each Gender Events'!$A10,'Official Medal Table'!$B:$B,'Each Gender Events'!O$1,'Official Medal Table'!$D:$D,'Each Gender Events'!O$2)*'Medal values'!$B$2
+ COUNTIFS('Official Medal Table'!$G:$G,'Each Gender Events'!$A10,'Official Medal Table'!$B:$B,'Each Gender Events'!O$1,'Official Medal Table'!$D:$D,'Each Gender Events'!O$2)*'Medal values'!$B$3
+ COUNTIFS('Official Medal Table'!$E:$E,'Each Gender Events'!$A10,'Official Medal Table'!$B:$B,'Each Gender Events'!O$1,'Official Medal Table'!$D:$D,"Mixed")*'Medal values'!$B$1/2
+ COUNTIFS('Official Medal Table'!$F:$F,'Each Gender Events'!$A10,'Official Medal Table'!$B:$B,'Each Gender Events'!O$1,'Official Medal Table'!$D:$D,"Mixed")*'Medal values'!$B$2/2
+ COUNTIFS('Official Medal Table'!$G:$G,'Each Gender Events'!$A10,'Official Medal Table'!$B:$B,'Each Gender Events'!O$1,'Official Medal Table'!$D:$D,"Mixed")*'Medal values'!$B$3/2</f>
        <v>0</v>
      </c>
      <c r="P10">
        <f>COUNTIFS('Official Medal Table'!$E:$E,'Each Gender Events'!$A10,'Official Medal Table'!$B:$B,'Each Gender Events'!P$1,'Official Medal Table'!$D:$D,'Each Gender Events'!P$2)*'Medal values'!$B$1
+ COUNTIFS('Official Medal Table'!$F:$F,'Each Gender Events'!$A10,'Official Medal Table'!$B:$B,'Each Gender Events'!P$1,'Official Medal Table'!$D:$D,'Each Gender Events'!P$2)*'Medal values'!$B$2
+ COUNTIFS('Official Medal Table'!$G:$G,'Each Gender Events'!$A10,'Official Medal Table'!$B:$B,'Each Gender Events'!P$1,'Official Medal Table'!$D:$D,'Each Gender Events'!P$2)*'Medal values'!$B$3
+ COUNTIFS('Official Medal Table'!$E:$E,'Each Gender Events'!$A10,'Official Medal Table'!$B:$B,'Each Gender Events'!P$1,'Official Medal Table'!$D:$D,"Mixed")*'Medal values'!$B$1/2
+ COUNTIFS('Official Medal Table'!$F:$F,'Each Gender Events'!$A10,'Official Medal Table'!$B:$B,'Each Gender Events'!P$1,'Official Medal Table'!$D:$D,"Mixed")*'Medal values'!$B$2/2
+ COUNTIFS('Official Medal Table'!$G:$G,'Each Gender Events'!$A10,'Official Medal Table'!$B:$B,'Each Gender Events'!P$1,'Official Medal Table'!$D:$D,"Mixed")*'Medal values'!$B$3/2</f>
        <v>0</v>
      </c>
      <c r="Q10">
        <f>COUNTIFS('Official Medal Table'!$E:$E,'Each Gender Events'!$A10,'Official Medal Table'!$B:$B,'Each Gender Events'!Q$1,'Official Medal Table'!$D:$D,'Each Gender Events'!Q$2)*'Medal values'!$B$1
+ COUNTIFS('Official Medal Table'!$F:$F,'Each Gender Events'!$A10,'Official Medal Table'!$B:$B,'Each Gender Events'!Q$1,'Official Medal Table'!$D:$D,'Each Gender Events'!Q$2)*'Medal values'!$B$2
+ COUNTIFS('Official Medal Table'!$G:$G,'Each Gender Events'!$A10,'Official Medal Table'!$B:$B,'Each Gender Events'!Q$1,'Official Medal Table'!$D:$D,'Each Gender Events'!Q$2)*'Medal values'!$B$3
+ COUNTIFS('Official Medal Table'!$E:$E,'Each Gender Events'!$A10,'Official Medal Table'!$B:$B,'Each Gender Events'!Q$1,'Official Medal Table'!$D:$D,"Mixed")*'Medal values'!$B$1/2
+ COUNTIFS('Official Medal Table'!$F:$F,'Each Gender Events'!$A10,'Official Medal Table'!$B:$B,'Each Gender Events'!Q$1,'Official Medal Table'!$D:$D,"Mixed")*'Medal values'!$B$2/2
+ COUNTIFS('Official Medal Table'!$G:$G,'Each Gender Events'!$A10,'Official Medal Table'!$B:$B,'Each Gender Events'!Q$1,'Official Medal Table'!$D:$D,"Mixed")*'Medal values'!$B$3/2</f>
        <v>0</v>
      </c>
      <c r="R10">
        <f>COUNTIFS('Official Medal Table'!$E:$E,'Each Gender Events'!$A10,'Official Medal Table'!$B:$B,'Each Gender Events'!R$1,'Official Medal Table'!$D:$D,'Each Gender Events'!R$2)*'Medal values'!$B$1
+ COUNTIFS('Official Medal Table'!$F:$F,'Each Gender Events'!$A10,'Official Medal Table'!$B:$B,'Each Gender Events'!R$1,'Official Medal Table'!$D:$D,'Each Gender Events'!R$2)*'Medal values'!$B$2
+ COUNTIFS('Official Medal Table'!$G:$G,'Each Gender Events'!$A10,'Official Medal Table'!$B:$B,'Each Gender Events'!R$1,'Official Medal Table'!$D:$D,'Each Gender Events'!R$2)*'Medal values'!$B$3
+ COUNTIFS('Official Medal Table'!$E:$E,'Each Gender Events'!$A10,'Official Medal Table'!$B:$B,'Each Gender Events'!R$1,'Official Medal Table'!$D:$D,"Mixed")*'Medal values'!$B$1/2
+ COUNTIFS('Official Medal Table'!$F:$F,'Each Gender Events'!$A10,'Official Medal Table'!$B:$B,'Each Gender Events'!R$1,'Official Medal Table'!$D:$D,"Mixed")*'Medal values'!$B$2/2
+ COUNTIFS('Official Medal Table'!$G:$G,'Each Gender Events'!$A10,'Official Medal Table'!$B:$B,'Each Gender Events'!R$1,'Official Medal Table'!$D:$D,"Mixed")*'Medal values'!$B$3/2</f>
        <v>0</v>
      </c>
      <c r="S10">
        <f>COUNTIFS('Official Medal Table'!$E:$E,'Each Gender Events'!$A10,'Official Medal Table'!$B:$B,'Each Gender Events'!S$1,'Official Medal Table'!$D:$D,'Each Gender Events'!S$2)*'Medal values'!$B$1
+ COUNTIFS('Official Medal Table'!$F:$F,'Each Gender Events'!$A10,'Official Medal Table'!$B:$B,'Each Gender Events'!S$1,'Official Medal Table'!$D:$D,'Each Gender Events'!S$2)*'Medal values'!$B$2
+ COUNTIFS('Official Medal Table'!$G:$G,'Each Gender Events'!$A10,'Official Medal Table'!$B:$B,'Each Gender Events'!S$1,'Official Medal Table'!$D:$D,'Each Gender Events'!S$2)*'Medal values'!$B$3
+ COUNTIFS('Official Medal Table'!$E:$E,'Each Gender Events'!$A10,'Official Medal Table'!$B:$B,'Each Gender Events'!S$1,'Official Medal Table'!$D:$D,"Mixed")*'Medal values'!$B$1/2
+ COUNTIFS('Official Medal Table'!$F:$F,'Each Gender Events'!$A10,'Official Medal Table'!$B:$B,'Each Gender Events'!S$1,'Official Medal Table'!$D:$D,"Mixed")*'Medal values'!$B$2/2
+ COUNTIFS('Official Medal Table'!$G:$G,'Each Gender Events'!$A10,'Official Medal Table'!$B:$B,'Each Gender Events'!S$1,'Official Medal Table'!$D:$D,"Mixed")*'Medal values'!$B$3/2</f>
        <v>0</v>
      </c>
      <c r="T10">
        <f>COUNTIFS('Official Medal Table'!$E:$E,'Each Gender Events'!$A10,'Official Medal Table'!$B:$B,'Each Gender Events'!T$1,'Official Medal Table'!$D:$D,'Each Gender Events'!T$2)*'Medal values'!$B$1
+ COUNTIFS('Official Medal Table'!$F:$F,'Each Gender Events'!$A10,'Official Medal Table'!$B:$B,'Each Gender Events'!T$1,'Official Medal Table'!$D:$D,'Each Gender Events'!T$2)*'Medal values'!$B$2
+ COUNTIFS('Official Medal Table'!$G:$G,'Each Gender Events'!$A10,'Official Medal Table'!$B:$B,'Each Gender Events'!T$1,'Official Medal Table'!$D:$D,'Each Gender Events'!T$2)*'Medal values'!$B$3
+ COUNTIFS('Official Medal Table'!$E:$E,'Each Gender Events'!$A10,'Official Medal Table'!$B:$B,'Each Gender Events'!T$1,'Official Medal Table'!$D:$D,"Mixed")*'Medal values'!$B$1/2
+ COUNTIFS('Official Medal Table'!$F:$F,'Each Gender Events'!$A10,'Official Medal Table'!$B:$B,'Each Gender Events'!T$1,'Official Medal Table'!$D:$D,"Mixed")*'Medal values'!$B$2/2
+ COUNTIFS('Official Medal Table'!$G:$G,'Each Gender Events'!$A10,'Official Medal Table'!$B:$B,'Each Gender Events'!T$1,'Official Medal Table'!$D:$D,"Mixed")*'Medal values'!$B$3/2</f>
        <v>0</v>
      </c>
      <c r="U10">
        <f>COUNTIFS('Official Medal Table'!$E:$E,'Each Gender Events'!$A10,'Official Medal Table'!$B:$B,'Each Gender Events'!U$1,'Official Medal Table'!$D:$D,'Each Gender Events'!U$2)*'Medal values'!$B$1
+ COUNTIFS('Official Medal Table'!$F:$F,'Each Gender Events'!$A10,'Official Medal Table'!$B:$B,'Each Gender Events'!U$1,'Official Medal Table'!$D:$D,'Each Gender Events'!U$2)*'Medal values'!$B$2
+ COUNTIFS('Official Medal Table'!$G:$G,'Each Gender Events'!$A10,'Official Medal Table'!$B:$B,'Each Gender Events'!U$1,'Official Medal Table'!$D:$D,'Each Gender Events'!U$2)*'Medal values'!$B$3
+ COUNTIFS('Official Medal Table'!$E:$E,'Each Gender Events'!$A10,'Official Medal Table'!$B:$B,'Each Gender Events'!U$1,'Official Medal Table'!$D:$D,"Mixed")*'Medal values'!$B$1/2
+ COUNTIFS('Official Medal Table'!$F:$F,'Each Gender Events'!$A10,'Official Medal Table'!$B:$B,'Each Gender Events'!U$1,'Official Medal Table'!$D:$D,"Mixed")*'Medal values'!$B$2/2
+ COUNTIFS('Official Medal Table'!$G:$G,'Each Gender Events'!$A10,'Official Medal Table'!$B:$B,'Each Gender Events'!U$1,'Official Medal Table'!$D:$D,"Mixed")*'Medal values'!$B$3/2</f>
        <v>0</v>
      </c>
      <c r="V10">
        <f>COUNTIFS('Official Medal Table'!$E:$E,'Each Gender Events'!$A10,'Official Medal Table'!$B:$B,'Each Gender Events'!V$1,'Official Medal Table'!$D:$D,'Each Gender Events'!V$2)*'Medal values'!$B$1
+ COUNTIFS('Official Medal Table'!$F:$F,'Each Gender Events'!$A10,'Official Medal Table'!$B:$B,'Each Gender Events'!V$1,'Official Medal Table'!$D:$D,'Each Gender Events'!V$2)*'Medal values'!$B$2
+ COUNTIFS('Official Medal Table'!$G:$G,'Each Gender Events'!$A10,'Official Medal Table'!$B:$B,'Each Gender Events'!V$1,'Official Medal Table'!$D:$D,'Each Gender Events'!V$2)*'Medal values'!$B$3
+ COUNTIFS('Official Medal Table'!$E:$E,'Each Gender Events'!$A10,'Official Medal Table'!$B:$B,'Each Gender Events'!V$1,'Official Medal Table'!$D:$D,"Mixed")*'Medal values'!$B$1/2
+ COUNTIFS('Official Medal Table'!$F:$F,'Each Gender Events'!$A10,'Official Medal Table'!$B:$B,'Each Gender Events'!V$1,'Official Medal Table'!$D:$D,"Mixed")*'Medal values'!$B$2/2
+ COUNTIFS('Official Medal Table'!$G:$G,'Each Gender Events'!$A10,'Official Medal Table'!$B:$B,'Each Gender Events'!V$1,'Official Medal Table'!$D:$D,"Mixed")*'Medal values'!$B$3/2</f>
        <v>0</v>
      </c>
      <c r="W10">
        <f>COUNTIFS('Official Medal Table'!$E:$E,'Each Gender Events'!$A10,'Official Medal Table'!$B:$B,'Each Gender Events'!W$1,'Official Medal Table'!$D:$D,'Each Gender Events'!W$2)*'Medal values'!$B$1
+ COUNTIFS('Official Medal Table'!$F:$F,'Each Gender Events'!$A10,'Official Medal Table'!$B:$B,'Each Gender Events'!W$1,'Official Medal Table'!$D:$D,'Each Gender Events'!W$2)*'Medal values'!$B$2
+ COUNTIFS('Official Medal Table'!$G:$G,'Each Gender Events'!$A10,'Official Medal Table'!$B:$B,'Each Gender Events'!W$1,'Official Medal Table'!$D:$D,'Each Gender Events'!W$2)*'Medal values'!$B$3
+ COUNTIFS('Official Medal Table'!$E:$E,'Each Gender Events'!$A10,'Official Medal Table'!$B:$B,'Each Gender Events'!W$1,'Official Medal Table'!$D:$D,"Mixed")*'Medal values'!$B$1/2
+ COUNTIFS('Official Medal Table'!$F:$F,'Each Gender Events'!$A10,'Official Medal Table'!$B:$B,'Each Gender Events'!W$1,'Official Medal Table'!$D:$D,"Mixed")*'Medal values'!$B$2/2
+ COUNTIFS('Official Medal Table'!$G:$G,'Each Gender Events'!$A10,'Official Medal Table'!$B:$B,'Each Gender Events'!W$1,'Official Medal Table'!$D:$D,"Mixed")*'Medal values'!$B$3/2</f>
        <v>0</v>
      </c>
      <c r="X10">
        <f>COUNTIFS('Official Medal Table'!$E:$E,'Each Gender Events'!$A10,'Official Medal Table'!$B:$B,'Each Gender Events'!X$1,'Official Medal Table'!$D:$D,'Each Gender Events'!X$2)*'Medal values'!$B$1
+ COUNTIFS('Official Medal Table'!$F:$F,'Each Gender Events'!$A10,'Official Medal Table'!$B:$B,'Each Gender Events'!X$1,'Official Medal Table'!$D:$D,'Each Gender Events'!X$2)*'Medal values'!$B$2
+ COUNTIFS('Official Medal Table'!$G:$G,'Each Gender Events'!$A10,'Official Medal Table'!$B:$B,'Each Gender Events'!X$1,'Official Medal Table'!$D:$D,'Each Gender Events'!X$2)*'Medal values'!$B$3
+ COUNTIFS('Official Medal Table'!$E:$E,'Each Gender Events'!$A10,'Official Medal Table'!$B:$B,'Each Gender Events'!X$1,'Official Medal Table'!$D:$D,"Mixed")*'Medal values'!$B$1/2
+ COUNTIFS('Official Medal Table'!$F:$F,'Each Gender Events'!$A10,'Official Medal Table'!$B:$B,'Each Gender Events'!X$1,'Official Medal Table'!$D:$D,"Mixed")*'Medal values'!$B$2/2
+ COUNTIFS('Official Medal Table'!$G:$G,'Each Gender Events'!$A10,'Official Medal Table'!$B:$B,'Each Gender Events'!X$1,'Official Medal Table'!$D:$D,"Mixed")*'Medal values'!$B$3/2</f>
        <v>0</v>
      </c>
      <c r="Y10">
        <f>COUNTIFS('Official Medal Table'!$E:$E,'Each Gender Events'!$A10,'Official Medal Table'!$B:$B,'Each Gender Events'!Y$1,'Official Medal Table'!$D:$D,'Each Gender Events'!Y$2)*'Medal values'!$B$1
+ COUNTIFS('Official Medal Table'!$F:$F,'Each Gender Events'!$A10,'Official Medal Table'!$B:$B,'Each Gender Events'!Y$1,'Official Medal Table'!$D:$D,'Each Gender Events'!Y$2)*'Medal values'!$B$2
+ COUNTIFS('Official Medal Table'!$G:$G,'Each Gender Events'!$A10,'Official Medal Table'!$B:$B,'Each Gender Events'!Y$1,'Official Medal Table'!$D:$D,'Each Gender Events'!Y$2)*'Medal values'!$B$3
+ COUNTIFS('Official Medal Table'!$E:$E,'Each Gender Events'!$A10,'Official Medal Table'!$B:$B,'Each Gender Events'!Y$1,'Official Medal Table'!$D:$D,"Mixed")*'Medal values'!$B$1/2
+ COUNTIFS('Official Medal Table'!$F:$F,'Each Gender Events'!$A10,'Official Medal Table'!$B:$B,'Each Gender Events'!Y$1,'Official Medal Table'!$D:$D,"Mixed")*'Medal values'!$B$2/2
+ COUNTIFS('Official Medal Table'!$G:$G,'Each Gender Events'!$A10,'Official Medal Table'!$B:$B,'Each Gender Events'!Y$1,'Official Medal Table'!$D:$D,"Mixed")*'Medal values'!$B$3/2</f>
        <v>0</v>
      </c>
      <c r="Z10">
        <f>COUNTIFS('Official Medal Table'!$E:$E,'Each Gender Events'!$A10,'Official Medal Table'!$B:$B,'Each Gender Events'!Z$1,'Official Medal Table'!$D:$D,'Each Gender Events'!Z$2)*'Medal values'!$B$1
+ COUNTIFS('Official Medal Table'!$F:$F,'Each Gender Events'!$A10,'Official Medal Table'!$B:$B,'Each Gender Events'!Z$1,'Official Medal Table'!$D:$D,'Each Gender Events'!Z$2)*'Medal values'!$B$2
+ COUNTIFS('Official Medal Table'!$G:$G,'Each Gender Events'!$A10,'Official Medal Table'!$B:$B,'Each Gender Events'!Z$1,'Official Medal Table'!$D:$D,'Each Gender Events'!Z$2)*'Medal values'!$B$3
+ COUNTIFS('Official Medal Table'!$E:$E,'Each Gender Events'!$A10,'Official Medal Table'!$B:$B,'Each Gender Events'!Z$1,'Official Medal Table'!$D:$D,"Mixed")*'Medal values'!$B$1/2
+ COUNTIFS('Official Medal Table'!$F:$F,'Each Gender Events'!$A10,'Official Medal Table'!$B:$B,'Each Gender Events'!Z$1,'Official Medal Table'!$D:$D,"Mixed")*'Medal values'!$B$2/2
+ COUNTIFS('Official Medal Table'!$G:$G,'Each Gender Events'!$A10,'Official Medal Table'!$B:$B,'Each Gender Events'!Z$1,'Official Medal Table'!$D:$D,"Mixed")*'Medal values'!$B$3/2</f>
        <v>0</v>
      </c>
      <c r="AA10">
        <f>COUNTIFS('Official Medal Table'!$E:$E,'Each Gender Events'!$A10,'Official Medal Table'!$B:$B,'Each Gender Events'!AA$1,'Official Medal Table'!$D:$D,'Each Gender Events'!AA$2)*'Medal values'!$B$1
+ COUNTIFS('Official Medal Table'!$F:$F,'Each Gender Events'!$A10,'Official Medal Table'!$B:$B,'Each Gender Events'!AA$1,'Official Medal Table'!$D:$D,'Each Gender Events'!AA$2)*'Medal values'!$B$2
+ COUNTIFS('Official Medal Table'!$G:$G,'Each Gender Events'!$A10,'Official Medal Table'!$B:$B,'Each Gender Events'!AA$1,'Official Medal Table'!$D:$D,'Each Gender Events'!AA$2)*'Medal values'!$B$3
+ COUNTIFS('Official Medal Table'!$E:$E,'Each Gender Events'!$A10,'Official Medal Table'!$B:$B,'Each Gender Events'!AA$1,'Official Medal Table'!$D:$D,"Mixed")*'Medal values'!$B$1/2
+ COUNTIFS('Official Medal Table'!$F:$F,'Each Gender Events'!$A10,'Official Medal Table'!$B:$B,'Each Gender Events'!AA$1,'Official Medal Table'!$D:$D,"Mixed")*'Medal values'!$B$2/2
+ COUNTIFS('Official Medal Table'!$G:$G,'Each Gender Events'!$A10,'Official Medal Table'!$B:$B,'Each Gender Events'!AA$1,'Official Medal Table'!$D:$D,"Mixed")*'Medal values'!$B$3/2</f>
        <v>0</v>
      </c>
      <c r="AB10">
        <f>COUNTIFS('Official Medal Table'!$E:$E,'Each Gender Events'!$A10,'Official Medal Table'!$B:$B,'Each Gender Events'!AB$1,'Official Medal Table'!$D:$D,'Each Gender Events'!AB$2)*'Medal values'!$B$1
+ COUNTIFS('Official Medal Table'!$F:$F,'Each Gender Events'!$A10,'Official Medal Table'!$B:$B,'Each Gender Events'!AB$1,'Official Medal Table'!$D:$D,'Each Gender Events'!AB$2)*'Medal values'!$B$2
+ COUNTIFS('Official Medal Table'!$G:$G,'Each Gender Events'!$A10,'Official Medal Table'!$B:$B,'Each Gender Events'!AB$1,'Official Medal Table'!$D:$D,'Each Gender Events'!AB$2)*'Medal values'!$B$3
+ COUNTIFS('Official Medal Table'!$E:$E,'Each Gender Events'!$A10,'Official Medal Table'!$B:$B,'Each Gender Events'!AB$1,'Official Medal Table'!$D:$D,"Mixed")*'Medal values'!$B$1/2
+ COUNTIFS('Official Medal Table'!$F:$F,'Each Gender Events'!$A10,'Official Medal Table'!$B:$B,'Each Gender Events'!AB$1,'Official Medal Table'!$D:$D,"Mixed")*'Medal values'!$B$2/2
+ COUNTIFS('Official Medal Table'!$G:$G,'Each Gender Events'!$A10,'Official Medal Table'!$B:$B,'Each Gender Events'!AB$1,'Official Medal Table'!$D:$D,"Mixed")*'Medal values'!$B$3/2</f>
        <v>0</v>
      </c>
      <c r="AC10">
        <f>COUNTIFS('Official Medal Table'!$E:$E,'Each Gender Events'!$A10,'Official Medal Table'!$B:$B,'Each Gender Events'!AC$1,'Official Medal Table'!$D:$D,'Each Gender Events'!AC$2)*'Medal values'!$B$1
+ COUNTIFS('Official Medal Table'!$F:$F,'Each Gender Events'!$A10,'Official Medal Table'!$B:$B,'Each Gender Events'!AC$1,'Official Medal Table'!$D:$D,'Each Gender Events'!AC$2)*'Medal values'!$B$2
+ COUNTIFS('Official Medal Table'!$G:$G,'Each Gender Events'!$A10,'Official Medal Table'!$B:$B,'Each Gender Events'!AC$1,'Official Medal Table'!$D:$D,'Each Gender Events'!AC$2)*'Medal values'!$B$3
+ COUNTIFS('Official Medal Table'!$E:$E,'Each Gender Events'!$A10,'Official Medal Table'!$B:$B,'Each Gender Events'!AC$1,'Official Medal Table'!$D:$D,"Mixed")*'Medal values'!$B$1/2
+ COUNTIFS('Official Medal Table'!$F:$F,'Each Gender Events'!$A10,'Official Medal Table'!$B:$B,'Each Gender Events'!AC$1,'Official Medal Table'!$D:$D,"Mixed")*'Medal values'!$B$2/2
+ COUNTIFS('Official Medal Table'!$G:$G,'Each Gender Events'!$A10,'Official Medal Table'!$B:$B,'Each Gender Events'!AC$1,'Official Medal Table'!$D:$D,"Mixed")*'Medal values'!$B$3/2</f>
        <v>0</v>
      </c>
      <c r="AD10">
        <f>COUNTIFS('Official Medal Table'!$E:$E,'Each Gender Events'!$A10,'Official Medal Table'!$B:$B,'Each Gender Events'!AD$1,'Official Medal Table'!$D:$D,'Each Gender Events'!AD$2)*'Medal values'!$B$1
+ COUNTIFS('Official Medal Table'!$F:$F,'Each Gender Events'!$A10,'Official Medal Table'!$B:$B,'Each Gender Events'!AD$1,'Official Medal Table'!$D:$D,'Each Gender Events'!AD$2)*'Medal values'!$B$2
+ COUNTIFS('Official Medal Table'!$G:$G,'Each Gender Events'!$A10,'Official Medal Table'!$B:$B,'Each Gender Events'!AD$1,'Official Medal Table'!$D:$D,'Each Gender Events'!AD$2)*'Medal values'!$B$3
+ COUNTIFS('Official Medal Table'!$E:$E,'Each Gender Events'!$A10,'Official Medal Table'!$B:$B,'Each Gender Events'!AD$1,'Official Medal Table'!$D:$D,"Mixed")*'Medal values'!$B$1/2
+ COUNTIFS('Official Medal Table'!$F:$F,'Each Gender Events'!$A10,'Official Medal Table'!$B:$B,'Each Gender Events'!AD$1,'Official Medal Table'!$D:$D,"Mixed")*'Medal values'!$B$2/2
+ COUNTIFS('Official Medal Table'!$G:$G,'Each Gender Events'!$A10,'Official Medal Table'!$B:$B,'Each Gender Events'!AD$1,'Official Medal Table'!$D:$D,"Mixed")*'Medal values'!$B$3/2</f>
        <v>0</v>
      </c>
      <c r="AE10">
        <f>COUNTIFS('Official Medal Table'!$E:$E,'Each Gender Events'!$A10,'Official Medal Table'!$B:$B,'Each Gender Events'!AE$1,'Official Medal Table'!$D:$D,'Each Gender Events'!AE$2)*'Medal values'!$B$1
+ COUNTIFS('Official Medal Table'!$F:$F,'Each Gender Events'!$A10,'Official Medal Table'!$B:$B,'Each Gender Events'!AE$1,'Official Medal Table'!$D:$D,'Each Gender Events'!AE$2)*'Medal values'!$B$2
+ COUNTIFS('Official Medal Table'!$G:$G,'Each Gender Events'!$A10,'Official Medal Table'!$B:$B,'Each Gender Events'!AE$1,'Official Medal Table'!$D:$D,'Each Gender Events'!AE$2)*'Medal values'!$B$3
+ COUNTIFS('Official Medal Table'!$E:$E,'Each Gender Events'!$A10,'Official Medal Table'!$B:$B,'Each Gender Events'!AE$1,'Official Medal Table'!$D:$D,"Mixed")*'Medal values'!$B$1/2
+ COUNTIFS('Official Medal Table'!$F:$F,'Each Gender Events'!$A10,'Official Medal Table'!$B:$B,'Each Gender Events'!AE$1,'Official Medal Table'!$D:$D,"Mixed")*'Medal values'!$B$2/2
+ COUNTIFS('Official Medal Table'!$G:$G,'Each Gender Events'!$A10,'Official Medal Table'!$B:$B,'Each Gender Events'!AE$1,'Official Medal Table'!$D:$D,"Mixed")*'Medal values'!$B$3/2</f>
        <v>0</v>
      </c>
      <c r="AF10">
        <f>COUNTIFS('Official Medal Table'!$E:$E,'Each Gender Events'!$A10,'Official Medal Table'!$B:$B,'Each Gender Events'!AF$1,'Official Medal Table'!$D:$D,'Each Gender Events'!AF$2)*'Medal values'!$B$1
+ COUNTIFS('Official Medal Table'!$F:$F,'Each Gender Events'!$A10,'Official Medal Table'!$B:$B,'Each Gender Events'!AF$1,'Official Medal Table'!$D:$D,'Each Gender Events'!AF$2)*'Medal values'!$B$2
+ COUNTIFS('Official Medal Table'!$G:$G,'Each Gender Events'!$A10,'Official Medal Table'!$B:$B,'Each Gender Events'!AF$1,'Official Medal Table'!$D:$D,'Each Gender Events'!AF$2)*'Medal values'!$B$3
+ COUNTIFS('Official Medal Table'!$E:$E,'Each Gender Events'!$A10,'Official Medal Table'!$B:$B,'Each Gender Events'!AF$1,'Official Medal Table'!$D:$D,"Mixed")*'Medal values'!$B$1/2
+ COUNTIFS('Official Medal Table'!$F:$F,'Each Gender Events'!$A10,'Official Medal Table'!$B:$B,'Each Gender Events'!AF$1,'Official Medal Table'!$D:$D,"Mixed")*'Medal values'!$B$2/2
+ COUNTIFS('Official Medal Table'!$G:$G,'Each Gender Events'!$A10,'Official Medal Table'!$B:$B,'Each Gender Events'!AF$1,'Official Medal Table'!$D:$D,"Mixed")*'Medal values'!$B$3/2</f>
        <v>0</v>
      </c>
      <c r="AG10">
        <f>COUNTIFS('Official Medal Table'!$E:$E,'Each Gender Events'!$A10,'Official Medal Table'!$B:$B,'Each Gender Events'!AG$1,'Official Medal Table'!$D:$D,'Each Gender Events'!AG$2)*'Medal values'!$B$1
+ COUNTIFS('Official Medal Table'!$F:$F,'Each Gender Events'!$A10,'Official Medal Table'!$B:$B,'Each Gender Events'!AG$1,'Official Medal Table'!$D:$D,'Each Gender Events'!AG$2)*'Medal values'!$B$2
+ COUNTIFS('Official Medal Table'!$G:$G,'Each Gender Events'!$A10,'Official Medal Table'!$B:$B,'Each Gender Events'!AG$1,'Official Medal Table'!$D:$D,'Each Gender Events'!AG$2)*'Medal values'!$B$3
+ COUNTIFS('Official Medal Table'!$E:$E,'Each Gender Events'!$A10,'Official Medal Table'!$B:$B,'Each Gender Events'!AG$1,'Official Medal Table'!$D:$D,"Mixed")*'Medal values'!$B$1/2
+ COUNTIFS('Official Medal Table'!$F:$F,'Each Gender Events'!$A10,'Official Medal Table'!$B:$B,'Each Gender Events'!AG$1,'Official Medal Table'!$D:$D,"Mixed")*'Medal values'!$B$2/2
+ COUNTIFS('Official Medal Table'!$G:$G,'Each Gender Events'!$A10,'Official Medal Table'!$B:$B,'Each Gender Events'!AG$1,'Official Medal Table'!$D:$D,"Mixed")*'Medal values'!$B$3/2</f>
        <v>0</v>
      </c>
      <c r="AH10">
        <f>COUNTIFS('Official Medal Table'!$E:$E,'Each Gender Events'!$A10,'Official Medal Table'!$B:$B,'Each Gender Events'!AH$1,'Official Medal Table'!$D:$D,'Each Gender Events'!AH$2)*'Medal values'!$B$1
+ COUNTIFS('Official Medal Table'!$F:$F,'Each Gender Events'!$A10,'Official Medal Table'!$B:$B,'Each Gender Events'!AH$1,'Official Medal Table'!$D:$D,'Each Gender Events'!AH$2)*'Medal values'!$B$2
+ COUNTIFS('Official Medal Table'!$G:$G,'Each Gender Events'!$A10,'Official Medal Table'!$B:$B,'Each Gender Events'!AH$1,'Official Medal Table'!$D:$D,'Each Gender Events'!AH$2)*'Medal values'!$B$3
+ COUNTIFS('Official Medal Table'!$E:$E,'Each Gender Events'!$A10,'Official Medal Table'!$B:$B,'Each Gender Events'!AH$1,'Official Medal Table'!$D:$D,"Mixed")*'Medal values'!$B$1/2
+ COUNTIFS('Official Medal Table'!$F:$F,'Each Gender Events'!$A10,'Official Medal Table'!$B:$B,'Each Gender Events'!AH$1,'Official Medal Table'!$D:$D,"Mixed")*'Medal values'!$B$2/2
+ COUNTIFS('Official Medal Table'!$G:$G,'Each Gender Events'!$A10,'Official Medal Table'!$B:$B,'Each Gender Events'!AH$1,'Official Medal Table'!$D:$D,"Mixed")*'Medal values'!$B$3/2</f>
        <v>0</v>
      </c>
      <c r="AI10">
        <f>COUNTIFS('Official Medal Table'!$E:$E,'Each Gender Events'!$A10,'Official Medal Table'!$B:$B,'Each Gender Events'!AI$1,'Official Medal Table'!$D:$D,'Each Gender Events'!AI$2)*'Medal values'!$B$1
+ COUNTIFS('Official Medal Table'!$F:$F,'Each Gender Events'!$A10,'Official Medal Table'!$B:$B,'Each Gender Events'!AI$1,'Official Medal Table'!$D:$D,'Each Gender Events'!AI$2)*'Medal values'!$B$2
+ COUNTIFS('Official Medal Table'!$G:$G,'Each Gender Events'!$A10,'Official Medal Table'!$B:$B,'Each Gender Events'!AI$1,'Official Medal Table'!$D:$D,'Each Gender Events'!AI$2)*'Medal values'!$B$3
+ COUNTIFS('Official Medal Table'!$E:$E,'Each Gender Events'!$A10,'Official Medal Table'!$B:$B,'Each Gender Events'!AI$1,'Official Medal Table'!$D:$D,"Mixed")*'Medal values'!$B$1/2
+ COUNTIFS('Official Medal Table'!$F:$F,'Each Gender Events'!$A10,'Official Medal Table'!$B:$B,'Each Gender Events'!AI$1,'Official Medal Table'!$D:$D,"Mixed")*'Medal values'!$B$2/2
+ COUNTIFS('Official Medal Table'!$G:$G,'Each Gender Events'!$A10,'Official Medal Table'!$B:$B,'Each Gender Events'!AI$1,'Official Medal Table'!$D:$D,"Mixed")*'Medal values'!$B$3/2</f>
        <v>2.0000010000000001</v>
      </c>
      <c r="AJ10">
        <f>COUNTIFS('Official Medal Table'!$E:$E,'Each Gender Events'!$A10,'Official Medal Table'!$B:$B,'Each Gender Events'!AJ$1,'Official Medal Table'!$D:$D,'Each Gender Events'!AJ$2)*'Medal values'!$B$1
+ COUNTIFS('Official Medal Table'!$F:$F,'Each Gender Events'!$A10,'Official Medal Table'!$B:$B,'Each Gender Events'!AJ$1,'Official Medal Table'!$D:$D,'Each Gender Events'!AJ$2)*'Medal values'!$B$2
+ COUNTIFS('Official Medal Table'!$G:$G,'Each Gender Events'!$A10,'Official Medal Table'!$B:$B,'Each Gender Events'!AJ$1,'Official Medal Table'!$D:$D,'Each Gender Events'!AJ$2)*'Medal values'!$B$3
+ COUNTIFS('Official Medal Table'!$E:$E,'Each Gender Events'!$A10,'Official Medal Table'!$B:$B,'Each Gender Events'!AJ$1,'Official Medal Table'!$D:$D,"Mixed")*'Medal values'!$B$1/2
+ COUNTIFS('Official Medal Table'!$F:$F,'Each Gender Events'!$A10,'Official Medal Table'!$B:$B,'Each Gender Events'!AJ$1,'Official Medal Table'!$D:$D,"Mixed")*'Medal values'!$B$2/2
+ COUNTIFS('Official Medal Table'!$G:$G,'Each Gender Events'!$A10,'Official Medal Table'!$B:$B,'Each Gender Events'!AJ$1,'Official Medal Table'!$D:$D,"Mixed")*'Medal values'!$B$3/2</f>
        <v>0</v>
      </c>
      <c r="AK10">
        <f>COUNTIFS('Official Medal Table'!$E:$E,'Each Gender Events'!$A10,'Official Medal Table'!$B:$B,'Each Gender Events'!AK$1,'Official Medal Table'!$D:$D,'Each Gender Events'!AK$2)*'Medal values'!$B$1
+ COUNTIFS('Official Medal Table'!$F:$F,'Each Gender Events'!$A10,'Official Medal Table'!$B:$B,'Each Gender Events'!AK$1,'Official Medal Table'!$D:$D,'Each Gender Events'!AK$2)*'Medal values'!$B$2
+ COUNTIFS('Official Medal Table'!$G:$G,'Each Gender Events'!$A10,'Official Medal Table'!$B:$B,'Each Gender Events'!AK$1,'Official Medal Table'!$D:$D,'Each Gender Events'!AK$2)*'Medal values'!$B$3
+ COUNTIFS('Official Medal Table'!$E:$E,'Each Gender Events'!$A10,'Official Medal Table'!$B:$B,'Each Gender Events'!AK$1,'Official Medal Table'!$D:$D,"Mixed")*'Medal values'!$B$1/2
+ COUNTIFS('Official Medal Table'!$F:$F,'Each Gender Events'!$A10,'Official Medal Table'!$B:$B,'Each Gender Events'!AK$1,'Official Medal Table'!$D:$D,"Mixed")*'Medal values'!$B$2/2
+ COUNTIFS('Official Medal Table'!$G:$G,'Each Gender Events'!$A10,'Official Medal Table'!$B:$B,'Each Gender Events'!AK$1,'Official Medal Table'!$D:$D,"Mixed")*'Medal values'!$B$3/2</f>
        <v>0</v>
      </c>
      <c r="AL10">
        <f>COUNTIFS('Official Medal Table'!$E:$E,'Each Gender Events'!$A10,'Official Medal Table'!$B:$B,'Each Gender Events'!AL$1,'Official Medal Table'!$D:$D,'Each Gender Events'!AL$2)*'Medal values'!$B$1
+ COUNTIFS('Official Medal Table'!$F:$F,'Each Gender Events'!$A10,'Official Medal Table'!$B:$B,'Each Gender Events'!AL$1,'Official Medal Table'!$D:$D,'Each Gender Events'!AL$2)*'Medal values'!$B$2
+ COUNTIFS('Official Medal Table'!$G:$G,'Each Gender Events'!$A10,'Official Medal Table'!$B:$B,'Each Gender Events'!AL$1,'Official Medal Table'!$D:$D,'Each Gender Events'!AL$2)*'Medal values'!$B$3
+ COUNTIFS('Official Medal Table'!$E:$E,'Each Gender Events'!$A10,'Official Medal Table'!$B:$B,'Each Gender Events'!AL$1,'Official Medal Table'!$D:$D,"Mixed")*'Medal values'!$B$1/2
+ COUNTIFS('Official Medal Table'!$F:$F,'Each Gender Events'!$A10,'Official Medal Table'!$B:$B,'Each Gender Events'!AL$1,'Official Medal Table'!$D:$D,"Mixed")*'Medal values'!$B$2/2
+ COUNTIFS('Official Medal Table'!$G:$G,'Each Gender Events'!$A10,'Official Medal Table'!$B:$B,'Each Gender Events'!AL$1,'Official Medal Table'!$D:$D,"Mixed")*'Medal values'!$B$3/2</f>
        <v>0</v>
      </c>
      <c r="AM10">
        <f>COUNTIFS('Official Medal Table'!$E:$E,'Each Gender Events'!$A10,'Official Medal Table'!$B:$B,'Each Gender Events'!AM$1,'Official Medal Table'!$D:$D,'Each Gender Events'!AM$2)*'Medal values'!$B$1
+ COUNTIFS('Official Medal Table'!$F:$F,'Each Gender Events'!$A10,'Official Medal Table'!$B:$B,'Each Gender Events'!AM$1,'Official Medal Table'!$D:$D,'Each Gender Events'!AM$2)*'Medal values'!$B$2
+ COUNTIFS('Official Medal Table'!$G:$G,'Each Gender Events'!$A10,'Official Medal Table'!$B:$B,'Each Gender Events'!AM$1,'Official Medal Table'!$D:$D,'Each Gender Events'!AM$2)*'Medal values'!$B$3
+ COUNTIFS('Official Medal Table'!$E:$E,'Each Gender Events'!$A10,'Official Medal Table'!$B:$B,'Each Gender Events'!AM$1,'Official Medal Table'!$D:$D,"Mixed")*'Medal values'!$B$1/2
+ COUNTIFS('Official Medal Table'!$F:$F,'Each Gender Events'!$A10,'Official Medal Table'!$B:$B,'Each Gender Events'!AM$1,'Official Medal Table'!$D:$D,"Mixed")*'Medal values'!$B$2/2
+ COUNTIFS('Official Medal Table'!$G:$G,'Each Gender Events'!$A10,'Official Medal Table'!$B:$B,'Each Gender Events'!AM$1,'Official Medal Table'!$D:$D,"Mixed")*'Medal values'!$B$3/2</f>
        <v>0</v>
      </c>
    </row>
    <row r="11" spans="1:39" x14ac:dyDescent="0.3">
      <c r="A11" t="str">
        <f>Countries!A9</f>
        <v>EST</v>
      </c>
      <c r="B11">
        <f>COUNTIFS('Official Medal Table'!$E:$E,'Each Gender Events'!$A11,'Official Medal Table'!$B:$B,'Each Gender Events'!B$1,'Official Medal Table'!$D:$D,'Each Gender Events'!B$2)*'Medal values'!$B$1
+ COUNTIFS('Official Medal Table'!$F:$F,'Each Gender Events'!$A11,'Official Medal Table'!$B:$B,'Each Gender Events'!B$1,'Official Medal Table'!$D:$D,'Each Gender Events'!B$2)*'Medal values'!$B$2
+ COUNTIFS('Official Medal Table'!$G:$G,'Each Gender Events'!$A11,'Official Medal Table'!$B:$B,'Each Gender Events'!B$1,'Official Medal Table'!$D:$D,'Each Gender Events'!B$2)*'Medal values'!$B$3
+ COUNTIFS('Official Medal Table'!$E:$E,'Each Gender Events'!$A11,'Official Medal Table'!$B:$B,'Each Gender Events'!B$1,'Official Medal Table'!$D:$D,"Mixed")*'Medal values'!$B$1/2
+ COUNTIFS('Official Medal Table'!$F:$F,'Each Gender Events'!$A11,'Official Medal Table'!$B:$B,'Each Gender Events'!B$1,'Official Medal Table'!$D:$D,"Mixed")*'Medal values'!$B$2/2
+ COUNTIFS('Official Medal Table'!$G:$G,'Each Gender Events'!$A11,'Official Medal Table'!$B:$B,'Each Gender Events'!B$1,'Official Medal Table'!$D:$D,"Mixed")*'Medal values'!$B$3/2</f>
        <v>0</v>
      </c>
      <c r="C11">
        <f>COUNTIFS('Official Medal Table'!$E:$E,'Each Gender Events'!$A11,'Official Medal Table'!$B:$B,'Each Gender Events'!C$1,'Official Medal Table'!$D:$D,'Each Gender Events'!C$2)*'Medal values'!$B$1
+ COUNTIFS('Official Medal Table'!$F:$F,'Each Gender Events'!$A11,'Official Medal Table'!$B:$B,'Each Gender Events'!C$1,'Official Medal Table'!$D:$D,'Each Gender Events'!C$2)*'Medal values'!$B$2
+ COUNTIFS('Official Medal Table'!$G:$G,'Each Gender Events'!$A11,'Official Medal Table'!$B:$B,'Each Gender Events'!C$1,'Official Medal Table'!$D:$D,'Each Gender Events'!C$2)*'Medal values'!$B$3
+ COUNTIFS('Official Medal Table'!$E:$E,'Each Gender Events'!$A11,'Official Medal Table'!$B:$B,'Each Gender Events'!C$1,'Official Medal Table'!$D:$D,"Mixed")*'Medal values'!$B$1/2
+ COUNTIFS('Official Medal Table'!$F:$F,'Each Gender Events'!$A11,'Official Medal Table'!$B:$B,'Each Gender Events'!C$1,'Official Medal Table'!$D:$D,"Mixed")*'Medal values'!$B$2/2
+ COUNTIFS('Official Medal Table'!$G:$G,'Each Gender Events'!$A11,'Official Medal Table'!$B:$B,'Each Gender Events'!C$1,'Official Medal Table'!$D:$D,"Mixed")*'Medal values'!$B$3/2</f>
        <v>0</v>
      </c>
      <c r="D11">
        <f>COUNTIFS('Official Medal Table'!$E:$E,'Each Gender Events'!$A11,'Official Medal Table'!$B:$B,'Each Gender Events'!D$1,'Official Medal Table'!$D:$D,'Each Gender Events'!D$2)*'Medal values'!$B$1
+ COUNTIFS('Official Medal Table'!$F:$F,'Each Gender Events'!$A11,'Official Medal Table'!$B:$B,'Each Gender Events'!D$1,'Official Medal Table'!$D:$D,'Each Gender Events'!D$2)*'Medal values'!$B$2
+ COUNTIFS('Official Medal Table'!$G:$G,'Each Gender Events'!$A11,'Official Medal Table'!$B:$B,'Each Gender Events'!D$1,'Official Medal Table'!$D:$D,'Each Gender Events'!D$2)*'Medal values'!$B$3
+ COUNTIFS('Official Medal Table'!$E:$E,'Each Gender Events'!$A11,'Official Medal Table'!$B:$B,'Each Gender Events'!D$1,'Official Medal Table'!$D:$D,"Mixed")*'Medal values'!$B$1/2
+ COUNTIFS('Official Medal Table'!$F:$F,'Each Gender Events'!$A11,'Official Medal Table'!$B:$B,'Each Gender Events'!D$1,'Official Medal Table'!$D:$D,"Mixed")*'Medal values'!$B$2/2
+ COUNTIFS('Official Medal Table'!$G:$G,'Each Gender Events'!$A11,'Official Medal Table'!$B:$B,'Each Gender Events'!D$1,'Official Medal Table'!$D:$D,"Mixed")*'Medal values'!$B$3/2</f>
        <v>0</v>
      </c>
      <c r="E11">
        <f>COUNTIFS('Official Medal Table'!$E:$E,'Each Gender Events'!$A11,'Official Medal Table'!$B:$B,'Each Gender Events'!E$1,'Official Medal Table'!$D:$D,'Each Gender Events'!E$2)*'Medal values'!$B$1
+ COUNTIFS('Official Medal Table'!$F:$F,'Each Gender Events'!$A11,'Official Medal Table'!$B:$B,'Each Gender Events'!E$1,'Official Medal Table'!$D:$D,'Each Gender Events'!E$2)*'Medal values'!$B$2
+ COUNTIFS('Official Medal Table'!$G:$G,'Each Gender Events'!$A11,'Official Medal Table'!$B:$B,'Each Gender Events'!E$1,'Official Medal Table'!$D:$D,'Each Gender Events'!E$2)*'Medal values'!$B$3
+ COUNTIFS('Official Medal Table'!$E:$E,'Each Gender Events'!$A11,'Official Medal Table'!$B:$B,'Each Gender Events'!E$1,'Official Medal Table'!$D:$D,"Mixed")*'Medal values'!$B$1/2
+ COUNTIFS('Official Medal Table'!$F:$F,'Each Gender Events'!$A11,'Official Medal Table'!$B:$B,'Each Gender Events'!E$1,'Official Medal Table'!$D:$D,"Mixed")*'Medal values'!$B$2/2
+ COUNTIFS('Official Medal Table'!$G:$G,'Each Gender Events'!$A11,'Official Medal Table'!$B:$B,'Each Gender Events'!E$1,'Official Medal Table'!$D:$D,"Mixed")*'Medal values'!$B$3/2</f>
        <v>0</v>
      </c>
      <c r="F11">
        <f>COUNTIFS('Official Medal Table'!$E:$E,'Each Gender Events'!$A11,'Official Medal Table'!$B:$B,'Each Gender Events'!F$1,'Official Medal Table'!$D:$D,'Each Gender Events'!F$2)*'Medal values'!$B$1
+ COUNTIFS('Official Medal Table'!$F:$F,'Each Gender Events'!$A11,'Official Medal Table'!$B:$B,'Each Gender Events'!F$1,'Official Medal Table'!$D:$D,'Each Gender Events'!F$2)*'Medal values'!$B$2
+ COUNTIFS('Official Medal Table'!$G:$G,'Each Gender Events'!$A11,'Official Medal Table'!$B:$B,'Each Gender Events'!F$1,'Official Medal Table'!$D:$D,'Each Gender Events'!F$2)*'Medal values'!$B$3
+ COUNTIFS('Official Medal Table'!$E:$E,'Each Gender Events'!$A11,'Official Medal Table'!$B:$B,'Each Gender Events'!F$1,'Official Medal Table'!$D:$D,"Mixed")*'Medal values'!$B$1/2
+ COUNTIFS('Official Medal Table'!$F:$F,'Each Gender Events'!$A11,'Official Medal Table'!$B:$B,'Each Gender Events'!F$1,'Official Medal Table'!$D:$D,"Mixed")*'Medal values'!$B$2/2
+ COUNTIFS('Official Medal Table'!$G:$G,'Each Gender Events'!$A11,'Official Medal Table'!$B:$B,'Each Gender Events'!F$1,'Official Medal Table'!$D:$D,"Mixed")*'Medal values'!$B$3/2</f>
        <v>0</v>
      </c>
      <c r="G11">
        <f>COUNTIFS('Official Medal Table'!$E:$E,'Each Gender Events'!$A11,'Official Medal Table'!$B:$B,'Each Gender Events'!G$1,'Official Medal Table'!$D:$D,'Each Gender Events'!G$2)*'Medal values'!$B$1
+ COUNTIFS('Official Medal Table'!$F:$F,'Each Gender Events'!$A11,'Official Medal Table'!$B:$B,'Each Gender Events'!G$1,'Official Medal Table'!$D:$D,'Each Gender Events'!G$2)*'Medal values'!$B$2
+ COUNTIFS('Official Medal Table'!$G:$G,'Each Gender Events'!$A11,'Official Medal Table'!$B:$B,'Each Gender Events'!G$1,'Official Medal Table'!$D:$D,'Each Gender Events'!G$2)*'Medal values'!$B$3
+ COUNTIFS('Official Medal Table'!$E:$E,'Each Gender Events'!$A11,'Official Medal Table'!$B:$B,'Each Gender Events'!G$1,'Official Medal Table'!$D:$D,"Mixed")*'Medal values'!$B$1/2
+ COUNTIFS('Official Medal Table'!$F:$F,'Each Gender Events'!$A11,'Official Medal Table'!$B:$B,'Each Gender Events'!G$1,'Official Medal Table'!$D:$D,"Mixed")*'Medal values'!$B$2/2
+ COUNTIFS('Official Medal Table'!$G:$G,'Each Gender Events'!$A11,'Official Medal Table'!$B:$B,'Each Gender Events'!G$1,'Official Medal Table'!$D:$D,"Mixed")*'Medal values'!$B$3/2</f>
        <v>0</v>
      </c>
      <c r="H11">
        <f>COUNTIFS('Official Medal Table'!$E:$E,'Each Gender Events'!$A11,'Official Medal Table'!$B:$B,'Each Gender Events'!H$1,'Official Medal Table'!$D:$D,'Each Gender Events'!H$2)*'Medal values'!$B$1
+ COUNTIFS('Official Medal Table'!$F:$F,'Each Gender Events'!$A11,'Official Medal Table'!$B:$B,'Each Gender Events'!H$1,'Official Medal Table'!$D:$D,'Each Gender Events'!H$2)*'Medal values'!$B$2
+ COUNTIFS('Official Medal Table'!$G:$G,'Each Gender Events'!$A11,'Official Medal Table'!$B:$B,'Each Gender Events'!H$1,'Official Medal Table'!$D:$D,'Each Gender Events'!H$2)*'Medal values'!$B$3
+ COUNTIFS('Official Medal Table'!$E:$E,'Each Gender Events'!$A11,'Official Medal Table'!$B:$B,'Each Gender Events'!H$1,'Official Medal Table'!$D:$D,"Mixed")*'Medal values'!$B$1/2
+ COUNTIFS('Official Medal Table'!$F:$F,'Each Gender Events'!$A11,'Official Medal Table'!$B:$B,'Each Gender Events'!H$1,'Official Medal Table'!$D:$D,"Mixed")*'Medal values'!$B$2/2
+ COUNTIFS('Official Medal Table'!$G:$G,'Each Gender Events'!$A11,'Official Medal Table'!$B:$B,'Each Gender Events'!H$1,'Official Medal Table'!$D:$D,"Mixed")*'Medal values'!$B$3/2</f>
        <v>0</v>
      </c>
      <c r="I11">
        <f>COUNTIFS('Official Medal Table'!$E:$E,'Each Gender Events'!$A11,'Official Medal Table'!$B:$B,'Each Gender Events'!I$1,'Official Medal Table'!$D:$D,'Each Gender Events'!I$2)*'Medal values'!$B$1
+ COUNTIFS('Official Medal Table'!$F:$F,'Each Gender Events'!$A11,'Official Medal Table'!$B:$B,'Each Gender Events'!I$1,'Official Medal Table'!$D:$D,'Each Gender Events'!I$2)*'Medal values'!$B$2
+ COUNTIFS('Official Medal Table'!$G:$G,'Each Gender Events'!$A11,'Official Medal Table'!$B:$B,'Each Gender Events'!I$1,'Official Medal Table'!$D:$D,'Each Gender Events'!I$2)*'Medal values'!$B$3
+ COUNTIFS('Official Medal Table'!$E:$E,'Each Gender Events'!$A11,'Official Medal Table'!$B:$B,'Each Gender Events'!I$1,'Official Medal Table'!$D:$D,"Mixed")*'Medal values'!$B$1/2
+ COUNTIFS('Official Medal Table'!$F:$F,'Each Gender Events'!$A11,'Official Medal Table'!$B:$B,'Each Gender Events'!I$1,'Official Medal Table'!$D:$D,"Mixed")*'Medal values'!$B$2/2
+ COUNTIFS('Official Medal Table'!$G:$G,'Each Gender Events'!$A11,'Official Medal Table'!$B:$B,'Each Gender Events'!I$1,'Official Medal Table'!$D:$D,"Mixed")*'Medal values'!$B$3/2</f>
        <v>0</v>
      </c>
      <c r="J11">
        <f>COUNTIFS('Official Medal Table'!$E:$E,'Each Gender Events'!$A11,'Official Medal Table'!$B:$B,'Each Gender Events'!J$1,'Official Medal Table'!$D:$D,'Each Gender Events'!J$2)*'Medal values'!$B$1
+ COUNTIFS('Official Medal Table'!$F:$F,'Each Gender Events'!$A11,'Official Medal Table'!$B:$B,'Each Gender Events'!J$1,'Official Medal Table'!$D:$D,'Each Gender Events'!J$2)*'Medal values'!$B$2
+ COUNTIFS('Official Medal Table'!$G:$G,'Each Gender Events'!$A11,'Official Medal Table'!$B:$B,'Each Gender Events'!J$1,'Official Medal Table'!$D:$D,'Each Gender Events'!J$2)*'Medal values'!$B$3
+ COUNTIFS('Official Medal Table'!$E:$E,'Each Gender Events'!$A11,'Official Medal Table'!$B:$B,'Each Gender Events'!J$1,'Official Medal Table'!$D:$D,"Mixed")*'Medal values'!$B$1/2
+ COUNTIFS('Official Medal Table'!$F:$F,'Each Gender Events'!$A11,'Official Medal Table'!$B:$B,'Each Gender Events'!J$1,'Official Medal Table'!$D:$D,"Mixed")*'Medal values'!$B$2/2
+ COUNTIFS('Official Medal Table'!$G:$G,'Each Gender Events'!$A11,'Official Medal Table'!$B:$B,'Each Gender Events'!J$1,'Official Medal Table'!$D:$D,"Mixed")*'Medal values'!$B$3/2</f>
        <v>0</v>
      </c>
      <c r="K11">
        <f>COUNTIFS('Official Medal Table'!$E:$E,'Each Gender Events'!$A11,'Official Medal Table'!$B:$B,'Each Gender Events'!K$1,'Official Medal Table'!$D:$D,'Each Gender Events'!K$2)*'Medal values'!$B$1
+ COUNTIFS('Official Medal Table'!$F:$F,'Each Gender Events'!$A11,'Official Medal Table'!$B:$B,'Each Gender Events'!K$1,'Official Medal Table'!$D:$D,'Each Gender Events'!K$2)*'Medal values'!$B$2
+ COUNTIFS('Official Medal Table'!$G:$G,'Each Gender Events'!$A11,'Official Medal Table'!$B:$B,'Each Gender Events'!K$1,'Official Medal Table'!$D:$D,'Each Gender Events'!K$2)*'Medal values'!$B$3
+ COUNTIFS('Official Medal Table'!$E:$E,'Each Gender Events'!$A11,'Official Medal Table'!$B:$B,'Each Gender Events'!K$1,'Official Medal Table'!$D:$D,"Mixed")*'Medal values'!$B$1/2
+ COUNTIFS('Official Medal Table'!$F:$F,'Each Gender Events'!$A11,'Official Medal Table'!$B:$B,'Each Gender Events'!K$1,'Official Medal Table'!$D:$D,"Mixed")*'Medal values'!$B$2/2
+ COUNTIFS('Official Medal Table'!$G:$G,'Each Gender Events'!$A11,'Official Medal Table'!$B:$B,'Each Gender Events'!K$1,'Official Medal Table'!$D:$D,"Mixed")*'Medal values'!$B$3/2</f>
        <v>0</v>
      </c>
      <c r="L11">
        <f>COUNTIFS('Official Medal Table'!$E:$E,'Each Gender Events'!$A11,'Official Medal Table'!$B:$B,'Each Gender Events'!L$1,'Official Medal Table'!$D:$D,'Each Gender Events'!L$2)*'Medal values'!$B$1
+ COUNTIFS('Official Medal Table'!$F:$F,'Each Gender Events'!$A11,'Official Medal Table'!$B:$B,'Each Gender Events'!L$1,'Official Medal Table'!$D:$D,'Each Gender Events'!L$2)*'Medal values'!$B$2
+ COUNTIFS('Official Medal Table'!$G:$G,'Each Gender Events'!$A11,'Official Medal Table'!$B:$B,'Each Gender Events'!L$1,'Official Medal Table'!$D:$D,'Each Gender Events'!L$2)*'Medal values'!$B$3
+ COUNTIFS('Official Medal Table'!$E:$E,'Each Gender Events'!$A11,'Official Medal Table'!$B:$B,'Each Gender Events'!L$1,'Official Medal Table'!$D:$D,"Mixed")*'Medal values'!$B$1/2
+ COUNTIFS('Official Medal Table'!$F:$F,'Each Gender Events'!$A11,'Official Medal Table'!$B:$B,'Each Gender Events'!L$1,'Official Medal Table'!$D:$D,"Mixed")*'Medal values'!$B$2/2
+ COUNTIFS('Official Medal Table'!$G:$G,'Each Gender Events'!$A11,'Official Medal Table'!$B:$B,'Each Gender Events'!L$1,'Official Medal Table'!$D:$D,"Mixed")*'Medal values'!$B$3/2</f>
        <v>0</v>
      </c>
      <c r="M11">
        <f>COUNTIFS('Official Medal Table'!$E:$E,'Each Gender Events'!$A11,'Official Medal Table'!$B:$B,'Each Gender Events'!M$1,'Official Medal Table'!$D:$D,'Each Gender Events'!M$2)*'Medal values'!$B$1
+ COUNTIFS('Official Medal Table'!$F:$F,'Each Gender Events'!$A11,'Official Medal Table'!$B:$B,'Each Gender Events'!M$1,'Official Medal Table'!$D:$D,'Each Gender Events'!M$2)*'Medal values'!$B$2
+ COUNTIFS('Official Medal Table'!$G:$G,'Each Gender Events'!$A11,'Official Medal Table'!$B:$B,'Each Gender Events'!M$1,'Official Medal Table'!$D:$D,'Each Gender Events'!M$2)*'Medal values'!$B$3
+ COUNTIFS('Official Medal Table'!$E:$E,'Each Gender Events'!$A11,'Official Medal Table'!$B:$B,'Each Gender Events'!M$1,'Official Medal Table'!$D:$D,"Mixed")*'Medal values'!$B$1/2
+ COUNTIFS('Official Medal Table'!$F:$F,'Each Gender Events'!$A11,'Official Medal Table'!$B:$B,'Each Gender Events'!M$1,'Official Medal Table'!$D:$D,"Mixed")*'Medal values'!$B$2/2
+ COUNTIFS('Official Medal Table'!$G:$G,'Each Gender Events'!$A11,'Official Medal Table'!$B:$B,'Each Gender Events'!M$1,'Official Medal Table'!$D:$D,"Mixed")*'Medal values'!$B$3/2</f>
        <v>0</v>
      </c>
      <c r="N11">
        <f>COUNTIFS('Official Medal Table'!$E:$E,'Each Gender Events'!$A11,'Official Medal Table'!$B:$B,'Each Gender Events'!N$1,'Official Medal Table'!$D:$D,'Each Gender Events'!N$2)*'Medal values'!$B$1
+ COUNTIFS('Official Medal Table'!$F:$F,'Each Gender Events'!$A11,'Official Medal Table'!$B:$B,'Each Gender Events'!N$1,'Official Medal Table'!$D:$D,'Each Gender Events'!N$2)*'Medal values'!$B$2
+ COUNTIFS('Official Medal Table'!$G:$G,'Each Gender Events'!$A11,'Official Medal Table'!$B:$B,'Each Gender Events'!N$1,'Official Medal Table'!$D:$D,'Each Gender Events'!N$2)*'Medal values'!$B$3
+ COUNTIFS('Official Medal Table'!$E:$E,'Each Gender Events'!$A11,'Official Medal Table'!$B:$B,'Each Gender Events'!N$1,'Official Medal Table'!$D:$D,"Mixed")*'Medal values'!$B$1/2
+ COUNTIFS('Official Medal Table'!$F:$F,'Each Gender Events'!$A11,'Official Medal Table'!$B:$B,'Each Gender Events'!N$1,'Official Medal Table'!$D:$D,"Mixed")*'Medal values'!$B$2/2
+ COUNTIFS('Official Medal Table'!$G:$G,'Each Gender Events'!$A11,'Official Medal Table'!$B:$B,'Each Gender Events'!N$1,'Official Medal Table'!$D:$D,"Mixed")*'Medal values'!$B$3/2</f>
        <v>0</v>
      </c>
      <c r="O11">
        <f>COUNTIFS('Official Medal Table'!$E:$E,'Each Gender Events'!$A11,'Official Medal Table'!$B:$B,'Each Gender Events'!O$1,'Official Medal Table'!$D:$D,'Each Gender Events'!O$2)*'Medal values'!$B$1
+ COUNTIFS('Official Medal Table'!$F:$F,'Each Gender Events'!$A11,'Official Medal Table'!$B:$B,'Each Gender Events'!O$1,'Official Medal Table'!$D:$D,'Each Gender Events'!O$2)*'Medal values'!$B$2
+ COUNTIFS('Official Medal Table'!$G:$G,'Each Gender Events'!$A11,'Official Medal Table'!$B:$B,'Each Gender Events'!O$1,'Official Medal Table'!$D:$D,'Each Gender Events'!O$2)*'Medal values'!$B$3
+ COUNTIFS('Official Medal Table'!$E:$E,'Each Gender Events'!$A11,'Official Medal Table'!$B:$B,'Each Gender Events'!O$1,'Official Medal Table'!$D:$D,"Mixed")*'Medal values'!$B$1/2
+ COUNTIFS('Official Medal Table'!$F:$F,'Each Gender Events'!$A11,'Official Medal Table'!$B:$B,'Each Gender Events'!O$1,'Official Medal Table'!$D:$D,"Mixed")*'Medal values'!$B$2/2
+ COUNTIFS('Official Medal Table'!$G:$G,'Each Gender Events'!$A11,'Official Medal Table'!$B:$B,'Each Gender Events'!O$1,'Official Medal Table'!$D:$D,"Mixed")*'Medal values'!$B$3/2</f>
        <v>0</v>
      </c>
      <c r="P11">
        <f>COUNTIFS('Official Medal Table'!$E:$E,'Each Gender Events'!$A11,'Official Medal Table'!$B:$B,'Each Gender Events'!P$1,'Official Medal Table'!$D:$D,'Each Gender Events'!P$2)*'Medal values'!$B$1
+ COUNTIFS('Official Medal Table'!$F:$F,'Each Gender Events'!$A11,'Official Medal Table'!$B:$B,'Each Gender Events'!P$1,'Official Medal Table'!$D:$D,'Each Gender Events'!P$2)*'Medal values'!$B$2
+ COUNTIFS('Official Medal Table'!$G:$G,'Each Gender Events'!$A11,'Official Medal Table'!$B:$B,'Each Gender Events'!P$1,'Official Medal Table'!$D:$D,'Each Gender Events'!P$2)*'Medal values'!$B$3
+ COUNTIFS('Official Medal Table'!$E:$E,'Each Gender Events'!$A11,'Official Medal Table'!$B:$B,'Each Gender Events'!P$1,'Official Medal Table'!$D:$D,"Mixed")*'Medal values'!$B$1/2
+ COUNTIFS('Official Medal Table'!$F:$F,'Each Gender Events'!$A11,'Official Medal Table'!$B:$B,'Each Gender Events'!P$1,'Official Medal Table'!$D:$D,"Mixed")*'Medal values'!$B$2/2
+ COUNTIFS('Official Medal Table'!$G:$G,'Each Gender Events'!$A11,'Official Medal Table'!$B:$B,'Each Gender Events'!P$1,'Official Medal Table'!$D:$D,"Mixed")*'Medal values'!$B$3/2</f>
        <v>0</v>
      </c>
      <c r="Q11">
        <f>COUNTIFS('Official Medal Table'!$E:$E,'Each Gender Events'!$A11,'Official Medal Table'!$B:$B,'Each Gender Events'!Q$1,'Official Medal Table'!$D:$D,'Each Gender Events'!Q$2)*'Medal values'!$B$1
+ COUNTIFS('Official Medal Table'!$F:$F,'Each Gender Events'!$A11,'Official Medal Table'!$B:$B,'Each Gender Events'!Q$1,'Official Medal Table'!$D:$D,'Each Gender Events'!Q$2)*'Medal values'!$B$2
+ COUNTIFS('Official Medal Table'!$G:$G,'Each Gender Events'!$A11,'Official Medal Table'!$B:$B,'Each Gender Events'!Q$1,'Official Medal Table'!$D:$D,'Each Gender Events'!Q$2)*'Medal values'!$B$3
+ COUNTIFS('Official Medal Table'!$E:$E,'Each Gender Events'!$A11,'Official Medal Table'!$B:$B,'Each Gender Events'!Q$1,'Official Medal Table'!$D:$D,"Mixed")*'Medal values'!$B$1/2
+ COUNTIFS('Official Medal Table'!$F:$F,'Each Gender Events'!$A11,'Official Medal Table'!$B:$B,'Each Gender Events'!Q$1,'Official Medal Table'!$D:$D,"Mixed")*'Medal values'!$B$2/2
+ COUNTIFS('Official Medal Table'!$G:$G,'Each Gender Events'!$A11,'Official Medal Table'!$B:$B,'Each Gender Events'!Q$1,'Official Medal Table'!$D:$D,"Mixed")*'Medal values'!$B$3/2</f>
        <v>0</v>
      </c>
      <c r="R11">
        <f>COUNTIFS('Official Medal Table'!$E:$E,'Each Gender Events'!$A11,'Official Medal Table'!$B:$B,'Each Gender Events'!R$1,'Official Medal Table'!$D:$D,'Each Gender Events'!R$2)*'Medal values'!$B$1
+ COUNTIFS('Official Medal Table'!$F:$F,'Each Gender Events'!$A11,'Official Medal Table'!$B:$B,'Each Gender Events'!R$1,'Official Medal Table'!$D:$D,'Each Gender Events'!R$2)*'Medal values'!$B$2
+ COUNTIFS('Official Medal Table'!$G:$G,'Each Gender Events'!$A11,'Official Medal Table'!$B:$B,'Each Gender Events'!R$1,'Official Medal Table'!$D:$D,'Each Gender Events'!R$2)*'Medal values'!$B$3
+ COUNTIFS('Official Medal Table'!$E:$E,'Each Gender Events'!$A11,'Official Medal Table'!$B:$B,'Each Gender Events'!R$1,'Official Medal Table'!$D:$D,"Mixed")*'Medal values'!$B$1/2
+ COUNTIFS('Official Medal Table'!$F:$F,'Each Gender Events'!$A11,'Official Medal Table'!$B:$B,'Each Gender Events'!R$1,'Official Medal Table'!$D:$D,"Mixed")*'Medal values'!$B$2/2
+ COUNTIFS('Official Medal Table'!$G:$G,'Each Gender Events'!$A11,'Official Medal Table'!$B:$B,'Each Gender Events'!R$1,'Official Medal Table'!$D:$D,"Mixed")*'Medal values'!$B$3/2</f>
        <v>0</v>
      </c>
      <c r="S11">
        <f>COUNTIFS('Official Medal Table'!$E:$E,'Each Gender Events'!$A11,'Official Medal Table'!$B:$B,'Each Gender Events'!S$1,'Official Medal Table'!$D:$D,'Each Gender Events'!S$2)*'Medal values'!$B$1
+ COUNTIFS('Official Medal Table'!$F:$F,'Each Gender Events'!$A11,'Official Medal Table'!$B:$B,'Each Gender Events'!S$1,'Official Medal Table'!$D:$D,'Each Gender Events'!S$2)*'Medal values'!$B$2
+ COUNTIFS('Official Medal Table'!$G:$G,'Each Gender Events'!$A11,'Official Medal Table'!$B:$B,'Each Gender Events'!S$1,'Official Medal Table'!$D:$D,'Each Gender Events'!S$2)*'Medal values'!$B$3
+ COUNTIFS('Official Medal Table'!$E:$E,'Each Gender Events'!$A11,'Official Medal Table'!$B:$B,'Each Gender Events'!S$1,'Official Medal Table'!$D:$D,"Mixed")*'Medal values'!$B$1/2
+ COUNTIFS('Official Medal Table'!$F:$F,'Each Gender Events'!$A11,'Official Medal Table'!$B:$B,'Each Gender Events'!S$1,'Official Medal Table'!$D:$D,"Mixed")*'Medal values'!$B$2/2
+ COUNTIFS('Official Medal Table'!$G:$G,'Each Gender Events'!$A11,'Official Medal Table'!$B:$B,'Each Gender Events'!S$1,'Official Medal Table'!$D:$D,"Mixed")*'Medal values'!$B$3/2</f>
        <v>0</v>
      </c>
      <c r="T11">
        <f>COUNTIFS('Official Medal Table'!$E:$E,'Each Gender Events'!$A11,'Official Medal Table'!$B:$B,'Each Gender Events'!T$1,'Official Medal Table'!$D:$D,'Each Gender Events'!T$2)*'Medal values'!$B$1
+ COUNTIFS('Official Medal Table'!$F:$F,'Each Gender Events'!$A11,'Official Medal Table'!$B:$B,'Each Gender Events'!T$1,'Official Medal Table'!$D:$D,'Each Gender Events'!T$2)*'Medal values'!$B$2
+ COUNTIFS('Official Medal Table'!$G:$G,'Each Gender Events'!$A11,'Official Medal Table'!$B:$B,'Each Gender Events'!T$1,'Official Medal Table'!$D:$D,'Each Gender Events'!T$2)*'Medal values'!$B$3
+ COUNTIFS('Official Medal Table'!$E:$E,'Each Gender Events'!$A11,'Official Medal Table'!$B:$B,'Each Gender Events'!T$1,'Official Medal Table'!$D:$D,"Mixed")*'Medal values'!$B$1/2
+ COUNTIFS('Official Medal Table'!$F:$F,'Each Gender Events'!$A11,'Official Medal Table'!$B:$B,'Each Gender Events'!T$1,'Official Medal Table'!$D:$D,"Mixed")*'Medal values'!$B$2/2
+ COUNTIFS('Official Medal Table'!$G:$G,'Each Gender Events'!$A11,'Official Medal Table'!$B:$B,'Each Gender Events'!T$1,'Official Medal Table'!$D:$D,"Mixed")*'Medal values'!$B$3/2</f>
        <v>1</v>
      </c>
      <c r="U11">
        <f>COUNTIFS('Official Medal Table'!$E:$E,'Each Gender Events'!$A11,'Official Medal Table'!$B:$B,'Each Gender Events'!U$1,'Official Medal Table'!$D:$D,'Each Gender Events'!U$2)*'Medal values'!$B$1
+ COUNTIFS('Official Medal Table'!$F:$F,'Each Gender Events'!$A11,'Official Medal Table'!$B:$B,'Each Gender Events'!U$1,'Official Medal Table'!$D:$D,'Each Gender Events'!U$2)*'Medal values'!$B$2
+ COUNTIFS('Official Medal Table'!$G:$G,'Each Gender Events'!$A11,'Official Medal Table'!$B:$B,'Each Gender Events'!U$1,'Official Medal Table'!$D:$D,'Each Gender Events'!U$2)*'Medal values'!$B$3
+ COUNTIFS('Official Medal Table'!$E:$E,'Each Gender Events'!$A11,'Official Medal Table'!$B:$B,'Each Gender Events'!U$1,'Official Medal Table'!$D:$D,"Mixed")*'Medal values'!$B$1/2
+ COUNTIFS('Official Medal Table'!$F:$F,'Each Gender Events'!$A11,'Official Medal Table'!$B:$B,'Each Gender Events'!U$1,'Official Medal Table'!$D:$D,"Mixed")*'Medal values'!$B$2/2
+ COUNTIFS('Official Medal Table'!$G:$G,'Each Gender Events'!$A11,'Official Medal Table'!$B:$B,'Each Gender Events'!U$1,'Official Medal Table'!$D:$D,"Mixed")*'Medal values'!$B$3/2</f>
        <v>0</v>
      </c>
      <c r="V11">
        <f>COUNTIFS('Official Medal Table'!$E:$E,'Each Gender Events'!$A11,'Official Medal Table'!$B:$B,'Each Gender Events'!V$1,'Official Medal Table'!$D:$D,'Each Gender Events'!V$2)*'Medal values'!$B$1
+ COUNTIFS('Official Medal Table'!$F:$F,'Each Gender Events'!$A11,'Official Medal Table'!$B:$B,'Each Gender Events'!V$1,'Official Medal Table'!$D:$D,'Each Gender Events'!V$2)*'Medal values'!$B$2
+ COUNTIFS('Official Medal Table'!$G:$G,'Each Gender Events'!$A11,'Official Medal Table'!$B:$B,'Each Gender Events'!V$1,'Official Medal Table'!$D:$D,'Each Gender Events'!V$2)*'Medal values'!$B$3
+ COUNTIFS('Official Medal Table'!$E:$E,'Each Gender Events'!$A11,'Official Medal Table'!$B:$B,'Each Gender Events'!V$1,'Official Medal Table'!$D:$D,"Mixed")*'Medal values'!$B$1/2
+ COUNTIFS('Official Medal Table'!$F:$F,'Each Gender Events'!$A11,'Official Medal Table'!$B:$B,'Each Gender Events'!V$1,'Official Medal Table'!$D:$D,"Mixed")*'Medal values'!$B$2/2
+ COUNTIFS('Official Medal Table'!$G:$G,'Each Gender Events'!$A11,'Official Medal Table'!$B:$B,'Each Gender Events'!V$1,'Official Medal Table'!$D:$D,"Mixed")*'Medal values'!$B$3/2</f>
        <v>0</v>
      </c>
      <c r="W11">
        <f>COUNTIFS('Official Medal Table'!$E:$E,'Each Gender Events'!$A11,'Official Medal Table'!$B:$B,'Each Gender Events'!W$1,'Official Medal Table'!$D:$D,'Each Gender Events'!W$2)*'Medal values'!$B$1
+ COUNTIFS('Official Medal Table'!$F:$F,'Each Gender Events'!$A11,'Official Medal Table'!$B:$B,'Each Gender Events'!W$1,'Official Medal Table'!$D:$D,'Each Gender Events'!W$2)*'Medal values'!$B$2
+ COUNTIFS('Official Medal Table'!$G:$G,'Each Gender Events'!$A11,'Official Medal Table'!$B:$B,'Each Gender Events'!W$1,'Official Medal Table'!$D:$D,'Each Gender Events'!W$2)*'Medal values'!$B$3
+ COUNTIFS('Official Medal Table'!$E:$E,'Each Gender Events'!$A11,'Official Medal Table'!$B:$B,'Each Gender Events'!W$1,'Official Medal Table'!$D:$D,"Mixed")*'Medal values'!$B$1/2
+ COUNTIFS('Official Medal Table'!$F:$F,'Each Gender Events'!$A11,'Official Medal Table'!$B:$B,'Each Gender Events'!W$1,'Official Medal Table'!$D:$D,"Mixed")*'Medal values'!$B$2/2
+ COUNTIFS('Official Medal Table'!$G:$G,'Each Gender Events'!$A11,'Official Medal Table'!$B:$B,'Each Gender Events'!W$1,'Official Medal Table'!$D:$D,"Mixed")*'Medal values'!$B$3/2</f>
        <v>0</v>
      </c>
      <c r="X11">
        <f>COUNTIFS('Official Medal Table'!$E:$E,'Each Gender Events'!$A11,'Official Medal Table'!$B:$B,'Each Gender Events'!X$1,'Official Medal Table'!$D:$D,'Each Gender Events'!X$2)*'Medal values'!$B$1
+ COUNTIFS('Official Medal Table'!$F:$F,'Each Gender Events'!$A11,'Official Medal Table'!$B:$B,'Each Gender Events'!X$1,'Official Medal Table'!$D:$D,'Each Gender Events'!X$2)*'Medal values'!$B$2
+ COUNTIFS('Official Medal Table'!$G:$G,'Each Gender Events'!$A11,'Official Medal Table'!$B:$B,'Each Gender Events'!X$1,'Official Medal Table'!$D:$D,'Each Gender Events'!X$2)*'Medal values'!$B$3
+ COUNTIFS('Official Medal Table'!$E:$E,'Each Gender Events'!$A11,'Official Medal Table'!$B:$B,'Each Gender Events'!X$1,'Official Medal Table'!$D:$D,"Mixed")*'Medal values'!$B$1/2
+ COUNTIFS('Official Medal Table'!$F:$F,'Each Gender Events'!$A11,'Official Medal Table'!$B:$B,'Each Gender Events'!X$1,'Official Medal Table'!$D:$D,"Mixed")*'Medal values'!$B$2/2
+ COUNTIFS('Official Medal Table'!$G:$G,'Each Gender Events'!$A11,'Official Medal Table'!$B:$B,'Each Gender Events'!X$1,'Official Medal Table'!$D:$D,"Mixed")*'Medal values'!$B$3/2</f>
        <v>0</v>
      </c>
      <c r="Y11">
        <f>COUNTIFS('Official Medal Table'!$E:$E,'Each Gender Events'!$A11,'Official Medal Table'!$B:$B,'Each Gender Events'!Y$1,'Official Medal Table'!$D:$D,'Each Gender Events'!Y$2)*'Medal values'!$B$1
+ COUNTIFS('Official Medal Table'!$F:$F,'Each Gender Events'!$A11,'Official Medal Table'!$B:$B,'Each Gender Events'!Y$1,'Official Medal Table'!$D:$D,'Each Gender Events'!Y$2)*'Medal values'!$B$2
+ COUNTIFS('Official Medal Table'!$G:$G,'Each Gender Events'!$A11,'Official Medal Table'!$B:$B,'Each Gender Events'!Y$1,'Official Medal Table'!$D:$D,'Each Gender Events'!Y$2)*'Medal values'!$B$3
+ COUNTIFS('Official Medal Table'!$E:$E,'Each Gender Events'!$A11,'Official Medal Table'!$B:$B,'Each Gender Events'!Y$1,'Official Medal Table'!$D:$D,"Mixed")*'Medal values'!$B$1/2
+ COUNTIFS('Official Medal Table'!$F:$F,'Each Gender Events'!$A11,'Official Medal Table'!$B:$B,'Each Gender Events'!Y$1,'Official Medal Table'!$D:$D,"Mixed")*'Medal values'!$B$2/2
+ COUNTIFS('Official Medal Table'!$G:$G,'Each Gender Events'!$A11,'Official Medal Table'!$B:$B,'Each Gender Events'!Y$1,'Official Medal Table'!$D:$D,"Mixed")*'Medal values'!$B$3/2</f>
        <v>0</v>
      </c>
      <c r="Z11">
        <f>COUNTIFS('Official Medal Table'!$E:$E,'Each Gender Events'!$A11,'Official Medal Table'!$B:$B,'Each Gender Events'!Z$1,'Official Medal Table'!$D:$D,'Each Gender Events'!Z$2)*'Medal values'!$B$1
+ COUNTIFS('Official Medal Table'!$F:$F,'Each Gender Events'!$A11,'Official Medal Table'!$B:$B,'Each Gender Events'!Z$1,'Official Medal Table'!$D:$D,'Each Gender Events'!Z$2)*'Medal values'!$B$2
+ COUNTIFS('Official Medal Table'!$G:$G,'Each Gender Events'!$A11,'Official Medal Table'!$B:$B,'Each Gender Events'!Z$1,'Official Medal Table'!$D:$D,'Each Gender Events'!Z$2)*'Medal values'!$B$3
+ COUNTIFS('Official Medal Table'!$E:$E,'Each Gender Events'!$A11,'Official Medal Table'!$B:$B,'Each Gender Events'!Z$1,'Official Medal Table'!$D:$D,"Mixed")*'Medal values'!$B$1/2
+ COUNTIFS('Official Medal Table'!$F:$F,'Each Gender Events'!$A11,'Official Medal Table'!$B:$B,'Each Gender Events'!Z$1,'Official Medal Table'!$D:$D,"Mixed")*'Medal values'!$B$2/2
+ COUNTIFS('Official Medal Table'!$G:$G,'Each Gender Events'!$A11,'Official Medal Table'!$B:$B,'Each Gender Events'!Z$1,'Official Medal Table'!$D:$D,"Mixed")*'Medal values'!$B$3/2</f>
        <v>0</v>
      </c>
      <c r="AA11">
        <f>COUNTIFS('Official Medal Table'!$E:$E,'Each Gender Events'!$A11,'Official Medal Table'!$B:$B,'Each Gender Events'!AA$1,'Official Medal Table'!$D:$D,'Each Gender Events'!AA$2)*'Medal values'!$B$1
+ COUNTIFS('Official Medal Table'!$F:$F,'Each Gender Events'!$A11,'Official Medal Table'!$B:$B,'Each Gender Events'!AA$1,'Official Medal Table'!$D:$D,'Each Gender Events'!AA$2)*'Medal values'!$B$2
+ COUNTIFS('Official Medal Table'!$G:$G,'Each Gender Events'!$A11,'Official Medal Table'!$B:$B,'Each Gender Events'!AA$1,'Official Medal Table'!$D:$D,'Each Gender Events'!AA$2)*'Medal values'!$B$3
+ COUNTIFS('Official Medal Table'!$E:$E,'Each Gender Events'!$A11,'Official Medal Table'!$B:$B,'Each Gender Events'!AA$1,'Official Medal Table'!$D:$D,"Mixed")*'Medal values'!$B$1/2
+ COUNTIFS('Official Medal Table'!$F:$F,'Each Gender Events'!$A11,'Official Medal Table'!$B:$B,'Each Gender Events'!AA$1,'Official Medal Table'!$D:$D,"Mixed")*'Medal values'!$B$2/2
+ COUNTIFS('Official Medal Table'!$G:$G,'Each Gender Events'!$A11,'Official Medal Table'!$B:$B,'Each Gender Events'!AA$1,'Official Medal Table'!$D:$D,"Mixed")*'Medal values'!$B$3/2</f>
        <v>0</v>
      </c>
      <c r="AB11">
        <f>COUNTIFS('Official Medal Table'!$E:$E,'Each Gender Events'!$A11,'Official Medal Table'!$B:$B,'Each Gender Events'!AB$1,'Official Medal Table'!$D:$D,'Each Gender Events'!AB$2)*'Medal values'!$B$1
+ COUNTIFS('Official Medal Table'!$F:$F,'Each Gender Events'!$A11,'Official Medal Table'!$B:$B,'Each Gender Events'!AB$1,'Official Medal Table'!$D:$D,'Each Gender Events'!AB$2)*'Medal values'!$B$2
+ COUNTIFS('Official Medal Table'!$G:$G,'Each Gender Events'!$A11,'Official Medal Table'!$B:$B,'Each Gender Events'!AB$1,'Official Medal Table'!$D:$D,'Each Gender Events'!AB$2)*'Medal values'!$B$3
+ COUNTIFS('Official Medal Table'!$E:$E,'Each Gender Events'!$A11,'Official Medal Table'!$B:$B,'Each Gender Events'!AB$1,'Official Medal Table'!$D:$D,"Mixed")*'Medal values'!$B$1/2
+ COUNTIFS('Official Medal Table'!$F:$F,'Each Gender Events'!$A11,'Official Medal Table'!$B:$B,'Each Gender Events'!AB$1,'Official Medal Table'!$D:$D,"Mixed")*'Medal values'!$B$2/2
+ COUNTIFS('Official Medal Table'!$G:$G,'Each Gender Events'!$A11,'Official Medal Table'!$B:$B,'Each Gender Events'!AB$1,'Official Medal Table'!$D:$D,"Mixed")*'Medal values'!$B$3/2</f>
        <v>0</v>
      </c>
      <c r="AC11">
        <f>COUNTIFS('Official Medal Table'!$E:$E,'Each Gender Events'!$A11,'Official Medal Table'!$B:$B,'Each Gender Events'!AC$1,'Official Medal Table'!$D:$D,'Each Gender Events'!AC$2)*'Medal values'!$B$1
+ COUNTIFS('Official Medal Table'!$F:$F,'Each Gender Events'!$A11,'Official Medal Table'!$B:$B,'Each Gender Events'!AC$1,'Official Medal Table'!$D:$D,'Each Gender Events'!AC$2)*'Medal values'!$B$2
+ COUNTIFS('Official Medal Table'!$G:$G,'Each Gender Events'!$A11,'Official Medal Table'!$B:$B,'Each Gender Events'!AC$1,'Official Medal Table'!$D:$D,'Each Gender Events'!AC$2)*'Medal values'!$B$3
+ COUNTIFS('Official Medal Table'!$E:$E,'Each Gender Events'!$A11,'Official Medal Table'!$B:$B,'Each Gender Events'!AC$1,'Official Medal Table'!$D:$D,"Mixed")*'Medal values'!$B$1/2
+ COUNTIFS('Official Medal Table'!$F:$F,'Each Gender Events'!$A11,'Official Medal Table'!$B:$B,'Each Gender Events'!AC$1,'Official Medal Table'!$D:$D,"Mixed")*'Medal values'!$B$2/2
+ COUNTIFS('Official Medal Table'!$G:$G,'Each Gender Events'!$A11,'Official Medal Table'!$B:$B,'Each Gender Events'!AC$1,'Official Medal Table'!$D:$D,"Mixed")*'Medal values'!$B$3/2</f>
        <v>0</v>
      </c>
      <c r="AD11">
        <f>COUNTIFS('Official Medal Table'!$E:$E,'Each Gender Events'!$A11,'Official Medal Table'!$B:$B,'Each Gender Events'!AD$1,'Official Medal Table'!$D:$D,'Each Gender Events'!AD$2)*'Medal values'!$B$1
+ COUNTIFS('Official Medal Table'!$F:$F,'Each Gender Events'!$A11,'Official Medal Table'!$B:$B,'Each Gender Events'!AD$1,'Official Medal Table'!$D:$D,'Each Gender Events'!AD$2)*'Medal values'!$B$2
+ COUNTIFS('Official Medal Table'!$G:$G,'Each Gender Events'!$A11,'Official Medal Table'!$B:$B,'Each Gender Events'!AD$1,'Official Medal Table'!$D:$D,'Each Gender Events'!AD$2)*'Medal values'!$B$3
+ COUNTIFS('Official Medal Table'!$E:$E,'Each Gender Events'!$A11,'Official Medal Table'!$B:$B,'Each Gender Events'!AD$1,'Official Medal Table'!$D:$D,"Mixed")*'Medal values'!$B$1/2
+ COUNTIFS('Official Medal Table'!$F:$F,'Each Gender Events'!$A11,'Official Medal Table'!$B:$B,'Each Gender Events'!AD$1,'Official Medal Table'!$D:$D,"Mixed")*'Medal values'!$B$2/2
+ COUNTIFS('Official Medal Table'!$G:$G,'Each Gender Events'!$A11,'Official Medal Table'!$B:$B,'Each Gender Events'!AD$1,'Official Medal Table'!$D:$D,"Mixed")*'Medal values'!$B$3/2</f>
        <v>0</v>
      </c>
      <c r="AE11">
        <f>COUNTIFS('Official Medal Table'!$E:$E,'Each Gender Events'!$A11,'Official Medal Table'!$B:$B,'Each Gender Events'!AE$1,'Official Medal Table'!$D:$D,'Each Gender Events'!AE$2)*'Medal values'!$B$1
+ COUNTIFS('Official Medal Table'!$F:$F,'Each Gender Events'!$A11,'Official Medal Table'!$B:$B,'Each Gender Events'!AE$1,'Official Medal Table'!$D:$D,'Each Gender Events'!AE$2)*'Medal values'!$B$2
+ COUNTIFS('Official Medal Table'!$G:$G,'Each Gender Events'!$A11,'Official Medal Table'!$B:$B,'Each Gender Events'!AE$1,'Official Medal Table'!$D:$D,'Each Gender Events'!AE$2)*'Medal values'!$B$3
+ COUNTIFS('Official Medal Table'!$E:$E,'Each Gender Events'!$A11,'Official Medal Table'!$B:$B,'Each Gender Events'!AE$1,'Official Medal Table'!$D:$D,"Mixed")*'Medal values'!$B$1/2
+ COUNTIFS('Official Medal Table'!$F:$F,'Each Gender Events'!$A11,'Official Medal Table'!$B:$B,'Each Gender Events'!AE$1,'Official Medal Table'!$D:$D,"Mixed")*'Medal values'!$B$2/2
+ COUNTIFS('Official Medal Table'!$G:$G,'Each Gender Events'!$A11,'Official Medal Table'!$B:$B,'Each Gender Events'!AE$1,'Official Medal Table'!$D:$D,"Mixed")*'Medal values'!$B$3/2</f>
        <v>0</v>
      </c>
      <c r="AF11">
        <f>COUNTIFS('Official Medal Table'!$E:$E,'Each Gender Events'!$A11,'Official Medal Table'!$B:$B,'Each Gender Events'!AF$1,'Official Medal Table'!$D:$D,'Each Gender Events'!AF$2)*'Medal values'!$B$1
+ COUNTIFS('Official Medal Table'!$F:$F,'Each Gender Events'!$A11,'Official Medal Table'!$B:$B,'Each Gender Events'!AF$1,'Official Medal Table'!$D:$D,'Each Gender Events'!AF$2)*'Medal values'!$B$2
+ COUNTIFS('Official Medal Table'!$G:$G,'Each Gender Events'!$A11,'Official Medal Table'!$B:$B,'Each Gender Events'!AF$1,'Official Medal Table'!$D:$D,'Each Gender Events'!AF$2)*'Medal values'!$B$3
+ COUNTIFS('Official Medal Table'!$E:$E,'Each Gender Events'!$A11,'Official Medal Table'!$B:$B,'Each Gender Events'!AF$1,'Official Medal Table'!$D:$D,"Mixed")*'Medal values'!$B$1/2
+ COUNTIFS('Official Medal Table'!$F:$F,'Each Gender Events'!$A11,'Official Medal Table'!$B:$B,'Each Gender Events'!AF$1,'Official Medal Table'!$D:$D,"Mixed")*'Medal values'!$B$2/2
+ COUNTIFS('Official Medal Table'!$G:$G,'Each Gender Events'!$A11,'Official Medal Table'!$B:$B,'Each Gender Events'!AF$1,'Official Medal Table'!$D:$D,"Mixed")*'Medal values'!$B$3/2</f>
        <v>0</v>
      </c>
      <c r="AG11">
        <f>COUNTIFS('Official Medal Table'!$E:$E,'Each Gender Events'!$A11,'Official Medal Table'!$B:$B,'Each Gender Events'!AG$1,'Official Medal Table'!$D:$D,'Each Gender Events'!AG$2)*'Medal values'!$B$1
+ COUNTIFS('Official Medal Table'!$F:$F,'Each Gender Events'!$A11,'Official Medal Table'!$B:$B,'Each Gender Events'!AG$1,'Official Medal Table'!$D:$D,'Each Gender Events'!AG$2)*'Medal values'!$B$2
+ COUNTIFS('Official Medal Table'!$G:$G,'Each Gender Events'!$A11,'Official Medal Table'!$B:$B,'Each Gender Events'!AG$1,'Official Medal Table'!$D:$D,'Each Gender Events'!AG$2)*'Medal values'!$B$3
+ COUNTIFS('Official Medal Table'!$E:$E,'Each Gender Events'!$A11,'Official Medal Table'!$B:$B,'Each Gender Events'!AG$1,'Official Medal Table'!$D:$D,"Mixed")*'Medal values'!$B$1/2
+ COUNTIFS('Official Medal Table'!$F:$F,'Each Gender Events'!$A11,'Official Medal Table'!$B:$B,'Each Gender Events'!AG$1,'Official Medal Table'!$D:$D,"Mixed")*'Medal values'!$B$2/2
+ COUNTIFS('Official Medal Table'!$G:$G,'Each Gender Events'!$A11,'Official Medal Table'!$B:$B,'Each Gender Events'!AG$1,'Official Medal Table'!$D:$D,"Mixed")*'Medal values'!$B$3/2</f>
        <v>0</v>
      </c>
      <c r="AH11">
        <f>COUNTIFS('Official Medal Table'!$E:$E,'Each Gender Events'!$A11,'Official Medal Table'!$B:$B,'Each Gender Events'!AH$1,'Official Medal Table'!$D:$D,'Each Gender Events'!AH$2)*'Medal values'!$B$1
+ COUNTIFS('Official Medal Table'!$F:$F,'Each Gender Events'!$A11,'Official Medal Table'!$B:$B,'Each Gender Events'!AH$1,'Official Medal Table'!$D:$D,'Each Gender Events'!AH$2)*'Medal values'!$B$2
+ COUNTIFS('Official Medal Table'!$G:$G,'Each Gender Events'!$A11,'Official Medal Table'!$B:$B,'Each Gender Events'!AH$1,'Official Medal Table'!$D:$D,'Each Gender Events'!AH$2)*'Medal values'!$B$3
+ COUNTIFS('Official Medal Table'!$E:$E,'Each Gender Events'!$A11,'Official Medal Table'!$B:$B,'Each Gender Events'!AH$1,'Official Medal Table'!$D:$D,"Mixed")*'Medal values'!$B$1/2
+ COUNTIFS('Official Medal Table'!$F:$F,'Each Gender Events'!$A11,'Official Medal Table'!$B:$B,'Each Gender Events'!AH$1,'Official Medal Table'!$D:$D,"Mixed")*'Medal values'!$B$2/2
+ COUNTIFS('Official Medal Table'!$G:$G,'Each Gender Events'!$A11,'Official Medal Table'!$B:$B,'Each Gender Events'!AH$1,'Official Medal Table'!$D:$D,"Mixed")*'Medal values'!$B$3/2</f>
        <v>0</v>
      </c>
      <c r="AI11">
        <f>COUNTIFS('Official Medal Table'!$E:$E,'Each Gender Events'!$A11,'Official Medal Table'!$B:$B,'Each Gender Events'!AI$1,'Official Medal Table'!$D:$D,'Each Gender Events'!AI$2)*'Medal values'!$B$1
+ COUNTIFS('Official Medal Table'!$F:$F,'Each Gender Events'!$A11,'Official Medal Table'!$B:$B,'Each Gender Events'!AI$1,'Official Medal Table'!$D:$D,'Each Gender Events'!AI$2)*'Medal values'!$B$2
+ COUNTIFS('Official Medal Table'!$G:$G,'Each Gender Events'!$A11,'Official Medal Table'!$B:$B,'Each Gender Events'!AI$1,'Official Medal Table'!$D:$D,'Each Gender Events'!AI$2)*'Medal values'!$B$3
+ COUNTIFS('Official Medal Table'!$E:$E,'Each Gender Events'!$A11,'Official Medal Table'!$B:$B,'Each Gender Events'!AI$1,'Official Medal Table'!$D:$D,"Mixed")*'Medal values'!$B$1/2
+ COUNTIFS('Official Medal Table'!$F:$F,'Each Gender Events'!$A11,'Official Medal Table'!$B:$B,'Each Gender Events'!AI$1,'Official Medal Table'!$D:$D,"Mixed")*'Medal values'!$B$2/2
+ COUNTIFS('Official Medal Table'!$G:$G,'Each Gender Events'!$A11,'Official Medal Table'!$B:$B,'Each Gender Events'!AI$1,'Official Medal Table'!$D:$D,"Mixed")*'Medal values'!$B$3/2</f>
        <v>0</v>
      </c>
      <c r="AJ11">
        <f>COUNTIFS('Official Medal Table'!$E:$E,'Each Gender Events'!$A11,'Official Medal Table'!$B:$B,'Each Gender Events'!AJ$1,'Official Medal Table'!$D:$D,'Each Gender Events'!AJ$2)*'Medal values'!$B$1
+ COUNTIFS('Official Medal Table'!$F:$F,'Each Gender Events'!$A11,'Official Medal Table'!$B:$B,'Each Gender Events'!AJ$1,'Official Medal Table'!$D:$D,'Each Gender Events'!AJ$2)*'Medal values'!$B$2
+ COUNTIFS('Official Medal Table'!$G:$G,'Each Gender Events'!$A11,'Official Medal Table'!$B:$B,'Each Gender Events'!AJ$1,'Official Medal Table'!$D:$D,'Each Gender Events'!AJ$2)*'Medal values'!$B$3
+ COUNTIFS('Official Medal Table'!$E:$E,'Each Gender Events'!$A11,'Official Medal Table'!$B:$B,'Each Gender Events'!AJ$1,'Official Medal Table'!$D:$D,"Mixed")*'Medal values'!$B$1/2
+ COUNTIFS('Official Medal Table'!$F:$F,'Each Gender Events'!$A11,'Official Medal Table'!$B:$B,'Each Gender Events'!AJ$1,'Official Medal Table'!$D:$D,"Mixed")*'Medal values'!$B$2/2
+ COUNTIFS('Official Medal Table'!$G:$G,'Each Gender Events'!$A11,'Official Medal Table'!$B:$B,'Each Gender Events'!AJ$1,'Official Medal Table'!$D:$D,"Mixed")*'Medal values'!$B$3/2</f>
        <v>0</v>
      </c>
      <c r="AK11">
        <f>COUNTIFS('Official Medal Table'!$E:$E,'Each Gender Events'!$A11,'Official Medal Table'!$B:$B,'Each Gender Events'!AK$1,'Official Medal Table'!$D:$D,'Each Gender Events'!AK$2)*'Medal values'!$B$1
+ COUNTIFS('Official Medal Table'!$F:$F,'Each Gender Events'!$A11,'Official Medal Table'!$B:$B,'Each Gender Events'!AK$1,'Official Medal Table'!$D:$D,'Each Gender Events'!AK$2)*'Medal values'!$B$2
+ COUNTIFS('Official Medal Table'!$G:$G,'Each Gender Events'!$A11,'Official Medal Table'!$B:$B,'Each Gender Events'!AK$1,'Official Medal Table'!$D:$D,'Each Gender Events'!AK$2)*'Medal values'!$B$3
+ COUNTIFS('Official Medal Table'!$E:$E,'Each Gender Events'!$A11,'Official Medal Table'!$B:$B,'Each Gender Events'!AK$1,'Official Medal Table'!$D:$D,"Mixed")*'Medal values'!$B$1/2
+ COUNTIFS('Official Medal Table'!$F:$F,'Each Gender Events'!$A11,'Official Medal Table'!$B:$B,'Each Gender Events'!AK$1,'Official Medal Table'!$D:$D,"Mixed")*'Medal values'!$B$2/2
+ COUNTIFS('Official Medal Table'!$G:$G,'Each Gender Events'!$A11,'Official Medal Table'!$B:$B,'Each Gender Events'!AK$1,'Official Medal Table'!$D:$D,"Mixed")*'Medal values'!$B$3/2</f>
        <v>0</v>
      </c>
      <c r="AL11">
        <f>COUNTIFS('Official Medal Table'!$E:$E,'Each Gender Events'!$A11,'Official Medal Table'!$B:$B,'Each Gender Events'!AL$1,'Official Medal Table'!$D:$D,'Each Gender Events'!AL$2)*'Medal values'!$B$1
+ COUNTIFS('Official Medal Table'!$F:$F,'Each Gender Events'!$A11,'Official Medal Table'!$B:$B,'Each Gender Events'!AL$1,'Official Medal Table'!$D:$D,'Each Gender Events'!AL$2)*'Medal values'!$B$2
+ COUNTIFS('Official Medal Table'!$G:$G,'Each Gender Events'!$A11,'Official Medal Table'!$B:$B,'Each Gender Events'!AL$1,'Official Medal Table'!$D:$D,'Each Gender Events'!AL$2)*'Medal values'!$B$3
+ COUNTIFS('Official Medal Table'!$E:$E,'Each Gender Events'!$A11,'Official Medal Table'!$B:$B,'Each Gender Events'!AL$1,'Official Medal Table'!$D:$D,"Mixed")*'Medal values'!$B$1/2
+ COUNTIFS('Official Medal Table'!$F:$F,'Each Gender Events'!$A11,'Official Medal Table'!$B:$B,'Each Gender Events'!AL$1,'Official Medal Table'!$D:$D,"Mixed")*'Medal values'!$B$2/2
+ COUNTIFS('Official Medal Table'!$G:$G,'Each Gender Events'!$A11,'Official Medal Table'!$B:$B,'Each Gender Events'!AL$1,'Official Medal Table'!$D:$D,"Mixed")*'Medal values'!$B$3/2</f>
        <v>0</v>
      </c>
      <c r="AM11">
        <f>COUNTIFS('Official Medal Table'!$E:$E,'Each Gender Events'!$A11,'Official Medal Table'!$B:$B,'Each Gender Events'!AM$1,'Official Medal Table'!$D:$D,'Each Gender Events'!AM$2)*'Medal values'!$B$1
+ COUNTIFS('Official Medal Table'!$F:$F,'Each Gender Events'!$A11,'Official Medal Table'!$B:$B,'Each Gender Events'!AM$1,'Official Medal Table'!$D:$D,'Each Gender Events'!AM$2)*'Medal values'!$B$2
+ COUNTIFS('Official Medal Table'!$G:$G,'Each Gender Events'!$A11,'Official Medal Table'!$B:$B,'Each Gender Events'!AM$1,'Official Medal Table'!$D:$D,'Each Gender Events'!AM$2)*'Medal values'!$B$3
+ COUNTIFS('Official Medal Table'!$E:$E,'Each Gender Events'!$A11,'Official Medal Table'!$B:$B,'Each Gender Events'!AM$1,'Official Medal Table'!$D:$D,"Mixed")*'Medal values'!$B$1/2
+ COUNTIFS('Official Medal Table'!$F:$F,'Each Gender Events'!$A11,'Official Medal Table'!$B:$B,'Each Gender Events'!AM$1,'Official Medal Table'!$D:$D,"Mixed")*'Medal values'!$B$2/2
+ COUNTIFS('Official Medal Table'!$G:$G,'Each Gender Events'!$A11,'Official Medal Table'!$B:$B,'Each Gender Events'!AM$1,'Official Medal Table'!$D:$D,"Mixed")*'Medal values'!$B$3/2</f>
        <v>0</v>
      </c>
    </row>
    <row r="12" spans="1:39" x14ac:dyDescent="0.3">
      <c r="A12" t="str">
        <f>Countries!A10</f>
        <v>FIN</v>
      </c>
      <c r="B12">
        <f>COUNTIFS('Official Medal Table'!$E:$E,'Each Gender Events'!$A12,'Official Medal Table'!$B:$B,'Each Gender Events'!B$1,'Official Medal Table'!$D:$D,'Each Gender Events'!B$2)*'Medal values'!$B$1
+ COUNTIFS('Official Medal Table'!$F:$F,'Each Gender Events'!$A12,'Official Medal Table'!$B:$B,'Each Gender Events'!B$1,'Official Medal Table'!$D:$D,'Each Gender Events'!B$2)*'Medal values'!$B$2
+ COUNTIFS('Official Medal Table'!$G:$G,'Each Gender Events'!$A12,'Official Medal Table'!$B:$B,'Each Gender Events'!B$1,'Official Medal Table'!$D:$D,'Each Gender Events'!B$2)*'Medal values'!$B$3
+ COUNTIFS('Official Medal Table'!$E:$E,'Each Gender Events'!$A12,'Official Medal Table'!$B:$B,'Each Gender Events'!B$1,'Official Medal Table'!$D:$D,"Mixed")*'Medal values'!$B$1/2
+ COUNTIFS('Official Medal Table'!$F:$F,'Each Gender Events'!$A12,'Official Medal Table'!$B:$B,'Each Gender Events'!B$1,'Official Medal Table'!$D:$D,"Mixed")*'Medal values'!$B$2/2
+ COUNTIFS('Official Medal Table'!$G:$G,'Each Gender Events'!$A12,'Official Medal Table'!$B:$B,'Each Gender Events'!B$1,'Official Medal Table'!$D:$D,"Mixed")*'Medal values'!$B$3/2</f>
        <v>0</v>
      </c>
      <c r="C12">
        <f>COUNTIFS('Official Medal Table'!$E:$E,'Each Gender Events'!$A12,'Official Medal Table'!$B:$B,'Each Gender Events'!C$1,'Official Medal Table'!$D:$D,'Each Gender Events'!C$2)*'Medal values'!$B$1
+ COUNTIFS('Official Medal Table'!$F:$F,'Each Gender Events'!$A12,'Official Medal Table'!$B:$B,'Each Gender Events'!C$1,'Official Medal Table'!$D:$D,'Each Gender Events'!C$2)*'Medal values'!$B$2
+ COUNTIFS('Official Medal Table'!$G:$G,'Each Gender Events'!$A12,'Official Medal Table'!$B:$B,'Each Gender Events'!C$1,'Official Medal Table'!$D:$D,'Each Gender Events'!C$2)*'Medal values'!$B$3
+ COUNTIFS('Official Medal Table'!$E:$E,'Each Gender Events'!$A12,'Official Medal Table'!$B:$B,'Each Gender Events'!C$1,'Official Medal Table'!$D:$D,"Mixed")*'Medal values'!$B$1/2
+ COUNTIFS('Official Medal Table'!$F:$F,'Each Gender Events'!$A12,'Official Medal Table'!$B:$B,'Each Gender Events'!C$1,'Official Medal Table'!$D:$D,"Mixed")*'Medal values'!$B$2/2
+ COUNTIFS('Official Medal Table'!$G:$G,'Each Gender Events'!$A12,'Official Medal Table'!$B:$B,'Each Gender Events'!C$1,'Official Medal Table'!$D:$D,"Mixed")*'Medal values'!$B$3/2</f>
        <v>0</v>
      </c>
      <c r="D12">
        <f>COUNTIFS('Official Medal Table'!$E:$E,'Each Gender Events'!$A12,'Official Medal Table'!$B:$B,'Each Gender Events'!D$1,'Official Medal Table'!$D:$D,'Each Gender Events'!D$2)*'Medal values'!$B$1
+ COUNTIFS('Official Medal Table'!$F:$F,'Each Gender Events'!$A12,'Official Medal Table'!$B:$B,'Each Gender Events'!D$1,'Official Medal Table'!$D:$D,'Each Gender Events'!D$2)*'Medal values'!$B$2
+ COUNTIFS('Official Medal Table'!$G:$G,'Each Gender Events'!$A12,'Official Medal Table'!$B:$B,'Each Gender Events'!D$1,'Official Medal Table'!$D:$D,'Each Gender Events'!D$2)*'Medal values'!$B$3
+ COUNTIFS('Official Medal Table'!$E:$E,'Each Gender Events'!$A12,'Official Medal Table'!$B:$B,'Each Gender Events'!D$1,'Official Medal Table'!$D:$D,"Mixed")*'Medal values'!$B$1/2
+ COUNTIFS('Official Medal Table'!$F:$F,'Each Gender Events'!$A12,'Official Medal Table'!$B:$B,'Each Gender Events'!D$1,'Official Medal Table'!$D:$D,"Mixed")*'Medal values'!$B$2/2
+ COUNTIFS('Official Medal Table'!$G:$G,'Each Gender Events'!$A12,'Official Medal Table'!$B:$B,'Each Gender Events'!D$1,'Official Medal Table'!$D:$D,"Mixed")*'Medal values'!$B$3/2</f>
        <v>0</v>
      </c>
      <c r="E12">
        <f>COUNTIFS('Official Medal Table'!$E:$E,'Each Gender Events'!$A12,'Official Medal Table'!$B:$B,'Each Gender Events'!E$1,'Official Medal Table'!$D:$D,'Each Gender Events'!E$2)*'Medal values'!$B$1
+ COUNTIFS('Official Medal Table'!$F:$F,'Each Gender Events'!$A12,'Official Medal Table'!$B:$B,'Each Gender Events'!E$1,'Official Medal Table'!$D:$D,'Each Gender Events'!E$2)*'Medal values'!$B$2
+ COUNTIFS('Official Medal Table'!$G:$G,'Each Gender Events'!$A12,'Official Medal Table'!$B:$B,'Each Gender Events'!E$1,'Official Medal Table'!$D:$D,'Each Gender Events'!E$2)*'Medal values'!$B$3
+ COUNTIFS('Official Medal Table'!$E:$E,'Each Gender Events'!$A12,'Official Medal Table'!$B:$B,'Each Gender Events'!E$1,'Official Medal Table'!$D:$D,"Mixed")*'Medal values'!$B$1/2
+ COUNTIFS('Official Medal Table'!$F:$F,'Each Gender Events'!$A12,'Official Medal Table'!$B:$B,'Each Gender Events'!E$1,'Official Medal Table'!$D:$D,"Mixed")*'Medal values'!$B$2/2
+ COUNTIFS('Official Medal Table'!$G:$G,'Each Gender Events'!$A12,'Official Medal Table'!$B:$B,'Each Gender Events'!E$1,'Official Medal Table'!$D:$D,"Mixed")*'Medal values'!$B$3/2</f>
        <v>0</v>
      </c>
      <c r="F12">
        <f>COUNTIFS('Official Medal Table'!$E:$E,'Each Gender Events'!$A12,'Official Medal Table'!$B:$B,'Each Gender Events'!F$1,'Official Medal Table'!$D:$D,'Each Gender Events'!F$2)*'Medal values'!$B$1
+ COUNTIFS('Official Medal Table'!$F:$F,'Each Gender Events'!$A12,'Official Medal Table'!$B:$B,'Each Gender Events'!F$1,'Official Medal Table'!$D:$D,'Each Gender Events'!F$2)*'Medal values'!$B$2
+ COUNTIFS('Official Medal Table'!$G:$G,'Each Gender Events'!$A12,'Official Medal Table'!$B:$B,'Each Gender Events'!F$1,'Official Medal Table'!$D:$D,'Each Gender Events'!F$2)*'Medal values'!$B$3
+ COUNTIFS('Official Medal Table'!$E:$E,'Each Gender Events'!$A12,'Official Medal Table'!$B:$B,'Each Gender Events'!F$1,'Official Medal Table'!$D:$D,"Mixed")*'Medal values'!$B$1/2
+ COUNTIFS('Official Medal Table'!$F:$F,'Each Gender Events'!$A12,'Official Medal Table'!$B:$B,'Each Gender Events'!F$1,'Official Medal Table'!$D:$D,"Mixed")*'Medal values'!$B$2/2
+ COUNTIFS('Official Medal Table'!$G:$G,'Each Gender Events'!$A12,'Official Medal Table'!$B:$B,'Each Gender Events'!F$1,'Official Medal Table'!$D:$D,"Mixed")*'Medal values'!$B$3/2</f>
        <v>0</v>
      </c>
      <c r="G12">
        <f>COUNTIFS('Official Medal Table'!$E:$E,'Each Gender Events'!$A12,'Official Medal Table'!$B:$B,'Each Gender Events'!G$1,'Official Medal Table'!$D:$D,'Each Gender Events'!G$2)*'Medal values'!$B$1
+ COUNTIFS('Official Medal Table'!$F:$F,'Each Gender Events'!$A12,'Official Medal Table'!$B:$B,'Each Gender Events'!G$1,'Official Medal Table'!$D:$D,'Each Gender Events'!G$2)*'Medal values'!$B$2
+ COUNTIFS('Official Medal Table'!$G:$G,'Each Gender Events'!$A12,'Official Medal Table'!$B:$B,'Each Gender Events'!G$1,'Official Medal Table'!$D:$D,'Each Gender Events'!G$2)*'Medal values'!$B$3
+ COUNTIFS('Official Medal Table'!$E:$E,'Each Gender Events'!$A12,'Official Medal Table'!$B:$B,'Each Gender Events'!G$1,'Official Medal Table'!$D:$D,"Mixed")*'Medal values'!$B$1/2
+ COUNTIFS('Official Medal Table'!$F:$F,'Each Gender Events'!$A12,'Official Medal Table'!$B:$B,'Each Gender Events'!G$1,'Official Medal Table'!$D:$D,"Mixed")*'Medal values'!$B$2/2
+ COUNTIFS('Official Medal Table'!$G:$G,'Each Gender Events'!$A12,'Official Medal Table'!$B:$B,'Each Gender Events'!G$1,'Official Medal Table'!$D:$D,"Mixed")*'Medal values'!$B$3/2</f>
        <v>0</v>
      </c>
      <c r="H12">
        <f>COUNTIFS('Official Medal Table'!$E:$E,'Each Gender Events'!$A12,'Official Medal Table'!$B:$B,'Each Gender Events'!H$1,'Official Medal Table'!$D:$D,'Each Gender Events'!H$2)*'Medal values'!$B$1
+ COUNTIFS('Official Medal Table'!$F:$F,'Each Gender Events'!$A12,'Official Medal Table'!$B:$B,'Each Gender Events'!H$1,'Official Medal Table'!$D:$D,'Each Gender Events'!H$2)*'Medal values'!$B$2
+ COUNTIFS('Official Medal Table'!$G:$G,'Each Gender Events'!$A12,'Official Medal Table'!$B:$B,'Each Gender Events'!H$1,'Official Medal Table'!$D:$D,'Each Gender Events'!H$2)*'Medal values'!$B$3
+ COUNTIFS('Official Medal Table'!$E:$E,'Each Gender Events'!$A12,'Official Medal Table'!$B:$B,'Each Gender Events'!H$1,'Official Medal Table'!$D:$D,"Mixed")*'Medal values'!$B$1/2
+ COUNTIFS('Official Medal Table'!$F:$F,'Each Gender Events'!$A12,'Official Medal Table'!$B:$B,'Each Gender Events'!H$1,'Official Medal Table'!$D:$D,"Mixed")*'Medal values'!$B$2/2
+ COUNTIFS('Official Medal Table'!$G:$G,'Each Gender Events'!$A12,'Official Medal Table'!$B:$B,'Each Gender Events'!H$1,'Official Medal Table'!$D:$D,"Mixed")*'Medal values'!$B$3/2</f>
        <v>0</v>
      </c>
      <c r="I12">
        <f>COUNTIFS('Official Medal Table'!$E:$E,'Each Gender Events'!$A12,'Official Medal Table'!$B:$B,'Each Gender Events'!I$1,'Official Medal Table'!$D:$D,'Each Gender Events'!I$2)*'Medal values'!$B$1
+ COUNTIFS('Official Medal Table'!$F:$F,'Each Gender Events'!$A12,'Official Medal Table'!$B:$B,'Each Gender Events'!I$1,'Official Medal Table'!$D:$D,'Each Gender Events'!I$2)*'Medal values'!$B$2
+ COUNTIFS('Official Medal Table'!$G:$G,'Each Gender Events'!$A12,'Official Medal Table'!$B:$B,'Each Gender Events'!I$1,'Official Medal Table'!$D:$D,'Each Gender Events'!I$2)*'Medal values'!$B$3
+ COUNTIFS('Official Medal Table'!$E:$E,'Each Gender Events'!$A12,'Official Medal Table'!$B:$B,'Each Gender Events'!I$1,'Official Medal Table'!$D:$D,"Mixed")*'Medal values'!$B$1/2
+ COUNTIFS('Official Medal Table'!$F:$F,'Each Gender Events'!$A12,'Official Medal Table'!$B:$B,'Each Gender Events'!I$1,'Official Medal Table'!$D:$D,"Mixed")*'Medal values'!$B$2/2
+ COUNTIFS('Official Medal Table'!$G:$G,'Each Gender Events'!$A12,'Official Medal Table'!$B:$B,'Each Gender Events'!I$1,'Official Medal Table'!$D:$D,"Mixed")*'Medal values'!$B$3/2</f>
        <v>0</v>
      </c>
      <c r="J12">
        <f>COUNTIFS('Official Medal Table'!$E:$E,'Each Gender Events'!$A12,'Official Medal Table'!$B:$B,'Each Gender Events'!J$1,'Official Medal Table'!$D:$D,'Each Gender Events'!J$2)*'Medal values'!$B$1
+ COUNTIFS('Official Medal Table'!$F:$F,'Each Gender Events'!$A12,'Official Medal Table'!$B:$B,'Each Gender Events'!J$1,'Official Medal Table'!$D:$D,'Each Gender Events'!J$2)*'Medal values'!$B$2
+ COUNTIFS('Official Medal Table'!$G:$G,'Each Gender Events'!$A12,'Official Medal Table'!$B:$B,'Each Gender Events'!J$1,'Official Medal Table'!$D:$D,'Each Gender Events'!J$2)*'Medal values'!$B$3
+ COUNTIFS('Official Medal Table'!$E:$E,'Each Gender Events'!$A12,'Official Medal Table'!$B:$B,'Each Gender Events'!J$1,'Official Medal Table'!$D:$D,"Mixed")*'Medal values'!$B$1/2
+ COUNTIFS('Official Medal Table'!$F:$F,'Each Gender Events'!$A12,'Official Medal Table'!$B:$B,'Each Gender Events'!J$1,'Official Medal Table'!$D:$D,"Mixed")*'Medal values'!$B$2/2
+ COUNTIFS('Official Medal Table'!$G:$G,'Each Gender Events'!$A12,'Official Medal Table'!$B:$B,'Each Gender Events'!J$1,'Official Medal Table'!$D:$D,"Mixed")*'Medal values'!$B$3/2</f>
        <v>5.0000020000000003</v>
      </c>
      <c r="K12">
        <f>COUNTIFS('Official Medal Table'!$E:$E,'Each Gender Events'!$A12,'Official Medal Table'!$B:$B,'Each Gender Events'!K$1,'Official Medal Table'!$D:$D,'Each Gender Events'!K$2)*'Medal values'!$B$1
+ COUNTIFS('Official Medal Table'!$F:$F,'Each Gender Events'!$A12,'Official Medal Table'!$B:$B,'Each Gender Events'!K$1,'Official Medal Table'!$D:$D,'Each Gender Events'!K$2)*'Medal values'!$B$2
+ COUNTIFS('Official Medal Table'!$G:$G,'Each Gender Events'!$A12,'Official Medal Table'!$B:$B,'Each Gender Events'!K$1,'Official Medal Table'!$D:$D,'Each Gender Events'!K$2)*'Medal values'!$B$3
+ COUNTIFS('Official Medal Table'!$E:$E,'Each Gender Events'!$A12,'Official Medal Table'!$B:$B,'Each Gender Events'!K$1,'Official Medal Table'!$D:$D,"Mixed")*'Medal values'!$B$1/2
+ COUNTIFS('Official Medal Table'!$F:$F,'Each Gender Events'!$A12,'Official Medal Table'!$B:$B,'Each Gender Events'!K$1,'Official Medal Table'!$D:$D,"Mixed")*'Medal values'!$B$2/2
+ COUNTIFS('Official Medal Table'!$G:$G,'Each Gender Events'!$A12,'Official Medal Table'!$B:$B,'Each Gender Events'!K$1,'Official Medal Table'!$D:$D,"Mixed")*'Medal values'!$B$3/2</f>
        <v>6.0010010000000005</v>
      </c>
      <c r="L12">
        <f>COUNTIFS('Official Medal Table'!$E:$E,'Each Gender Events'!$A12,'Official Medal Table'!$B:$B,'Each Gender Events'!L$1,'Official Medal Table'!$D:$D,'Each Gender Events'!L$2)*'Medal values'!$B$1
+ COUNTIFS('Official Medal Table'!$F:$F,'Each Gender Events'!$A12,'Official Medal Table'!$B:$B,'Each Gender Events'!L$1,'Official Medal Table'!$D:$D,'Each Gender Events'!L$2)*'Medal values'!$B$2
+ COUNTIFS('Official Medal Table'!$G:$G,'Each Gender Events'!$A12,'Official Medal Table'!$B:$B,'Each Gender Events'!L$1,'Official Medal Table'!$D:$D,'Each Gender Events'!L$2)*'Medal values'!$B$3
+ COUNTIFS('Official Medal Table'!$E:$E,'Each Gender Events'!$A12,'Official Medal Table'!$B:$B,'Each Gender Events'!L$1,'Official Medal Table'!$D:$D,"Mixed")*'Medal values'!$B$1/2
+ COUNTIFS('Official Medal Table'!$F:$F,'Each Gender Events'!$A12,'Official Medal Table'!$B:$B,'Each Gender Events'!L$1,'Official Medal Table'!$D:$D,"Mixed")*'Medal values'!$B$2/2
+ COUNTIFS('Official Medal Table'!$G:$G,'Each Gender Events'!$A12,'Official Medal Table'!$B:$B,'Each Gender Events'!L$1,'Official Medal Table'!$D:$D,"Mixed")*'Medal values'!$B$3/2</f>
        <v>0</v>
      </c>
      <c r="M12">
        <f>COUNTIFS('Official Medal Table'!$E:$E,'Each Gender Events'!$A12,'Official Medal Table'!$B:$B,'Each Gender Events'!M$1,'Official Medal Table'!$D:$D,'Each Gender Events'!M$2)*'Medal values'!$B$1
+ COUNTIFS('Official Medal Table'!$F:$F,'Each Gender Events'!$A12,'Official Medal Table'!$B:$B,'Each Gender Events'!M$1,'Official Medal Table'!$D:$D,'Each Gender Events'!M$2)*'Medal values'!$B$2
+ COUNTIFS('Official Medal Table'!$G:$G,'Each Gender Events'!$A12,'Official Medal Table'!$B:$B,'Each Gender Events'!M$1,'Official Medal Table'!$D:$D,'Each Gender Events'!M$2)*'Medal values'!$B$3
+ COUNTIFS('Official Medal Table'!$E:$E,'Each Gender Events'!$A12,'Official Medal Table'!$B:$B,'Each Gender Events'!M$1,'Official Medal Table'!$D:$D,"Mixed")*'Medal values'!$B$1/2
+ COUNTIFS('Official Medal Table'!$F:$F,'Each Gender Events'!$A12,'Official Medal Table'!$B:$B,'Each Gender Events'!M$1,'Official Medal Table'!$D:$D,"Mixed")*'Medal values'!$B$2/2
+ COUNTIFS('Official Medal Table'!$G:$G,'Each Gender Events'!$A12,'Official Medal Table'!$B:$B,'Each Gender Events'!M$1,'Official Medal Table'!$D:$D,"Mixed")*'Medal values'!$B$3/2</f>
        <v>0</v>
      </c>
      <c r="N12">
        <f>COUNTIFS('Official Medal Table'!$E:$E,'Each Gender Events'!$A12,'Official Medal Table'!$B:$B,'Each Gender Events'!N$1,'Official Medal Table'!$D:$D,'Each Gender Events'!N$2)*'Medal values'!$B$1
+ COUNTIFS('Official Medal Table'!$F:$F,'Each Gender Events'!$A12,'Official Medal Table'!$B:$B,'Each Gender Events'!N$1,'Official Medal Table'!$D:$D,'Each Gender Events'!N$2)*'Medal values'!$B$2
+ COUNTIFS('Official Medal Table'!$G:$G,'Each Gender Events'!$A12,'Official Medal Table'!$B:$B,'Each Gender Events'!N$1,'Official Medal Table'!$D:$D,'Each Gender Events'!N$2)*'Medal values'!$B$3
+ COUNTIFS('Official Medal Table'!$E:$E,'Each Gender Events'!$A12,'Official Medal Table'!$B:$B,'Each Gender Events'!N$1,'Official Medal Table'!$D:$D,"Mixed")*'Medal values'!$B$1/2
+ COUNTIFS('Official Medal Table'!$F:$F,'Each Gender Events'!$A12,'Official Medal Table'!$B:$B,'Each Gender Events'!N$1,'Official Medal Table'!$D:$D,"Mixed")*'Medal values'!$B$2/2
+ COUNTIFS('Official Medal Table'!$G:$G,'Each Gender Events'!$A12,'Official Medal Table'!$B:$B,'Each Gender Events'!N$1,'Official Medal Table'!$D:$D,"Mixed")*'Medal values'!$B$3/2</f>
        <v>0</v>
      </c>
      <c r="O12">
        <f>COUNTIFS('Official Medal Table'!$E:$E,'Each Gender Events'!$A12,'Official Medal Table'!$B:$B,'Each Gender Events'!O$1,'Official Medal Table'!$D:$D,'Each Gender Events'!O$2)*'Medal values'!$B$1
+ COUNTIFS('Official Medal Table'!$F:$F,'Each Gender Events'!$A12,'Official Medal Table'!$B:$B,'Each Gender Events'!O$1,'Official Medal Table'!$D:$D,'Each Gender Events'!O$2)*'Medal values'!$B$2
+ COUNTIFS('Official Medal Table'!$G:$G,'Each Gender Events'!$A12,'Official Medal Table'!$B:$B,'Each Gender Events'!O$1,'Official Medal Table'!$D:$D,'Each Gender Events'!O$2)*'Medal values'!$B$3
+ COUNTIFS('Official Medal Table'!$E:$E,'Each Gender Events'!$A12,'Official Medal Table'!$B:$B,'Each Gender Events'!O$1,'Official Medal Table'!$D:$D,"Mixed")*'Medal values'!$B$1/2
+ COUNTIFS('Official Medal Table'!$F:$F,'Each Gender Events'!$A12,'Official Medal Table'!$B:$B,'Each Gender Events'!O$1,'Official Medal Table'!$D:$D,"Mixed")*'Medal values'!$B$2/2
+ COUNTIFS('Official Medal Table'!$G:$G,'Each Gender Events'!$A12,'Official Medal Table'!$B:$B,'Each Gender Events'!O$1,'Official Medal Table'!$D:$D,"Mixed")*'Medal values'!$B$3/2</f>
        <v>0</v>
      </c>
      <c r="P12">
        <f>COUNTIFS('Official Medal Table'!$E:$E,'Each Gender Events'!$A12,'Official Medal Table'!$B:$B,'Each Gender Events'!P$1,'Official Medal Table'!$D:$D,'Each Gender Events'!P$2)*'Medal values'!$B$1
+ COUNTIFS('Official Medal Table'!$F:$F,'Each Gender Events'!$A12,'Official Medal Table'!$B:$B,'Each Gender Events'!P$1,'Official Medal Table'!$D:$D,'Each Gender Events'!P$2)*'Medal values'!$B$2
+ COUNTIFS('Official Medal Table'!$G:$G,'Each Gender Events'!$A12,'Official Medal Table'!$B:$B,'Each Gender Events'!P$1,'Official Medal Table'!$D:$D,'Each Gender Events'!P$2)*'Medal values'!$B$3
+ COUNTIFS('Official Medal Table'!$E:$E,'Each Gender Events'!$A12,'Official Medal Table'!$B:$B,'Each Gender Events'!P$1,'Official Medal Table'!$D:$D,"Mixed")*'Medal values'!$B$1/2
+ COUNTIFS('Official Medal Table'!$F:$F,'Each Gender Events'!$A12,'Official Medal Table'!$B:$B,'Each Gender Events'!P$1,'Official Medal Table'!$D:$D,"Mixed")*'Medal values'!$B$2/2
+ COUNTIFS('Official Medal Table'!$G:$G,'Each Gender Events'!$A12,'Official Medal Table'!$B:$B,'Each Gender Events'!P$1,'Official Medal Table'!$D:$D,"Mixed")*'Medal values'!$B$3/2</f>
        <v>0</v>
      </c>
      <c r="Q12">
        <f>COUNTIFS('Official Medal Table'!$E:$E,'Each Gender Events'!$A12,'Official Medal Table'!$B:$B,'Each Gender Events'!Q$1,'Official Medal Table'!$D:$D,'Each Gender Events'!Q$2)*'Medal values'!$B$1
+ COUNTIFS('Official Medal Table'!$F:$F,'Each Gender Events'!$A12,'Official Medal Table'!$B:$B,'Each Gender Events'!Q$1,'Official Medal Table'!$D:$D,'Each Gender Events'!Q$2)*'Medal values'!$B$2
+ COUNTIFS('Official Medal Table'!$G:$G,'Each Gender Events'!$A12,'Official Medal Table'!$B:$B,'Each Gender Events'!Q$1,'Official Medal Table'!$D:$D,'Each Gender Events'!Q$2)*'Medal values'!$B$3
+ COUNTIFS('Official Medal Table'!$E:$E,'Each Gender Events'!$A12,'Official Medal Table'!$B:$B,'Each Gender Events'!Q$1,'Official Medal Table'!$D:$D,"Mixed")*'Medal values'!$B$1/2
+ COUNTIFS('Official Medal Table'!$F:$F,'Each Gender Events'!$A12,'Official Medal Table'!$B:$B,'Each Gender Events'!Q$1,'Official Medal Table'!$D:$D,"Mixed")*'Medal values'!$B$2/2
+ COUNTIFS('Official Medal Table'!$G:$G,'Each Gender Events'!$A12,'Official Medal Table'!$B:$B,'Each Gender Events'!Q$1,'Official Medal Table'!$D:$D,"Mixed")*'Medal values'!$B$3/2</f>
        <v>0</v>
      </c>
      <c r="R12">
        <f>COUNTIFS('Official Medal Table'!$E:$E,'Each Gender Events'!$A12,'Official Medal Table'!$B:$B,'Each Gender Events'!R$1,'Official Medal Table'!$D:$D,'Each Gender Events'!R$2)*'Medal values'!$B$1
+ COUNTIFS('Official Medal Table'!$F:$F,'Each Gender Events'!$A12,'Official Medal Table'!$B:$B,'Each Gender Events'!R$1,'Official Medal Table'!$D:$D,'Each Gender Events'!R$2)*'Medal values'!$B$2
+ COUNTIFS('Official Medal Table'!$G:$G,'Each Gender Events'!$A12,'Official Medal Table'!$B:$B,'Each Gender Events'!R$1,'Official Medal Table'!$D:$D,'Each Gender Events'!R$2)*'Medal values'!$B$3
+ COUNTIFS('Official Medal Table'!$E:$E,'Each Gender Events'!$A12,'Official Medal Table'!$B:$B,'Each Gender Events'!R$1,'Official Medal Table'!$D:$D,"Mixed")*'Medal values'!$B$1/2
+ COUNTIFS('Official Medal Table'!$F:$F,'Each Gender Events'!$A12,'Official Medal Table'!$B:$B,'Each Gender Events'!R$1,'Official Medal Table'!$D:$D,"Mixed")*'Medal values'!$B$2/2
+ COUNTIFS('Official Medal Table'!$G:$G,'Each Gender Events'!$A12,'Official Medal Table'!$B:$B,'Each Gender Events'!R$1,'Official Medal Table'!$D:$D,"Mixed")*'Medal values'!$B$3/2</f>
        <v>0</v>
      </c>
      <c r="S12">
        <f>COUNTIFS('Official Medal Table'!$E:$E,'Each Gender Events'!$A12,'Official Medal Table'!$B:$B,'Each Gender Events'!S$1,'Official Medal Table'!$D:$D,'Each Gender Events'!S$2)*'Medal values'!$B$1
+ COUNTIFS('Official Medal Table'!$F:$F,'Each Gender Events'!$A12,'Official Medal Table'!$B:$B,'Each Gender Events'!S$1,'Official Medal Table'!$D:$D,'Each Gender Events'!S$2)*'Medal values'!$B$2
+ COUNTIFS('Official Medal Table'!$G:$G,'Each Gender Events'!$A12,'Official Medal Table'!$B:$B,'Each Gender Events'!S$1,'Official Medal Table'!$D:$D,'Each Gender Events'!S$2)*'Medal values'!$B$3
+ COUNTIFS('Official Medal Table'!$E:$E,'Each Gender Events'!$A12,'Official Medal Table'!$B:$B,'Each Gender Events'!S$1,'Official Medal Table'!$D:$D,"Mixed")*'Medal values'!$B$1/2
+ COUNTIFS('Official Medal Table'!$F:$F,'Each Gender Events'!$A12,'Official Medal Table'!$B:$B,'Each Gender Events'!S$1,'Official Medal Table'!$D:$D,"Mixed")*'Medal values'!$B$2/2
+ COUNTIFS('Official Medal Table'!$G:$G,'Each Gender Events'!$A12,'Official Medal Table'!$B:$B,'Each Gender Events'!S$1,'Official Medal Table'!$D:$D,"Mixed")*'Medal values'!$B$3/2</f>
        <v>0</v>
      </c>
      <c r="T12">
        <f>COUNTIFS('Official Medal Table'!$E:$E,'Each Gender Events'!$A12,'Official Medal Table'!$B:$B,'Each Gender Events'!T$1,'Official Medal Table'!$D:$D,'Each Gender Events'!T$2)*'Medal values'!$B$1
+ COUNTIFS('Official Medal Table'!$F:$F,'Each Gender Events'!$A12,'Official Medal Table'!$B:$B,'Each Gender Events'!T$1,'Official Medal Table'!$D:$D,'Each Gender Events'!T$2)*'Medal values'!$B$2
+ COUNTIFS('Official Medal Table'!$G:$G,'Each Gender Events'!$A12,'Official Medal Table'!$B:$B,'Each Gender Events'!T$1,'Official Medal Table'!$D:$D,'Each Gender Events'!T$2)*'Medal values'!$B$3
+ COUNTIFS('Official Medal Table'!$E:$E,'Each Gender Events'!$A12,'Official Medal Table'!$B:$B,'Each Gender Events'!T$1,'Official Medal Table'!$D:$D,"Mixed")*'Medal values'!$B$1/2
+ COUNTIFS('Official Medal Table'!$F:$F,'Each Gender Events'!$A12,'Official Medal Table'!$B:$B,'Each Gender Events'!T$1,'Official Medal Table'!$D:$D,"Mixed")*'Medal values'!$B$2/2
+ COUNTIFS('Official Medal Table'!$G:$G,'Each Gender Events'!$A12,'Official Medal Table'!$B:$B,'Each Gender Events'!T$1,'Official Medal Table'!$D:$D,"Mixed")*'Medal values'!$B$3/2</f>
        <v>0</v>
      </c>
      <c r="U12">
        <f>COUNTIFS('Official Medal Table'!$E:$E,'Each Gender Events'!$A12,'Official Medal Table'!$B:$B,'Each Gender Events'!U$1,'Official Medal Table'!$D:$D,'Each Gender Events'!U$2)*'Medal values'!$B$1
+ COUNTIFS('Official Medal Table'!$F:$F,'Each Gender Events'!$A12,'Official Medal Table'!$B:$B,'Each Gender Events'!U$1,'Official Medal Table'!$D:$D,'Each Gender Events'!U$2)*'Medal values'!$B$2
+ COUNTIFS('Official Medal Table'!$G:$G,'Each Gender Events'!$A12,'Official Medal Table'!$B:$B,'Each Gender Events'!U$1,'Official Medal Table'!$D:$D,'Each Gender Events'!U$2)*'Medal values'!$B$3
+ COUNTIFS('Official Medal Table'!$E:$E,'Each Gender Events'!$A12,'Official Medal Table'!$B:$B,'Each Gender Events'!U$1,'Official Medal Table'!$D:$D,"Mixed")*'Medal values'!$B$1/2
+ COUNTIFS('Official Medal Table'!$F:$F,'Each Gender Events'!$A12,'Official Medal Table'!$B:$B,'Each Gender Events'!U$1,'Official Medal Table'!$D:$D,"Mixed")*'Medal values'!$B$2/2
+ COUNTIFS('Official Medal Table'!$G:$G,'Each Gender Events'!$A12,'Official Medal Table'!$B:$B,'Each Gender Events'!U$1,'Official Medal Table'!$D:$D,"Mixed")*'Medal values'!$B$3/2</f>
        <v>1</v>
      </c>
      <c r="V12">
        <f>COUNTIFS('Official Medal Table'!$E:$E,'Each Gender Events'!$A12,'Official Medal Table'!$B:$B,'Each Gender Events'!V$1,'Official Medal Table'!$D:$D,'Each Gender Events'!V$2)*'Medal values'!$B$1
+ COUNTIFS('Official Medal Table'!$F:$F,'Each Gender Events'!$A12,'Official Medal Table'!$B:$B,'Each Gender Events'!V$1,'Official Medal Table'!$D:$D,'Each Gender Events'!V$2)*'Medal values'!$B$2
+ COUNTIFS('Official Medal Table'!$G:$G,'Each Gender Events'!$A12,'Official Medal Table'!$B:$B,'Each Gender Events'!V$1,'Official Medal Table'!$D:$D,'Each Gender Events'!V$2)*'Medal values'!$B$3
+ COUNTIFS('Official Medal Table'!$E:$E,'Each Gender Events'!$A12,'Official Medal Table'!$B:$B,'Each Gender Events'!V$1,'Official Medal Table'!$D:$D,"Mixed")*'Medal values'!$B$1/2
+ COUNTIFS('Official Medal Table'!$F:$F,'Each Gender Events'!$A12,'Official Medal Table'!$B:$B,'Each Gender Events'!V$1,'Official Medal Table'!$D:$D,"Mixed")*'Medal values'!$B$2/2
+ COUNTIFS('Official Medal Table'!$G:$G,'Each Gender Events'!$A12,'Official Medal Table'!$B:$B,'Each Gender Events'!V$1,'Official Medal Table'!$D:$D,"Mixed")*'Medal values'!$B$3/2</f>
        <v>3.0009999999999999</v>
      </c>
      <c r="W12">
        <f>COUNTIFS('Official Medal Table'!$E:$E,'Each Gender Events'!$A12,'Official Medal Table'!$B:$B,'Each Gender Events'!W$1,'Official Medal Table'!$D:$D,'Each Gender Events'!W$2)*'Medal values'!$B$1
+ COUNTIFS('Official Medal Table'!$F:$F,'Each Gender Events'!$A12,'Official Medal Table'!$B:$B,'Each Gender Events'!W$1,'Official Medal Table'!$D:$D,'Each Gender Events'!W$2)*'Medal values'!$B$2
+ COUNTIFS('Official Medal Table'!$G:$G,'Each Gender Events'!$A12,'Official Medal Table'!$B:$B,'Each Gender Events'!W$1,'Official Medal Table'!$D:$D,'Each Gender Events'!W$2)*'Medal values'!$B$3
+ COUNTIFS('Official Medal Table'!$E:$E,'Each Gender Events'!$A12,'Official Medal Table'!$B:$B,'Each Gender Events'!W$1,'Official Medal Table'!$D:$D,"Mixed")*'Medal values'!$B$1/2
+ COUNTIFS('Official Medal Table'!$F:$F,'Each Gender Events'!$A12,'Official Medal Table'!$B:$B,'Each Gender Events'!W$1,'Official Medal Table'!$D:$D,"Mixed")*'Medal values'!$B$2/2
+ COUNTIFS('Official Medal Table'!$G:$G,'Each Gender Events'!$A12,'Official Medal Table'!$B:$B,'Each Gender Events'!W$1,'Official Medal Table'!$D:$D,"Mixed")*'Medal values'!$B$3/2</f>
        <v>0</v>
      </c>
      <c r="X12">
        <f>COUNTIFS('Official Medal Table'!$E:$E,'Each Gender Events'!$A12,'Official Medal Table'!$B:$B,'Each Gender Events'!X$1,'Official Medal Table'!$D:$D,'Each Gender Events'!X$2)*'Medal values'!$B$1
+ COUNTIFS('Official Medal Table'!$F:$F,'Each Gender Events'!$A12,'Official Medal Table'!$B:$B,'Each Gender Events'!X$1,'Official Medal Table'!$D:$D,'Each Gender Events'!X$2)*'Medal values'!$B$2
+ COUNTIFS('Official Medal Table'!$G:$G,'Each Gender Events'!$A12,'Official Medal Table'!$B:$B,'Each Gender Events'!X$1,'Official Medal Table'!$D:$D,'Each Gender Events'!X$2)*'Medal values'!$B$3
+ COUNTIFS('Official Medal Table'!$E:$E,'Each Gender Events'!$A12,'Official Medal Table'!$B:$B,'Each Gender Events'!X$1,'Official Medal Table'!$D:$D,"Mixed")*'Medal values'!$B$1/2
+ COUNTIFS('Official Medal Table'!$F:$F,'Each Gender Events'!$A12,'Official Medal Table'!$B:$B,'Each Gender Events'!X$1,'Official Medal Table'!$D:$D,"Mixed")*'Medal values'!$B$2/2
+ COUNTIFS('Official Medal Table'!$G:$G,'Each Gender Events'!$A12,'Official Medal Table'!$B:$B,'Each Gender Events'!X$1,'Official Medal Table'!$D:$D,"Mixed")*'Medal values'!$B$3/2</f>
        <v>0</v>
      </c>
      <c r="Y12">
        <f>COUNTIFS('Official Medal Table'!$E:$E,'Each Gender Events'!$A12,'Official Medal Table'!$B:$B,'Each Gender Events'!Y$1,'Official Medal Table'!$D:$D,'Each Gender Events'!Y$2)*'Medal values'!$B$1
+ COUNTIFS('Official Medal Table'!$F:$F,'Each Gender Events'!$A12,'Official Medal Table'!$B:$B,'Each Gender Events'!Y$1,'Official Medal Table'!$D:$D,'Each Gender Events'!Y$2)*'Medal values'!$B$2
+ COUNTIFS('Official Medal Table'!$G:$G,'Each Gender Events'!$A12,'Official Medal Table'!$B:$B,'Each Gender Events'!Y$1,'Official Medal Table'!$D:$D,'Each Gender Events'!Y$2)*'Medal values'!$B$3
+ COUNTIFS('Official Medal Table'!$E:$E,'Each Gender Events'!$A12,'Official Medal Table'!$B:$B,'Each Gender Events'!Y$1,'Official Medal Table'!$D:$D,"Mixed")*'Medal values'!$B$1/2
+ COUNTIFS('Official Medal Table'!$F:$F,'Each Gender Events'!$A12,'Official Medal Table'!$B:$B,'Each Gender Events'!Y$1,'Official Medal Table'!$D:$D,"Mixed")*'Medal values'!$B$2/2
+ COUNTIFS('Official Medal Table'!$G:$G,'Each Gender Events'!$A12,'Official Medal Table'!$B:$B,'Each Gender Events'!Y$1,'Official Medal Table'!$D:$D,"Mixed")*'Medal values'!$B$3/2</f>
        <v>0</v>
      </c>
      <c r="Z12">
        <f>COUNTIFS('Official Medal Table'!$E:$E,'Each Gender Events'!$A12,'Official Medal Table'!$B:$B,'Each Gender Events'!Z$1,'Official Medal Table'!$D:$D,'Each Gender Events'!Z$2)*'Medal values'!$B$1
+ COUNTIFS('Official Medal Table'!$F:$F,'Each Gender Events'!$A12,'Official Medal Table'!$B:$B,'Each Gender Events'!Z$1,'Official Medal Table'!$D:$D,'Each Gender Events'!Z$2)*'Medal values'!$B$2
+ COUNTIFS('Official Medal Table'!$G:$G,'Each Gender Events'!$A12,'Official Medal Table'!$B:$B,'Each Gender Events'!Z$1,'Official Medal Table'!$D:$D,'Each Gender Events'!Z$2)*'Medal values'!$B$3
+ COUNTIFS('Official Medal Table'!$E:$E,'Each Gender Events'!$A12,'Official Medal Table'!$B:$B,'Each Gender Events'!Z$1,'Official Medal Table'!$D:$D,"Mixed")*'Medal values'!$B$1/2
+ COUNTIFS('Official Medal Table'!$F:$F,'Each Gender Events'!$A12,'Official Medal Table'!$B:$B,'Each Gender Events'!Z$1,'Official Medal Table'!$D:$D,"Mixed")*'Medal values'!$B$2/2
+ COUNTIFS('Official Medal Table'!$G:$G,'Each Gender Events'!$A12,'Official Medal Table'!$B:$B,'Each Gender Events'!Z$1,'Official Medal Table'!$D:$D,"Mixed")*'Medal values'!$B$3/2</f>
        <v>0</v>
      </c>
      <c r="AA12">
        <f>COUNTIFS('Official Medal Table'!$E:$E,'Each Gender Events'!$A12,'Official Medal Table'!$B:$B,'Each Gender Events'!AA$1,'Official Medal Table'!$D:$D,'Each Gender Events'!AA$2)*'Medal values'!$B$1
+ COUNTIFS('Official Medal Table'!$F:$F,'Each Gender Events'!$A12,'Official Medal Table'!$B:$B,'Each Gender Events'!AA$1,'Official Medal Table'!$D:$D,'Each Gender Events'!AA$2)*'Medal values'!$B$2
+ COUNTIFS('Official Medal Table'!$G:$G,'Each Gender Events'!$A12,'Official Medal Table'!$B:$B,'Each Gender Events'!AA$1,'Official Medal Table'!$D:$D,'Each Gender Events'!AA$2)*'Medal values'!$B$3
+ COUNTIFS('Official Medal Table'!$E:$E,'Each Gender Events'!$A12,'Official Medal Table'!$B:$B,'Each Gender Events'!AA$1,'Official Medal Table'!$D:$D,"Mixed")*'Medal values'!$B$1/2
+ COUNTIFS('Official Medal Table'!$F:$F,'Each Gender Events'!$A12,'Official Medal Table'!$B:$B,'Each Gender Events'!AA$1,'Official Medal Table'!$D:$D,"Mixed")*'Medal values'!$B$2/2
+ COUNTIFS('Official Medal Table'!$G:$G,'Each Gender Events'!$A12,'Official Medal Table'!$B:$B,'Each Gender Events'!AA$1,'Official Medal Table'!$D:$D,"Mixed")*'Medal values'!$B$3/2</f>
        <v>0</v>
      </c>
      <c r="AB12">
        <f>COUNTIFS('Official Medal Table'!$E:$E,'Each Gender Events'!$A12,'Official Medal Table'!$B:$B,'Each Gender Events'!AB$1,'Official Medal Table'!$D:$D,'Each Gender Events'!AB$2)*'Medal values'!$B$1
+ COUNTIFS('Official Medal Table'!$F:$F,'Each Gender Events'!$A12,'Official Medal Table'!$B:$B,'Each Gender Events'!AB$1,'Official Medal Table'!$D:$D,'Each Gender Events'!AB$2)*'Medal values'!$B$2
+ COUNTIFS('Official Medal Table'!$G:$G,'Each Gender Events'!$A12,'Official Medal Table'!$B:$B,'Each Gender Events'!AB$1,'Official Medal Table'!$D:$D,'Each Gender Events'!AB$2)*'Medal values'!$B$3
+ COUNTIFS('Official Medal Table'!$E:$E,'Each Gender Events'!$A12,'Official Medal Table'!$B:$B,'Each Gender Events'!AB$1,'Official Medal Table'!$D:$D,"Mixed")*'Medal values'!$B$1/2
+ COUNTIFS('Official Medal Table'!$F:$F,'Each Gender Events'!$A12,'Official Medal Table'!$B:$B,'Each Gender Events'!AB$1,'Official Medal Table'!$D:$D,"Mixed")*'Medal values'!$B$2/2
+ COUNTIFS('Official Medal Table'!$G:$G,'Each Gender Events'!$A12,'Official Medal Table'!$B:$B,'Each Gender Events'!AB$1,'Official Medal Table'!$D:$D,"Mixed")*'Medal values'!$B$3/2</f>
        <v>0</v>
      </c>
      <c r="AC12">
        <f>COUNTIFS('Official Medal Table'!$E:$E,'Each Gender Events'!$A12,'Official Medal Table'!$B:$B,'Each Gender Events'!AC$1,'Official Medal Table'!$D:$D,'Each Gender Events'!AC$2)*'Medal values'!$B$1
+ COUNTIFS('Official Medal Table'!$F:$F,'Each Gender Events'!$A12,'Official Medal Table'!$B:$B,'Each Gender Events'!AC$1,'Official Medal Table'!$D:$D,'Each Gender Events'!AC$2)*'Medal values'!$B$2
+ COUNTIFS('Official Medal Table'!$G:$G,'Each Gender Events'!$A12,'Official Medal Table'!$B:$B,'Each Gender Events'!AC$1,'Official Medal Table'!$D:$D,'Each Gender Events'!AC$2)*'Medal values'!$B$3
+ COUNTIFS('Official Medal Table'!$E:$E,'Each Gender Events'!$A12,'Official Medal Table'!$B:$B,'Each Gender Events'!AC$1,'Official Medal Table'!$D:$D,"Mixed")*'Medal values'!$B$1/2
+ COUNTIFS('Official Medal Table'!$F:$F,'Each Gender Events'!$A12,'Official Medal Table'!$B:$B,'Each Gender Events'!AC$1,'Official Medal Table'!$D:$D,"Mixed")*'Medal values'!$B$2/2
+ COUNTIFS('Official Medal Table'!$G:$G,'Each Gender Events'!$A12,'Official Medal Table'!$B:$B,'Each Gender Events'!AC$1,'Official Medal Table'!$D:$D,"Mixed")*'Medal values'!$B$3/2</f>
        <v>0</v>
      </c>
      <c r="AD12">
        <f>COUNTIFS('Official Medal Table'!$E:$E,'Each Gender Events'!$A12,'Official Medal Table'!$B:$B,'Each Gender Events'!AD$1,'Official Medal Table'!$D:$D,'Each Gender Events'!AD$2)*'Medal values'!$B$1
+ COUNTIFS('Official Medal Table'!$F:$F,'Each Gender Events'!$A12,'Official Medal Table'!$B:$B,'Each Gender Events'!AD$1,'Official Medal Table'!$D:$D,'Each Gender Events'!AD$2)*'Medal values'!$B$2
+ COUNTIFS('Official Medal Table'!$G:$G,'Each Gender Events'!$A12,'Official Medal Table'!$B:$B,'Each Gender Events'!AD$1,'Official Medal Table'!$D:$D,'Each Gender Events'!AD$2)*'Medal values'!$B$3
+ COUNTIFS('Official Medal Table'!$E:$E,'Each Gender Events'!$A12,'Official Medal Table'!$B:$B,'Each Gender Events'!AD$1,'Official Medal Table'!$D:$D,"Mixed")*'Medal values'!$B$1/2
+ COUNTIFS('Official Medal Table'!$F:$F,'Each Gender Events'!$A12,'Official Medal Table'!$B:$B,'Each Gender Events'!AD$1,'Official Medal Table'!$D:$D,"Mixed")*'Medal values'!$B$2/2
+ COUNTIFS('Official Medal Table'!$G:$G,'Each Gender Events'!$A12,'Official Medal Table'!$B:$B,'Each Gender Events'!AD$1,'Official Medal Table'!$D:$D,"Mixed")*'Medal values'!$B$3/2</f>
        <v>0</v>
      </c>
      <c r="AE12">
        <f>COUNTIFS('Official Medal Table'!$E:$E,'Each Gender Events'!$A12,'Official Medal Table'!$B:$B,'Each Gender Events'!AE$1,'Official Medal Table'!$D:$D,'Each Gender Events'!AE$2)*'Medal values'!$B$1
+ COUNTIFS('Official Medal Table'!$F:$F,'Each Gender Events'!$A12,'Official Medal Table'!$B:$B,'Each Gender Events'!AE$1,'Official Medal Table'!$D:$D,'Each Gender Events'!AE$2)*'Medal values'!$B$2
+ COUNTIFS('Official Medal Table'!$G:$G,'Each Gender Events'!$A12,'Official Medal Table'!$B:$B,'Each Gender Events'!AE$1,'Official Medal Table'!$D:$D,'Each Gender Events'!AE$2)*'Medal values'!$B$3
+ COUNTIFS('Official Medal Table'!$E:$E,'Each Gender Events'!$A12,'Official Medal Table'!$B:$B,'Each Gender Events'!AE$1,'Official Medal Table'!$D:$D,"Mixed")*'Medal values'!$B$1/2
+ COUNTIFS('Official Medal Table'!$F:$F,'Each Gender Events'!$A12,'Official Medal Table'!$B:$B,'Each Gender Events'!AE$1,'Official Medal Table'!$D:$D,"Mixed")*'Medal values'!$B$2/2
+ COUNTIFS('Official Medal Table'!$G:$G,'Each Gender Events'!$A12,'Official Medal Table'!$B:$B,'Each Gender Events'!AE$1,'Official Medal Table'!$D:$D,"Mixed")*'Medal values'!$B$3/2</f>
        <v>0</v>
      </c>
      <c r="AF12">
        <f>COUNTIFS('Official Medal Table'!$E:$E,'Each Gender Events'!$A12,'Official Medal Table'!$B:$B,'Each Gender Events'!AF$1,'Official Medal Table'!$D:$D,'Each Gender Events'!AF$2)*'Medal values'!$B$1
+ COUNTIFS('Official Medal Table'!$F:$F,'Each Gender Events'!$A12,'Official Medal Table'!$B:$B,'Each Gender Events'!AF$1,'Official Medal Table'!$D:$D,'Each Gender Events'!AF$2)*'Medal values'!$B$2
+ COUNTIFS('Official Medal Table'!$G:$G,'Each Gender Events'!$A12,'Official Medal Table'!$B:$B,'Each Gender Events'!AF$1,'Official Medal Table'!$D:$D,'Each Gender Events'!AF$2)*'Medal values'!$B$3
+ COUNTIFS('Official Medal Table'!$E:$E,'Each Gender Events'!$A12,'Official Medal Table'!$B:$B,'Each Gender Events'!AF$1,'Official Medal Table'!$D:$D,"Mixed")*'Medal values'!$B$1/2
+ COUNTIFS('Official Medal Table'!$F:$F,'Each Gender Events'!$A12,'Official Medal Table'!$B:$B,'Each Gender Events'!AF$1,'Official Medal Table'!$D:$D,"Mixed")*'Medal values'!$B$2/2
+ COUNTIFS('Official Medal Table'!$G:$G,'Each Gender Events'!$A12,'Official Medal Table'!$B:$B,'Each Gender Events'!AF$1,'Official Medal Table'!$D:$D,"Mixed")*'Medal values'!$B$3/2</f>
        <v>0</v>
      </c>
      <c r="AG12">
        <f>COUNTIFS('Official Medal Table'!$E:$E,'Each Gender Events'!$A12,'Official Medal Table'!$B:$B,'Each Gender Events'!AG$1,'Official Medal Table'!$D:$D,'Each Gender Events'!AG$2)*'Medal values'!$B$1
+ COUNTIFS('Official Medal Table'!$F:$F,'Each Gender Events'!$A12,'Official Medal Table'!$B:$B,'Each Gender Events'!AG$1,'Official Medal Table'!$D:$D,'Each Gender Events'!AG$2)*'Medal values'!$B$2
+ COUNTIFS('Official Medal Table'!$G:$G,'Each Gender Events'!$A12,'Official Medal Table'!$B:$B,'Each Gender Events'!AG$1,'Official Medal Table'!$D:$D,'Each Gender Events'!AG$2)*'Medal values'!$B$3
+ COUNTIFS('Official Medal Table'!$E:$E,'Each Gender Events'!$A12,'Official Medal Table'!$B:$B,'Each Gender Events'!AG$1,'Official Medal Table'!$D:$D,"Mixed")*'Medal values'!$B$1/2
+ COUNTIFS('Official Medal Table'!$F:$F,'Each Gender Events'!$A12,'Official Medal Table'!$B:$B,'Each Gender Events'!AG$1,'Official Medal Table'!$D:$D,"Mixed")*'Medal values'!$B$2/2
+ COUNTIFS('Official Medal Table'!$G:$G,'Each Gender Events'!$A12,'Official Medal Table'!$B:$B,'Each Gender Events'!AG$1,'Official Medal Table'!$D:$D,"Mixed")*'Medal values'!$B$3/2</f>
        <v>0</v>
      </c>
      <c r="AH12">
        <f>COUNTIFS('Official Medal Table'!$E:$E,'Each Gender Events'!$A12,'Official Medal Table'!$B:$B,'Each Gender Events'!AH$1,'Official Medal Table'!$D:$D,'Each Gender Events'!AH$2)*'Medal values'!$B$1
+ COUNTIFS('Official Medal Table'!$F:$F,'Each Gender Events'!$A12,'Official Medal Table'!$B:$B,'Each Gender Events'!AH$1,'Official Medal Table'!$D:$D,'Each Gender Events'!AH$2)*'Medal values'!$B$2
+ COUNTIFS('Official Medal Table'!$G:$G,'Each Gender Events'!$A12,'Official Medal Table'!$B:$B,'Each Gender Events'!AH$1,'Official Medal Table'!$D:$D,'Each Gender Events'!AH$2)*'Medal values'!$B$3
+ COUNTIFS('Official Medal Table'!$E:$E,'Each Gender Events'!$A12,'Official Medal Table'!$B:$B,'Each Gender Events'!AH$1,'Official Medal Table'!$D:$D,"Mixed")*'Medal values'!$B$1/2
+ COUNTIFS('Official Medal Table'!$F:$F,'Each Gender Events'!$A12,'Official Medal Table'!$B:$B,'Each Gender Events'!AH$1,'Official Medal Table'!$D:$D,"Mixed")*'Medal values'!$B$2/2
+ COUNTIFS('Official Medal Table'!$G:$G,'Each Gender Events'!$A12,'Official Medal Table'!$B:$B,'Each Gender Events'!AH$1,'Official Medal Table'!$D:$D,"Mixed")*'Medal values'!$B$3/2</f>
        <v>0</v>
      </c>
      <c r="AI12">
        <f>COUNTIFS('Official Medal Table'!$E:$E,'Each Gender Events'!$A12,'Official Medal Table'!$B:$B,'Each Gender Events'!AI$1,'Official Medal Table'!$D:$D,'Each Gender Events'!AI$2)*'Medal values'!$B$1
+ COUNTIFS('Official Medal Table'!$F:$F,'Each Gender Events'!$A12,'Official Medal Table'!$B:$B,'Each Gender Events'!AI$1,'Official Medal Table'!$D:$D,'Each Gender Events'!AI$2)*'Medal values'!$B$2
+ COUNTIFS('Official Medal Table'!$G:$G,'Each Gender Events'!$A12,'Official Medal Table'!$B:$B,'Each Gender Events'!AI$1,'Official Medal Table'!$D:$D,'Each Gender Events'!AI$2)*'Medal values'!$B$3
+ COUNTIFS('Official Medal Table'!$E:$E,'Each Gender Events'!$A12,'Official Medal Table'!$B:$B,'Each Gender Events'!AI$1,'Official Medal Table'!$D:$D,"Mixed")*'Medal values'!$B$1/2
+ COUNTIFS('Official Medal Table'!$F:$F,'Each Gender Events'!$A12,'Official Medal Table'!$B:$B,'Each Gender Events'!AI$1,'Official Medal Table'!$D:$D,"Mixed")*'Medal values'!$B$2/2
+ COUNTIFS('Official Medal Table'!$G:$G,'Each Gender Events'!$A12,'Official Medal Table'!$B:$B,'Each Gender Events'!AI$1,'Official Medal Table'!$D:$D,"Mixed")*'Medal values'!$B$3/2</f>
        <v>0</v>
      </c>
      <c r="AJ12">
        <f>COUNTIFS('Official Medal Table'!$E:$E,'Each Gender Events'!$A12,'Official Medal Table'!$B:$B,'Each Gender Events'!AJ$1,'Official Medal Table'!$D:$D,'Each Gender Events'!AJ$2)*'Medal values'!$B$1
+ COUNTIFS('Official Medal Table'!$F:$F,'Each Gender Events'!$A12,'Official Medal Table'!$B:$B,'Each Gender Events'!AJ$1,'Official Medal Table'!$D:$D,'Each Gender Events'!AJ$2)*'Medal values'!$B$2
+ COUNTIFS('Official Medal Table'!$G:$G,'Each Gender Events'!$A12,'Official Medal Table'!$B:$B,'Each Gender Events'!AJ$1,'Official Medal Table'!$D:$D,'Each Gender Events'!AJ$2)*'Medal values'!$B$3
+ COUNTIFS('Official Medal Table'!$E:$E,'Each Gender Events'!$A12,'Official Medal Table'!$B:$B,'Each Gender Events'!AJ$1,'Official Medal Table'!$D:$D,"Mixed")*'Medal values'!$B$1/2
+ COUNTIFS('Official Medal Table'!$F:$F,'Each Gender Events'!$A12,'Official Medal Table'!$B:$B,'Each Gender Events'!AJ$1,'Official Medal Table'!$D:$D,"Mixed")*'Medal values'!$B$2/2
+ COUNTIFS('Official Medal Table'!$G:$G,'Each Gender Events'!$A12,'Official Medal Table'!$B:$B,'Each Gender Events'!AJ$1,'Official Medal Table'!$D:$D,"Mixed")*'Medal values'!$B$3/2</f>
        <v>0</v>
      </c>
      <c r="AK12">
        <f>COUNTIFS('Official Medal Table'!$E:$E,'Each Gender Events'!$A12,'Official Medal Table'!$B:$B,'Each Gender Events'!AK$1,'Official Medal Table'!$D:$D,'Each Gender Events'!AK$2)*'Medal values'!$B$1
+ COUNTIFS('Official Medal Table'!$F:$F,'Each Gender Events'!$A12,'Official Medal Table'!$B:$B,'Each Gender Events'!AK$1,'Official Medal Table'!$D:$D,'Each Gender Events'!AK$2)*'Medal values'!$B$2
+ COUNTIFS('Official Medal Table'!$G:$G,'Each Gender Events'!$A12,'Official Medal Table'!$B:$B,'Each Gender Events'!AK$1,'Official Medal Table'!$D:$D,'Each Gender Events'!AK$2)*'Medal values'!$B$3
+ COUNTIFS('Official Medal Table'!$E:$E,'Each Gender Events'!$A12,'Official Medal Table'!$B:$B,'Each Gender Events'!AK$1,'Official Medal Table'!$D:$D,"Mixed")*'Medal values'!$B$1/2
+ COUNTIFS('Official Medal Table'!$F:$F,'Each Gender Events'!$A12,'Official Medal Table'!$B:$B,'Each Gender Events'!AK$1,'Official Medal Table'!$D:$D,"Mixed")*'Medal values'!$B$2/2
+ COUNTIFS('Official Medal Table'!$G:$G,'Each Gender Events'!$A12,'Official Medal Table'!$B:$B,'Each Gender Events'!AK$1,'Official Medal Table'!$D:$D,"Mixed")*'Medal values'!$B$3/2</f>
        <v>0</v>
      </c>
      <c r="AL12">
        <f>COUNTIFS('Official Medal Table'!$E:$E,'Each Gender Events'!$A12,'Official Medal Table'!$B:$B,'Each Gender Events'!AL$1,'Official Medal Table'!$D:$D,'Each Gender Events'!AL$2)*'Medal values'!$B$1
+ COUNTIFS('Official Medal Table'!$F:$F,'Each Gender Events'!$A12,'Official Medal Table'!$B:$B,'Each Gender Events'!AL$1,'Official Medal Table'!$D:$D,'Each Gender Events'!AL$2)*'Medal values'!$B$2
+ COUNTIFS('Official Medal Table'!$G:$G,'Each Gender Events'!$A12,'Official Medal Table'!$B:$B,'Each Gender Events'!AL$1,'Official Medal Table'!$D:$D,'Each Gender Events'!AL$2)*'Medal values'!$B$3
+ COUNTIFS('Official Medal Table'!$E:$E,'Each Gender Events'!$A12,'Official Medal Table'!$B:$B,'Each Gender Events'!AL$1,'Official Medal Table'!$D:$D,"Mixed")*'Medal values'!$B$1/2
+ COUNTIFS('Official Medal Table'!$F:$F,'Each Gender Events'!$A12,'Official Medal Table'!$B:$B,'Each Gender Events'!AL$1,'Official Medal Table'!$D:$D,"Mixed")*'Medal values'!$B$2/2
+ COUNTIFS('Official Medal Table'!$G:$G,'Each Gender Events'!$A12,'Official Medal Table'!$B:$B,'Each Gender Events'!AL$1,'Official Medal Table'!$D:$D,"Mixed")*'Medal values'!$B$3/2</f>
        <v>0</v>
      </c>
      <c r="AM12">
        <f>COUNTIFS('Official Medal Table'!$E:$E,'Each Gender Events'!$A12,'Official Medal Table'!$B:$B,'Each Gender Events'!AM$1,'Official Medal Table'!$D:$D,'Each Gender Events'!AM$2)*'Medal values'!$B$1
+ COUNTIFS('Official Medal Table'!$F:$F,'Each Gender Events'!$A12,'Official Medal Table'!$B:$B,'Each Gender Events'!AM$1,'Official Medal Table'!$D:$D,'Each Gender Events'!AM$2)*'Medal values'!$B$2
+ COUNTIFS('Official Medal Table'!$G:$G,'Each Gender Events'!$A12,'Official Medal Table'!$B:$B,'Each Gender Events'!AM$1,'Official Medal Table'!$D:$D,'Each Gender Events'!AM$2)*'Medal values'!$B$3
+ COUNTIFS('Official Medal Table'!$E:$E,'Each Gender Events'!$A12,'Official Medal Table'!$B:$B,'Each Gender Events'!AM$1,'Official Medal Table'!$D:$D,"Mixed")*'Medal values'!$B$1/2
+ COUNTIFS('Official Medal Table'!$F:$F,'Each Gender Events'!$A12,'Official Medal Table'!$B:$B,'Each Gender Events'!AM$1,'Official Medal Table'!$D:$D,"Mixed")*'Medal values'!$B$2/2
+ COUNTIFS('Official Medal Table'!$G:$G,'Each Gender Events'!$A12,'Official Medal Table'!$B:$B,'Each Gender Events'!AM$1,'Official Medal Table'!$D:$D,"Mixed")*'Medal values'!$B$3/2</f>
        <v>0</v>
      </c>
    </row>
    <row r="13" spans="1:39" x14ac:dyDescent="0.3">
      <c r="A13" t="str">
        <f>Countries!A11</f>
        <v>FRA</v>
      </c>
      <c r="B13">
        <f>COUNTIFS('Official Medal Table'!$E:$E,'Each Gender Events'!$A13,'Official Medal Table'!$B:$B,'Each Gender Events'!B$1,'Official Medal Table'!$D:$D,'Each Gender Events'!B$2)*'Medal values'!$B$1
+ COUNTIFS('Official Medal Table'!$F:$F,'Each Gender Events'!$A13,'Official Medal Table'!$B:$B,'Each Gender Events'!B$1,'Official Medal Table'!$D:$D,'Each Gender Events'!B$2)*'Medal values'!$B$2
+ COUNTIFS('Official Medal Table'!$G:$G,'Each Gender Events'!$A13,'Official Medal Table'!$B:$B,'Each Gender Events'!B$1,'Official Medal Table'!$D:$D,'Each Gender Events'!B$2)*'Medal values'!$B$3
+ COUNTIFS('Official Medal Table'!$E:$E,'Each Gender Events'!$A13,'Official Medal Table'!$B:$B,'Each Gender Events'!B$1,'Official Medal Table'!$D:$D,"Mixed")*'Medal values'!$B$1/2
+ COUNTIFS('Official Medal Table'!$F:$F,'Each Gender Events'!$A13,'Official Medal Table'!$B:$B,'Each Gender Events'!B$1,'Official Medal Table'!$D:$D,"Mixed")*'Medal values'!$B$2/2
+ COUNTIFS('Official Medal Table'!$G:$G,'Each Gender Events'!$A13,'Official Medal Table'!$B:$B,'Each Gender Events'!B$1,'Official Medal Table'!$D:$D,"Mixed")*'Medal values'!$B$3/2</f>
        <v>6.0010010000000005</v>
      </c>
      <c r="C13">
        <f>COUNTIFS('Official Medal Table'!$E:$E,'Each Gender Events'!$A13,'Official Medal Table'!$B:$B,'Each Gender Events'!C$1,'Official Medal Table'!$D:$D,'Each Gender Events'!C$2)*'Medal values'!$B$1
+ COUNTIFS('Official Medal Table'!$F:$F,'Each Gender Events'!$A13,'Official Medal Table'!$B:$B,'Each Gender Events'!C$1,'Official Medal Table'!$D:$D,'Each Gender Events'!C$2)*'Medal values'!$B$2
+ COUNTIFS('Official Medal Table'!$G:$G,'Each Gender Events'!$A13,'Official Medal Table'!$B:$B,'Each Gender Events'!C$1,'Official Medal Table'!$D:$D,'Each Gender Events'!C$2)*'Medal values'!$B$3
+ COUNTIFS('Official Medal Table'!$E:$E,'Each Gender Events'!$A13,'Official Medal Table'!$B:$B,'Each Gender Events'!C$1,'Official Medal Table'!$D:$D,"Mixed")*'Medal values'!$B$1/2
+ COUNTIFS('Official Medal Table'!$F:$F,'Each Gender Events'!$A13,'Official Medal Table'!$B:$B,'Each Gender Events'!C$1,'Official Medal Table'!$D:$D,"Mixed")*'Medal values'!$B$2/2
+ COUNTIFS('Official Medal Table'!$G:$G,'Each Gender Events'!$A13,'Official Medal Table'!$B:$B,'Each Gender Events'!C$1,'Official Medal Table'!$D:$D,"Mixed")*'Medal values'!$B$3/2</f>
        <v>0</v>
      </c>
      <c r="D13">
        <f>COUNTIFS('Official Medal Table'!$E:$E,'Each Gender Events'!$A13,'Official Medal Table'!$B:$B,'Each Gender Events'!D$1,'Official Medal Table'!$D:$D,'Each Gender Events'!D$2)*'Medal values'!$B$1
+ COUNTIFS('Official Medal Table'!$F:$F,'Each Gender Events'!$A13,'Official Medal Table'!$B:$B,'Each Gender Events'!D$1,'Official Medal Table'!$D:$D,'Each Gender Events'!D$2)*'Medal values'!$B$2
+ COUNTIFS('Official Medal Table'!$G:$G,'Each Gender Events'!$A13,'Official Medal Table'!$B:$B,'Each Gender Events'!D$1,'Official Medal Table'!$D:$D,'Each Gender Events'!D$2)*'Medal values'!$B$3
+ COUNTIFS('Official Medal Table'!$E:$E,'Each Gender Events'!$A13,'Official Medal Table'!$B:$B,'Each Gender Events'!D$1,'Official Medal Table'!$D:$D,"Mixed")*'Medal values'!$B$1/2
+ COUNTIFS('Official Medal Table'!$F:$F,'Each Gender Events'!$A13,'Official Medal Table'!$B:$B,'Each Gender Events'!D$1,'Official Medal Table'!$D:$D,"Mixed")*'Medal values'!$B$2/2
+ COUNTIFS('Official Medal Table'!$G:$G,'Each Gender Events'!$A13,'Official Medal Table'!$B:$B,'Each Gender Events'!D$1,'Official Medal Table'!$D:$D,"Mixed")*'Medal values'!$B$3/2</f>
        <v>0</v>
      </c>
      <c r="E13">
        <f>COUNTIFS('Official Medal Table'!$E:$E,'Each Gender Events'!$A13,'Official Medal Table'!$B:$B,'Each Gender Events'!E$1,'Official Medal Table'!$D:$D,'Each Gender Events'!E$2)*'Medal values'!$B$1
+ COUNTIFS('Official Medal Table'!$F:$F,'Each Gender Events'!$A13,'Official Medal Table'!$B:$B,'Each Gender Events'!E$1,'Official Medal Table'!$D:$D,'Each Gender Events'!E$2)*'Medal values'!$B$2
+ COUNTIFS('Official Medal Table'!$G:$G,'Each Gender Events'!$A13,'Official Medal Table'!$B:$B,'Each Gender Events'!E$1,'Official Medal Table'!$D:$D,'Each Gender Events'!E$2)*'Medal values'!$B$3
+ COUNTIFS('Official Medal Table'!$E:$E,'Each Gender Events'!$A13,'Official Medal Table'!$B:$B,'Each Gender Events'!E$1,'Official Medal Table'!$D:$D,"Mixed")*'Medal values'!$B$1/2
+ COUNTIFS('Official Medal Table'!$F:$F,'Each Gender Events'!$A13,'Official Medal Table'!$B:$B,'Each Gender Events'!E$1,'Official Medal Table'!$D:$D,"Mixed")*'Medal values'!$B$2/2
+ COUNTIFS('Official Medal Table'!$G:$G,'Each Gender Events'!$A13,'Official Medal Table'!$B:$B,'Each Gender Events'!E$1,'Official Medal Table'!$D:$D,"Mixed")*'Medal values'!$B$3/2</f>
        <v>6.001001500000001</v>
      </c>
      <c r="F13">
        <f>COUNTIFS('Official Medal Table'!$E:$E,'Each Gender Events'!$A13,'Official Medal Table'!$B:$B,'Each Gender Events'!F$1,'Official Medal Table'!$D:$D,'Each Gender Events'!F$2)*'Medal values'!$B$1
+ COUNTIFS('Official Medal Table'!$F:$F,'Each Gender Events'!$A13,'Official Medal Table'!$B:$B,'Each Gender Events'!F$1,'Official Medal Table'!$D:$D,'Each Gender Events'!F$2)*'Medal values'!$B$2
+ COUNTIFS('Official Medal Table'!$G:$G,'Each Gender Events'!$A13,'Official Medal Table'!$B:$B,'Each Gender Events'!F$1,'Official Medal Table'!$D:$D,'Each Gender Events'!F$2)*'Medal values'!$B$3
+ COUNTIFS('Official Medal Table'!$E:$E,'Each Gender Events'!$A13,'Official Medal Table'!$B:$B,'Each Gender Events'!F$1,'Official Medal Table'!$D:$D,"Mixed")*'Medal values'!$B$1/2
+ COUNTIFS('Official Medal Table'!$F:$F,'Each Gender Events'!$A13,'Official Medal Table'!$B:$B,'Each Gender Events'!F$1,'Official Medal Table'!$D:$D,"Mixed")*'Medal values'!$B$2/2
+ COUNTIFS('Official Medal Table'!$G:$G,'Each Gender Events'!$A13,'Official Medal Table'!$B:$B,'Each Gender Events'!F$1,'Official Medal Table'!$D:$D,"Mixed")*'Medal values'!$B$3/2</f>
        <v>3.0000015000000002</v>
      </c>
      <c r="G13">
        <f>COUNTIFS('Official Medal Table'!$E:$E,'Each Gender Events'!$A13,'Official Medal Table'!$B:$B,'Each Gender Events'!G$1,'Official Medal Table'!$D:$D,'Each Gender Events'!G$2)*'Medal values'!$B$1
+ COUNTIFS('Official Medal Table'!$F:$F,'Each Gender Events'!$A13,'Official Medal Table'!$B:$B,'Each Gender Events'!G$1,'Official Medal Table'!$D:$D,'Each Gender Events'!G$2)*'Medal values'!$B$2
+ COUNTIFS('Official Medal Table'!$G:$G,'Each Gender Events'!$A13,'Official Medal Table'!$B:$B,'Each Gender Events'!G$1,'Official Medal Table'!$D:$D,'Each Gender Events'!G$2)*'Medal values'!$B$3
+ COUNTIFS('Official Medal Table'!$E:$E,'Each Gender Events'!$A13,'Official Medal Table'!$B:$B,'Each Gender Events'!G$1,'Official Medal Table'!$D:$D,"Mixed")*'Medal values'!$B$1/2
+ COUNTIFS('Official Medal Table'!$F:$F,'Each Gender Events'!$A13,'Official Medal Table'!$B:$B,'Each Gender Events'!G$1,'Official Medal Table'!$D:$D,"Mixed")*'Medal values'!$B$2/2
+ COUNTIFS('Official Medal Table'!$G:$G,'Each Gender Events'!$A13,'Official Medal Table'!$B:$B,'Each Gender Events'!G$1,'Official Medal Table'!$D:$D,"Mixed")*'Medal values'!$B$3/2</f>
        <v>11.002002500000001</v>
      </c>
      <c r="H13">
        <f>COUNTIFS('Official Medal Table'!$E:$E,'Each Gender Events'!$A13,'Official Medal Table'!$B:$B,'Each Gender Events'!H$1,'Official Medal Table'!$D:$D,'Each Gender Events'!H$2)*'Medal values'!$B$1
+ COUNTIFS('Official Medal Table'!$F:$F,'Each Gender Events'!$A13,'Official Medal Table'!$B:$B,'Each Gender Events'!H$1,'Official Medal Table'!$D:$D,'Each Gender Events'!H$2)*'Medal values'!$B$2
+ COUNTIFS('Official Medal Table'!$G:$G,'Each Gender Events'!$A13,'Official Medal Table'!$B:$B,'Each Gender Events'!H$1,'Official Medal Table'!$D:$D,'Each Gender Events'!H$2)*'Medal values'!$B$3
+ COUNTIFS('Official Medal Table'!$E:$E,'Each Gender Events'!$A13,'Official Medal Table'!$B:$B,'Each Gender Events'!H$1,'Official Medal Table'!$D:$D,"Mixed")*'Medal values'!$B$1/2
+ COUNTIFS('Official Medal Table'!$F:$F,'Each Gender Events'!$A13,'Official Medal Table'!$B:$B,'Each Gender Events'!H$1,'Official Medal Table'!$D:$D,"Mixed")*'Medal values'!$B$2/2
+ COUNTIFS('Official Medal Table'!$G:$G,'Each Gender Events'!$A13,'Official Medal Table'!$B:$B,'Each Gender Events'!H$1,'Official Medal Table'!$D:$D,"Mixed")*'Medal values'!$B$3/2</f>
        <v>0</v>
      </c>
      <c r="I13">
        <f>COUNTIFS('Official Medal Table'!$E:$E,'Each Gender Events'!$A13,'Official Medal Table'!$B:$B,'Each Gender Events'!I$1,'Official Medal Table'!$D:$D,'Each Gender Events'!I$2)*'Medal values'!$B$1
+ COUNTIFS('Official Medal Table'!$F:$F,'Each Gender Events'!$A13,'Official Medal Table'!$B:$B,'Each Gender Events'!I$1,'Official Medal Table'!$D:$D,'Each Gender Events'!I$2)*'Medal values'!$B$2
+ COUNTIFS('Official Medal Table'!$G:$G,'Each Gender Events'!$A13,'Official Medal Table'!$B:$B,'Each Gender Events'!I$1,'Official Medal Table'!$D:$D,'Each Gender Events'!I$2)*'Medal values'!$B$3
+ COUNTIFS('Official Medal Table'!$E:$E,'Each Gender Events'!$A13,'Official Medal Table'!$B:$B,'Each Gender Events'!I$1,'Official Medal Table'!$D:$D,"Mixed")*'Medal values'!$B$1/2
+ COUNTIFS('Official Medal Table'!$F:$F,'Each Gender Events'!$A13,'Official Medal Table'!$B:$B,'Each Gender Events'!I$1,'Official Medal Table'!$D:$D,"Mixed")*'Medal values'!$B$2/2
+ COUNTIFS('Official Medal Table'!$G:$G,'Each Gender Events'!$A13,'Official Medal Table'!$B:$B,'Each Gender Events'!I$1,'Official Medal Table'!$D:$D,"Mixed")*'Medal values'!$B$3/2</f>
        <v>0</v>
      </c>
      <c r="J13">
        <f>COUNTIFS('Official Medal Table'!$E:$E,'Each Gender Events'!$A13,'Official Medal Table'!$B:$B,'Each Gender Events'!J$1,'Official Medal Table'!$D:$D,'Each Gender Events'!J$2)*'Medal values'!$B$1
+ COUNTIFS('Official Medal Table'!$F:$F,'Each Gender Events'!$A13,'Official Medal Table'!$B:$B,'Each Gender Events'!J$1,'Official Medal Table'!$D:$D,'Each Gender Events'!J$2)*'Medal values'!$B$2
+ COUNTIFS('Official Medal Table'!$G:$G,'Each Gender Events'!$A13,'Official Medal Table'!$B:$B,'Each Gender Events'!J$1,'Official Medal Table'!$D:$D,'Each Gender Events'!J$2)*'Medal values'!$B$3
+ COUNTIFS('Official Medal Table'!$E:$E,'Each Gender Events'!$A13,'Official Medal Table'!$B:$B,'Each Gender Events'!J$1,'Official Medal Table'!$D:$D,"Mixed")*'Medal values'!$B$1/2
+ COUNTIFS('Official Medal Table'!$F:$F,'Each Gender Events'!$A13,'Official Medal Table'!$B:$B,'Each Gender Events'!J$1,'Official Medal Table'!$D:$D,"Mixed")*'Medal values'!$B$2/2
+ COUNTIFS('Official Medal Table'!$G:$G,'Each Gender Events'!$A13,'Official Medal Table'!$B:$B,'Each Gender Events'!J$1,'Official Medal Table'!$D:$D,"Mixed")*'Medal values'!$B$3/2</f>
        <v>0</v>
      </c>
      <c r="K13">
        <f>COUNTIFS('Official Medal Table'!$E:$E,'Each Gender Events'!$A13,'Official Medal Table'!$B:$B,'Each Gender Events'!K$1,'Official Medal Table'!$D:$D,'Each Gender Events'!K$2)*'Medal values'!$B$1
+ COUNTIFS('Official Medal Table'!$F:$F,'Each Gender Events'!$A13,'Official Medal Table'!$B:$B,'Each Gender Events'!K$1,'Official Medal Table'!$D:$D,'Each Gender Events'!K$2)*'Medal values'!$B$2
+ COUNTIFS('Official Medal Table'!$G:$G,'Each Gender Events'!$A13,'Official Medal Table'!$B:$B,'Each Gender Events'!K$1,'Official Medal Table'!$D:$D,'Each Gender Events'!K$2)*'Medal values'!$B$3
+ COUNTIFS('Official Medal Table'!$E:$E,'Each Gender Events'!$A13,'Official Medal Table'!$B:$B,'Each Gender Events'!K$1,'Official Medal Table'!$D:$D,"Mixed")*'Medal values'!$B$1/2
+ COUNTIFS('Official Medal Table'!$F:$F,'Each Gender Events'!$A13,'Official Medal Table'!$B:$B,'Each Gender Events'!K$1,'Official Medal Table'!$D:$D,"Mixed")*'Medal values'!$B$2/2
+ COUNTIFS('Official Medal Table'!$G:$G,'Each Gender Events'!$A13,'Official Medal Table'!$B:$B,'Each Gender Events'!K$1,'Official Medal Table'!$D:$D,"Mixed")*'Medal values'!$B$3/2</f>
        <v>1</v>
      </c>
      <c r="L13">
        <f>COUNTIFS('Official Medal Table'!$E:$E,'Each Gender Events'!$A13,'Official Medal Table'!$B:$B,'Each Gender Events'!L$1,'Official Medal Table'!$D:$D,'Each Gender Events'!L$2)*'Medal values'!$B$1
+ COUNTIFS('Official Medal Table'!$F:$F,'Each Gender Events'!$A13,'Official Medal Table'!$B:$B,'Each Gender Events'!L$1,'Official Medal Table'!$D:$D,'Each Gender Events'!L$2)*'Medal values'!$B$2
+ COUNTIFS('Official Medal Table'!$G:$G,'Each Gender Events'!$A13,'Official Medal Table'!$B:$B,'Each Gender Events'!L$1,'Official Medal Table'!$D:$D,'Each Gender Events'!L$2)*'Medal values'!$B$3
+ COUNTIFS('Official Medal Table'!$E:$E,'Each Gender Events'!$A13,'Official Medal Table'!$B:$B,'Each Gender Events'!L$1,'Official Medal Table'!$D:$D,"Mixed")*'Medal values'!$B$1/2
+ COUNTIFS('Official Medal Table'!$F:$F,'Each Gender Events'!$A13,'Official Medal Table'!$B:$B,'Each Gender Events'!L$1,'Official Medal Table'!$D:$D,"Mixed")*'Medal values'!$B$2/2
+ COUNTIFS('Official Medal Table'!$G:$G,'Each Gender Events'!$A13,'Official Medal Table'!$B:$B,'Each Gender Events'!L$1,'Official Medal Table'!$D:$D,"Mixed")*'Medal values'!$B$3/2</f>
        <v>0</v>
      </c>
      <c r="M13">
        <f>COUNTIFS('Official Medal Table'!$E:$E,'Each Gender Events'!$A13,'Official Medal Table'!$B:$B,'Each Gender Events'!M$1,'Official Medal Table'!$D:$D,'Each Gender Events'!M$2)*'Medal values'!$B$1
+ COUNTIFS('Official Medal Table'!$F:$F,'Each Gender Events'!$A13,'Official Medal Table'!$B:$B,'Each Gender Events'!M$1,'Official Medal Table'!$D:$D,'Each Gender Events'!M$2)*'Medal values'!$B$2
+ COUNTIFS('Official Medal Table'!$G:$G,'Each Gender Events'!$A13,'Official Medal Table'!$B:$B,'Each Gender Events'!M$1,'Official Medal Table'!$D:$D,'Each Gender Events'!M$2)*'Medal values'!$B$3
+ COUNTIFS('Official Medal Table'!$E:$E,'Each Gender Events'!$A13,'Official Medal Table'!$B:$B,'Each Gender Events'!M$1,'Official Medal Table'!$D:$D,"Mixed")*'Medal values'!$B$1/2
+ COUNTIFS('Official Medal Table'!$F:$F,'Each Gender Events'!$A13,'Official Medal Table'!$B:$B,'Each Gender Events'!M$1,'Official Medal Table'!$D:$D,"Mixed")*'Medal values'!$B$2/2
+ COUNTIFS('Official Medal Table'!$G:$G,'Each Gender Events'!$A13,'Official Medal Table'!$B:$B,'Each Gender Events'!M$1,'Official Medal Table'!$D:$D,"Mixed")*'Medal values'!$B$3/2</f>
        <v>0</v>
      </c>
      <c r="N13">
        <f>COUNTIFS('Official Medal Table'!$E:$E,'Each Gender Events'!$A13,'Official Medal Table'!$B:$B,'Each Gender Events'!N$1,'Official Medal Table'!$D:$D,'Each Gender Events'!N$2)*'Medal values'!$B$1
+ COUNTIFS('Official Medal Table'!$F:$F,'Each Gender Events'!$A13,'Official Medal Table'!$B:$B,'Each Gender Events'!N$1,'Official Medal Table'!$D:$D,'Each Gender Events'!N$2)*'Medal values'!$B$2
+ COUNTIFS('Official Medal Table'!$G:$G,'Each Gender Events'!$A13,'Official Medal Table'!$B:$B,'Each Gender Events'!N$1,'Official Medal Table'!$D:$D,'Each Gender Events'!N$2)*'Medal values'!$B$3
+ COUNTIFS('Official Medal Table'!$E:$E,'Each Gender Events'!$A13,'Official Medal Table'!$B:$B,'Each Gender Events'!N$1,'Official Medal Table'!$D:$D,"Mixed")*'Medal values'!$B$1/2
+ COUNTIFS('Official Medal Table'!$F:$F,'Each Gender Events'!$A13,'Official Medal Table'!$B:$B,'Each Gender Events'!N$1,'Official Medal Table'!$D:$D,"Mixed")*'Medal values'!$B$2/2
+ COUNTIFS('Official Medal Table'!$G:$G,'Each Gender Events'!$A13,'Official Medal Table'!$B:$B,'Each Gender Events'!N$1,'Official Medal Table'!$D:$D,"Mixed")*'Medal values'!$B$3/2</f>
        <v>0</v>
      </c>
      <c r="O13">
        <f>COUNTIFS('Official Medal Table'!$E:$E,'Each Gender Events'!$A13,'Official Medal Table'!$B:$B,'Each Gender Events'!O$1,'Official Medal Table'!$D:$D,'Each Gender Events'!O$2)*'Medal values'!$B$1
+ COUNTIFS('Official Medal Table'!$F:$F,'Each Gender Events'!$A13,'Official Medal Table'!$B:$B,'Each Gender Events'!O$1,'Official Medal Table'!$D:$D,'Each Gender Events'!O$2)*'Medal values'!$B$2
+ COUNTIFS('Official Medal Table'!$G:$G,'Each Gender Events'!$A13,'Official Medal Table'!$B:$B,'Each Gender Events'!O$1,'Official Medal Table'!$D:$D,'Each Gender Events'!O$2)*'Medal values'!$B$3
+ COUNTIFS('Official Medal Table'!$E:$E,'Each Gender Events'!$A13,'Official Medal Table'!$B:$B,'Each Gender Events'!O$1,'Official Medal Table'!$D:$D,"Mixed")*'Medal values'!$B$1/2
+ COUNTIFS('Official Medal Table'!$F:$F,'Each Gender Events'!$A13,'Official Medal Table'!$B:$B,'Each Gender Events'!O$1,'Official Medal Table'!$D:$D,"Mixed")*'Medal values'!$B$2/2
+ COUNTIFS('Official Medal Table'!$G:$G,'Each Gender Events'!$A13,'Official Medal Table'!$B:$B,'Each Gender Events'!O$1,'Official Medal Table'!$D:$D,"Mixed")*'Medal values'!$B$3/2</f>
        <v>1.5004999999999999</v>
      </c>
      <c r="P13">
        <f>COUNTIFS('Official Medal Table'!$E:$E,'Each Gender Events'!$A13,'Official Medal Table'!$B:$B,'Each Gender Events'!P$1,'Official Medal Table'!$D:$D,'Each Gender Events'!P$2)*'Medal values'!$B$1
+ COUNTIFS('Official Medal Table'!$F:$F,'Each Gender Events'!$A13,'Official Medal Table'!$B:$B,'Each Gender Events'!P$1,'Official Medal Table'!$D:$D,'Each Gender Events'!P$2)*'Medal values'!$B$2
+ COUNTIFS('Official Medal Table'!$G:$G,'Each Gender Events'!$A13,'Official Medal Table'!$B:$B,'Each Gender Events'!P$1,'Official Medal Table'!$D:$D,'Each Gender Events'!P$2)*'Medal values'!$B$3
+ COUNTIFS('Official Medal Table'!$E:$E,'Each Gender Events'!$A13,'Official Medal Table'!$B:$B,'Each Gender Events'!P$1,'Official Medal Table'!$D:$D,"Mixed")*'Medal values'!$B$1/2
+ COUNTIFS('Official Medal Table'!$F:$F,'Each Gender Events'!$A13,'Official Medal Table'!$B:$B,'Each Gender Events'!P$1,'Official Medal Table'!$D:$D,"Mixed")*'Medal values'!$B$2/2
+ COUNTIFS('Official Medal Table'!$G:$G,'Each Gender Events'!$A13,'Official Medal Table'!$B:$B,'Each Gender Events'!P$1,'Official Medal Table'!$D:$D,"Mixed")*'Medal values'!$B$3/2</f>
        <v>4.5015000000000001</v>
      </c>
      <c r="Q13">
        <f>COUNTIFS('Official Medal Table'!$E:$E,'Each Gender Events'!$A13,'Official Medal Table'!$B:$B,'Each Gender Events'!Q$1,'Official Medal Table'!$D:$D,'Each Gender Events'!Q$2)*'Medal values'!$B$1
+ COUNTIFS('Official Medal Table'!$F:$F,'Each Gender Events'!$A13,'Official Medal Table'!$B:$B,'Each Gender Events'!Q$1,'Official Medal Table'!$D:$D,'Each Gender Events'!Q$2)*'Medal values'!$B$2
+ COUNTIFS('Official Medal Table'!$G:$G,'Each Gender Events'!$A13,'Official Medal Table'!$B:$B,'Each Gender Events'!Q$1,'Official Medal Table'!$D:$D,'Each Gender Events'!Q$2)*'Medal values'!$B$3
+ COUNTIFS('Official Medal Table'!$E:$E,'Each Gender Events'!$A13,'Official Medal Table'!$B:$B,'Each Gender Events'!Q$1,'Official Medal Table'!$D:$D,"Mixed")*'Medal values'!$B$1/2
+ COUNTIFS('Official Medal Table'!$F:$F,'Each Gender Events'!$A13,'Official Medal Table'!$B:$B,'Each Gender Events'!Q$1,'Official Medal Table'!$D:$D,"Mixed")*'Medal values'!$B$2/2
+ COUNTIFS('Official Medal Table'!$G:$G,'Each Gender Events'!$A13,'Official Medal Table'!$B:$B,'Each Gender Events'!Q$1,'Official Medal Table'!$D:$D,"Mixed")*'Medal values'!$B$3/2</f>
        <v>1.5004999999999999</v>
      </c>
      <c r="R13">
        <f>COUNTIFS('Official Medal Table'!$E:$E,'Each Gender Events'!$A13,'Official Medal Table'!$B:$B,'Each Gender Events'!R$1,'Official Medal Table'!$D:$D,'Each Gender Events'!R$2)*'Medal values'!$B$1
+ COUNTIFS('Official Medal Table'!$F:$F,'Each Gender Events'!$A13,'Official Medal Table'!$B:$B,'Each Gender Events'!R$1,'Official Medal Table'!$D:$D,'Each Gender Events'!R$2)*'Medal values'!$B$2
+ COUNTIFS('Official Medal Table'!$G:$G,'Each Gender Events'!$A13,'Official Medal Table'!$B:$B,'Each Gender Events'!R$1,'Official Medal Table'!$D:$D,'Each Gender Events'!R$2)*'Medal values'!$B$3
+ COUNTIFS('Official Medal Table'!$E:$E,'Each Gender Events'!$A13,'Official Medal Table'!$B:$B,'Each Gender Events'!R$1,'Official Medal Table'!$D:$D,"Mixed")*'Medal values'!$B$1/2
+ COUNTIFS('Official Medal Table'!$F:$F,'Each Gender Events'!$A13,'Official Medal Table'!$B:$B,'Each Gender Events'!R$1,'Official Medal Table'!$D:$D,"Mixed")*'Medal values'!$B$2/2
+ COUNTIFS('Official Medal Table'!$G:$G,'Each Gender Events'!$A13,'Official Medal Table'!$B:$B,'Each Gender Events'!R$1,'Official Medal Table'!$D:$D,"Mixed")*'Medal values'!$B$3/2</f>
        <v>0</v>
      </c>
      <c r="S13">
        <f>COUNTIFS('Official Medal Table'!$E:$E,'Each Gender Events'!$A13,'Official Medal Table'!$B:$B,'Each Gender Events'!S$1,'Official Medal Table'!$D:$D,'Each Gender Events'!S$2)*'Medal values'!$B$1
+ COUNTIFS('Official Medal Table'!$F:$F,'Each Gender Events'!$A13,'Official Medal Table'!$B:$B,'Each Gender Events'!S$1,'Official Medal Table'!$D:$D,'Each Gender Events'!S$2)*'Medal values'!$B$2
+ COUNTIFS('Official Medal Table'!$G:$G,'Each Gender Events'!$A13,'Official Medal Table'!$B:$B,'Each Gender Events'!S$1,'Official Medal Table'!$D:$D,'Each Gender Events'!S$2)*'Medal values'!$B$3
+ COUNTIFS('Official Medal Table'!$E:$E,'Each Gender Events'!$A13,'Official Medal Table'!$B:$B,'Each Gender Events'!S$1,'Official Medal Table'!$D:$D,"Mixed")*'Medal values'!$B$1/2
+ COUNTIFS('Official Medal Table'!$F:$F,'Each Gender Events'!$A13,'Official Medal Table'!$B:$B,'Each Gender Events'!S$1,'Official Medal Table'!$D:$D,"Mixed")*'Medal values'!$B$2/2
+ COUNTIFS('Official Medal Table'!$G:$G,'Each Gender Events'!$A13,'Official Medal Table'!$B:$B,'Each Gender Events'!S$1,'Official Medal Table'!$D:$D,"Mixed")*'Medal values'!$B$3/2</f>
        <v>0</v>
      </c>
      <c r="T13">
        <f>COUNTIFS('Official Medal Table'!$E:$E,'Each Gender Events'!$A13,'Official Medal Table'!$B:$B,'Each Gender Events'!T$1,'Official Medal Table'!$D:$D,'Each Gender Events'!T$2)*'Medal values'!$B$1
+ COUNTIFS('Official Medal Table'!$F:$F,'Each Gender Events'!$A13,'Official Medal Table'!$B:$B,'Each Gender Events'!T$1,'Official Medal Table'!$D:$D,'Each Gender Events'!T$2)*'Medal values'!$B$2
+ COUNTIFS('Official Medal Table'!$G:$G,'Each Gender Events'!$A13,'Official Medal Table'!$B:$B,'Each Gender Events'!T$1,'Official Medal Table'!$D:$D,'Each Gender Events'!T$2)*'Medal values'!$B$3
+ COUNTIFS('Official Medal Table'!$E:$E,'Each Gender Events'!$A13,'Official Medal Table'!$B:$B,'Each Gender Events'!T$1,'Official Medal Table'!$D:$D,"Mixed")*'Medal values'!$B$1/2
+ COUNTIFS('Official Medal Table'!$F:$F,'Each Gender Events'!$A13,'Official Medal Table'!$B:$B,'Each Gender Events'!T$1,'Official Medal Table'!$D:$D,"Mixed")*'Medal values'!$B$2/2
+ COUNTIFS('Official Medal Table'!$G:$G,'Each Gender Events'!$A13,'Official Medal Table'!$B:$B,'Each Gender Events'!T$1,'Official Medal Table'!$D:$D,"Mixed")*'Medal values'!$B$3/2</f>
        <v>2.0000010000000001</v>
      </c>
      <c r="U13">
        <f>COUNTIFS('Official Medal Table'!$E:$E,'Each Gender Events'!$A13,'Official Medal Table'!$B:$B,'Each Gender Events'!U$1,'Official Medal Table'!$D:$D,'Each Gender Events'!U$2)*'Medal values'!$B$1
+ COUNTIFS('Official Medal Table'!$F:$F,'Each Gender Events'!$A13,'Official Medal Table'!$B:$B,'Each Gender Events'!U$1,'Official Medal Table'!$D:$D,'Each Gender Events'!U$2)*'Medal values'!$B$2
+ COUNTIFS('Official Medal Table'!$G:$G,'Each Gender Events'!$A13,'Official Medal Table'!$B:$B,'Each Gender Events'!U$1,'Official Medal Table'!$D:$D,'Each Gender Events'!U$2)*'Medal values'!$B$3
+ COUNTIFS('Official Medal Table'!$E:$E,'Each Gender Events'!$A13,'Official Medal Table'!$B:$B,'Each Gender Events'!U$1,'Official Medal Table'!$D:$D,"Mixed")*'Medal values'!$B$1/2
+ COUNTIFS('Official Medal Table'!$F:$F,'Each Gender Events'!$A13,'Official Medal Table'!$B:$B,'Each Gender Events'!U$1,'Official Medal Table'!$D:$D,"Mixed")*'Medal values'!$B$2/2
+ COUNTIFS('Official Medal Table'!$G:$G,'Each Gender Events'!$A13,'Official Medal Table'!$B:$B,'Each Gender Events'!U$1,'Official Medal Table'!$D:$D,"Mixed")*'Medal values'!$B$3/2</f>
        <v>0</v>
      </c>
      <c r="V13">
        <f>COUNTIFS('Official Medal Table'!$E:$E,'Each Gender Events'!$A13,'Official Medal Table'!$B:$B,'Each Gender Events'!V$1,'Official Medal Table'!$D:$D,'Each Gender Events'!V$2)*'Medal values'!$B$1
+ COUNTIFS('Official Medal Table'!$F:$F,'Each Gender Events'!$A13,'Official Medal Table'!$B:$B,'Each Gender Events'!V$1,'Official Medal Table'!$D:$D,'Each Gender Events'!V$2)*'Medal values'!$B$2
+ COUNTIFS('Official Medal Table'!$G:$G,'Each Gender Events'!$A13,'Official Medal Table'!$B:$B,'Each Gender Events'!V$1,'Official Medal Table'!$D:$D,'Each Gender Events'!V$2)*'Medal values'!$B$3
+ COUNTIFS('Official Medal Table'!$E:$E,'Each Gender Events'!$A13,'Official Medal Table'!$B:$B,'Each Gender Events'!V$1,'Official Medal Table'!$D:$D,"Mixed")*'Medal values'!$B$1/2
+ COUNTIFS('Official Medal Table'!$F:$F,'Each Gender Events'!$A13,'Official Medal Table'!$B:$B,'Each Gender Events'!V$1,'Official Medal Table'!$D:$D,"Mixed")*'Medal values'!$B$2/2
+ COUNTIFS('Official Medal Table'!$G:$G,'Each Gender Events'!$A13,'Official Medal Table'!$B:$B,'Each Gender Events'!V$1,'Official Medal Table'!$D:$D,"Mixed")*'Medal values'!$B$3/2</f>
        <v>0</v>
      </c>
      <c r="W13">
        <f>COUNTIFS('Official Medal Table'!$E:$E,'Each Gender Events'!$A13,'Official Medal Table'!$B:$B,'Each Gender Events'!W$1,'Official Medal Table'!$D:$D,'Each Gender Events'!W$2)*'Medal values'!$B$1
+ COUNTIFS('Official Medal Table'!$F:$F,'Each Gender Events'!$A13,'Official Medal Table'!$B:$B,'Each Gender Events'!W$1,'Official Medal Table'!$D:$D,'Each Gender Events'!W$2)*'Medal values'!$B$2
+ COUNTIFS('Official Medal Table'!$G:$G,'Each Gender Events'!$A13,'Official Medal Table'!$B:$B,'Each Gender Events'!W$1,'Official Medal Table'!$D:$D,'Each Gender Events'!W$2)*'Medal values'!$B$3
+ COUNTIFS('Official Medal Table'!$E:$E,'Each Gender Events'!$A13,'Official Medal Table'!$B:$B,'Each Gender Events'!W$1,'Official Medal Table'!$D:$D,"Mixed")*'Medal values'!$B$1/2
+ COUNTIFS('Official Medal Table'!$F:$F,'Each Gender Events'!$A13,'Official Medal Table'!$B:$B,'Each Gender Events'!W$1,'Official Medal Table'!$D:$D,"Mixed")*'Medal values'!$B$2/2
+ COUNTIFS('Official Medal Table'!$G:$G,'Each Gender Events'!$A13,'Official Medal Table'!$B:$B,'Each Gender Events'!W$1,'Official Medal Table'!$D:$D,"Mixed")*'Medal values'!$B$3/2</f>
        <v>0</v>
      </c>
      <c r="X13">
        <f>COUNTIFS('Official Medal Table'!$E:$E,'Each Gender Events'!$A13,'Official Medal Table'!$B:$B,'Each Gender Events'!X$1,'Official Medal Table'!$D:$D,'Each Gender Events'!X$2)*'Medal values'!$B$1
+ COUNTIFS('Official Medal Table'!$F:$F,'Each Gender Events'!$A13,'Official Medal Table'!$B:$B,'Each Gender Events'!X$1,'Official Medal Table'!$D:$D,'Each Gender Events'!X$2)*'Medal values'!$B$2
+ COUNTIFS('Official Medal Table'!$G:$G,'Each Gender Events'!$A13,'Official Medal Table'!$B:$B,'Each Gender Events'!X$1,'Official Medal Table'!$D:$D,'Each Gender Events'!X$2)*'Medal values'!$B$3
+ COUNTIFS('Official Medal Table'!$E:$E,'Each Gender Events'!$A13,'Official Medal Table'!$B:$B,'Each Gender Events'!X$1,'Official Medal Table'!$D:$D,"Mixed")*'Medal values'!$B$1/2
+ COUNTIFS('Official Medal Table'!$F:$F,'Each Gender Events'!$A13,'Official Medal Table'!$B:$B,'Each Gender Events'!X$1,'Official Medal Table'!$D:$D,"Mixed")*'Medal values'!$B$2/2
+ COUNTIFS('Official Medal Table'!$G:$G,'Each Gender Events'!$A13,'Official Medal Table'!$B:$B,'Each Gender Events'!X$1,'Official Medal Table'!$D:$D,"Mixed")*'Medal values'!$B$3/2</f>
        <v>0</v>
      </c>
      <c r="Y13">
        <f>COUNTIFS('Official Medal Table'!$E:$E,'Each Gender Events'!$A13,'Official Medal Table'!$B:$B,'Each Gender Events'!Y$1,'Official Medal Table'!$D:$D,'Each Gender Events'!Y$2)*'Medal values'!$B$1
+ COUNTIFS('Official Medal Table'!$F:$F,'Each Gender Events'!$A13,'Official Medal Table'!$B:$B,'Each Gender Events'!Y$1,'Official Medal Table'!$D:$D,'Each Gender Events'!Y$2)*'Medal values'!$B$2
+ COUNTIFS('Official Medal Table'!$G:$G,'Each Gender Events'!$A13,'Official Medal Table'!$B:$B,'Each Gender Events'!Y$1,'Official Medal Table'!$D:$D,'Each Gender Events'!Y$2)*'Medal values'!$B$3
+ COUNTIFS('Official Medal Table'!$E:$E,'Each Gender Events'!$A13,'Official Medal Table'!$B:$B,'Each Gender Events'!Y$1,'Official Medal Table'!$D:$D,"Mixed")*'Medal values'!$B$1/2
+ COUNTIFS('Official Medal Table'!$F:$F,'Each Gender Events'!$A13,'Official Medal Table'!$B:$B,'Each Gender Events'!Y$1,'Official Medal Table'!$D:$D,"Mixed")*'Medal values'!$B$2/2
+ COUNTIFS('Official Medal Table'!$G:$G,'Each Gender Events'!$A13,'Official Medal Table'!$B:$B,'Each Gender Events'!Y$1,'Official Medal Table'!$D:$D,"Mixed")*'Medal values'!$B$3/2</f>
        <v>0</v>
      </c>
      <c r="Z13">
        <f>COUNTIFS('Official Medal Table'!$E:$E,'Each Gender Events'!$A13,'Official Medal Table'!$B:$B,'Each Gender Events'!Z$1,'Official Medal Table'!$D:$D,'Each Gender Events'!Z$2)*'Medal values'!$B$1
+ COUNTIFS('Official Medal Table'!$F:$F,'Each Gender Events'!$A13,'Official Medal Table'!$B:$B,'Each Gender Events'!Z$1,'Official Medal Table'!$D:$D,'Each Gender Events'!Z$2)*'Medal values'!$B$2
+ COUNTIFS('Official Medal Table'!$G:$G,'Each Gender Events'!$A13,'Official Medal Table'!$B:$B,'Each Gender Events'!Z$1,'Official Medal Table'!$D:$D,'Each Gender Events'!Z$2)*'Medal values'!$B$3
+ COUNTIFS('Official Medal Table'!$E:$E,'Each Gender Events'!$A13,'Official Medal Table'!$B:$B,'Each Gender Events'!Z$1,'Official Medal Table'!$D:$D,"Mixed")*'Medal values'!$B$1/2
+ COUNTIFS('Official Medal Table'!$F:$F,'Each Gender Events'!$A13,'Official Medal Table'!$B:$B,'Each Gender Events'!Z$1,'Official Medal Table'!$D:$D,"Mixed")*'Medal values'!$B$2/2
+ COUNTIFS('Official Medal Table'!$G:$G,'Each Gender Events'!$A13,'Official Medal Table'!$B:$B,'Each Gender Events'!Z$1,'Official Medal Table'!$D:$D,"Mixed")*'Medal values'!$B$3/2</f>
        <v>0</v>
      </c>
      <c r="AA13">
        <f>COUNTIFS('Official Medal Table'!$E:$E,'Each Gender Events'!$A13,'Official Medal Table'!$B:$B,'Each Gender Events'!AA$1,'Official Medal Table'!$D:$D,'Each Gender Events'!AA$2)*'Medal values'!$B$1
+ COUNTIFS('Official Medal Table'!$F:$F,'Each Gender Events'!$A13,'Official Medal Table'!$B:$B,'Each Gender Events'!AA$1,'Official Medal Table'!$D:$D,'Each Gender Events'!AA$2)*'Medal values'!$B$2
+ COUNTIFS('Official Medal Table'!$G:$G,'Each Gender Events'!$A13,'Official Medal Table'!$B:$B,'Each Gender Events'!AA$1,'Official Medal Table'!$D:$D,'Each Gender Events'!AA$2)*'Medal values'!$B$3
+ COUNTIFS('Official Medal Table'!$E:$E,'Each Gender Events'!$A13,'Official Medal Table'!$B:$B,'Each Gender Events'!AA$1,'Official Medal Table'!$D:$D,"Mixed")*'Medal values'!$B$1/2
+ COUNTIFS('Official Medal Table'!$F:$F,'Each Gender Events'!$A13,'Official Medal Table'!$B:$B,'Each Gender Events'!AA$1,'Official Medal Table'!$D:$D,"Mixed")*'Medal values'!$B$2/2
+ COUNTIFS('Official Medal Table'!$G:$G,'Each Gender Events'!$A13,'Official Medal Table'!$B:$B,'Each Gender Events'!AA$1,'Official Medal Table'!$D:$D,"Mixed")*'Medal values'!$B$3/2</f>
        <v>0</v>
      </c>
      <c r="AB13">
        <f>COUNTIFS('Official Medal Table'!$E:$E,'Each Gender Events'!$A13,'Official Medal Table'!$B:$B,'Each Gender Events'!AB$1,'Official Medal Table'!$D:$D,'Each Gender Events'!AB$2)*'Medal values'!$B$1
+ COUNTIFS('Official Medal Table'!$F:$F,'Each Gender Events'!$A13,'Official Medal Table'!$B:$B,'Each Gender Events'!AB$1,'Official Medal Table'!$D:$D,'Each Gender Events'!AB$2)*'Medal values'!$B$2
+ COUNTIFS('Official Medal Table'!$G:$G,'Each Gender Events'!$A13,'Official Medal Table'!$B:$B,'Each Gender Events'!AB$1,'Official Medal Table'!$D:$D,'Each Gender Events'!AB$2)*'Medal values'!$B$3
+ COUNTIFS('Official Medal Table'!$E:$E,'Each Gender Events'!$A13,'Official Medal Table'!$B:$B,'Each Gender Events'!AB$1,'Official Medal Table'!$D:$D,"Mixed")*'Medal values'!$B$1/2
+ COUNTIFS('Official Medal Table'!$F:$F,'Each Gender Events'!$A13,'Official Medal Table'!$B:$B,'Each Gender Events'!AB$1,'Official Medal Table'!$D:$D,"Mixed")*'Medal values'!$B$2/2
+ COUNTIFS('Official Medal Table'!$G:$G,'Each Gender Events'!$A13,'Official Medal Table'!$B:$B,'Each Gender Events'!AB$1,'Official Medal Table'!$D:$D,"Mixed")*'Medal values'!$B$3/2</f>
        <v>0</v>
      </c>
      <c r="AC13">
        <f>COUNTIFS('Official Medal Table'!$E:$E,'Each Gender Events'!$A13,'Official Medal Table'!$B:$B,'Each Gender Events'!AC$1,'Official Medal Table'!$D:$D,'Each Gender Events'!AC$2)*'Medal values'!$B$1
+ COUNTIFS('Official Medal Table'!$F:$F,'Each Gender Events'!$A13,'Official Medal Table'!$B:$B,'Each Gender Events'!AC$1,'Official Medal Table'!$D:$D,'Each Gender Events'!AC$2)*'Medal values'!$B$2
+ COUNTIFS('Official Medal Table'!$G:$G,'Each Gender Events'!$A13,'Official Medal Table'!$B:$B,'Each Gender Events'!AC$1,'Official Medal Table'!$D:$D,'Each Gender Events'!AC$2)*'Medal values'!$B$3
+ COUNTIFS('Official Medal Table'!$E:$E,'Each Gender Events'!$A13,'Official Medal Table'!$B:$B,'Each Gender Events'!AC$1,'Official Medal Table'!$D:$D,"Mixed")*'Medal values'!$B$1/2
+ COUNTIFS('Official Medal Table'!$F:$F,'Each Gender Events'!$A13,'Official Medal Table'!$B:$B,'Each Gender Events'!AC$1,'Official Medal Table'!$D:$D,"Mixed")*'Medal values'!$B$2/2
+ COUNTIFS('Official Medal Table'!$G:$G,'Each Gender Events'!$A13,'Official Medal Table'!$B:$B,'Each Gender Events'!AC$1,'Official Medal Table'!$D:$D,"Mixed")*'Medal values'!$B$3/2</f>
        <v>0</v>
      </c>
      <c r="AD13">
        <f>COUNTIFS('Official Medal Table'!$E:$E,'Each Gender Events'!$A13,'Official Medal Table'!$B:$B,'Each Gender Events'!AD$1,'Official Medal Table'!$D:$D,'Each Gender Events'!AD$2)*'Medal values'!$B$1
+ COUNTIFS('Official Medal Table'!$F:$F,'Each Gender Events'!$A13,'Official Medal Table'!$B:$B,'Each Gender Events'!AD$1,'Official Medal Table'!$D:$D,'Each Gender Events'!AD$2)*'Medal values'!$B$2
+ COUNTIFS('Official Medal Table'!$G:$G,'Each Gender Events'!$A13,'Official Medal Table'!$B:$B,'Each Gender Events'!AD$1,'Official Medal Table'!$D:$D,'Each Gender Events'!AD$2)*'Medal values'!$B$3
+ COUNTIFS('Official Medal Table'!$E:$E,'Each Gender Events'!$A13,'Official Medal Table'!$B:$B,'Each Gender Events'!AD$1,'Official Medal Table'!$D:$D,"Mixed")*'Medal values'!$B$1/2
+ COUNTIFS('Official Medal Table'!$F:$F,'Each Gender Events'!$A13,'Official Medal Table'!$B:$B,'Each Gender Events'!AD$1,'Official Medal Table'!$D:$D,"Mixed")*'Medal values'!$B$2/2
+ COUNTIFS('Official Medal Table'!$G:$G,'Each Gender Events'!$A13,'Official Medal Table'!$B:$B,'Each Gender Events'!AD$1,'Official Medal Table'!$D:$D,"Mixed")*'Medal values'!$B$3/2</f>
        <v>0</v>
      </c>
      <c r="AE13">
        <f>COUNTIFS('Official Medal Table'!$E:$E,'Each Gender Events'!$A13,'Official Medal Table'!$B:$B,'Each Gender Events'!AE$1,'Official Medal Table'!$D:$D,'Each Gender Events'!AE$2)*'Medal values'!$B$1
+ COUNTIFS('Official Medal Table'!$F:$F,'Each Gender Events'!$A13,'Official Medal Table'!$B:$B,'Each Gender Events'!AE$1,'Official Medal Table'!$D:$D,'Each Gender Events'!AE$2)*'Medal values'!$B$2
+ COUNTIFS('Official Medal Table'!$G:$G,'Each Gender Events'!$A13,'Official Medal Table'!$B:$B,'Each Gender Events'!AE$1,'Official Medal Table'!$D:$D,'Each Gender Events'!AE$2)*'Medal values'!$B$3
+ COUNTIFS('Official Medal Table'!$E:$E,'Each Gender Events'!$A13,'Official Medal Table'!$B:$B,'Each Gender Events'!AE$1,'Official Medal Table'!$D:$D,"Mixed")*'Medal values'!$B$1/2
+ COUNTIFS('Official Medal Table'!$F:$F,'Each Gender Events'!$A13,'Official Medal Table'!$B:$B,'Each Gender Events'!AE$1,'Official Medal Table'!$D:$D,"Mixed")*'Medal values'!$B$2/2
+ COUNTIFS('Official Medal Table'!$G:$G,'Each Gender Events'!$A13,'Official Medal Table'!$B:$B,'Each Gender Events'!AE$1,'Official Medal Table'!$D:$D,"Mixed")*'Medal values'!$B$3/2</f>
        <v>0</v>
      </c>
      <c r="AF13">
        <f>COUNTIFS('Official Medal Table'!$E:$E,'Each Gender Events'!$A13,'Official Medal Table'!$B:$B,'Each Gender Events'!AF$1,'Official Medal Table'!$D:$D,'Each Gender Events'!AF$2)*'Medal values'!$B$1
+ COUNTIFS('Official Medal Table'!$F:$F,'Each Gender Events'!$A13,'Official Medal Table'!$B:$B,'Each Gender Events'!AF$1,'Official Medal Table'!$D:$D,'Each Gender Events'!AF$2)*'Medal values'!$B$2
+ COUNTIFS('Official Medal Table'!$G:$G,'Each Gender Events'!$A13,'Official Medal Table'!$B:$B,'Each Gender Events'!AF$1,'Official Medal Table'!$D:$D,'Each Gender Events'!AF$2)*'Medal values'!$B$3
+ COUNTIFS('Official Medal Table'!$E:$E,'Each Gender Events'!$A13,'Official Medal Table'!$B:$B,'Each Gender Events'!AF$1,'Official Medal Table'!$D:$D,"Mixed")*'Medal values'!$B$1/2
+ COUNTIFS('Official Medal Table'!$F:$F,'Each Gender Events'!$A13,'Official Medal Table'!$B:$B,'Each Gender Events'!AF$1,'Official Medal Table'!$D:$D,"Mixed")*'Medal values'!$B$2/2
+ COUNTIFS('Official Medal Table'!$G:$G,'Each Gender Events'!$A13,'Official Medal Table'!$B:$B,'Each Gender Events'!AF$1,'Official Medal Table'!$D:$D,"Mixed")*'Medal values'!$B$3/2</f>
        <v>0</v>
      </c>
      <c r="AG13">
        <f>COUNTIFS('Official Medal Table'!$E:$E,'Each Gender Events'!$A13,'Official Medal Table'!$B:$B,'Each Gender Events'!AG$1,'Official Medal Table'!$D:$D,'Each Gender Events'!AG$2)*'Medal values'!$B$1
+ COUNTIFS('Official Medal Table'!$F:$F,'Each Gender Events'!$A13,'Official Medal Table'!$B:$B,'Each Gender Events'!AG$1,'Official Medal Table'!$D:$D,'Each Gender Events'!AG$2)*'Medal values'!$B$2
+ COUNTIFS('Official Medal Table'!$G:$G,'Each Gender Events'!$A13,'Official Medal Table'!$B:$B,'Each Gender Events'!AG$1,'Official Medal Table'!$D:$D,'Each Gender Events'!AG$2)*'Medal values'!$B$3
+ COUNTIFS('Official Medal Table'!$E:$E,'Each Gender Events'!$A13,'Official Medal Table'!$B:$B,'Each Gender Events'!AG$1,'Official Medal Table'!$D:$D,"Mixed")*'Medal values'!$B$1/2
+ COUNTIFS('Official Medal Table'!$F:$F,'Each Gender Events'!$A13,'Official Medal Table'!$B:$B,'Each Gender Events'!AG$1,'Official Medal Table'!$D:$D,"Mixed")*'Medal values'!$B$2/2
+ COUNTIFS('Official Medal Table'!$G:$G,'Each Gender Events'!$A13,'Official Medal Table'!$B:$B,'Each Gender Events'!AG$1,'Official Medal Table'!$D:$D,"Mixed")*'Medal values'!$B$3/2</f>
        <v>0</v>
      </c>
      <c r="AH13">
        <f>COUNTIFS('Official Medal Table'!$E:$E,'Each Gender Events'!$A13,'Official Medal Table'!$B:$B,'Each Gender Events'!AH$1,'Official Medal Table'!$D:$D,'Each Gender Events'!AH$2)*'Medal values'!$B$1
+ COUNTIFS('Official Medal Table'!$F:$F,'Each Gender Events'!$A13,'Official Medal Table'!$B:$B,'Each Gender Events'!AH$1,'Official Medal Table'!$D:$D,'Each Gender Events'!AH$2)*'Medal values'!$B$2
+ COUNTIFS('Official Medal Table'!$G:$G,'Each Gender Events'!$A13,'Official Medal Table'!$B:$B,'Each Gender Events'!AH$1,'Official Medal Table'!$D:$D,'Each Gender Events'!AH$2)*'Medal values'!$B$3
+ COUNTIFS('Official Medal Table'!$E:$E,'Each Gender Events'!$A13,'Official Medal Table'!$B:$B,'Each Gender Events'!AH$1,'Official Medal Table'!$D:$D,"Mixed")*'Medal values'!$B$1/2
+ COUNTIFS('Official Medal Table'!$F:$F,'Each Gender Events'!$A13,'Official Medal Table'!$B:$B,'Each Gender Events'!AH$1,'Official Medal Table'!$D:$D,"Mixed")*'Medal values'!$B$2/2
+ COUNTIFS('Official Medal Table'!$G:$G,'Each Gender Events'!$A13,'Official Medal Table'!$B:$B,'Each Gender Events'!AH$1,'Official Medal Table'!$D:$D,"Mixed")*'Medal values'!$B$3/2</f>
        <v>0</v>
      </c>
      <c r="AI13">
        <f>COUNTIFS('Official Medal Table'!$E:$E,'Each Gender Events'!$A13,'Official Medal Table'!$B:$B,'Each Gender Events'!AI$1,'Official Medal Table'!$D:$D,'Each Gender Events'!AI$2)*'Medal values'!$B$1
+ COUNTIFS('Official Medal Table'!$F:$F,'Each Gender Events'!$A13,'Official Medal Table'!$B:$B,'Each Gender Events'!AI$1,'Official Medal Table'!$D:$D,'Each Gender Events'!AI$2)*'Medal values'!$B$2
+ COUNTIFS('Official Medal Table'!$G:$G,'Each Gender Events'!$A13,'Official Medal Table'!$B:$B,'Each Gender Events'!AI$1,'Official Medal Table'!$D:$D,'Each Gender Events'!AI$2)*'Medal values'!$B$3
+ COUNTIFS('Official Medal Table'!$E:$E,'Each Gender Events'!$A13,'Official Medal Table'!$B:$B,'Each Gender Events'!AI$1,'Official Medal Table'!$D:$D,"Mixed")*'Medal values'!$B$1/2
+ COUNTIFS('Official Medal Table'!$F:$F,'Each Gender Events'!$A13,'Official Medal Table'!$B:$B,'Each Gender Events'!AI$1,'Official Medal Table'!$D:$D,"Mixed")*'Medal values'!$B$2/2
+ COUNTIFS('Official Medal Table'!$G:$G,'Each Gender Events'!$A13,'Official Medal Table'!$B:$B,'Each Gender Events'!AI$1,'Official Medal Table'!$D:$D,"Mixed")*'Medal values'!$B$3/2</f>
        <v>2.0000010000000001</v>
      </c>
      <c r="AJ13">
        <f>COUNTIFS('Official Medal Table'!$E:$E,'Each Gender Events'!$A13,'Official Medal Table'!$B:$B,'Each Gender Events'!AJ$1,'Official Medal Table'!$D:$D,'Each Gender Events'!AJ$2)*'Medal values'!$B$1
+ COUNTIFS('Official Medal Table'!$F:$F,'Each Gender Events'!$A13,'Official Medal Table'!$B:$B,'Each Gender Events'!AJ$1,'Official Medal Table'!$D:$D,'Each Gender Events'!AJ$2)*'Medal values'!$B$2
+ COUNTIFS('Official Medal Table'!$G:$G,'Each Gender Events'!$A13,'Official Medal Table'!$B:$B,'Each Gender Events'!AJ$1,'Official Medal Table'!$D:$D,'Each Gender Events'!AJ$2)*'Medal values'!$B$3
+ COUNTIFS('Official Medal Table'!$E:$E,'Each Gender Events'!$A13,'Official Medal Table'!$B:$B,'Each Gender Events'!AJ$1,'Official Medal Table'!$D:$D,"Mixed")*'Medal values'!$B$1/2
+ COUNTIFS('Official Medal Table'!$F:$F,'Each Gender Events'!$A13,'Official Medal Table'!$B:$B,'Each Gender Events'!AJ$1,'Official Medal Table'!$D:$D,"Mixed")*'Medal values'!$B$2/2
+ COUNTIFS('Official Medal Table'!$G:$G,'Each Gender Events'!$A13,'Official Medal Table'!$B:$B,'Each Gender Events'!AJ$1,'Official Medal Table'!$D:$D,"Mixed")*'Medal values'!$B$3/2</f>
        <v>0</v>
      </c>
      <c r="AK13">
        <f>COUNTIFS('Official Medal Table'!$E:$E,'Each Gender Events'!$A13,'Official Medal Table'!$B:$B,'Each Gender Events'!AK$1,'Official Medal Table'!$D:$D,'Each Gender Events'!AK$2)*'Medal values'!$B$1
+ COUNTIFS('Official Medal Table'!$F:$F,'Each Gender Events'!$A13,'Official Medal Table'!$B:$B,'Each Gender Events'!AK$1,'Official Medal Table'!$D:$D,'Each Gender Events'!AK$2)*'Medal values'!$B$2
+ COUNTIFS('Official Medal Table'!$G:$G,'Each Gender Events'!$A13,'Official Medal Table'!$B:$B,'Each Gender Events'!AK$1,'Official Medal Table'!$D:$D,'Each Gender Events'!AK$2)*'Medal values'!$B$3
+ COUNTIFS('Official Medal Table'!$E:$E,'Each Gender Events'!$A13,'Official Medal Table'!$B:$B,'Each Gender Events'!AK$1,'Official Medal Table'!$D:$D,"Mixed")*'Medal values'!$B$1/2
+ COUNTIFS('Official Medal Table'!$F:$F,'Each Gender Events'!$A13,'Official Medal Table'!$B:$B,'Each Gender Events'!AK$1,'Official Medal Table'!$D:$D,"Mixed")*'Medal values'!$B$2/2
+ COUNTIFS('Official Medal Table'!$G:$G,'Each Gender Events'!$A13,'Official Medal Table'!$B:$B,'Each Gender Events'!AK$1,'Official Medal Table'!$D:$D,"Mixed")*'Medal values'!$B$3/2</f>
        <v>0</v>
      </c>
      <c r="AL13">
        <f>COUNTIFS('Official Medal Table'!$E:$E,'Each Gender Events'!$A13,'Official Medal Table'!$B:$B,'Each Gender Events'!AL$1,'Official Medal Table'!$D:$D,'Each Gender Events'!AL$2)*'Medal values'!$B$1
+ COUNTIFS('Official Medal Table'!$F:$F,'Each Gender Events'!$A13,'Official Medal Table'!$B:$B,'Each Gender Events'!AL$1,'Official Medal Table'!$D:$D,'Each Gender Events'!AL$2)*'Medal values'!$B$2
+ COUNTIFS('Official Medal Table'!$G:$G,'Each Gender Events'!$A13,'Official Medal Table'!$B:$B,'Each Gender Events'!AL$1,'Official Medal Table'!$D:$D,'Each Gender Events'!AL$2)*'Medal values'!$B$3
+ COUNTIFS('Official Medal Table'!$E:$E,'Each Gender Events'!$A13,'Official Medal Table'!$B:$B,'Each Gender Events'!AL$1,'Official Medal Table'!$D:$D,"Mixed")*'Medal values'!$B$1/2
+ COUNTIFS('Official Medal Table'!$F:$F,'Each Gender Events'!$A13,'Official Medal Table'!$B:$B,'Each Gender Events'!AL$1,'Official Medal Table'!$D:$D,"Mixed")*'Medal values'!$B$2/2
+ COUNTIFS('Official Medal Table'!$G:$G,'Each Gender Events'!$A13,'Official Medal Table'!$B:$B,'Each Gender Events'!AL$1,'Official Medal Table'!$D:$D,"Mixed")*'Medal values'!$B$3/2</f>
        <v>0</v>
      </c>
      <c r="AM13">
        <f>COUNTIFS('Official Medal Table'!$E:$E,'Each Gender Events'!$A13,'Official Medal Table'!$B:$B,'Each Gender Events'!AM$1,'Official Medal Table'!$D:$D,'Each Gender Events'!AM$2)*'Medal values'!$B$1
+ COUNTIFS('Official Medal Table'!$F:$F,'Each Gender Events'!$A13,'Official Medal Table'!$B:$B,'Each Gender Events'!AM$1,'Official Medal Table'!$D:$D,'Each Gender Events'!AM$2)*'Medal values'!$B$2
+ COUNTIFS('Official Medal Table'!$G:$G,'Each Gender Events'!$A13,'Official Medal Table'!$B:$B,'Each Gender Events'!AM$1,'Official Medal Table'!$D:$D,'Each Gender Events'!AM$2)*'Medal values'!$B$3
+ COUNTIFS('Official Medal Table'!$E:$E,'Each Gender Events'!$A13,'Official Medal Table'!$B:$B,'Each Gender Events'!AM$1,'Official Medal Table'!$D:$D,"Mixed")*'Medal values'!$B$1/2
+ COUNTIFS('Official Medal Table'!$F:$F,'Each Gender Events'!$A13,'Official Medal Table'!$B:$B,'Each Gender Events'!AM$1,'Official Medal Table'!$D:$D,"Mixed")*'Medal values'!$B$2/2
+ COUNTIFS('Official Medal Table'!$G:$G,'Each Gender Events'!$A13,'Official Medal Table'!$B:$B,'Each Gender Events'!AM$1,'Official Medal Table'!$D:$D,"Mixed")*'Medal values'!$B$3/2</f>
        <v>0</v>
      </c>
    </row>
    <row r="14" spans="1:39" x14ac:dyDescent="0.3">
      <c r="A14" t="str">
        <f>Countries!A12</f>
        <v>GBR</v>
      </c>
      <c r="B14">
        <f>COUNTIFS('Official Medal Table'!$E:$E,'Each Gender Events'!$A14,'Official Medal Table'!$B:$B,'Each Gender Events'!B$1,'Official Medal Table'!$D:$D,'Each Gender Events'!B$2)*'Medal values'!$B$1
+ COUNTIFS('Official Medal Table'!$F:$F,'Each Gender Events'!$A14,'Official Medal Table'!$B:$B,'Each Gender Events'!B$1,'Official Medal Table'!$D:$D,'Each Gender Events'!B$2)*'Medal values'!$B$2
+ COUNTIFS('Official Medal Table'!$G:$G,'Each Gender Events'!$A14,'Official Medal Table'!$B:$B,'Each Gender Events'!B$1,'Official Medal Table'!$D:$D,'Each Gender Events'!B$2)*'Medal values'!$B$3
+ COUNTIFS('Official Medal Table'!$E:$E,'Each Gender Events'!$A14,'Official Medal Table'!$B:$B,'Each Gender Events'!B$1,'Official Medal Table'!$D:$D,"Mixed")*'Medal values'!$B$1/2
+ COUNTIFS('Official Medal Table'!$F:$F,'Each Gender Events'!$A14,'Official Medal Table'!$B:$B,'Each Gender Events'!B$1,'Official Medal Table'!$D:$D,"Mixed")*'Medal values'!$B$2/2
+ COUNTIFS('Official Medal Table'!$G:$G,'Each Gender Events'!$A14,'Official Medal Table'!$B:$B,'Each Gender Events'!B$1,'Official Medal Table'!$D:$D,"Mixed")*'Medal values'!$B$3/2</f>
        <v>0</v>
      </c>
      <c r="C14">
        <f>COUNTIFS('Official Medal Table'!$E:$E,'Each Gender Events'!$A14,'Official Medal Table'!$B:$B,'Each Gender Events'!C$1,'Official Medal Table'!$D:$D,'Each Gender Events'!C$2)*'Medal values'!$B$1
+ COUNTIFS('Official Medal Table'!$F:$F,'Each Gender Events'!$A14,'Official Medal Table'!$B:$B,'Each Gender Events'!C$1,'Official Medal Table'!$D:$D,'Each Gender Events'!C$2)*'Medal values'!$B$2
+ COUNTIFS('Official Medal Table'!$G:$G,'Each Gender Events'!$A14,'Official Medal Table'!$B:$B,'Each Gender Events'!C$1,'Official Medal Table'!$D:$D,'Each Gender Events'!C$2)*'Medal values'!$B$3
+ COUNTIFS('Official Medal Table'!$E:$E,'Each Gender Events'!$A14,'Official Medal Table'!$B:$B,'Each Gender Events'!C$1,'Official Medal Table'!$D:$D,"Mixed")*'Medal values'!$B$1/2
+ COUNTIFS('Official Medal Table'!$F:$F,'Each Gender Events'!$A14,'Official Medal Table'!$B:$B,'Each Gender Events'!C$1,'Official Medal Table'!$D:$D,"Mixed")*'Medal values'!$B$2/2
+ COUNTIFS('Official Medal Table'!$G:$G,'Each Gender Events'!$A14,'Official Medal Table'!$B:$B,'Each Gender Events'!C$1,'Official Medal Table'!$D:$D,"Mixed")*'Medal values'!$B$3/2</f>
        <v>0</v>
      </c>
      <c r="D14">
        <f>COUNTIFS('Official Medal Table'!$E:$E,'Each Gender Events'!$A14,'Official Medal Table'!$B:$B,'Each Gender Events'!D$1,'Official Medal Table'!$D:$D,'Each Gender Events'!D$2)*'Medal values'!$B$1
+ COUNTIFS('Official Medal Table'!$F:$F,'Each Gender Events'!$A14,'Official Medal Table'!$B:$B,'Each Gender Events'!D$1,'Official Medal Table'!$D:$D,'Each Gender Events'!D$2)*'Medal values'!$B$2
+ COUNTIFS('Official Medal Table'!$G:$G,'Each Gender Events'!$A14,'Official Medal Table'!$B:$B,'Each Gender Events'!D$1,'Official Medal Table'!$D:$D,'Each Gender Events'!D$2)*'Medal values'!$B$3
+ COUNTIFS('Official Medal Table'!$E:$E,'Each Gender Events'!$A14,'Official Medal Table'!$B:$B,'Each Gender Events'!D$1,'Official Medal Table'!$D:$D,"Mixed")*'Medal values'!$B$1/2
+ COUNTIFS('Official Medal Table'!$F:$F,'Each Gender Events'!$A14,'Official Medal Table'!$B:$B,'Each Gender Events'!D$1,'Official Medal Table'!$D:$D,"Mixed")*'Medal values'!$B$2/2
+ COUNTIFS('Official Medal Table'!$G:$G,'Each Gender Events'!$A14,'Official Medal Table'!$B:$B,'Each Gender Events'!D$1,'Official Medal Table'!$D:$D,"Mixed")*'Medal values'!$B$3/2</f>
        <v>0</v>
      </c>
      <c r="E14">
        <f>COUNTIFS('Official Medal Table'!$E:$E,'Each Gender Events'!$A14,'Official Medal Table'!$B:$B,'Each Gender Events'!E$1,'Official Medal Table'!$D:$D,'Each Gender Events'!E$2)*'Medal values'!$B$1
+ COUNTIFS('Official Medal Table'!$F:$F,'Each Gender Events'!$A14,'Official Medal Table'!$B:$B,'Each Gender Events'!E$1,'Official Medal Table'!$D:$D,'Each Gender Events'!E$2)*'Medal values'!$B$2
+ COUNTIFS('Official Medal Table'!$G:$G,'Each Gender Events'!$A14,'Official Medal Table'!$B:$B,'Each Gender Events'!E$1,'Official Medal Table'!$D:$D,'Each Gender Events'!E$2)*'Medal values'!$B$3
+ COUNTIFS('Official Medal Table'!$E:$E,'Each Gender Events'!$A14,'Official Medal Table'!$B:$B,'Each Gender Events'!E$1,'Official Medal Table'!$D:$D,"Mixed")*'Medal values'!$B$1/2
+ COUNTIFS('Official Medal Table'!$F:$F,'Each Gender Events'!$A14,'Official Medal Table'!$B:$B,'Each Gender Events'!E$1,'Official Medal Table'!$D:$D,"Mixed")*'Medal values'!$B$2/2
+ COUNTIFS('Official Medal Table'!$G:$G,'Each Gender Events'!$A14,'Official Medal Table'!$B:$B,'Each Gender Events'!E$1,'Official Medal Table'!$D:$D,"Mixed")*'Medal values'!$B$3/2</f>
        <v>0</v>
      </c>
      <c r="F14">
        <f>COUNTIFS('Official Medal Table'!$E:$E,'Each Gender Events'!$A14,'Official Medal Table'!$B:$B,'Each Gender Events'!F$1,'Official Medal Table'!$D:$D,'Each Gender Events'!F$2)*'Medal values'!$B$1
+ COUNTIFS('Official Medal Table'!$F:$F,'Each Gender Events'!$A14,'Official Medal Table'!$B:$B,'Each Gender Events'!F$1,'Official Medal Table'!$D:$D,'Each Gender Events'!F$2)*'Medal values'!$B$2
+ COUNTIFS('Official Medal Table'!$G:$G,'Each Gender Events'!$A14,'Official Medal Table'!$B:$B,'Each Gender Events'!F$1,'Official Medal Table'!$D:$D,'Each Gender Events'!F$2)*'Medal values'!$B$3
+ COUNTIFS('Official Medal Table'!$E:$E,'Each Gender Events'!$A14,'Official Medal Table'!$B:$B,'Each Gender Events'!F$1,'Official Medal Table'!$D:$D,"Mixed")*'Medal values'!$B$1/2
+ COUNTIFS('Official Medal Table'!$F:$F,'Each Gender Events'!$A14,'Official Medal Table'!$B:$B,'Each Gender Events'!F$1,'Official Medal Table'!$D:$D,"Mixed")*'Medal values'!$B$2/2
+ COUNTIFS('Official Medal Table'!$G:$G,'Each Gender Events'!$A14,'Official Medal Table'!$B:$B,'Each Gender Events'!F$1,'Official Medal Table'!$D:$D,"Mixed")*'Medal values'!$B$3/2</f>
        <v>0</v>
      </c>
      <c r="G14">
        <f>COUNTIFS('Official Medal Table'!$E:$E,'Each Gender Events'!$A14,'Official Medal Table'!$B:$B,'Each Gender Events'!G$1,'Official Medal Table'!$D:$D,'Each Gender Events'!G$2)*'Medal values'!$B$1
+ COUNTIFS('Official Medal Table'!$F:$F,'Each Gender Events'!$A14,'Official Medal Table'!$B:$B,'Each Gender Events'!G$1,'Official Medal Table'!$D:$D,'Each Gender Events'!G$2)*'Medal values'!$B$2
+ COUNTIFS('Official Medal Table'!$G:$G,'Each Gender Events'!$A14,'Official Medal Table'!$B:$B,'Each Gender Events'!G$1,'Official Medal Table'!$D:$D,'Each Gender Events'!G$2)*'Medal values'!$B$3
+ COUNTIFS('Official Medal Table'!$E:$E,'Each Gender Events'!$A14,'Official Medal Table'!$B:$B,'Each Gender Events'!G$1,'Official Medal Table'!$D:$D,"Mixed")*'Medal values'!$B$1/2
+ COUNTIFS('Official Medal Table'!$F:$F,'Each Gender Events'!$A14,'Official Medal Table'!$B:$B,'Each Gender Events'!G$1,'Official Medal Table'!$D:$D,"Mixed")*'Medal values'!$B$2/2
+ COUNTIFS('Official Medal Table'!$G:$G,'Each Gender Events'!$A14,'Official Medal Table'!$B:$B,'Each Gender Events'!G$1,'Official Medal Table'!$D:$D,"Mixed")*'Medal values'!$B$3/2</f>
        <v>0</v>
      </c>
      <c r="H14">
        <f>COUNTIFS('Official Medal Table'!$E:$E,'Each Gender Events'!$A14,'Official Medal Table'!$B:$B,'Each Gender Events'!H$1,'Official Medal Table'!$D:$D,'Each Gender Events'!H$2)*'Medal values'!$B$1
+ COUNTIFS('Official Medal Table'!$F:$F,'Each Gender Events'!$A14,'Official Medal Table'!$B:$B,'Each Gender Events'!H$1,'Official Medal Table'!$D:$D,'Each Gender Events'!H$2)*'Medal values'!$B$2
+ COUNTIFS('Official Medal Table'!$G:$G,'Each Gender Events'!$A14,'Official Medal Table'!$B:$B,'Each Gender Events'!H$1,'Official Medal Table'!$D:$D,'Each Gender Events'!H$2)*'Medal values'!$B$3
+ COUNTIFS('Official Medal Table'!$E:$E,'Each Gender Events'!$A14,'Official Medal Table'!$B:$B,'Each Gender Events'!H$1,'Official Medal Table'!$D:$D,"Mixed")*'Medal values'!$B$1/2
+ COUNTIFS('Official Medal Table'!$F:$F,'Each Gender Events'!$A14,'Official Medal Table'!$B:$B,'Each Gender Events'!H$1,'Official Medal Table'!$D:$D,"Mixed")*'Medal values'!$B$2/2
+ COUNTIFS('Official Medal Table'!$G:$G,'Each Gender Events'!$A14,'Official Medal Table'!$B:$B,'Each Gender Events'!H$1,'Official Medal Table'!$D:$D,"Mixed")*'Medal values'!$B$3/2</f>
        <v>0</v>
      </c>
      <c r="I14">
        <f>COUNTIFS('Official Medal Table'!$E:$E,'Each Gender Events'!$A14,'Official Medal Table'!$B:$B,'Each Gender Events'!I$1,'Official Medal Table'!$D:$D,'Each Gender Events'!I$2)*'Medal values'!$B$1
+ COUNTIFS('Official Medal Table'!$F:$F,'Each Gender Events'!$A14,'Official Medal Table'!$B:$B,'Each Gender Events'!I$1,'Official Medal Table'!$D:$D,'Each Gender Events'!I$2)*'Medal values'!$B$2
+ COUNTIFS('Official Medal Table'!$G:$G,'Each Gender Events'!$A14,'Official Medal Table'!$B:$B,'Each Gender Events'!I$1,'Official Medal Table'!$D:$D,'Each Gender Events'!I$2)*'Medal values'!$B$3
+ COUNTIFS('Official Medal Table'!$E:$E,'Each Gender Events'!$A14,'Official Medal Table'!$B:$B,'Each Gender Events'!I$1,'Official Medal Table'!$D:$D,"Mixed")*'Medal values'!$B$1/2
+ COUNTIFS('Official Medal Table'!$F:$F,'Each Gender Events'!$A14,'Official Medal Table'!$B:$B,'Each Gender Events'!I$1,'Official Medal Table'!$D:$D,"Mixed")*'Medal values'!$B$2/2
+ COUNTIFS('Official Medal Table'!$G:$G,'Each Gender Events'!$A14,'Official Medal Table'!$B:$B,'Each Gender Events'!I$1,'Official Medal Table'!$D:$D,"Mixed")*'Medal values'!$B$3/2</f>
        <v>0</v>
      </c>
      <c r="J14">
        <f>COUNTIFS('Official Medal Table'!$E:$E,'Each Gender Events'!$A14,'Official Medal Table'!$B:$B,'Each Gender Events'!J$1,'Official Medal Table'!$D:$D,'Each Gender Events'!J$2)*'Medal values'!$B$1
+ COUNTIFS('Official Medal Table'!$F:$F,'Each Gender Events'!$A14,'Official Medal Table'!$B:$B,'Each Gender Events'!J$1,'Official Medal Table'!$D:$D,'Each Gender Events'!J$2)*'Medal values'!$B$2
+ COUNTIFS('Official Medal Table'!$G:$G,'Each Gender Events'!$A14,'Official Medal Table'!$B:$B,'Each Gender Events'!J$1,'Official Medal Table'!$D:$D,'Each Gender Events'!J$2)*'Medal values'!$B$3
+ COUNTIFS('Official Medal Table'!$E:$E,'Each Gender Events'!$A14,'Official Medal Table'!$B:$B,'Each Gender Events'!J$1,'Official Medal Table'!$D:$D,"Mixed")*'Medal values'!$B$1/2
+ COUNTIFS('Official Medal Table'!$F:$F,'Each Gender Events'!$A14,'Official Medal Table'!$B:$B,'Each Gender Events'!J$1,'Official Medal Table'!$D:$D,"Mixed")*'Medal values'!$B$2/2
+ COUNTIFS('Official Medal Table'!$G:$G,'Each Gender Events'!$A14,'Official Medal Table'!$B:$B,'Each Gender Events'!J$1,'Official Medal Table'!$D:$D,"Mixed")*'Medal values'!$B$3/2</f>
        <v>0</v>
      </c>
      <c r="K14">
        <f>COUNTIFS('Official Medal Table'!$E:$E,'Each Gender Events'!$A14,'Official Medal Table'!$B:$B,'Each Gender Events'!K$1,'Official Medal Table'!$D:$D,'Each Gender Events'!K$2)*'Medal values'!$B$1
+ COUNTIFS('Official Medal Table'!$F:$F,'Each Gender Events'!$A14,'Official Medal Table'!$B:$B,'Each Gender Events'!K$1,'Official Medal Table'!$D:$D,'Each Gender Events'!K$2)*'Medal values'!$B$2
+ COUNTIFS('Official Medal Table'!$G:$G,'Each Gender Events'!$A14,'Official Medal Table'!$B:$B,'Each Gender Events'!K$1,'Official Medal Table'!$D:$D,'Each Gender Events'!K$2)*'Medal values'!$B$3
+ COUNTIFS('Official Medal Table'!$E:$E,'Each Gender Events'!$A14,'Official Medal Table'!$B:$B,'Each Gender Events'!K$1,'Official Medal Table'!$D:$D,"Mixed")*'Medal values'!$B$1/2
+ COUNTIFS('Official Medal Table'!$F:$F,'Each Gender Events'!$A14,'Official Medal Table'!$B:$B,'Each Gender Events'!K$1,'Official Medal Table'!$D:$D,"Mixed")*'Medal values'!$B$2/2
+ COUNTIFS('Official Medal Table'!$G:$G,'Each Gender Events'!$A14,'Official Medal Table'!$B:$B,'Each Gender Events'!K$1,'Official Medal Table'!$D:$D,"Mixed")*'Medal values'!$B$3/2</f>
        <v>0</v>
      </c>
      <c r="L14">
        <f>COUNTIFS('Official Medal Table'!$E:$E,'Each Gender Events'!$A14,'Official Medal Table'!$B:$B,'Each Gender Events'!L$1,'Official Medal Table'!$D:$D,'Each Gender Events'!L$2)*'Medal values'!$B$1
+ COUNTIFS('Official Medal Table'!$F:$F,'Each Gender Events'!$A14,'Official Medal Table'!$B:$B,'Each Gender Events'!L$1,'Official Medal Table'!$D:$D,'Each Gender Events'!L$2)*'Medal values'!$B$2
+ COUNTIFS('Official Medal Table'!$G:$G,'Each Gender Events'!$A14,'Official Medal Table'!$B:$B,'Each Gender Events'!L$1,'Official Medal Table'!$D:$D,'Each Gender Events'!L$2)*'Medal values'!$B$3
+ COUNTIFS('Official Medal Table'!$E:$E,'Each Gender Events'!$A14,'Official Medal Table'!$B:$B,'Each Gender Events'!L$1,'Official Medal Table'!$D:$D,"Mixed")*'Medal values'!$B$1/2
+ COUNTIFS('Official Medal Table'!$F:$F,'Each Gender Events'!$A14,'Official Medal Table'!$B:$B,'Each Gender Events'!L$1,'Official Medal Table'!$D:$D,"Mixed")*'Medal values'!$B$2/2
+ COUNTIFS('Official Medal Table'!$G:$G,'Each Gender Events'!$A14,'Official Medal Table'!$B:$B,'Each Gender Events'!L$1,'Official Medal Table'!$D:$D,"Mixed")*'Medal values'!$B$3/2</f>
        <v>2.0000010000000001</v>
      </c>
      <c r="M14">
        <f>COUNTIFS('Official Medal Table'!$E:$E,'Each Gender Events'!$A14,'Official Medal Table'!$B:$B,'Each Gender Events'!M$1,'Official Medal Table'!$D:$D,'Each Gender Events'!M$2)*'Medal values'!$B$1
+ COUNTIFS('Official Medal Table'!$F:$F,'Each Gender Events'!$A14,'Official Medal Table'!$B:$B,'Each Gender Events'!M$1,'Official Medal Table'!$D:$D,'Each Gender Events'!M$2)*'Medal values'!$B$2
+ COUNTIFS('Official Medal Table'!$G:$G,'Each Gender Events'!$A14,'Official Medal Table'!$B:$B,'Each Gender Events'!M$1,'Official Medal Table'!$D:$D,'Each Gender Events'!M$2)*'Medal values'!$B$3
+ COUNTIFS('Official Medal Table'!$E:$E,'Each Gender Events'!$A14,'Official Medal Table'!$B:$B,'Each Gender Events'!M$1,'Official Medal Table'!$D:$D,"Mixed")*'Medal values'!$B$1/2
+ COUNTIFS('Official Medal Table'!$F:$F,'Each Gender Events'!$A14,'Official Medal Table'!$B:$B,'Each Gender Events'!M$1,'Official Medal Table'!$D:$D,"Mixed")*'Medal values'!$B$2/2
+ COUNTIFS('Official Medal Table'!$G:$G,'Each Gender Events'!$A14,'Official Medal Table'!$B:$B,'Each Gender Events'!M$1,'Official Medal Table'!$D:$D,"Mixed")*'Medal values'!$B$3/2</f>
        <v>0</v>
      </c>
      <c r="N14">
        <f>COUNTIFS('Official Medal Table'!$E:$E,'Each Gender Events'!$A14,'Official Medal Table'!$B:$B,'Each Gender Events'!N$1,'Official Medal Table'!$D:$D,'Each Gender Events'!N$2)*'Medal values'!$B$1
+ COUNTIFS('Official Medal Table'!$F:$F,'Each Gender Events'!$A14,'Official Medal Table'!$B:$B,'Each Gender Events'!N$1,'Official Medal Table'!$D:$D,'Each Gender Events'!N$2)*'Medal values'!$B$2
+ COUNTIFS('Official Medal Table'!$G:$G,'Each Gender Events'!$A14,'Official Medal Table'!$B:$B,'Each Gender Events'!N$1,'Official Medal Table'!$D:$D,'Each Gender Events'!N$2)*'Medal values'!$B$3
+ COUNTIFS('Official Medal Table'!$E:$E,'Each Gender Events'!$A14,'Official Medal Table'!$B:$B,'Each Gender Events'!N$1,'Official Medal Table'!$D:$D,"Mixed")*'Medal values'!$B$1/2
+ COUNTIFS('Official Medal Table'!$F:$F,'Each Gender Events'!$A14,'Official Medal Table'!$B:$B,'Each Gender Events'!N$1,'Official Medal Table'!$D:$D,"Mixed")*'Medal values'!$B$2/2
+ COUNTIFS('Official Medal Table'!$G:$G,'Each Gender Events'!$A14,'Official Medal Table'!$B:$B,'Each Gender Events'!N$1,'Official Medal Table'!$D:$D,"Mixed")*'Medal values'!$B$3/2</f>
        <v>3.0009999999999999</v>
      </c>
      <c r="O14">
        <f>COUNTIFS('Official Medal Table'!$E:$E,'Each Gender Events'!$A14,'Official Medal Table'!$B:$B,'Each Gender Events'!O$1,'Official Medal Table'!$D:$D,'Each Gender Events'!O$2)*'Medal values'!$B$1
+ COUNTIFS('Official Medal Table'!$F:$F,'Each Gender Events'!$A14,'Official Medal Table'!$B:$B,'Each Gender Events'!O$1,'Official Medal Table'!$D:$D,'Each Gender Events'!O$2)*'Medal values'!$B$2
+ COUNTIFS('Official Medal Table'!$G:$G,'Each Gender Events'!$A14,'Official Medal Table'!$B:$B,'Each Gender Events'!O$1,'Official Medal Table'!$D:$D,'Each Gender Events'!O$2)*'Medal values'!$B$3
+ COUNTIFS('Official Medal Table'!$E:$E,'Each Gender Events'!$A14,'Official Medal Table'!$B:$B,'Each Gender Events'!O$1,'Official Medal Table'!$D:$D,"Mixed")*'Medal values'!$B$1/2
+ COUNTIFS('Official Medal Table'!$F:$F,'Each Gender Events'!$A14,'Official Medal Table'!$B:$B,'Each Gender Events'!O$1,'Official Medal Table'!$D:$D,"Mixed")*'Medal values'!$B$2/2
+ COUNTIFS('Official Medal Table'!$G:$G,'Each Gender Events'!$A14,'Official Medal Table'!$B:$B,'Each Gender Events'!O$1,'Official Medal Table'!$D:$D,"Mixed")*'Medal values'!$B$3/2</f>
        <v>0</v>
      </c>
      <c r="P14">
        <f>COUNTIFS('Official Medal Table'!$E:$E,'Each Gender Events'!$A14,'Official Medal Table'!$B:$B,'Each Gender Events'!P$1,'Official Medal Table'!$D:$D,'Each Gender Events'!P$2)*'Medal values'!$B$1
+ COUNTIFS('Official Medal Table'!$F:$F,'Each Gender Events'!$A14,'Official Medal Table'!$B:$B,'Each Gender Events'!P$1,'Official Medal Table'!$D:$D,'Each Gender Events'!P$2)*'Medal values'!$B$2
+ COUNTIFS('Official Medal Table'!$G:$G,'Each Gender Events'!$A14,'Official Medal Table'!$B:$B,'Each Gender Events'!P$1,'Official Medal Table'!$D:$D,'Each Gender Events'!P$2)*'Medal values'!$B$3
+ COUNTIFS('Official Medal Table'!$E:$E,'Each Gender Events'!$A14,'Official Medal Table'!$B:$B,'Each Gender Events'!P$1,'Official Medal Table'!$D:$D,"Mixed")*'Medal values'!$B$1/2
+ COUNTIFS('Official Medal Table'!$F:$F,'Each Gender Events'!$A14,'Official Medal Table'!$B:$B,'Each Gender Events'!P$1,'Official Medal Table'!$D:$D,"Mixed")*'Medal values'!$B$2/2
+ COUNTIFS('Official Medal Table'!$G:$G,'Each Gender Events'!$A14,'Official Medal Table'!$B:$B,'Each Gender Events'!P$1,'Official Medal Table'!$D:$D,"Mixed")*'Medal values'!$B$3/2</f>
        <v>0</v>
      </c>
      <c r="Q14">
        <f>COUNTIFS('Official Medal Table'!$E:$E,'Each Gender Events'!$A14,'Official Medal Table'!$B:$B,'Each Gender Events'!Q$1,'Official Medal Table'!$D:$D,'Each Gender Events'!Q$2)*'Medal values'!$B$1
+ COUNTIFS('Official Medal Table'!$F:$F,'Each Gender Events'!$A14,'Official Medal Table'!$B:$B,'Each Gender Events'!Q$1,'Official Medal Table'!$D:$D,'Each Gender Events'!Q$2)*'Medal values'!$B$2
+ COUNTIFS('Official Medal Table'!$G:$G,'Each Gender Events'!$A14,'Official Medal Table'!$B:$B,'Each Gender Events'!Q$1,'Official Medal Table'!$D:$D,'Each Gender Events'!Q$2)*'Medal values'!$B$3
+ COUNTIFS('Official Medal Table'!$E:$E,'Each Gender Events'!$A14,'Official Medal Table'!$B:$B,'Each Gender Events'!Q$1,'Official Medal Table'!$D:$D,"Mixed")*'Medal values'!$B$1/2
+ COUNTIFS('Official Medal Table'!$F:$F,'Each Gender Events'!$A14,'Official Medal Table'!$B:$B,'Each Gender Events'!Q$1,'Official Medal Table'!$D:$D,"Mixed")*'Medal values'!$B$2/2
+ COUNTIFS('Official Medal Table'!$G:$G,'Each Gender Events'!$A14,'Official Medal Table'!$B:$B,'Each Gender Events'!Q$1,'Official Medal Table'!$D:$D,"Mixed")*'Medal values'!$B$3/2</f>
        <v>0</v>
      </c>
      <c r="R14">
        <f>COUNTIFS('Official Medal Table'!$E:$E,'Each Gender Events'!$A14,'Official Medal Table'!$B:$B,'Each Gender Events'!R$1,'Official Medal Table'!$D:$D,'Each Gender Events'!R$2)*'Medal values'!$B$1
+ COUNTIFS('Official Medal Table'!$F:$F,'Each Gender Events'!$A14,'Official Medal Table'!$B:$B,'Each Gender Events'!R$1,'Official Medal Table'!$D:$D,'Each Gender Events'!R$2)*'Medal values'!$B$2
+ COUNTIFS('Official Medal Table'!$G:$G,'Each Gender Events'!$A14,'Official Medal Table'!$B:$B,'Each Gender Events'!R$1,'Official Medal Table'!$D:$D,'Each Gender Events'!R$2)*'Medal values'!$B$3
+ COUNTIFS('Official Medal Table'!$E:$E,'Each Gender Events'!$A14,'Official Medal Table'!$B:$B,'Each Gender Events'!R$1,'Official Medal Table'!$D:$D,"Mixed")*'Medal values'!$B$1/2
+ COUNTIFS('Official Medal Table'!$F:$F,'Each Gender Events'!$A14,'Official Medal Table'!$B:$B,'Each Gender Events'!R$1,'Official Medal Table'!$D:$D,"Mixed")*'Medal values'!$B$2/2
+ COUNTIFS('Official Medal Table'!$G:$G,'Each Gender Events'!$A14,'Official Medal Table'!$B:$B,'Each Gender Events'!R$1,'Official Medal Table'!$D:$D,"Mixed")*'Medal values'!$B$3/2</f>
        <v>0</v>
      </c>
      <c r="S14">
        <f>COUNTIFS('Official Medal Table'!$E:$E,'Each Gender Events'!$A14,'Official Medal Table'!$B:$B,'Each Gender Events'!S$1,'Official Medal Table'!$D:$D,'Each Gender Events'!S$2)*'Medal values'!$B$1
+ COUNTIFS('Official Medal Table'!$F:$F,'Each Gender Events'!$A14,'Official Medal Table'!$B:$B,'Each Gender Events'!S$1,'Official Medal Table'!$D:$D,'Each Gender Events'!S$2)*'Medal values'!$B$2
+ COUNTIFS('Official Medal Table'!$G:$G,'Each Gender Events'!$A14,'Official Medal Table'!$B:$B,'Each Gender Events'!S$1,'Official Medal Table'!$D:$D,'Each Gender Events'!S$2)*'Medal values'!$B$3
+ COUNTIFS('Official Medal Table'!$E:$E,'Each Gender Events'!$A14,'Official Medal Table'!$B:$B,'Each Gender Events'!S$1,'Official Medal Table'!$D:$D,"Mixed")*'Medal values'!$B$1/2
+ COUNTIFS('Official Medal Table'!$F:$F,'Each Gender Events'!$A14,'Official Medal Table'!$B:$B,'Each Gender Events'!S$1,'Official Medal Table'!$D:$D,"Mixed")*'Medal values'!$B$2/2
+ COUNTIFS('Official Medal Table'!$G:$G,'Each Gender Events'!$A14,'Official Medal Table'!$B:$B,'Each Gender Events'!S$1,'Official Medal Table'!$D:$D,"Mixed")*'Medal values'!$B$3/2</f>
        <v>0</v>
      </c>
      <c r="T14">
        <f>COUNTIFS('Official Medal Table'!$E:$E,'Each Gender Events'!$A14,'Official Medal Table'!$B:$B,'Each Gender Events'!T$1,'Official Medal Table'!$D:$D,'Each Gender Events'!T$2)*'Medal values'!$B$1
+ COUNTIFS('Official Medal Table'!$F:$F,'Each Gender Events'!$A14,'Official Medal Table'!$B:$B,'Each Gender Events'!T$1,'Official Medal Table'!$D:$D,'Each Gender Events'!T$2)*'Medal values'!$B$2
+ COUNTIFS('Official Medal Table'!$G:$G,'Each Gender Events'!$A14,'Official Medal Table'!$B:$B,'Each Gender Events'!T$1,'Official Medal Table'!$D:$D,'Each Gender Events'!T$2)*'Medal values'!$B$3
+ COUNTIFS('Official Medal Table'!$E:$E,'Each Gender Events'!$A14,'Official Medal Table'!$B:$B,'Each Gender Events'!T$1,'Official Medal Table'!$D:$D,"Mixed")*'Medal values'!$B$1/2
+ COUNTIFS('Official Medal Table'!$F:$F,'Each Gender Events'!$A14,'Official Medal Table'!$B:$B,'Each Gender Events'!T$1,'Official Medal Table'!$D:$D,"Mixed")*'Medal values'!$B$2/2
+ COUNTIFS('Official Medal Table'!$G:$G,'Each Gender Events'!$A14,'Official Medal Table'!$B:$B,'Each Gender Events'!T$1,'Official Medal Table'!$D:$D,"Mixed")*'Medal values'!$B$3/2</f>
        <v>0</v>
      </c>
      <c r="U14">
        <f>COUNTIFS('Official Medal Table'!$E:$E,'Each Gender Events'!$A14,'Official Medal Table'!$B:$B,'Each Gender Events'!U$1,'Official Medal Table'!$D:$D,'Each Gender Events'!U$2)*'Medal values'!$B$1
+ COUNTIFS('Official Medal Table'!$F:$F,'Each Gender Events'!$A14,'Official Medal Table'!$B:$B,'Each Gender Events'!U$1,'Official Medal Table'!$D:$D,'Each Gender Events'!U$2)*'Medal values'!$B$2
+ COUNTIFS('Official Medal Table'!$G:$G,'Each Gender Events'!$A14,'Official Medal Table'!$B:$B,'Each Gender Events'!U$1,'Official Medal Table'!$D:$D,'Each Gender Events'!U$2)*'Medal values'!$B$3
+ COUNTIFS('Official Medal Table'!$E:$E,'Each Gender Events'!$A14,'Official Medal Table'!$B:$B,'Each Gender Events'!U$1,'Official Medal Table'!$D:$D,"Mixed")*'Medal values'!$B$1/2
+ COUNTIFS('Official Medal Table'!$F:$F,'Each Gender Events'!$A14,'Official Medal Table'!$B:$B,'Each Gender Events'!U$1,'Official Medal Table'!$D:$D,"Mixed")*'Medal values'!$B$2/2
+ COUNTIFS('Official Medal Table'!$G:$G,'Each Gender Events'!$A14,'Official Medal Table'!$B:$B,'Each Gender Events'!U$1,'Official Medal Table'!$D:$D,"Mixed")*'Medal values'!$B$3/2</f>
        <v>0</v>
      </c>
      <c r="V14">
        <f>COUNTIFS('Official Medal Table'!$E:$E,'Each Gender Events'!$A14,'Official Medal Table'!$B:$B,'Each Gender Events'!V$1,'Official Medal Table'!$D:$D,'Each Gender Events'!V$2)*'Medal values'!$B$1
+ COUNTIFS('Official Medal Table'!$F:$F,'Each Gender Events'!$A14,'Official Medal Table'!$B:$B,'Each Gender Events'!V$1,'Official Medal Table'!$D:$D,'Each Gender Events'!V$2)*'Medal values'!$B$2
+ COUNTIFS('Official Medal Table'!$G:$G,'Each Gender Events'!$A14,'Official Medal Table'!$B:$B,'Each Gender Events'!V$1,'Official Medal Table'!$D:$D,'Each Gender Events'!V$2)*'Medal values'!$B$3
+ COUNTIFS('Official Medal Table'!$E:$E,'Each Gender Events'!$A14,'Official Medal Table'!$B:$B,'Each Gender Events'!V$1,'Official Medal Table'!$D:$D,"Mixed")*'Medal values'!$B$1/2
+ COUNTIFS('Official Medal Table'!$F:$F,'Each Gender Events'!$A14,'Official Medal Table'!$B:$B,'Each Gender Events'!V$1,'Official Medal Table'!$D:$D,"Mixed")*'Medal values'!$B$2/2
+ COUNTIFS('Official Medal Table'!$G:$G,'Each Gender Events'!$A14,'Official Medal Table'!$B:$B,'Each Gender Events'!V$1,'Official Medal Table'!$D:$D,"Mixed")*'Medal values'!$B$3/2</f>
        <v>0</v>
      </c>
      <c r="W14">
        <f>COUNTIFS('Official Medal Table'!$E:$E,'Each Gender Events'!$A14,'Official Medal Table'!$B:$B,'Each Gender Events'!W$1,'Official Medal Table'!$D:$D,'Each Gender Events'!W$2)*'Medal values'!$B$1
+ COUNTIFS('Official Medal Table'!$F:$F,'Each Gender Events'!$A14,'Official Medal Table'!$B:$B,'Each Gender Events'!W$1,'Official Medal Table'!$D:$D,'Each Gender Events'!W$2)*'Medal values'!$B$2
+ COUNTIFS('Official Medal Table'!$G:$G,'Each Gender Events'!$A14,'Official Medal Table'!$B:$B,'Each Gender Events'!W$1,'Official Medal Table'!$D:$D,'Each Gender Events'!W$2)*'Medal values'!$B$3
+ COUNTIFS('Official Medal Table'!$E:$E,'Each Gender Events'!$A14,'Official Medal Table'!$B:$B,'Each Gender Events'!W$1,'Official Medal Table'!$D:$D,"Mixed")*'Medal values'!$B$1/2
+ COUNTIFS('Official Medal Table'!$F:$F,'Each Gender Events'!$A14,'Official Medal Table'!$B:$B,'Each Gender Events'!W$1,'Official Medal Table'!$D:$D,"Mixed")*'Medal values'!$B$2/2
+ COUNTIFS('Official Medal Table'!$G:$G,'Each Gender Events'!$A14,'Official Medal Table'!$B:$B,'Each Gender Events'!W$1,'Official Medal Table'!$D:$D,"Mixed")*'Medal values'!$B$3/2</f>
        <v>0</v>
      </c>
      <c r="X14">
        <f>COUNTIFS('Official Medal Table'!$E:$E,'Each Gender Events'!$A14,'Official Medal Table'!$B:$B,'Each Gender Events'!X$1,'Official Medal Table'!$D:$D,'Each Gender Events'!X$2)*'Medal values'!$B$1
+ COUNTIFS('Official Medal Table'!$F:$F,'Each Gender Events'!$A14,'Official Medal Table'!$B:$B,'Each Gender Events'!X$1,'Official Medal Table'!$D:$D,'Each Gender Events'!X$2)*'Medal values'!$B$2
+ COUNTIFS('Official Medal Table'!$G:$G,'Each Gender Events'!$A14,'Official Medal Table'!$B:$B,'Each Gender Events'!X$1,'Official Medal Table'!$D:$D,'Each Gender Events'!X$2)*'Medal values'!$B$3
+ COUNTIFS('Official Medal Table'!$E:$E,'Each Gender Events'!$A14,'Official Medal Table'!$B:$B,'Each Gender Events'!X$1,'Official Medal Table'!$D:$D,"Mixed")*'Medal values'!$B$1/2
+ COUNTIFS('Official Medal Table'!$F:$F,'Each Gender Events'!$A14,'Official Medal Table'!$B:$B,'Each Gender Events'!X$1,'Official Medal Table'!$D:$D,"Mixed")*'Medal values'!$B$2/2
+ COUNTIFS('Official Medal Table'!$G:$G,'Each Gender Events'!$A14,'Official Medal Table'!$B:$B,'Each Gender Events'!X$1,'Official Medal Table'!$D:$D,"Mixed")*'Medal values'!$B$3/2</f>
        <v>0</v>
      </c>
      <c r="Y14">
        <f>COUNTIFS('Official Medal Table'!$E:$E,'Each Gender Events'!$A14,'Official Medal Table'!$B:$B,'Each Gender Events'!Y$1,'Official Medal Table'!$D:$D,'Each Gender Events'!Y$2)*'Medal values'!$B$1
+ COUNTIFS('Official Medal Table'!$F:$F,'Each Gender Events'!$A14,'Official Medal Table'!$B:$B,'Each Gender Events'!Y$1,'Official Medal Table'!$D:$D,'Each Gender Events'!Y$2)*'Medal values'!$B$2
+ COUNTIFS('Official Medal Table'!$G:$G,'Each Gender Events'!$A14,'Official Medal Table'!$B:$B,'Each Gender Events'!Y$1,'Official Medal Table'!$D:$D,'Each Gender Events'!Y$2)*'Medal values'!$B$3
+ COUNTIFS('Official Medal Table'!$E:$E,'Each Gender Events'!$A14,'Official Medal Table'!$B:$B,'Each Gender Events'!Y$1,'Official Medal Table'!$D:$D,"Mixed")*'Medal values'!$B$1/2
+ COUNTIFS('Official Medal Table'!$F:$F,'Each Gender Events'!$A14,'Official Medal Table'!$B:$B,'Each Gender Events'!Y$1,'Official Medal Table'!$D:$D,"Mixed")*'Medal values'!$B$2/2
+ COUNTIFS('Official Medal Table'!$G:$G,'Each Gender Events'!$A14,'Official Medal Table'!$B:$B,'Each Gender Events'!Y$1,'Official Medal Table'!$D:$D,"Mixed")*'Medal values'!$B$3/2</f>
        <v>0</v>
      </c>
      <c r="Z14">
        <f>COUNTIFS('Official Medal Table'!$E:$E,'Each Gender Events'!$A14,'Official Medal Table'!$B:$B,'Each Gender Events'!Z$1,'Official Medal Table'!$D:$D,'Each Gender Events'!Z$2)*'Medal values'!$B$1
+ COUNTIFS('Official Medal Table'!$F:$F,'Each Gender Events'!$A14,'Official Medal Table'!$B:$B,'Each Gender Events'!Z$1,'Official Medal Table'!$D:$D,'Each Gender Events'!Z$2)*'Medal values'!$B$2
+ COUNTIFS('Official Medal Table'!$G:$G,'Each Gender Events'!$A14,'Official Medal Table'!$B:$B,'Each Gender Events'!Z$1,'Official Medal Table'!$D:$D,'Each Gender Events'!Z$2)*'Medal values'!$B$3
+ COUNTIFS('Official Medal Table'!$E:$E,'Each Gender Events'!$A14,'Official Medal Table'!$B:$B,'Each Gender Events'!Z$1,'Official Medal Table'!$D:$D,"Mixed")*'Medal values'!$B$1/2
+ COUNTIFS('Official Medal Table'!$F:$F,'Each Gender Events'!$A14,'Official Medal Table'!$B:$B,'Each Gender Events'!Z$1,'Official Medal Table'!$D:$D,"Mixed")*'Medal values'!$B$2/2
+ COUNTIFS('Official Medal Table'!$G:$G,'Each Gender Events'!$A14,'Official Medal Table'!$B:$B,'Each Gender Events'!Z$1,'Official Medal Table'!$D:$D,"Mixed")*'Medal values'!$B$3/2</f>
        <v>0</v>
      </c>
      <c r="AA14">
        <f>COUNTIFS('Official Medal Table'!$E:$E,'Each Gender Events'!$A14,'Official Medal Table'!$B:$B,'Each Gender Events'!AA$1,'Official Medal Table'!$D:$D,'Each Gender Events'!AA$2)*'Medal values'!$B$1
+ COUNTIFS('Official Medal Table'!$F:$F,'Each Gender Events'!$A14,'Official Medal Table'!$B:$B,'Each Gender Events'!AA$1,'Official Medal Table'!$D:$D,'Each Gender Events'!AA$2)*'Medal values'!$B$2
+ COUNTIFS('Official Medal Table'!$G:$G,'Each Gender Events'!$A14,'Official Medal Table'!$B:$B,'Each Gender Events'!AA$1,'Official Medal Table'!$D:$D,'Each Gender Events'!AA$2)*'Medal values'!$B$3
+ COUNTIFS('Official Medal Table'!$E:$E,'Each Gender Events'!$A14,'Official Medal Table'!$B:$B,'Each Gender Events'!AA$1,'Official Medal Table'!$D:$D,"Mixed")*'Medal values'!$B$1/2
+ COUNTIFS('Official Medal Table'!$F:$F,'Each Gender Events'!$A14,'Official Medal Table'!$B:$B,'Each Gender Events'!AA$1,'Official Medal Table'!$D:$D,"Mixed")*'Medal values'!$B$2/2
+ COUNTIFS('Official Medal Table'!$G:$G,'Each Gender Events'!$A14,'Official Medal Table'!$B:$B,'Each Gender Events'!AA$1,'Official Medal Table'!$D:$D,"Mixed")*'Medal values'!$B$3/2</f>
        <v>0</v>
      </c>
      <c r="AB14">
        <f>COUNTIFS('Official Medal Table'!$E:$E,'Each Gender Events'!$A14,'Official Medal Table'!$B:$B,'Each Gender Events'!AB$1,'Official Medal Table'!$D:$D,'Each Gender Events'!AB$2)*'Medal values'!$B$1
+ COUNTIFS('Official Medal Table'!$F:$F,'Each Gender Events'!$A14,'Official Medal Table'!$B:$B,'Each Gender Events'!AB$1,'Official Medal Table'!$D:$D,'Each Gender Events'!AB$2)*'Medal values'!$B$2
+ COUNTIFS('Official Medal Table'!$G:$G,'Each Gender Events'!$A14,'Official Medal Table'!$B:$B,'Each Gender Events'!AB$1,'Official Medal Table'!$D:$D,'Each Gender Events'!AB$2)*'Medal values'!$B$3
+ COUNTIFS('Official Medal Table'!$E:$E,'Each Gender Events'!$A14,'Official Medal Table'!$B:$B,'Each Gender Events'!AB$1,'Official Medal Table'!$D:$D,"Mixed")*'Medal values'!$B$1/2
+ COUNTIFS('Official Medal Table'!$F:$F,'Each Gender Events'!$A14,'Official Medal Table'!$B:$B,'Each Gender Events'!AB$1,'Official Medal Table'!$D:$D,"Mixed")*'Medal values'!$B$2/2
+ COUNTIFS('Official Medal Table'!$G:$G,'Each Gender Events'!$A14,'Official Medal Table'!$B:$B,'Each Gender Events'!AB$1,'Official Medal Table'!$D:$D,"Mixed")*'Medal values'!$B$3/2</f>
        <v>0</v>
      </c>
      <c r="AC14">
        <f>COUNTIFS('Official Medal Table'!$E:$E,'Each Gender Events'!$A14,'Official Medal Table'!$B:$B,'Each Gender Events'!AC$1,'Official Medal Table'!$D:$D,'Each Gender Events'!AC$2)*'Medal values'!$B$1
+ COUNTIFS('Official Medal Table'!$F:$F,'Each Gender Events'!$A14,'Official Medal Table'!$B:$B,'Each Gender Events'!AC$1,'Official Medal Table'!$D:$D,'Each Gender Events'!AC$2)*'Medal values'!$B$2
+ COUNTIFS('Official Medal Table'!$G:$G,'Each Gender Events'!$A14,'Official Medal Table'!$B:$B,'Each Gender Events'!AC$1,'Official Medal Table'!$D:$D,'Each Gender Events'!AC$2)*'Medal values'!$B$3
+ COUNTIFS('Official Medal Table'!$E:$E,'Each Gender Events'!$A14,'Official Medal Table'!$B:$B,'Each Gender Events'!AC$1,'Official Medal Table'!$D:$D,"Mixed")*'Medal values'!$B$1/2
+ COUNTIFS('Official Medal Table'!$F:$F,'Each Gender Events'!$A14,'Official Medal Table'!$B:$B,'Each Gender Events'!AC$1,'Official Medal Table'!$D:$D,"Mixed")*'Medal values'!$B$2/2
+ COUNTIFS('Official Medal Table'!$G:$G,'Each Gender Events'!$A14,'Official Medal Table'!$B:$B,'Each Gender Events'!AC$1,'Official Medal Table'!$D:$D,"Mixed")*'Medal values'!$B$3/2</f>
        <v>0</v>
      </c>
      <c r="AD14">
        <f>COUNTIFS('Official Medal Table'!$E:$E,'Each Gender Events'!$A14,'Official Medal Table'!$B:$B,'Each Gender Events'!AD$1,'Official Medal Table'!$D:$D,'Each Gender Events'!AD$2)*'Medal values'!$B$1
+ COUNTIFS('Official Medal Table'!$F:$F,'Each Gender Events'!$A14,'Official Medal Table'!$B:$B,'Each Gender Events'!AD$1,'Official Medal Table'!$D:$D,'Each Gender Events'!AD$2)*'Medal values'!$B$2
+ COUNTIFS('Official Medal Table'!$G:$G,'Each Gender Events'!$A14,'Official Medal Table'!$B:$B,'Each Gender Events'!AD$1,'Official Medal Table'!$D:$D,'Each Gender Events'!AD$2)*'Medal values'!$B$3
+ COUNTIFS('Official Medal Table'!$E:$E,'Each Gender Events'!$A14,'Official Medal Table'!$B:$B,'Each Gender Events'!AD$1,'Official Medal Table'!$D:$D,"Mixed")*'Medal values'!$B$1/2
+ COUNTIFS('Official Medal Table'!$F:$F,'Each Gender Events'!$A14,'Official Medal Table'!$B:$B,'Each Gender Events'!AD$1,'Official Medal Table'!$D:$D,"Mixed")*'Medal values'!$B$2/2
+ COUNTIFS('Official Medal Table'!$G:$G,'Each Gender Events'!$A14,'Official Medal Table'!$B:$B,'Each Gender Events'!AD$1,'Official Medal Table'!$D:$D,"Mixed")*'Medal values'!$B$3/2</f>
        <v>0</v>
      </c>
      <c r="AE14">
        <f>COUNTIFS('Official Medal Table'!$E:$E,'Each Gender Events'!$A14,'Official Medal Table'!$B:$B,'Each Gender Events'!AE$1,'Official Medal Table'!$D:$D,'Each Gender Events'!AE$2)*'Medal values'!$B$1
+ COUNTIFS('Official Medal Table'!$F:$F,'Each Gender Events'!$A14,'Official Medal Table'!$B:$B,'Each Gender Events'!AE$1,'Official Medal Table'!$D:$D,'Each Gender Events'!AE$2)*'Medal values'!$B$2
+ COUNTIFS('Official Medal Table'!$G:$G,'Each Gender Events'!$A14,'Official Medal Table'!$B:$B,'Each Gender Events'!AE$1,'Official Medal Table'!$D:$D,'Each Gender Events'!AE$2)*'Medal values'!$B$3
+ COUNTIFS('Official Medal Table'!$E:$E,'Each Gender Events'!$A14,'Official Medal Table'!$B:$B,'Each Gender Events'!AE$1,'Official Medal Table'!$D:$D,"Mixed")*'Medal values'!$B$1/2
+ COUNTIFS('Official Medal Table'!$F:$F,'Each Gender Events'!$A14,'Official Medal Table'!$B:$B,'Each Gender Events'!AE$1,'Official Medal Table'!$D:$D,"Mixed")*'Medal values'!$B$2/2
+ COUNTIFS('Official Medal Table'!$G:$G,'Each Gender Events'!$A14,'Official Medal Table'!$B:$B,'Each Gender Events'!AE$1,'Official Medal Table'!$D:$D,"Mixed")*'Medal values'!$B$3/2</f>
        <v>0</v>
      </c>
      <c r="AF14">
        <f>COUNTIFS('Official Medal Table'!$E:$E,'Each Gender Events'!$A14,'Official Medal Table'!$B:$B,'Each Gender Events'!AF$1,'Official Medal Table'!$D:$D,'Each Gender Events'!AF$2)*'Medal values'!$B$1
+ COUNTIFS('Official Medal Table'!$F:$F,'Each Gender Events'!$A14,'Official Medal Table'!$B:$B,'Each Gender Events'!AF$1,'Official Medal Table'!$D:$D,'Each Gender Events'!AF$2)*'Medal values'!$B$2
+ COUNTIFS('Official Medal Table'!$G:$G,'Each Gender Events'!$A14,'Official Medal Table'!$B:$B,'Each Gender Events'!AF$1,'Official Medal Table'!$D:$D,'Each Gender Events'!AF$2)*'Medal values'!$B$3
+ COUNTIFS('Official Medal Table'!$E:$E,'Each Gender Events'!$A14,'Official Medal Table'!$B:$B,'Each Gender Events'!AF$1,'Official Medal Table'!$D:$D,"Mixed")*'Medal values'!$B$1/2
+ COUNTIFS('Official Medal Table'!$F:$F,'Each Gender Events'!$A14,'Official Medal Table'!$B:$B,'Each Gender Events'!AF$1,'Official Medal Table'!$D:$D,"Mixed")*'Medal values'!$B$2/2
+ COUNTIFS('Official Medal Table'!$G:$G,'Each Gender Events'!$A14,'Official Medal Table'!$B:$B,'Each Gender Events'!AF$1,'Official Medal Table'!$D:$D,"Mixed")*'Medal values'!$B$3/2</f>
        <v>0</v>
      </c>
      <c r="AG14">
        <f>COUNTIFS('Official Medal Table'!$E:$E,'Each Gender Events'!$A14,'Official Medal Table'!$B:$B,'Each Gender Events'!AG$1,'Official Medal Table'!$D:$D,'Each Gender Events'!AG$2)*'Medal values'!$B$1
+ COUNTIFS('Official Medal Table'!$F:$F,'Each Gender Events'!$A14,'Official Medal Table'!$B:$B,'Each Gender Events'!AG$1,'Official Medal Table'!$D:$D,'Each Gender Events'!AG$2)*'Medal values'!$B$2
+ COUNTIFS('Official Medal Table'!$G:$G,'Each Gender Events'!$A14,'Official Medal Table'!$B:$B,'Each Gender Events'!AG$1,'Official Medal Table'!$D:$D,'Each Gender Events'!AG$2)*'Medal values'!$B$3
+ COUNTIFS('Official Medal Table'!$E:$E,'Each Gender Events'!$A14,'Official Medal Table'!$B:$B,'Each Gender Events'!AG$1,'Official Medal Table'!$D:$D,"Mixed")*'Medal values'!$B$1/2
+ COUNTIFS('Official Medal Table'!$F:$F,'Each Gender Events'!$A14,'Official Medal Table'!$B:$B,'Each Gender Events'!AG$1,'Official Medal Table'!$D:$D,"Mixed")*'Medal values'!$B$2/2
+ COUNTIFS('Official Medal Table'!$G:$G,'Each Gender Events'!$A14,'Official Medal Table'!$B:$B,'Each Gender Events'!AG$1,'Official Medal Table'!$D:$D,"Mixed")*'Medal values'!$B$3/2</f>
        <v>0</v>
      </c>
      <c r="AH14">
        <f>COUNTIFS('Official Medal Table'!$E:$E,'Each Gender Events'!$A14,'Official Medal Table'!$B:$B,'Each Gender Events'!AH$1,'Official Medal Table'!$D:$D,'Each Gender Events'!AH$2)*'Medal values'!$B$1
+ COUNTIFS('Official Medal Table'!$F:$F,'Each Gender Events'!$A14,'Official Medal Table'!$B:$B,'Each Gender Events'!AH$1,'Official Medal Table'!$D:$D,'Each Gender Events'!AH$2)*'Medal values'!$B$2
+ COUNTIFS('Official Medal Table'!$G:$G,'Each Gender Events'!$A14,'Official Medal Table'!$B:$B,'Each Gender Events'!AH$1,'Official Medal Table'!$D:$D,'Each Gender Events'!AH$2)*'Medal values'!$B$3
+ COUNTIFS('Official Medal Table'!$E:$E,'Each Gender Events'!$A14,'Official Medal Table'!$B:$B,'Each Gender Events'!AH$1,'Official Medal Table'!$D:$D,"Mixed")*'Medal values'!$B$1/2
+ COUNTIFS('Official Medal Table'!$F:$F,'Each Gender Events'!$A14,'Official Medal Table'!$B:$B,'Each Gender Events'!AH$1,'Official Medal Table'!$D:$D,"Mixed")*'Medal values'!$B$2/2
+ COUNTIFS('Official Medal Table'!$G:$G,'Each Gender Events'!$A14,'Official Medal Table'!$B:$B,'Each Gender Events'!AH$1,'Official Medal Table'!$D:$D,"Mixed")*'Medal values'!$B$3/2</f>
        <v>0</v>
      </c>
      <c r="AI14">
        <f>COUNTIFS('Official Medal Table'!$E:$E,'Each Gender Events'!$A14,'Official Medal Table'!$B:$B,'Each Gender Events'!AI$1,'Official Medal Table'!$D:$D,'Each Gender Events'!AI$2)*'Medal values'!$B$1
+ COUNTIFS('Official Medal Table'!$F:$F,'Each Gender Events'!$A14,'Official Medal Table'!$B:$B,'Each Gender Events'!AI$1,'Official Medal Table'!$D:$D,'Each Gender Events'!AI$2)*'Medal values'!$B$2
+ COUNTIFS('Official Medal Table'!$G:$G,'Each Gender Events'!$A14,'Official Medal Table'!$B:$B,'Each Gender Events'!AI$1,'Official Medal Table'!$D:$D,'Each Gender Events'!AI$2)*'Medal values'!$B$3
+ COUNTIFS('Official Medal Table'!$E:$E,'Each Gender Events'!$A14,'Official Medal Table'!$B:$B,'Each Gender Events'!AI$1,'Official Medal Table'!$D:$D,"Mixed")*'Medal values'!$B$1/2
+ COUNTIFS('Official Medal Table'!$F:$F,'Each Gender Events'!$A14,'Official Medal Table'!$B:$B,'Each Gender Events'!AI$1,'Official Medal Table'!$D:$D,"Mixed")*'Medal values'!$B$2/2
+ COUNTIFS('Official Medal Table'!$G:$G,'Each Gender Events'!$A14,'Official Medal Table'!$B:$B,'Each Gender Events'!AI$1,'Official Medal Table'!$D:$D,"Mixed")*'Medal values'!$B$3/2</f>
        <v>0</v>
      </c>
      <c r="AJ14">
        <f>COUNTIFS('Official Medal Table'!$E:$E,'Each Gender Events'!$A14,'Official Medal Table'!$B:$B,'Each Gender Events'!AJ$1,'Official Medal Table'!$D:$D,'Each Gender Events'!AJ$2)*'Medal values'!$B$1
+ COUNTIFS('Official Medal Table'!$F:$F,'Each Gender Events'!$A14,'Official Medal Table'!$B:$B,'Each Gender Events'!AJ$1,'Official Medal Table'!$D:$D,'Each Gender Events'!AJ$2)*'Medal values'!$B$2
+ COUNTIFS('Official Medal Table'!$G:$G,'Each Gender Events'!$A14,'Official Medal Table'!$B:$B,'Each Gender Events'!AJ$1,'Official Medal Table'!$D:$D,'Each Gender Events'!AJ$2)*'Medal values'!$B$3
+ COUNTIFS('Official Medal Table'!$E:$E,'Each Gender Events'!$A14,'Official Medal Table'!$B:$B,'Each Gender Events'!AJ$1,'Official Medal Table'!$D:$D,"Mixed")*'Medal values'!$B$1/2
+ COUNTIFS('Official Medal Table'!$F:$F,'Each Gender Events'!$A14,'Official Medal Table'!$B:$B,'Each Gender Events'!AJ$1,'Official Medal Table'!$D:$D,"Mixed")*'Medal values'!$B$2/2
+ COUNTIFS('Official Medal Table'!$G:$G,'Each Gender Events'!$A14,'Official Medal Table'!$B:$B,'Each Gender Events'!AJ$1,'Official Medal Table'!$D:$D,"Mixed")*'Medal values'!$B$3/2</f>
        <v>0</v>
      </c>
      <c r="AK14">
        <f>COUNTIFS('Official Medal Table'!$E:$E,'Each Gender Events'!$A14,'Official Medal Table'!$B:$B,'Each Gender Events'!AK$1,'Official Medal Table'!$D:$D,'Each Gender Events'!AK$2)*'Medal values'!$B$1
+ COUNTIFS('Official Medal Table'!$F:$F,'Each Gender Events'!$A14,'Official Medal Table'!$B:$B,'Each Gender Events'!AK$1,'Official Medal Table'!$D:$D,'Each Gender Events'!AK$2)*'Medal values'!$B$2
+ COUNTIFS('Official Medal Table'!$G:$G,'Each Gender Events'!$A14,'Official Medal Table'!$B:$B,'Each Gender Events'!AK$1,'Official Medal Table'!$D:$D,'Each Gender Events'!AK$2)*'Medal values'!$B$3
+ COUNTIFS('Official Medal Table'!$E:$E,'Each Gender Events'!$A14,'Official Medal Table'!$B:$B,'Each Gender Events'!AK$1,'Official Medal Table'!$D:$D,"Mixed")*'Medal values'!$B$1/2
+ COUNTIFS('Official Medal Table'!$F:$F,'Each Gender Events'!$A14,'Official Medal Table'!$B:$B,'Each Gender Events'!AK$1,'Official Medal Table'!$D:$D,"Mixed")*'Medal values'!$B$2/2
+ COUNTIFS('Official Medal Table'!$G:$G,'Each Gender Events'!$A14,'Official Medal Table'!$B:$B,'Each Gender Events'!AK$1,'Official Medal Table'!$D:$D,"Mixed")*'Medal values'!$B$3/2</f>
        <v>0</v>
      </c>
      <c r="AL14">
        <f>COUNTIFS('Official Medal Table'!$E:$E,'Each Gender Events'!$A14,'Official Medal Table'!$B:$B,'Each Gender Events'!AL$1,'Official Medal Table'!$D:$D,'Each Gender Events'!AL$2)*'Medal values'!$B$1
+ COUNTIFS('Official Medal Table'!$F:$F,'Each Gender Events'!$A14,'Official Medal Table'!$B:$B,'Each Gender Events'!AL$1,'Official Medal Table'!$D:$D,'Each Gender Events'!AL$2)*'Medal values'!$B$2
+ COUNTIFS('Official Medal Table'!$G:$G,'Each Gender Events'!$A14,'Official Medal Table'!$B:$B,'Each Gender Events'!AL$1,'Official Medal Table'!$D:$D,'Each Gender Events'!AL$2)*'Medal values'!$B$3
+ COUNTIFS('Official Medal Table'!$E:$E,'Each Gender Events'!$A14,'Official Medal Table'!$B:$B,'Each Gender Events'!AL$1,'Official Medal Table'!$D:$D,"Mixed")*'Medal values'!$B$1/2
+ COUNTIFS('Official Medal Table'!$F:$F,'Each Gender Events'!$A14,'Official Medal Table'!$B:$B,'Each Gender Events'!AL$1,'Official Medal Table'!$D:$D,"Mixed")*'Medal values'!$B$2/2
+ COUNTIFS('Official Medal Table'!$G:$G,'Each Gender Events'!$A14,'Official Medal Table'!$B:$B,'Each Gender Events'!AL$1,'Official Medal Table'!$D:$D,"Mixed")*'Medal values'!$B$3/2</f>
        <v>0</v>
      </c>
      <c r="AM14">
        <f>COUNTIFS('Official Medal Table'!$E:$E,'Each Gender Events'!$A14,'Official Medal Table'!$B:$B,'Each Gender Events'!AM$1,'Official Medal Table'!$D:$D,'Each Gender Events'!AM$2)*'Medal values'!$B$1
+ COUNTIFS('Official Medal Table'!$F:$F,'Each Gender Events'!$A14,'Official Medal Table'!$B:$B,'Each Gender Events'!AM$1,'Official Medal Table'!$D:$D,'Each Gender Events'!AM$2)*'Medal values'!$B$2
+ COUNTIFS('Official Medal Table'!$G:$G,'Each Gender Events'!$A14,'Official Medal Table'!$B:$B,'Each Gender Events'!AM$1,'Official Medal Table'!$D:$D,'Each Gender Events'!AM$2)*'Medal values'!$B$3
+ COUNTIFS('Official Medal Table'!$E:$E,'Each Gender Events'!$A14,'Official Medal Table'!$B:$B,'Each Gender Events'!AM$1,'Official Medal Table'!$D:$D,"Mixed")*'Medal values'!$B$1/2
+ COUNTIFS('Official Medal Table'!$F:$F,'Each Gender Events'!$A14,'Official Medal Table'!$B:$B,'Each Gender Events'!AM$1,'Official Medal Table'!$D:$D,"Mixed")*'Medal values'!$B$2/2
+ COUNTIFS('Official Medal Table'!$G:$G,'Each Gender Events'!$A14,'Official Medal Table'!$B:$B,'Each Gender Events'!AM$1,'Official Medal Table'!$D:$D,"Mixed")*'Medal values'!$B$3/2</f>
        <v>0</v>
      </c>
    </row>
    <row r="15" spans="1:39" x14ac:dyDescent="0.3">
      <c r="A15" t="str">
        <f>Countries!A13</f>
        <v>GER</v>
      </c>
      <c r="B15">
        <f>COUNTIFS('Official Medal Table'!$E:$E,'Each Gender Events'!$A15,'Official Medal Table'!$B:$B,'Each Gender Events'!B$1,'Official Medal Table'!$D:$D,'Each Gender Events'!B$2)*'Medal values'!$B$1
+ COUNTIFS('Official Medal Table'!$F:$F,'Each Gender Events'!$A15,'Official Medal Table'!$B:$B,'Each Gender Events'!B$1,'Official Medal Table'!$D:$D,'Each Gender Events'!B$2)*'Medal values'!$B$2
+ COUNTIFS('Official Medal Table'!$G:$G,'Each Gender Events'!$A15,'Official Medal Table'!$B:$B,'Each Gender Events'!B$1,'Official Medal Table'!$D:$D,'Each Gender Events'!B$2)*'Medal values'!$B$3
+ COUNTIFS('Official Medal Table'!$E:$E,'Each Gender Events'!$A15,'Official Medal Table'!$B:$B,'Each Gender Events'!B$1,'Official Medal Table'!$D:$D,"Mixed")*'Medal values'!$B$1/2
+ COUNTIFS('Official Medal Table'!$F:$F,'Each Gender Events'!$A15,'Official Medal Table'!$B:$B,'Each Gender Events'!B$1,'Official Medal Table'!$D:$D,"Mixed")*'Medal values'!$B$2/2
+ COUNTIFS('Official Medal Table'!$G:$G,'Each Gender Events'!$A15,'Official Medal Table'!$B:$B,'Each Gender Events'!B$1,'Official Medal Table'!$D:$D,"Mixed")*'Medal values'!$B$3/2</f>
        <v>1.0000005000000001</v>
      </c>
      <c r="C15">
        <f>COUNTIFS('Official Medal Table'!$E:$E,'Each Gender Events'!$A15,'Official Medal Table'!$B:$B,'Each Gender Events'!C$1,'Official Medal Table'!$D:$D,'Each Gender Events'!C$2)*'Medal values'!$B$1
+ COUNTIFS('Official Medal Table'!$F:$F,'Each Gender Events'!$A15,'Official Medal Table'!$B:$B,'Each Gender Events'!C$1,'Official Medal Table'!$D:$D,'Each Gender Events'!C$2)*'Medal values'!$B$2
+ COUNTIFS('Official Medal Table'!$G:$G,'Each Gender Events'!$A15,'Official Medal Table'!$B:$B,'Each Gender Events'!C$1,'Official Medal Table'!$D:$D,'Each Gender Events'!C$2)*'Medal values'!$B$3
+ COUNTIFS('Official Medal Table'!$E:$E,'Each Gender Events'!$A15,'Official Medal Table'!$B:$B,'Each Gender Events'!C$1,'Official Medal Table'!$D:$D,"Mixed")*'Medal values'!$B$1/2
+ COUNTIFS('Official Medal Table'!$F:$F,'Each Gender Events'!$A15,'Official Medal Table'!$B:$B,'Each Gender Events'!C$1,'Official Medal Table'!$D:$D,"Mixed")*'Medal values'!$B$2/2
+ COUNTIFS('Official Medal Table'!$G:$G,'Each Gender Events'!$A15,'Official Medal Table'!$B:$B,'Each Gender Events'!C$1,'Official Medal Table'!$D:$D,"Mixed")*'Medal values'!$B$3/2</f>
        <v>3.0000015000000002</v>
      </c>
      <c r="D15">
        <f>COUNTIFS('Official Medal Table'!$E:$E,'Each Gender Events'!$A15,'Official Medal Table'!$B:$B,'Each Gender Events'!D$1,'Official Medal Table'!$D:$D,'Each Gender Events'!D$2)*'Medal values'!$B$1
+ COUNTIFS('Official Medal Table'!$F:$F,'Each Gender Events'!$A15,'Official Medal Table'!$B:$B,'Each Gender Events'!D$1,'Official Medal Table'!$D:$D,'Each Gender Events'!D$2)*'Medal values'!$B$2
+ COUNTIFS('Official Medal Table'!$G:$G,'Each Gender Events'!$A15,'Official Medal Table'!$B:$B,'Each Gender Events'!D$1,'Official Medal Table'!$D:$D,'Each Gender Events'!D$2)*'Medal values'!$B$3
+ COUNTIFS('Official Medal Table'!$E:$E,'Each Gender Events'!$A15,'Official Medal Table'!$B:$B,'Each Gender Events'!D$1,'Official Medal Table'!$D:$D,"Mixed")*'Medal values'!$B$1/2
+ COUNTIFS('Official Medal Table'!$F:$F,'Each Gender Events'!$A15,'Official Medal Table'!$B:$B,'Each Gender Events'!D$1,'Official Medal Table'!$D:$D,"Mixed")*'Medal values'!$B$2/2
+ COUNTIFS('Official Medal Table'!$G:$G,'Each Gender Events'!$A15,'Official Medal Table'!$B:$B,'Each Gender Events'!D$1,'Official Medal Table'!$D:$D,"Mixed")*'Medal values'!$B$3/2</f>
        <v>1.0000005000000001</v>
      </c>
      <c r="E15">
        <f>COUNTIFS('Official Medal Table'!$E:$E,'Each Gender Events'!$A15,'Official Medal Table'!$B:$B,'Each Gender Events'!E$1,'Official Medal Table'!$D:$D,'Each Gender Events'!E$2)*'Medal values'!$B$1
+ COUNTIFS('Official Medal Table'!$F:$F,'Each Gender Events'!$A15,'Official Medal Table'!$B:$B,'Each Gender Events'!E$1,'Official Medal Table'!$D:$D,'Each Gender Events'!E$2)*'Medal values'!$B$2
+ COUNTIFS('Official Medal Table'!$G:$G,'Each Gender Events'!$A15,'Official Medal Table'!$B:$B,'Each Gender Events'!E$1,'Official Medal Table'!$D:$D,'Each Gender Events'!E$2)*'Medal values'!$B$3
+ COUNTIFS('Official Medal Table'!$E:$E,'Each Gender Events'!$A15,'Official Medal Table'!$B:$B,'Each Gender Events'!E$1,'Official Medal Table'!$D:$D,"Mixed")*'Medal values'!$B$1/2
+ COUNTIFS('Official Medal Table'!$F:$F,'Each Gender Events'!$A15,'Official Medal Table'!$B:$B,'Each Gender Events'!E$1,'Official Medal Table'!$D:$D,"Mixed")*'Medal values'!$B$2/2
+ COUNTIFS('Official Medal Table'!$G:$G,'Each Gender Events'!$A15,'Official Medal Table'!$B:$B,'Each Gender Events'!E$1,'Official Medal Table'!$D:$D,"Mixed")*'Medal values'!$B$3/2</f>
        <v>4.0009999999999994</v>
      </c>
      <c r="F15">
        <f>COUNTIFS('Official Medal Table'!$E:$E,'Each Gender Events'!$A15,'Official Medal Table'!$B:$B,'Each Gender Events'!F$1,'Official Medal Table'!$D:$D,'Each Gender Events'!F$2)*'Medal values'!$B$1
+ COUNTIFS('Official Medal Table'!$F:$F,'Each Gender Events'!$A15,'Official Medal Table'!$B:$B,'Each Gender Events'!F$1,'Official Medal Table'!$D:$D,'Each Gender Events'!F$2)*'Medal values'!$B$2
+ COUNTIFS('Official Medal Table'!$G:$G,'Each Gender Events'!$A15,'Official Medal Table'!$B:$B,'Each Gender Events'!F$1,'Official Medal Table'!$D:$D,'Each Gender Events'!F$2)*'Medal values'!$B$3
+ COUNTIFS('Official Medal Table'!$E:$E,'Each Gender Events'!$A15,'Official Medal Table'!$B:$B,'Each Gender Events'!F$1,'Official Medal Table'!$D:$D,"Mixed")*'Medal values'!$B$1/2
+ COUNTIFS('Official Medal Table'!$F:$F,'Each Gender Events'!$A15,'Official Medal Table'!$B:$B,'Each Gender Events'!F$1,'Official Medal Table'!$D:$D,"Mixed")*'Medal values'!$B$2/2
+ COUNTIFS('Official Medal Table'!$G:$G,'Each Gender Events'!$A15,'Official Medal Table'!$B:$B,'Each Gender Events'!F$1,'Official Medal Table'!$D:$D,"Mixed")*'Medal values'!$B$3/2</f>
        <v>0</v>
      </c>
      <c r="G15">
        <f>COUNTIFS('Official Medal Table'!$E:$E,'Each Gender Events'!$A15,'Official Medal Table'!$B:$B,'Each Gender Events'!G$1,'Official Medal Table'!$D:$D,'Each Gender Events'!G$2)*'Medal values'!$B$1
+ COUNTIFS('Official Medal Table'!$F:$F,'Each Gender Events'!$A15,'Official Medal Table'!$B:$B,'Each Gender Events'!G$1,'Official Medal Table'!$D:$D,'Each Gender Events'!G$2)*'Medal values'!$B$2
+ COUNTIFS('Official Medal Table'!$G:$G,'Each Gender Events'!$A15,'Official Medal Table'!$B:$B,'Each Gender Events'!G$1,'Official Medal Table'!$D:$D,'Each Gender Events'!G$2)*'Medal values'!$B$3
+ COUNTIFS('Official Medal Table'!$E:$E,'Each Gender Events'!$A15,'Official Medal Table'!$B:$B,'Each Gender Events'!G$1,'Official Medal Table'!$D:$D,"Mixed")*'Medal values'!$B$1/2
+ COUNTIFS('Official Medal Table'!$F:$F,'Each Gender Events'!$A15,'Official Medal Table'!$B:$B,'Each Gender Events'!G$1,'Official Medal Table'!$D:$D,"Mixed")*'Medal values'!$B$2/2
+ COUNTIFS('Official Medal Table'!$G:$G,'Each Gender Events'!$A15,'Official Medal Table'!$B:$B,'Each Gender Events'!G$1,'Official Medal Table'!$D:$D,"Mixed")*'Medal values'!$B$3/2</f>
        <v>0</v>
      </c>
      <c r="H15">
        <f>COUNTIFS('Official Medal Table'!$E:$E,'Each Gender Events'!$A15,'Official Medal Table'!$B:$B,'Each Gender Events'!H$1,'Official Medal Table'!$D:$D,'Each Gender Events'!H$2)*'Medal values'!$B$1
+ COUNTIFS('Official Medal Table'!$F:$F,'Each Gender Events'!$A15,'Official Medal Table'!$B:$B,'Each Gender Events'!H$1,'Official Medal Table'!$D:$D,'Each Gender Events'!H$2)*'Medal values'!$B$2
+ COUNTIFS('Official Medal Table'!$G:$G,'Each Gender Events'!$A15,'Official Medal Table'!$B:$B,'Each Gender Events'!H$1,'Official Medal Table'!$D:$D,'Each Gender Events'!H$2)*'Medal values'!$B$3
+ COUNTIFS('Official Medal Table'!$E:$E,'Each Gender Events'!$A15,'Official Medal Table'!$B:$B,'Each Gender Events'!H$1,'Official Medal Table'!$D:$D,"Mixed")*'Medal values'!$B$1/2
+ COUNTIFS('Official Medal Table'!$F:$F,'Each Gender Events'!$A15,'Official Medal Table'!$B:$B,'Each Gender Events'!H$1,'Official Medal Table'!$D:$D,"Mixed")*'Medal values'!$B$2/2
+ COUNTIFS('Official Medal Table'!$G:$G,'Each Gender Events'!$A15,'Official Medal Table'!$B:$B,'Each Gender Events'!H$1,'Official Medal Table'!$D:$D,"Mixed")*'Medal values'!$B$3/2</f>
        <v>5.0010010000000005</v>
      </c>
      <c r="I15">
        <f>COUNTIFS('Official Medal Table'!$E:$E,'Each Gender Events'!$A15,'Official Medal Table'!$B:$B,'Each Gender Events'!I$1,'Official Medal Table'!$D:$D,'Each Gender Events'!I$2)*'Medal values'!$B$1
+ COUNTIFS('Official Medal Table'!$F:$F,'Each Gender Events'!$A15,'Official Medal Table'!$B:$B,'Each Gender Events'!I$1,'Official Medal Table'!$D:$D,'Each Gender Events'!I$2)*'Medal values'!$B$2
+ COUNTIFS('Official Medal Table'!$G:$G,'Each Gender Events'!$A15,'Official Medal Table'!$B:$B,'Each Gender Events'!I$1,'Official Medal Table'!$D:$D,'Each Gender Events'!I$2)*'Medal values'!$B$3
+ COUNTIFS('Official Medal Table'!$E:$E,'Each Gender Events'!$A15,'Official Medal Table'!$B:$B,'Each Gender Events'!I$1,'Official Medal Table'!$D:$D,"Mixed")*'Medal values'!$B$1/2
+ COUNTIFS('Official Medal Table'!$F:$F,'Each Gender Events'!$A15,'Official Medal Table'!$B:$B,'Each Gender Events'!I$1,'Official Medal Table'!$D:$D,"Mixed")*'Medal values'!$B$2/2
+ COUNTIFS('Official Medal Table'!$G:$G,'Each Gender Events'!$A15,'Official Medal Table'!$B:$B,'Each Gender Events'!I$1,'Official Medal Table'!$D:$D,"Mixed")*'Medal values'!$B$3/2</f>
        <v>11.002002000000001</v>
      </c>
      <c r="J15">
        <f>COUNTIFS('Official Medal Table'!$E:$E,'Each Gender Events'!$A15,'Official Medal Table'!$B:$B,'Each Gender Events'!J$1,'Official Medal Table'!$D:$D,'Each Gender Events'!J$2)*'Medal values'!$B$1
+ COUNTIFS('Official Medal Table'!$F:$F,'Each Gender Events'!$A15,'Official Medal Table'!$B:$B,'Each Gender Events'!J$1,'Official Medal Table'!$D:$D,'Each Gender Events'!J$2)*'Medal values'!$B$2
+ COUNTIFS('Official Medal Table'!$G:$G,'Each Gender Events'!$A15,'Official Medal Table'!$B:$B,'Each Gender Events'!J$1,'Official Medal Table'!$D:$D,'Each Gender Events'!J$2)*'Medal values'!$B$3
+ COUNTIFS('Official Medal Table'!$E:$E,'Each Gender Events'!$A15,'Official Medal Table'!$B:$B,'Each Gender Events'!J$1,'Official Medal Table'!$D:$D,"Mixed")*'Medal values'!$B$1/2
+ COUNTIFS('Official Medal Table'!$F:$F,'Each Gender Events'!$A15,'Official Medal Table'!$B:$B,'Each Gender Events'!J$1,'Official Medal Table'!$D:$D,"Mixed")*'Medal values'!$B$2/2
+ COUNTIFS('Official Medal Table'!$G:$G,'Each Gender Events'!$A15,'Official Medal Table'!$B:$B,'Each Gender Events'!J$1,'Official Medal Table'!$D:$D,"Mixed")*'Medal values'!$B$3/2</f>
        <v>5.0010010000000005</v>
      </c>
      <c r="K15">
        <f>COUNTIFS('Official Medal Table'!$E:$E,'Each Gender Events'!$A15,'Official Medal Table'!$B:$B,'Each Gender Events'!K$1,'Official Medal Table'!$D:$D,'Each Gender Events'!K$2)*'Medal values'!$B$1
+ COUNTIFS('Official Medal Table'!$F:$F,'Each Gender Events'!$A15,'Official Medal Table'!$B:$B,'Each Gender Events'!K$1,'Official Medal Table'!$D:$D,'Each Gender Events'!K$2)*'Medal values'!$B$2
+ COUNTIFS('Official Medal Table'!$G:$G,'Each Gender Events'!$A15,'Official Medal Table'!$B:$B,'Each Gender Events'!K$1,'Official Medal Table'!$D:$D,'Each Gender Events'!K$2)*'Medal values'!$B$3
+ COUNTIFS('Official Medal Table'!$E:$E,'Each Gender Events'!$A15,'Official Medal Table'!$B:$B,'Each Gender Events'!K$1,'Official Medal Table'!$D:$D,"Mixed")*'Medal values'!$B$1/2
+ COUNTIFS('Official Medal Table'!$F:$F,'Each Gender Events'!$A15,'Official Medal Table'!$B:$B,'Each Gender Events'!K$1,'Official Medal Table'!$D:$D,"Mixed")*'Medal values'!$B$2/2
+ COUNTIFS('Official Medal Table'!$G:$G,'Each Gender Events'!$A15,'Official Medal Table'!$B:$B,'Each Gender Events'!K$1,'Official Medal Table'!$D:$D,"Mixed")*'Medal values'!$B$3/2</f>
        <v>0</v>
      </c>
      <c r="L15">
        <f>COUNTIFS('Official Medal Table'!$E:$E,'Each Gender Events'!$A15,'Official Medal Table'!$B:$B,'Each Gender Events'!L$1,'Official Medal Table'!$D:$D,'Each Gender Events'!L$2)*'Medal values'!$B$1
+ COUNTIFS('Official Medal Table'!$F:$F,'Each Gender Events'!$A15,'Official Medal Table'!$B:$B,'Each Gender Events'!L$1,'Official Medal Table'!$D:$D,'Each Gender Events'!L$2)*'Medal values'!$B$2
+ COUNTIFS('Official Medal Table'!$G:$G,'Each Gender Events'!$A15,'Official Medal Table'!$B:$B,'Each Gender Events'!L$1,'Official Medal Table'!$D:$D,'Each Gender Events'!L$2)*'Medal values'!$B$3
+ COUNTIFS('Official Medal Table'!$E:$E,'Each Gender Events'!$A15,'Official Medal Table'!$B:$B,'Each Gender Events'!L$1,'Official Medal Table'!$D:$D,"Mixed")*'Medal values'!$B$1/2
+ COUNTIFS('Official Medal Table'!$F:$F,'Each Gender Events'!$A15,'Official Medal Table'!$B:$B,'Each Gender Events'!L$1,'Official Medal Table'!$D:$D,"Mixed")*'Medal values'!$B$2/2
+ COUNTIFS('Official Medal Table'!$G:$G,'Each Gender Events'!$A15,'Official Medal Table'!$B:$B,'Each Gender Events'!L$1,'Official Medal Table'!$D:$D,"Mixed")*'Medal values'!$B$3/2</f>
        <v>0</v>
      </c>
      <c r="M15">
        <f>COUNTIFS('Official Medal Table'!$E:$E,'Each Gender Events'!$A15,'Official Medal Table'!$B:$B,'Each Gender Events'!M$1,'Official Medal Table'!$D:$D,'Each Gender Events'!M$2)*'Medal values'!$B$1
+ COUNTIFS('Official Medal Table'!$F:$F,'Each Gender Events'!$A15,'Official Medal Table'!$B:$B,'Each Gender Events'!M$1,'Official Medal Table'!$D:$D,'Each Gender Events'!M$2)*'Medal values'!$B$2
+ COUNTIFS('Official Medal Table'!$G:$G,'Each Gender Events'!$A15,'Official Medal Table'!$B:$B,'Each Gender Events'!M$1,'Official Medal Table'!$D:$D,'Each Gender Events'!M$2)*'Medal values'!$B$3
+ COUNTIFS('Official Medal Table'!$E:$E,'Each Gender Events'!$A15,'Official Medal Table'!$B:$B,'Each Gender Events'!M$1,'Official Medal Table'!$D:$D,"Mixed")*'Medal values'!$B$1/2
+ COUNTIFS('Official Medal Table'!$F:$F,'Each Gender Events'!$A15,'Official Medal Table'!$B:$B,'Each Gender Events'!M$1,'Official Medal Table'!$D:$D,"Mixed")*'Medal values'!$B$2/2
+ COUNTIFS('Official Medal Table'!$G:$G,'Each Gender Events'!$A15,'Official Medal Table'!$B:$B,'Each Gender Events'!M$1,'Official Medal Table'!$D:$D,"Mixed")*'Medal values'!$B$3/2</f>
        <v>0</v>
      </c>
      <c r="N15">
        <f>COUNTIFS('Official Medal Table'!$E:$E,'Each Gender Events'!$A15,'Official Medal Table'!$B:$B,'Each Gender Events'!N$1,'Official Medal Table'!$D:$D,'Each Gender Events'!N$2)*'Medal values'!$B$1
+ COUNTIFS('Official Medal Table'!$F:$F,'Each Gender Events'!$A15,'Official Medal Table'!$B:$B,'Each Gender Events'!N$1,'Official Medal Table'!$D:$D,'Each Gender Events'!N$2)*'Medal values'!$B$2
+ COUNTIFS('Official Medal Table'!$G:$G,'Each Gender Events'!$A15,'Official Medal Table'!$B:$B,'Each Gender Events'!N$1,'Official Medal Table'!$D:$D,'Each Gender Events'!N$2)*'Medal values'!$B$3
+ COUNTIFS('Official Medal Table'!$E:$E,'Each Gender Events'!$A15,'Official Medal Table'!$B:$B,'Each Gender Events'!N$1,'Official Medal Table'!$D:$D,"Mixed")*'Medal values'!$B$1/2
+ COUNTIFS('Official Medal Table'!$F:$F,'Each Gender Events'!$A15,'Official Medal Table'!$B:$B,'Each Gender Events'!N$1,'Official Medal Table'!$D:$D,"Mixed")*'Medal values'!$B$2/2
+ COUNTIFS('Official Medal Table'!$G:$G,'Each Gender Events'!$A15,'Official Medal Table'!$B:$B,'Each Gender Events'!N$1,'Official Medal Table'!$D:$D,"Mixed")*'Medal values'!$B$3/2</f>
        <v>0</v>
      </c>
      <c r="O15">
        <f>COUNTIFS('Official Medal Table'!$E:$E,'Each Gender Events'!$A15,'Official Medal Table'!$B:$B,'Each Gender Events'!O$1,'Official Medal Table'!$D:$D,'Each Gender Events'!O$2)*'Medal values'!$B$1
+ COUNTIFS('Official Medal Table'!$F:$F,'Each Gender Events'!$A15,'Official Medal Table'!$B:$B,'Each Gender Events'!O$1,'Official Medal Table'!$D:$D,'Each Gender Events'!O$2)*'Medal values'!$B$2
+ COUNTIFS('Official Medal Table'!$G:$G,'Each Gender Events'!$A15,'Official Medal Table'!$B:$B,'Each Gender Events'!O$1,'Official Medal Table'!$D:$D,'Each Gender Events'!O$2)*'Medal values'!$B$3
+ COUNTIFS('Official Medal Table'!$E:$E,'Each Gender Events'!$A15,'Official Medal Table'!$B:$B,'Each Gender Events'!O$1,'Official Medal Table'!$D:$D,"Mixed")*'Medal values'!$B$1/2
+ COUNTIFS('Official Medal Table'!$F:$F,'Each Gender Events'!$A15,'Official Medal Table'!$B:$B,'Each Gender Events'!O$1,'Official Medal Table'!$D:$D,"Mixed")*'Medal values'!$B$2/2
+ COUNTIFS('Official Medal Table'!$G:$G,'Each Gender Events'!$A15,'Official Medal Table'!$B:$B,'Each Gender Events'!O$1,'Official Medal Table'!$D:$D,"Mixed")*'Medal values'!$B$3/2</f>
        <v>0</v>
      </c>
      <c r="P15">
        <f>COUNTIFS('Official Medal Table'!$E:$E,'Each Gender Events'!$A15,'Official Medal Table'!$B:$B,'Each Gender Events'!P$1,'Official Medal Table'!$D:$D,'Each Gender Events'!P$2)*'Medal values'!$B$1
+ COUNTIFS('Official Medal Table'!$F:$F,'Each Gender Events'!$A15,'Official Medal Table'!$B:$B,'Each Gender Events'!P$1,'Official Medal Table'!$D:$D,'Each Gender Events'!P$2)*'Medal values'!$B$2
+ COUNTIFS('Official Medal Table'!$G:$G,'Each Gender Events'!$A15,'Official Medal Table'!$B:$B,'Each Gender Events'!P$1,'Official Medal Table'!$D:$D,'Each Gender Events'!P$2)*'Medal values'!$B$3
+ COUNTIFS('Official Medal Table'!$E:$E,'Each Gender Events'!$A15,'Official Medal Table'!$B:$B,'Each Gender Events'!P$1,'Official Medal Table'!$D:$D,"Mixed")*'Medal values'!$B$1/2
+ COUNTIFS('Official Medal Table'!$F:$F,'Each Gender Events'!$A15,'Official Medal Table'!$B:$B,'Each Gender Events'!P$1,'Official Medal Table'!$D:$D,"Mixed")*'Medal values'!$B$2/2
+ COUNTIFS('Official Medal Table'!$G:$G,'Each Gender Events'!$A15,'Official Medal Table'!$B:$B,'Each Gender Events'!P$1,'Official Medal Table'!$D:$D,"Mixed")*'Medal values'!$B$3/2</f>
        <v>0</v>
      </c>
      <c r="Q15">
        <f>COUNTIFS('Official Medal Table'!$E:$E,'Each Gender Events'!$A15,'Official Medal Table'!$B:$B,'Each Gender Events'!Q$1,'Official Medal Table'!$D:$D,'Each Gender Events'!Q$2)*'Medal values'!$B$1
+ COUNTIFS('Official Medal Table'!$F:$F,'Each Gender Events'!$A15,'Official Medal Table'!$B:$B,'Each Gender Events'!Q$1,'Official Medal Table'!$D:$D,'Each Gender Events'!Q$2)*'Medal values'!$B$2
+ COUNTIFS('Official Medal Table'!$G:$G,'Each Gender Events'!$A15,'Official Medal Table'!$B:$B,'Each Gender Events'!Q$1,'Official Medal Table'!$D:$D,'Each Gender Events'!Q$2)*'Medal values'!$B$3
+ COUNTIFS('Official Medal Table'!$E:$E,'Each Gender Events'!$A15,'Official Medal Table'!$B:$B,'Each Gender Events'!Q$1,'Official Medal Table'!$D:$D,"Mixed")*'Medal values'!$B$1/2
+ COUNTIFS('Official Medal Table'!$F:$F,'Each Gender Events'!$A15,'Official Medal Table'!$B:$B,'Each Gender Events'!Q$1,'Official Medal Table'!$D:$D,"Mixed")*'Medal values'!$B$2/2
+ COUNTIFS('Official Medal Table'!$G:$G,'Each Gender Events'!$A15,'Official Medal Table'!$B:$B,'Each Gender Events'!Q$1,'Official Medal Table'!$D:$D,"Mixed")*'Medal values'!$B$3/2</f>
        <v>0</v>
      </c>
      <c r="R15">
        <f>COUNTIFS('Official Medal Table'!$E:$E,'Each Gender Events'!$A15,'Official Medal Table'!$B:$B,'Each Gender Events'!R$1,'Official Medal Table'!$D:$D,'Each Gender Events'!R$2)*'Medal values'!$B$1
+ COUNTIFS('Official Medal Table'!$F:$F,'Each Gender Events'!$A15,'Official Medal Table'!$B:$B,'Each Gender Events'!R$1,'Official Medal Table'!$D:$D,'Each Gender Events'!R$2)*'Medal values'!$B$2
+ COUNTIFS('Official Medal Table'!$G:$G,'Each Gender Events'!$A15,'Official Medal Table'!$B:$B,'Each Gender Events'!R$1,'Official Medal Table'!$D:$D,'Each Gender Events'!R$2)*'Medal values'!$B$3
+ COUNTIFS('Official Medal Table'!$E:$E,'Each Gender Events'!$A15,'Official Medal Table'!$B:$B,'Each Gender Events'!R$1,'Official Medal Table'!$D:$D,"Mixed")*'Medal values'!$B$1/2
+ COUNTIFS('Official Medal Table'!$F:$F,'Each Gender Events'!$A15,'Official Medal Table'!$B:$B,'Each Gender Events'!R$1,'Official Medal Table'!$D:$D,"Mixed")*'Medal values'!$B$2/2
+ COUNTIFS('Official Medal Table'!$G:$G,'Each Gender Events'!$A15,'Official Medal Table'!$B:$B,'Each Gender Events'!R$1,'Official Medal Table'!$D:$D,"Mixed")*'Medal values'!$B$3/2</f>
        <v>0</v>
      </c>
      <c r="S15">
        <f>COUNTIFS('Official Medal Table'!$E:$E,'Each Gender Events'!$A15,'Official Medal Table'!$B:$B,'Each Gender Events'!S$1,'Official Medal Table'!$D:$D,'Each Gender Events'!S$2)*'Medal values'!$B$1
+ COUNTIFS('Official Medal Table'!$F:$F,'Each Gender Events'!$A15,'Official Medal Table'!$B:$B,'Each Gender Events'!S$1,'Official Medal Table'!$D:$D,'Each Gender Events'!S$2)*'Medal values'!$B$2
+ COUNTIFS('Official Medal Table'!$G:$G,'Each Gender Events'!$A15,'Official Medal Table'!$B:$B,'Each Gender Events'!S$1,'Official Medal Table'!$D:$D,'Each Gender Events'!S$2)*'Medal values'!$B$3
+ COUNTIFS('Official Medal Table'!$E:$E,'Each Gender Events'!$A15,'Official Medal Table'!$B:$B,'Each Gender Events'!S$1,'Official Medal Table'!$D:$D,"Mixed")*'Medal values'!$B$1/2
+ COUNTIFS('Official Medal Table'!$F:$F,'Each Gender Events'!$A15,'Official Medal Table'!$B:$B,'Each Gender Events'!S$1,'Official Medal Table'!$D:$D,"Mixed")*'Medal values'!$B$2/2
+ COUNTIFS('Official Medal Table'!$G:$G,'Each Gender Events'!$A15,'Official Medal Table'!$B:$B,'Each Gender Events'!S$1,'Official Medal Table'!$D:$D,"Mixed")*'Medal values'!$B$3/2</f>
        <v>0</v>
      </c>
      <c r="T15">
        <f>COUNTIFS('Official Medal Table'!$E:$E,'Each Gender Events'!$A15,'Official Medal Table'!$B:$B,'Each Gender Events'!T$1,'Official Medal Table'!$D:$D,'Each Gender Events'!T$2)*'Medal values'!$B$1
+ COUNTIFS('Official Medal Table'!$F:$F,'Each Gender Events'!$A15,'Official Medal Table'!$B:$B,'Each Gender Events'!T$1,'Official Medal Table'!$D:$D,'Each Gender Events'!T$2)*'Medal values'!$B$2
+ COUNTIFS('Official Medal Table'!$G:$G,'Each Gender Events'!$A15,'Official Medal Table'!$B:$B,'Each Gender Events'!T$1,'Official Medal Table'!$D:$D,'Each Gender Events'!T$2)*'Medal values'!$B$3
+ COUNTIFS('Official Medal Table'!$E:$E,'Each Gender Events'!$A15,'Official Medal Table'!$B:$B,'Each Gender Events'!T$1,'Official Medal Table'!$D:$D,"Mixed")*'Medal values'!$B$1/2
+ COUNTIFS('Official Medal Table'!$F:$F,'Each Gender Events'!$A15,'Official Medal Table'!$B:$B,'Each Gender Events'!T$1,'Official Medal Table'!$D:$D,"Mixed")*'Medal values'!$B$2/2
+ COUNTIFS('Official Medal Table'!$G:$G,'Each Gender Events'!$A15,'Official Medal Table'!$B:$B,'Each Gender Events'!T$1,'Official Medal Table'!$D:$D,"Mixed")*'Medal values'!$B$3/2</f>
        <v>1</v>
      </c>
      <c r="U15">
        <f>COUNTIFS('Official Medal Table'!$E:$E,'Each Gender Events'!$A15,'Official Medal Table'!$B:$B,'Each Gender Events'!U$1,'Official Medal Table'!$D:$D,'Each Gender Events'!U$2)*'Medal values'!$B$1
+ COUNTIFS('Official Medal Table'!$F:$F,'Each Gender Events'!$A15,'Official Medal Table'!$B:$B,'Each Gender Events'!U$1,'Official Medal Table'!$D:$D,'Each Gender Events'!U$2)*'Medal values'!$B$2
+ COUNTIFS('Official Medal Table'!$G:$G,'Each Gender Events'!$A15,'Official Medal Table'!$B:$B,'Each Gender Events'!U$1,'Official Medal Table'!$D:$D,'Each Gender Events'!U$2)*'Medal values'!$B$3
+ COUNTIFS('Official Medal Table'!$E:$E,'Each Gender Events'!$A15,'Official Medal Table'!$B:$B,'Each Gender Events'!U$1,'Official Medal Table'!$D:$D,"Mixed")*'Medal values'!$B$1/2
+ COUNTIFS('Official Medal Table'!$F:$F,'Each Gender Events'!$A15,'Official Medal Table'!$B:$B,'Each Gender Events'!U$1,'Official Medal Table'!$D:$D,"Mixed")*'Medal values'!$B$2/2
+ COUNTIFS('Official Medal Table'!$G:$G,'Each Gender Events'!$A15,'Official Medal Table'!$B:$B,'Each Gender Events'!U$1,'Official Medal Table'!$D:$D,"Mixed")*'Medal values'!$B$3/2</f>
        <v>0</v>
      </c>
      <c r="V15">
        <f>COUNTIFS('Official Medal Table'!$E:$E,'Each Gender Events'!$A15,'Official Medal Table'!$B:$B,'Each Gender Events'!V$1,'Official Medal Table'!$D:$D,'Each Gender Events'!V$2)*'Medal values'!$B$1
+ COUNTIFS('Official Medal Table'!$F:$F,'Each Gender Events'!$A15,'Official Medal Table'!$B:$B,'Each Gender Events'!V$1,'Official Medal Table'!$D:$D,'Each Gender Events'!V$2)*'Medal values'!$B$2
+ COUNTIFS('Official Medal Table'!$G:$G,'Each Gender Events'!$A15,'Official Medal Table'!$B:$B,'Each Gender Events'!V$1,'Official Medal Table'!$D:$D,'Each Gender Events'!V$2)*'Medal values'!$B$3
+ COUNTIFS('Official Medal Table'!$E:$E,'Each Gender Events'!$A15,'Official Medal Table'!$B:$B,'Each Gender Events'!V$1,'Official Medal Table'!$D:$D,"Mixed")*'Medal values'!$B$1/2
+ COUNTIFS('Official Medal Table'!$F:$F,'Each Gender Events'!$A15,'Official Medal Table'!$B:$B,'Each Gender Events'!V$1,'Official Medal Table'!$D:$D,"Mixed")*'Medal values'!$B$2/2
+ COUNTIFS('Official Medal Table'!$G:$G,'Each Gender Events'!$A15,'Official Medal Table'!$B:$B,'Each Gender Events'!V$1,'Official Medal Table'!$D:$D,"Mixed")*'Medal values'!$B$3/2</f>
        <v>0</v>
      </c>
      <c r="W15">
        <f>COUNTIFS('Official Medal Table'!$E:$E,'Each Gender Events'!$A15,'Official Medal Table'!$B:$B,'Each Gender Events'!W$1,'Official Medal Table'!$D:$D,'Each Gender Events'!W$2)*'Medal values'!$B$1
+ COUNTIFS('Official Medal Table'!$F:$F,'Each Gender Events'!$A15,'Official Medal Table'!$B:$B,'Each Gender Events'!W$1,'Official Medal Table'!$D:$D,'Each Gender Events'!W$2)*'Medal values'!$B$2
+ COUNTIFS('Official Medal Table'!$G:$G,'Each Gender Events'!$A15,'Official Medal Table'!$B:$B,'Each Gender Events'!W$1,'Official Medal Table'!$D:$D,'Each Gender Events'!W$2)*'Medal values'!$B$3
+ COUNTIFS('Official Medal Table'!$E:$E,'Each Gender Events'!$A15,'Official Medal Table'!$B:$B,'Each Gender Events'!W$1,'Official Medal Table'!$D:$D,"Mixed")*'Medal values'!$B$1/2
+ COUNTIFS('Official Medal Table'!$F:$F,'Each Gender Events'!$A15,'Official Medal Table'!$B:$B,'Each Gender Events'!W$1,'Official Medal Table'!$D:$D,"Mixed")*'Medal values'!$B$2/2
+ COUNTIFS('Official Medal Table'!$G:$G,'Each Gender Events'!$A15,'Official Medal Table'!$B:$B,'Each Gender Events'!W$1,'Official Medal Table'!$D:$D,"Mixed")*'Medal values'!$B$3/2</f>
        <v>9.5025010000000005</v>
      </c>
      <c r="X15">
        <f>COUNTIFS('Official Medal Table'!$E:$E,'Each Gender Events'!$A15,'Official Medal Table'!$B:$B,'Each Gender Events'!X$1,'Official Medal Table'!$D:$D,'Each Gender Events'!X$2)*'Medal values'!$B$1
+ COUNTIFS('Official Medal Table'!$F:$F,'Each Gender Events'!$A15,'Official Medal Table'!$B:$B,'Each Gender Events'!X$1,'Official Medal Table'!$D:$D,'Each Gender Events'!X$2)*'Medal values'!$B$2
+ COUNTIFS('Official Medal Table'!$G:$G,'Each Gender Events'!$A15,'Official Medal Table'!$B:$B,'Each Gender Events'!X$1,'Official Medal Table'!$D:$D,'Each Gender Events'!X$2)*'Medal values'!$B$3
+ COUNTIFS('Official Medal Table'!$E:$E,'Each Gender Events'!$A15,'Official Medal Table'!$B:$B,'Each Gender Events'!X$1,'Official Medal Table'!$D:$D,"Mixed")*'Medal values'!$B$1/2
+ COUNTIFS('Official Medal Table'!$F:$F,'Each Gender Events'!$A15,'Official Medal Table'!$B:$B,'Each Gender Events'!X$1,'Official Medal Table'!$D:$D,"Mixed")*'Medal values'!$B$2/2
+ COUNTIFS('Official Medal Table'!$G:$G,'Each Gender Events'!$A15,'Official Medal Table'!$B:$B,'Each Gender Events'!X$1,'Official Medal Table'!$D:$D,"Mixed")*'Medal values'!$B$3/2</f>
        <v>4.5015000000000001</v>
      </c>
      <c r="Y15">
        <f>COUNTIFS('Official Medal Table'!$E:$E,'Each Gender Events'!$A15,'Official Medal Table'!$B:$B,'Each Gender Events'!Y$1,'Official Medal Table'!$D:$D,'Each Gender Events'!Y$2)*'Medal values'!$B$1
+ COUNTIFS('Official Medal Table'!$F:$F,'Each Gender Events'!$A15,'Official Medal Table'!$B:$B,'Each Gender Events'!Y$1,'Official Medal Table'!$D:$D,'Each Gender Events'!Y$2)*'Medal values'!$B$2
+ COUNTIFS('Official Medal Table'!$G:$G,'Each Gender Events'!$A15,'Official Medal Table'!$B:$B,'Each Gender Events'!Y$1,'Official Medal Table'!$D:$D,'Each Gender Events'!Y$2)*'Medal values'!$B$3
+ COUNTIFS('Official Medal Table'!$E:$E,'Each Gender Events'!$A15,'Official Medal Table'!$B:$B,'Each Gender Events'!Y$1,'Official Medal Table'!$D:$D,"Mixed")*'Medal values'!$B$1/2
+ COUNTIFS('Official Medal Table'!$F:$F,'Each Gender Events'!$A15,'Official Medal Table'!$B:$B,'Each Gender Events'!Y$1,'Official Medal Table'!$D:$D,"Mixed")*'Medal values'!$B$2/2
+ COUNTIFS('Official Medal Table'!$G:$G,'Each Gender Events'!$A15,'Official Medal Table'!$B:$B,'Each Gender Events'!Y$1,'Official Medal Table'!$D:$D,"Mixed")*'Medal values'!$B$3/2</f>
        <v>6.5015010000000002</v>
      </c>
      <c r="Z15">
        <f>COUNTIFS('Official Medal Table'!$E:$E,'Each Gender Events'!$A15,'Official Medal Table'!$B:$B,'Each Gender Events'!Z$1,'Official Medal Table'!$D:$D,'Each Gender Events'!Z$2)*'Medal values'!$B$1
+ COUNTIFS('Official Medal Table'!$F:$F,'Each Gender Events'!$A15,'Official Medal Table'!$B:$B,'Each Gender Events'!Z$1,'Official Medal Table'!$D:$D,'Each Gender Events'!Z$2)*'Medal values'!$B$2
+ COUNTIFS('Official Medal Table'!$G:$G,'Each Gender Events'!$A15,'Official Medal Table'!$B:$B,'Each Gender Events'!Z$1,'Official Medal Table'!$D:$D,'Each Gender Events'!Z$2)*'Medal values'!$B$3
+ COUNTIFS('Official Medal Table'!$E:$E,'Each Gender Events'!$A15,'Official Medal Table'!$B:$B,'Each Gender Events'!Z$1,'Official Medal Table'!$D:$D,"Mixed")*'Medal values'!$B$1/2
+ COUNTIFS('Official Medal Table'!$F:$F,'Each Gender Events'!$A15,'Official Medal Table'!$B:$B,'Each Gender Events'!Z$1,'Official Medal Table'!$D:$D,"Mixed")*'Medal values'!$B$2/2
+ COUNTIFS('Official Medal Table'!$G:$G,'Each Gender Events'!$A15,'Official Medal Table'!$B:$B,'Each Gender Events'!Z$1,'Official Medal Table'!$D:$D,"Mixed")*'Medal values'!$B$3/2</f>
        <v>5.0010010000000005</v>
      </c>
      <c r="AA15">
        <f>COUNTIFS('Official Medal Table'!$E:$E,'Each Gender Events'!$A15,'Official Medal Table'!$B:$B,'Each Gender Events'!AA$1,'Official Medal Table'!$D:$D,'Each Gender Events'!AA$2)*'Medal values'!$B$1
+ COUNTIFS('Official Medal Table'!$F:$F,'Each Gender Events'!$A15,'Official Medal Table'!$B:$B,'Each Gender Events'!AA$1,'Official Medal Table'!$D:$D,'Each Gender Events'!AA$2)*'Medal values'!$B$2
+ COUNTIFS('Official Medal Table'!$G:$G,'Each Gender Events'!$A15,'Official Medal Table'!$B:$B,'Each Gender Events'!AA$1,'Official Medal Table'!$D:$D,'Each Gender Events'!AA$2)*'Medal values'!$B$3
+ COUNTIFS('Official Medal Table'!$E:$E,'Each Gender Events'!$A15,'Official Medal Table'!$B:$B,'Each Gender Events'!AA$1,'Official Medal Table'!$D:$D,"Mixed")*'Medal values'!$B$1/2
+ COUNTIFS('Official Medal Table'!$F:$F,'Each Gender Events'!$A15,'Official Medal Table'!$B:$B,'Each Gender Events'!AA$1,'Official Medal Table'!$D:$D,"Mixed")*'Medal values'!$B$2/2
+ COUNTIFS('Official Medal Table'!$G:$G,'Each Gender Events'!$A15,'Official Medal Table'!$B:$B,'Each Gender Events'!AA$1,'Official Medal Table'!$D:$D,"Mixed")*'Medal values'!$B$3/2</f>
        <v>0</v>
      </c>
      <c r="AB15">
        <f>COUNTIFS('Official Medal Table'!$E:$E,'Each Gender Events'!$A15,'Official Medal Table'!$B:$B,'Each Gender Events'!AB$1,'Official Medal Table'!$D:$D,'Each Gender Events'!AB$2)*'Medal values'!$B$1
+ COUNTIFS('Official Medal Table'!$F:$F,'Each Gender Events'!$A15,'Official Medal Table'!$B:$B,'Each Gender Events'!AB$1,'Official Medal Table'!$D:$D,'Each Gender Events'!AB$2)*'Medal values'!$B$2
+ COUNTIFS('Official Medal Table'!$G:$G,'Each Gender Events'!$A15,'Official Medal Table'!$B:$B,'Each Gender Events'!AB$1,'Official Medal Table'!$D:$D,'Each Gender Events'!AB$2)*'Medal values'!$B$3
+ COUNTIFS('Official Medal Table'!$E:$E,'Each Gender Events'!$A15,'Official Medal Table'!$B:$B,'Each Gender Events'!AB$1,'Official Medal Table'!$D:$D,"Mixed")*'Medal values'!$B$1/2
+ COUNTIFS('Official Medal Table'!$F:$F,'Each Gender Events'!$A15,'Official Medal Table'!$B:$B,'Each Gender Events'!AB$1,'Official Medal Table'!$D:$D,"Mixed")*'Medal values'!$B$2/2
+ COUNTIFS('Official Medal Table'!$G:$G,'Each Gender Events'!$A15,'Official Medal Table'!$B:$B,'Each Gender Events'!AB$1,'Official Medal Table'!$D:$D,"Mixed")*'Medal values'!$B$3/2</f>
        <v>0</v>
      </c>
      <c r="AC15">
        <f>COUNTIFS('Official Medal Table'!$E:$E,'Each Gender Events'!$A15,'Official Medal Table'!$B:$B,'Each Gender Events'!AC$1,'Official Medal Table'!$D:$D,'Each Gender Events'!AC$2)*'Medal values'!$B$1
+ COUNTIFS('Official Medal Table'!$F:$F,'Each Gender Events'!$A15,'Official Medal Table'!$B:$B,'Each Gender Events'!AC$1,'Official Medal Table'!$D:$D,'Each Gender Events'!AC$2)*'Medal values'!$B$2
+ COUNTIFS('Official Medal Table'!$G:$G,'Each Gender Events'!$A15,'Official Medal Table'!$B:$B,'Each Gender Events'!AC$1,'Official Medal Table'!$D:$D,'Each Gender Events'!AC$2)*'Medal values'!$B$3
+ COUNTIFS('Official Medal Table'!$E:$E,'Each Gender Events'!$A15,'Official Medal Table'!$B:$B,'Each Gender Events'!AC$1,'Official Medal Table'!$D:$D,"Mixed")*'Medal values'!$B$1/2
+ COUNTIFS('Official Medal Table'!$F:$F,'Each Gender Events'!$A15,'Official Medal Table'!$B:$B,'Each Gender Events'!AC$1,'Official Medal Table'!$D:$D,"Mixed")*'Medal values'!$B$2/2
+ COUNTIFS('Official Medal Table'!$G:$G,'Each Gender Events'!$A15,'Official Medal Table'!$B:$B,'Each Gender Events'!AC$1,'Official Medal Table'!$D:$D,"Mixed")*'Medal values'!$B$3/2</f>
        <v>0</v>
      </c>
      <c r="AD15">
        <f>COUNTIFS('Official Medal Table'!$E:$E,'Each Gender Events'!$A15,'Official Medal Table'!$B:$B,'Each Gender Events'!AD$1,'Official Medal Table'!$D:$D,'Each Gender Events'!AD$2)*'Medal values'!$B$1
+ COUNTIFS('Official Medal Table'!$F:$F,'Each Gender Events'!$A15,'Official Medal Table'!$B:$B,'Each Gender Events'!AD$1,'Official Medal Table'!$D:$D,'Each Gender Events'!AD$2)*'Medal values'!$B$2
+ COUNTIFS('Official Medal Table'!$G:$G,'Each Gender Events'!$A15,'Official Medal Table'!$B:$B,'Each Gender Events'!AD$1,'Official Medal Table'!$D:$D,'Each Gender Events'!AD$2)*'Medal values'!$B$3
+ COUNTIFS('Official Medal Table'!$E:$E,'Each Gender Events'!$A15,'Official Medal Table'!$B:$B,'Each Gender Events'!AD$1,'Official Medal Table'!$D:$D,"Mixed")*'Medal values'!$B$1/2
+ COUNTIFS('Official Medal Table'!$F:$F,'Each Gender Events'!$A15,'Official Medal Table'!$B:$B,'Each Gender Events'!AD$1,'Official Medal Table'!$D:$D,"Mixed")*'Medal values'!$B$2/2
+ COUNTIFS('Official Medal Table'!$G:$G,'Each Gender Events'!$A15,'Official Medal Table'!$B:$B,'Each Gender Events'!AD$1,'Official Medal Table'!$D:$D,"Mixed")*'Medal values'!$B$3/2</f>
        <v>5.0010010000000005</v>
      </c>
      <c r="AE15">
        <f>COUNTIFS('Official Medal Table'!$E:$E,'Each Gender Events'!$A15,'Official Medal Table'!$B:$B,'Each Gender Events'!AE$1,'Official Medal Table'!$D:$D,'Each Gender Events'!AE$2)*'Medal values'!$B$1
+ COUNTIFS('Official Medal Table'!$F:$F,'Each Gender Events'!$A15,'Official Medal Table'!$B:$B,'Each Gender Events'!AE$1,'Official Medal Table'!$D:$D,'Each Gender Events'!AE$2)*'Medal values'!$B$2
+ COUNTIFS('Official Medal Table'!$G:$G,'Each Gender Events'!$A15,'Official Medal Table'!$B:$B,'Each Gender Events'!AE$1,'Official Medal Table'!$D:$D,'Each Gender Events'!AE$2)*'Medal values'!$B$3
+ COUNTIFS('Official Medal Table'!$E:$E,'Each Gender Events'!$A15,'Official Medal Table'!$B:$B,'Each Gender Events'!AE$1,'Official Medal Table'!$D:$D,"Mixed")*'Medal values'!$B$1/2
+ COUNTIFS('Official Medal Table'!$F:$F,'Each Gender Events'!$A15,'Official Medal Table'!$B:$B,'Each Gender Events'!AE$1,'Official Medal Table'!$D:$D,"Mixed")*'Medal values'!$B$2/2
+ COUNTIFS('Official Medal Table'!$G:$G,'Each Gender Events'!$A15,'Official Medal Table'!$B:$B,'Each Gender Events'!AE$1,'Official Medal Table'!$D:$D,"Mixed")*'Medal values'!$B$3/2</f>
        <v>3.0009999999999999</v>
      </c>
      <c r="AF15">
        <f>COUNTIFS('Official Medal Table'!$E:$E,'Each Gender Events'!$A15,'Official Medal Table'!$B:$B,'Each Gender Events'!AF$1,'Official Medal Table'!$D:$D,'Each Gender Events'!AF$2)*'Medal values'!$B$1
+ COUNTIFS('Official Medal Table'!$F:$F,'Each Gender Events'!$A15,'Official Medal Table'!$B:$B,'Each Gender Events'!AF$1,'Official Medal Table'!$D:$D,'Each Gender Events'!AF$2)*'Medal values'!$B$2
+ COUNTIFS('Official Medal Table'!$G:$G,'Each Gender Events'!$A15,'Official Medal Table'!$B:$B,'Each Gender Events'!AF$1,'Official Medal Table'!$D:$D,'Each Gender Events'!AF$2)*'Medal values'!$B$3
+ COUNTIFS('Official Medal Table'!$E:$E,'Each Gender Events'!$A15,'Official Medal Table'!$B:$B,'Each Gender Events'!AF$1,'Official Medal Table'!$D:$D,"Mixed")*'Medal values'!$B$1/2
+ COUNTIFS('Official Medal Table'!$F:$F,'Each Gender Events'!$A15,'Official Medal Table'!$B:$B,'Each Gender Events'!AF$1,'Official Medal Table'!$D:$D,"Mixed")*'Medal values'!$B$2/2
+ COUNTIFS('Official Medal Table'!$G:$G,'Each Gender Events'!$A15,'Official Medal Table'!$B:$B,'Each Gender Events'!AF$1,'Official Medal Table'!$D:$D,"Mixed")*'Medal values'!$B$3/2</f>
        <v>2.0000010000000001</v>
      </c>
      <c r="AG15">
        <f>COUNTIFS('Official Medal Table'!$E:$E,'Each Gender Events'!$A15,'Official Medal Table'!$B:$B,'Each Gender Events'!AG$1,'Official Medal Table'!$D:$D,'Each Gender Events'!AG$2)*'Medal values'!$B$1
+ COUNTIFS('Official Medal Table'!$F:$F,'Each Gender Events'!$A15,'Official Medal Table'!$B:$B,'Each Gender Events'!AG$1,'Official Medal Table'!$D:$D,'Each Gender Events'!AG$2)*'Medal values'!$B$2
+ COUNTIFS('Official Medal Table'!$G:$G,'Each Gender Events'!$A15,'Official Medal Table'!$B:$B,'Each Gender Events'!AG$1,'Official Medal Table'!$D:$D,'Each Gender Events'!AG$2)*'Medal values'!$B$3
+ COUNTIFS('Official Medal Table'!$E:$E,'Each Gender Events'!$A15,'Official Medal Table'!$B:$B,'Each Gender Events'!AG$1,'Official Medal Table'!$D:$D,"Mixed")*'Medal values'!$B$1/2
+ COUNTIFS('Official Medal Table'!$F:$F,'Each Gender Events'!$A15,'Official Medal Table'!$B:$B,'Each Gender Events'!AG$1,'Official Medal Table'!$D:$D,"Mixed")*'Medal values'!$B$2/2
+ COUNTIFS('Official Medal Table'!$G:$G,'Each Gender Events'!$A15,'Official Medal Table'!$B:$B,'Each Gender Events'!AG$1,'Official Medal Table'!$D:$D,"Mixed")*'Medal values'!$B$3/2</f>
        <v>0</v>
      </c>
      <c r="AH15">
        <f>COUNTIFS('Official Medal Table'!$E:$E,'Each Gender Events'!$A15,'Official Medal Table'!$B:$B,'Each Gender Events'!AH$1,'Official Medal Table'!$D:$D,'Each Gender Events'!AH$2)*'Medal values'!$B$1
+ COUNTIFS('Official Medal Table'!$F:$F,'Each Gender Events'!$A15,'Official Medal Table'!$B:$B,'Each Gender Events'!AH$1,'Official Medal Table'!$D:$D,'Each Gender Events'!AH$2)*'Medal values'!$B$2
+ COUNTIFS('Official Medal Table'!$G:$G,'Each Gender Events'!$A15,'Official Medal Table'!$B:$B,'Each Gender Events'!AH$1,'Official Medal Table'!$D:$D,'Each Gender Events'!AH$2)*'Medal values'!$B$3
+ COUNTIFS('Official Medal Table'!$E:$E,'Each Gender Events'!$A15,'Official Medal Table'!$B:$B,'Each Gender Events'!AH$1,'Official Medal Table'!$D:$D,"Mixed")*'Medal values'!$B$1/2
+ COUNTIFS('Official Medal Table'!$F:$F,'Each Gender Events'!$A15,'Official Medal Table'!$B:$B,'Each Gender Events'!AH$1,'Official Medal Table'!$D:$D,"Mixed")*'Medal values'!$B$2/2
+ COUNTIFS('Official Medal Table'!$G:$G,'Each Gender Events'!$A15,'Official Medal Table'!$B:$B,'Each Gender Events'!AH$1,'Official Medal Table'!$D:$D,"Mixed")*'Medal values'!$B$3/2</f>
        <v>2</v>
      </c>
      <c r="AI15">
        <f>COUNTIFS('Official Medal Table'!$E:$E,'Each Gender Events'!$A15,'Official Medal Table'!$B:$B,'Each Gender Events'!AI$1,'Official Medal Table'!$D:$D,'Each Gender Events'!AI$2)*'Medal values'!$B$1
+ COUNTIFS('Official Medal Table'!$F:$F,'Each Gender Events'!$A15,'Official Medal Table'!$B:$B,'Each Gender Events'!AI$1,'Official Medal Table'!$D:$D,'Each Gender Events'!AI$2)*'Medal values'!$B$2
+ COUNTIFS('Official Medal Table'!$G:$G,'Each Gender Events'!$A15,'Official Medal Table'!$B:$B,'Each Gender Events'!AI$1,'Official Medal Table'!$D:$D,'Each Gender Events'!AI$2)*'Medal values'!$B$3
+ COUNTIFS('Official Medal Table'!$E:$E,'Each Gender Events'!$A15,'Official Medal Table'!$B:$B,'Each Gender Events'!AI$1,'Official Medal Table'!$D:$D,"Mixed")*'Medal values'!$B$1/2
+ COUNTIFS('Official Medal Table'!$F:$F,'Each Gender Events'!$A15,'Official Medal Table'!$B:$B,'Each Gender Events'!AI$1,'Official Medal Table'!$D:$D,"Mixed")*'Medal values'!$B$2/2
+ COUNTIFS('Official Medal Table'!$G:$G,'Each Gender Events'!$A15,'Official Medal Table'!$B:$B,'Each Gender Events'!AI$1,'Official Medal Table'!$D:$D,"Mixed")*'Medal values'!$B$3/2</f>
        <v>0</v>
      </c>
      <c r="AJ15">
        <f>COUNTIFS('Official Medal Table'!$E:$E,'Each Gender Events'!$A15,'Official Medal Table'!$B:$B,'Each Gender Events'!AJ$1,'Official Medal Table'!$D:$D,'Each Gender Events'!AJ$2)*'Medal values'!$B$1
+ COUNTIFS('Official Medal Table'!$F:$F,'Each Gender Events'!$A15,'Official Medal Table'!$B:$B,'Each Gender Events'!AJ$1,'Official Medal Table'!$D:$D,'Each Gender Events'!AJ$2)*'Medal values'!$B$2
+ COUNTIFS('Official Medal Table'!$G:$G,'Each Gender Events'!$A15,'Official Medal Table'!$B:$B,'Each Gender Events'!AJ$1,'Official Medal Table'!$D:$D,'Each Gender Events'!AJ$2)*'Medal values'!$B$3
+ COUNTIFS('Official Medal Table'!$E:$E,'Each Gender Events'!$A15,'Official Medal Table'!$B:$B,'Each Gender Events'!AJ$1,'Official Medal Table'!$D:$D,"Mixed")*'Medal values'!$B$1/2
+ COUNTIFS('Official Medal Table'!$F:$F,'Each Gender Events'!$A15,'Official Medal Table'!$B:$B,'Each Gender Events'!AJ$1,'Official Medal Table'!$D:$D,"Mixed")*'Medal values'!$B$2/2
+ COUNTIFS('Official Medal Table'!$G:$G,'Each Gender Events'!$A15,'Official Medal Table'!$B:$B,'Each Gender Events'!AJ$1,'Official Medal Table'!$D:$D,"Mixed")*'Medal values'!$B$3/2</f>
        <v>0</v>
      </c>
      <c r="AK15">
        <f>COUNTIFS('Official Medal Table'!$E:$E,'Each Gender Events'!$A15,'Official Medal Table'!$B:$B,'Each Gender Events'!AK$1,'Official Medal Table'!$D:$D,'Each Gender Events'!AK$2)*'Medal values'!$B$1
+ COUNTIFS('Official Medal Table'!$F:$F,'Each Gender Events'!$A15,'Official Medal Table'!$B:$B,'Each Gender Events'!AK$1,'Official Medal Table'!$D:$D,'Each Gender Events'!AK$2)*'Medal values'!$B$2
+ COUNTIFS('Official Medal Table'!$G:$G,'Each Gender Events'!$A15,'Official Medal Table'!$B:$B,'Each Gender Events'!AK$1,'Official Medal Table'!$D:$D,'Each Gender Events'!AK$2)*'Medal values'!$B$3
+ COUNTIFS('Official Medal Table'!$E:$E,'Each Gender Events'!$A15,'Official Medal Table'!$B:$B,'Each Gender Events'!AK$1,'Official Medal Table'!$D:$D,"Mixed")*'Medal values'!$B$1/2
+ COUNTIFS('Official Medal Table'!$F:$F,'Each Gender Events'!$A15,'Official Medal Table'!$B:$B,'Each Gender Events'!AK$1,'Official Medal Table'!$D:$D,"Mixed")*'Medal values'!$B$2/2
+ COUNTIFS('Official Medal Table'!$G:$G,'Each Gender Events'!$A15,'Official Medal Table'!$B:$B,'Each Gender Events'!AK$1,'Official Medal Table'!$D:$D,"Mixed")*'Medal values'!$B$3/2</f>
        <v>0</v>
      </c>
      <c r="AL15">
        <f>COUNTIFS('Official Medal Table'!$E:$E,'Each Gender Events'!$A15,'Official Medal Table'!$B:$B,'Each Gender Events'!AL$1,'Official Medal Table'!$D:$D,'Each Gender Events'!AL$2)*'Medal values'!$B$1
+ COUNTIFS('Official Medal Table'!$F:$F,'Each Gender Events'!$A15,'Official Medal Table'!$B:$B,'Each Gender Events'!AL$1,'Official Medal Table'!$D:$D,'Each Gender Events'!AL$2)*'Medal values'!$B$2
+ COUNTIFS('Official Medal Table'!$G:$G,'Each Gender Events'!$A15,'Official Medal Table'!$B:$B,'Each Gender Events'!AL$1,'Official Medal Table'!$D:$D,'Each Gender Events'!AL$2)*'Medal values'!$B$3
+ COUNTIFS('Official Medal Table'!$E:$E,'Each Gender Events'!$A15,'Official Medal Table'!$B:$B,'Each Gender Events'!AL$1,'Official Medal Table'!$D:$D,"Mixed")*'Medal values'!$B$1/2
+ COUNTIFS('Official Medal Table'!$F:$F,'Each Gender Events'!$A15,'Official Medal Table'!$B:$B,'Each Gender Events'!AL$1,'Official Medal Table'!$D:$D,"Mixed")*'Medal values'!$B$2/2
+ COUNTIFS('Official Medal Table'!$G:$G,'Each Gender Events'!$A15,'Official Medal Table'!$B:$B,'Each Gender Events'!AL$1,'Official Medal Table'!$D:$D,"Mixed")*'Medal values'!$B$3/2</f>
        <v>0</v>
      </c>
      <c r="AM15">
        <f>COUNTIFS('Official Medal Table'!$E:$E,'Each Gender Events'!$A15,'Official Medal Table'!$B:$B,'Each Gender Events'!AM$1,'Official Medal Table'!$D:$D,'Each Gender Events'!AM$2)*'Medal values'!$B$1
+ COUNTIFS('Official Medal Table'!$F:$F,'Each Gender Events'!$A15,'Official Medal Table'!$B:$B,'Each Gender Events'!AM$1,'Official Medal Table'!$D:$D,'Each Gender Events'!AM$2)*'Medal values'!$B$2
+ COUNTIFS('Official Medal Table'!$G:$G,'Each Gender Events'!$A15,'Official Medal Table'!$B:$B,'Each Gender Events'!AM$1,'Official Medal Table'!$D:$D,'Each Gender Events'!AM$2)*'Medal values'!$B$3
+ COUNTIFS('Official Medal Table'!$E:$E,'Each Gender Events'!$A15,'Official Medal Table'!$B:$B,'Each Gender Events'!AM$1,'Official Medal Table'!$D:$D,"Mixed")*'Medal values'!$B$1/2
+ COUNTIFS('Official Medal Table'!$F:$F,'Each Gender Events'!$A15,'Official Medal Table'!$B:$B,'Each Gender Events'!AM$1,'Official Medal Table'!$D:$D,"Mixed")*'Medal values'!$B$2/2
+ COUNTIFS('Official Medal Table'!$G:$G,'Each Gender Events'!$A15,'Official Medal Table'!$B:$B,'Each Gender Events'!AM$1,'Official Medal Table'!$D:$D,"Mixed")*'Medal values'!$B$3/2</f>
        <v>0</v>
      </c>
    </row>
    <row r="16" spans="1:39" x14ac:dyDescent="0.3">
      <c r="A16" t="str">
        <f>Countries!A14</f>
        <v>HUN</v>
      </c>
      <c r="B16">
        <f>COUNTIFS('Official Medal Table'!$E:$E,'Each Gender Events'!$A16,'Official Medal Table'!$B:$B,'Each Gender Events'!B$1,'Official Medal Table'!$D:$D,'Each Gender Events'!B$2)*'Medal values'!$B$1
+ COUNTIFS('Official Medal Table'!$F:$F,'Each Gender Events'!$A16,'Official Medal Table'!$B:$B,'Each Gender Events'!B$1,'Official Medal Table'!$D:$D,'Each Gender Events'!B$2)*'Medal values'!$B$2
+ COUNTIFS('Official Medal Table'!$G:$G,'Each Gender Events'!$A16,'Official Medal Table'!$B:$B,'Each Gender Events'!B$1,'Official Medal Table'!$D:$D,'Each Gender Events'!B$2)*'Medal values'!$B$3
+ COUNTIFS('Official Medal Table'!$E:$E,'Each Gender Events'!$A16,'Official Medal Table'!$B:$B,'Each Gender Events'!B$1,'Official Medal Table'!$D:$D,"Mixed")*'Medal values'!$B$1/2
+ COUNTIFS('Official Medal Table'!$F:$F,'Each Gender Events'!$A16,'Official Medal Table'!$B:$B,'Each Gender Events'!B$1,'Official Medal Table'!$D:$D,"Mixed")*'Medal values'!$B$2/2
+ COUNTIFS('Official Medal Table'!$G:$G,'Each Gender Events'!$A16,'Official Medal Table'!$B:$B,'Each Gender Events'!B$1,'Official Medal Table'!$D:$D,"Mixed")*'Medal values'!$B$3/2</f>
        <v>0</v>
      </c>
      <c r="C16">
        <f>COUNTIFS('Official Medal Table'!$E:$E,'Each Gender Events'!$A16,'Official Medal Table'!$B:$B,'Each Gender Events'!C$1,'Official Medal Table'!$D:$D,'Each Gender Events'!C$2)*'Medal values'!$B$1
+ COUNTIFS('Official Medal Table'!$F:$F,'Each Gender Events'!$A16,'Official Medal Table'!$B:$B,'Each Gender Events'!C$1,'Official Medal Table'!$D:$D,'Each Gender Events'!C$2)*'Medal values'!$B$2
+ COUNTIFS('Official Medal Table'!$G:$G,'Each Gender Events'!$A16,'Official Medal Table'!$B:$B,'Each Gender Events'!C$1,'Official Medal Table'!$D:$D,'Each Gender Events'!C$2)*'Medal values'!$B$3
+ COUNTIFS('Official Medal Table'!$E:$E,'Each Gender Events'!$A16,'Official Medal Table'!$B:$B,'Each Gender Events'!C$1,'Official Medal Table'!$D:$D,"Mixed")*'Medal values'!$B$1/2
+ COUNTIFS('Official Medal Table'!$F:$F,'Each Gender Events'!$A16,'Official Medal Table'!$B:$B,'Each Gender Events'!C$1,'Official Medal Table'!$D:$D,"Mixed")*'Medal values'!$B$2/2
+ COUNTIFS('Official Medal Table'!$G:$G,'Each Gender Events'!$A16,'Official Medal Table'!$B:$B,'Each Gender Events'!C$1,'Official Medal Table'!$D:$D,"Mixed")*'Medal values'!$B$3/2</f>
        <v>0</v>
      </c>
      <c r="D16">
        <f>COUNTIFS('Official Medal Table'!$E:$E,'Each Gender Events'!$A16,'Official Medal Table'!$B:$B,'Each Gender Events'!D$1,'Official Medal Table'!$D:$D,'Each Gender Events'!D$2)*'Medal values'!$B$1
+ COUNTIFS('Official Medal Table'!$F:$F,'Each Gender Events'!$A16,'Official Medal Table'!$B:$B,'Each Gender Events'!D$1,'Official Medal Table'!$D:$D,'Each Gender Events'!D$2)*'Medal values'!$B$2
+ COUNTIFS('Official Medal Table'!$G:$G,'Each Gender Events'!$A16,'Official Medal Table'!$B:$B,'Each Gender Events'!D$1,'Official Medal Table'!$D:$D,'Each Gender Events'!D$2)*'Medal values'!$B$3
+ COUNTIFS('Official Medal Table'!$E:$E,'Each Gender Events'!$A16,'Official Medal Table'!$B:$B,'Each Gender Events'!D$1,'Official Medal Table'!$D:$D,"Mixed")*'Medal values'!$B$1/2
+ COUNTIFS('Official Medal Table'!$F:$F,'Each Gender Events'!$A16,'Official Medal Table'!$B:$B,'Each Gender Events'!D$1,'Official Medal Table'!$D:$D,"Mixed")*'Medal values'!$B$2/2
+ COUNTIFS('Official Medal Table'!$G:$G,'Each Gender Events'!$A16,'Official Medal Table'!$B:$B,'Each Gender Events'!D$1,'Official Medal Table'!$D:$D,"Mixed")*'Medal values'!$B$3/2</f>
        <v>0</v>
      </c>
      <c r="E16">
        <f>COUNTIFS('Official Medal Table'!$E:$E,'Each Gender Events'!$A16,'Official Medal Table'!$B:$B,'Each Gender Events'!E$1,'Official Medal Table'!$D:$D,'Each Gender Events'!E$2)*'Medal values'!$B$1
+ COUNTIFS('Official Medal Table'!$F:$F,'Each Gender Events'!$A16,'Official Medal Table'!$B:$B,'Each Gender Events'!E$1,'Official Medal Table'!$D:$D,'Each Gender Events'!E$2)*'Medal values'!$B$2
+ COUNTIFS('Official Medal Table'!$G:$G,'Each Gender Events'!$A16,'Official Medal Table'!$B:$B,'Each Gender Events'!E$1,'Official Medal Table'!$D:$D,'Each Gender Events'!E$2)*'Medal values'!$B$3
+ COUNTIFS('Official Medal Table'!$E:$E,'Each Gender Events'!$A16,'Official Medal Table'!$B:$B,'Each Gender Events'!E$1,'Official Medal Table'!$D:$D,"Mixed")*'Medal values'!$B$1/2
+ COUNTIFS('Official Medal Table'!$F:$F,'Each Gender Events'!$A16,'Official Medal Table'!$B:$B,'Each Gender Events'!E$1,'Official Medal Table'!$D:$D,"Mixed")*'Medal values'!$B$2/2
+ COUNTIFS('Official Medal Table'!$G:$G,'Each Gender Events'!$A16,'Official Medal Table'!$B:$B,'Each Gender Events'!E$1,'Official Medal Table'!$D:$D,"Mixed")*'Medal values'!$B$3/2</f>
        <v>0</v>
      </c>
      <c r="F16">
        <f>COUNTIFS('Official Medal Table'!$E:$E,'Each Gender Events'!$A16,'Official Medal Table'!$B:$B,'Each Gender Events'!F$1,'Official Medal Table'!$D:$D,'Each Gender Events'!F$2)*'Medal values'!$B$1
+ COUNTIFS('Official Medal Table'!$F:$F,'Each Gender Events'!$A16,'Official Medal Table'!$B:$B,'Each Gender Events'!F$1,'Official Medal Table'!$D:$D,'Each Gender Events'!F$2)*'Medal values'!$B$2
+ COUNTIFS('Official Medal Table'!$G:$G,'Each Gender Events'!$A16,'Official Medal Table'!$B:$B,'Each Gender Events'!F$1,'Official Medal Table'!$D:$D,'Each Gender Events'!F$2)*'Medal values'!$B$3
+ COUNTIFS('Official Medal Table'!$E:$E,'Each Gender Events'!$A16,'Official Medal Table'!$B:$B,'Each Gender Events'!F$1,'Official Medal Table'!$D:$D,"Mixed")*'Medal values'!$B$1/2
+ COUNTIFS('Official Medal Table'!$F:$F,'Each Gender Events'!$A16,'Official Medal Table'!$B:$B,'Each Gender Events'!F$1,'Official Medal Table'!$D:$D,"Mixed")*'Medal values'!$B$2/2
+ COUNTIFS('Official Medal Table'!$G:$G,'Each Gender Events'!$A16,'Official Medal Table'!$B:$B,'Each Gender Events'!F$1,'Official Medal Table'!$D:$D,"Mixed")*'Medal values'!$B$3/2</f>
        <v>0</v>
      </c>
      <c r="G16">
        <f>COUNTIFS('Official Medal Table'!$E:$E,'Each Gender Events'!$A16,'Official Medal Table'!$B:$B,'Each Gender Events'!G$1,'Official Medal Table'!$D:$D,'Each Gender Events'!G$2)*'Medal values'!$B$1
+ COUNTIFS('Official Medal Table'!$F:$F,'Each Gender Events'!$A16,'Official Medal Table'!$B:$B,'Each Gender Events'!G$1,'Official Medal Table'!$D:$D,'Each Gender Events'!G$2)*'Medal values'!$B$2
+ COUNTIFS('Official Medal Table'!$G:$G,'Each Gender Events'!$A16,'Official Medal Table'!$B:$B,'Each Gender Events'!G$1,'Official Medal Table'!$D:$D,'Each Gender Events'!G$2)*'Medal values'!$B$3
+ COUNTIFS('Official Medal Table'!$E:$E,'Each Gender Events'!$A16,'Official Medal Table'!$B:$B,'Each Gender Events'!G$1,'Official Medal Table'!$D:$D,"Mixed")*'Medal values'!$B$1/2
+ COUNTIFS('Official Medal Table'!$F:$F,'Each Gender Events'!$A16,'Official Medal Table'!$B:$B,'Each Gender Events'!G$1,'Official Medal Table'!$D:$D,"Mixed")*'Medal values'!$B$2/2
+ COUNTIFS('Official Medal Table'!$G:$G,'Each Gender Events'!$A16,'Official Medal Table'!$B:$B,'Each Gender Events'!G$1,'Official Medal Table'!$D:$D,"Mixed")*'Medal values'!$B$3/2</f>
        <v>0</v>
      </c>
      <c r="H16">
        <f>COUNTIFS('Official Medal Table'!$E:$E,'Each Gender Events'!$A16,'Official Medal Table'!$B:$B,'Each Gender Events'!H$1,'Official Medal Table'!$D:$D,'Each Gender Events'!H$2)*'Medal values'!$B$1
+ COUNTIFS('Official Medal Table'!$F:$F,'Each Gender Events'!$A16,'Official Medal Table'!$B:$B,'Each Gender Events'!H$1,'Official Medal Table'!$D:$D,'Each Gender Events'!H$2)*'Medal values'!$B$2
+ COUNTIFS('Official Medal Table'!$G:$G,'Each Gender Events'!$A16,'Official Medal Table'!$B:$B,'Each Gender Events'!H$1,'Official Medal Table'!$D:$D,'Each Gender Events'!H$2)*'Medal values'!$B$3
+ COUNTIFS('Official Medal Table'!$E:$E,'Each Gender Events'!$A16,'Official Medal Table'!$B:$B,'Each Gender Events'!H$1,'Official Medal Table'!$D:$D,"Mixed")*'Medal values'!$B$1/2
+ COUNTIFS('Official Medal Table'!$F:$F,'Each Gender Events'!$A16,'Official Medal Table'!$B:$B,'Each Gender Events'!H$1,'Official Medal Table'!$D:$D,"Mixed")*'Medal values'!$B$2/2
+ COUNTIFS('Official Medal Table'!$G:$G,'Each Gender Events'!$A16,'Official Medal Table'!$B:$B,'Each Gender Events'!H$1,'Official Medal Table'!$D:$D,"Mixed")*'Medal values'!$B$3/2</f>
        <v>0</v>
      </c>
      <c r="I16">
        <f>COUNTIFS('Official Medal Table'!$E:$E,'Each Gender Events'!$A16,'Official Medal Table'!$B:$B,'Each Gender Events'!I$1,'Official Medal Table'!$D:$D,'Each Gender Events'!I$2)*'Medal values'!$B$1
+ COUNTIFS('Official Medal Table'!$F:$F,'Each Gender Events'!$A16,'Official Medal Table'!$B:$B,'Each Gender Events'!I$1,'Official Medal Table'!$D:$D,'Each Gender Events'!I$2)*'Medal values'!$B$2
+ COUNTIFS('Official Medal Table'!$G:$G,'Each Gender Events'!$A16,'Official Medal Table'!$B:$B,'Each Gender Events'!I$1,'Official Medal Table'!$D:$D,'Each Gender Events'!I$2)*'Medal values'!$B$3
+ COUNTIFS('Official Medal Table'!$E:$E,'Each Gender Events'!$A16,'Official Medal Table'!$B:$B,'Each Gender Events'!I$1,'Official Medal Table'!$D:$D,"Mixed")*'Medal values'!$B$1/2
+ COUNTIFS('Official Medal Table'!$F:$F,'Each Gender Events'!$A16,'Official Medal Table'!$B:$B,'Each Gender Events'!I$1,'Official Medal Table'!$D:$D,"Mixed")*'Medal values'!$B$2/2
+ COUNTIFS('Official Medal Table'!$G:$G,'Each Gender Events'!$A16,'Official Medal Table'!$B:$B,'Each Gender Events'!I$1,'Official Medal Table'!$D:$D,"Mixed")*'Medal values'!$B$3/2</f>
        <v>0</v>
      </c>
      <c r="J16">
        <f>COUNTIFS('Official Medal Table'!$E:$E,'Each Gender Events'!$A16,'Official Medal Table'!$B:$B,'Each Gender Events'!J$1,'Official Medal Table'!$D:$D,'Each Gender Events'!J$2)*'Medal values'!$B$1
+ COUNTIFS('Official Medal Table'!$F:$F,'Each Gender Events'!$A16,'Official Medal Table'!$B:$B,'Each Gender Events'!J$1,'Official Medal Table'!$D:$D,'Each Gender Events'!J$2)*'Medal values'!$B$2
+ COUNTIFS('Official Medal Table'!$G:$G,'Each Gender Events'!$A16,'Official Medal Table'!$B:$B,'Each Gender Events'!J$1,'Official Medal Table'!$D:$D,'Each Gender Events'!J$2)*'Medal values'!$B$3
+ COUNTIFS('Official Medal Table'!$E:$E,'Each Gender Events'!$A16,'Official Medal Table'!$B:$B,'Each Gender Events'!J$1,'Official Medal Table'!$D:$D,"Mixed")*'Medal values'!$B$1/2
+ COUNTIFS('Official Medal Table'!$F:$F,'Each Gender Events'!$A16,'Official Medal Table'!$B:$B,'Each Gender Events'!J$1,'Official Medal Table'!$D:$D,"Mixed")*'Medal values'!$B$2/2
+ COUNTIFS('Official Medal Table'!$G:$G,'Each Gender Events'!$A16,'Official Medal Table'!$B:$B,'Each Gender Events'!J$1,'Official Medal Table'!$D:$D,"Mixed")*'Medal values'!$B$3/2</f>
        <v>0</v>
      </c>
      <c r="K16">
        <f>COUNTIFS('Official Medal Table'!$E:$E,'Each Gender Events'!$A16,'Official Medal Table'!$B:$B,'Each Gender Events'!K$1,'Official Medal Table'!$D:$D,'Each Gender Events'!K$2)*'Medal values'!$B$1
+ COUNTIFS('Official Medal Table'!$F:$F,'Each Gender Events'!$A16,'Official Medal Table'!$B:$B,'Each Gender Events'!K$1,'Official Medal Table'!$D:$D,'Each Gender Events'!K$2)*'Medal values'!$B$2
+ COUNTIFS('Official Medal Table'!$G:$G,'Each Gender Events'!$A16,'Official Medal Table'!$B:$B,'Each Gender Events'!K$1,'Official Medal Table'!$D:$D,'Each Gender Events'!K$2)*'Medal values'!$B$3
+ COUNTIFS('Official Medal Table'!$E:$E,'Each Gender Events'!$A16,'Official Medal Table'!$B:$B,'Each Gender Events'!K$1,'Official Medal Table'!$D:$D,"Mixed")*'Medal values'!$B$1/2
+ COUNTIFS('Official Medal Table'!$F:$F,'Each Gender Events'!$A16,'Official Medal Table'!$B:$B,'Each Gender Events'!K$1,'Official Medal Table'!$D:$D,"Mixed")*'Medal values'!$B$2/2
+ COUNTIFS('Official Medal Table'!$G:$G,'Each Gender Events'!$A16,'Official Medal Table'!$B:$B,'Each Gender Events'!K$1,'Official Medal Table'!$D:$D,"Mixed")*'Medal values'!$B$3/2</f>
        <v>0</v>
      </c>
      <c r="L16">
        <f>COUNTIFS('Official Medal Table'!$E:$E,'Each Gender Events'!$A16,'Official Medal Table'!$B:$B,'Each Gender Events'!L$1,'Official Medal Table'!$D:$D,'Each Gender Events'!L$2)*'Medal values'!$B$1
+ COUNTIFS('Official Medal Table'!$F:$F,'Each Gender Events'!$A16,'Official Medal Table'!$B:$B,'Each Gender Events'!L$1,'Official Medal Table'!$D:$D,'Each Gender Events'!L$2)*'Medal values'!$B$2
+ COUNTIFS('Official Medal Table'!$G:$G,'Each Gender Events'!$A16,'Official Medal Table'!$B:$B,'Each Gender Events'!L$1,'Official Medal Table'!$D:$D,'Each Gender Events'!L$2)*'Medal values'!$B$3
+ COUNTIFS('Official Medal Table'!$E:$E,'Each Gender Events'!$A16,'Official Medal Table'!$B:$B,'Each Gender Events'!L$1,'Official Medal Table'!$D:$D,"Mixed")*'Medal values'!$B$1/2
+ COUNTIFS('Official Medal Table'!$F:$F,'Each Gender Events'!$A16,'Official Medal Table'!$B:$B,'Each Gender Events'!L$1,'Official Medal Table'!$D:$D,"Mixed")*'Medal values'!$B$2/2
+ COUNTIFS('Official Medal Table'!$G:$G,'Each Gender Events'!$A16,'Official Medal Table'!$B:$B,'Each Gender Events'!L$1,'Official Medal Table'!$D:$D,"Mixed")*'Medal values'!$B$3/2</f>
        <v>0</v>
      </c>
      <c r="M16">
        <f>COUNTIFS('Official Medal Table'!$E:$E,'Each Gender Events'!$A16,'Official Medal Table'!$B:$B,'Each Gender Events'!M$1,'Official Medal Table'!$D:$D,'Each Gender Events'!M$2)*'Medal values'!$B$1
+ COUNTIFS('Official Medal Table'!$F:$F,'Each Gender Events'!$A16,'Official Medal Table'!$B:$B,'Each Gender Events'!M$1,'Official Medal Table'!$D:$D,'Each Gender Events'!M$2)*'Medal values'!$B$2
+ COUNTIFS('Official Medal Table'!$G:$G,'Each Gender Events'!$A16,'Official Medal Table'!$B:$B,'Each Gender Events'!M$1,'Official Medal Table'!$D:$D,'Each Gender Events'!M$2)*'Medal values'!$B$3
+ COUNTIFS('Official Medal Table'!$E:$E,'Each Gender Events'!$A16,'Official Medal Table'!$B:$B,'Each Gender Events'!M$1,'Official Medal Table'!$D:$D,"Mixed")*'Medal values'!$B$1/2
+ COUNTIFS('Official Medal Table'!$F:$F,'Each Gender Events'!$A16,'Official Medal Table'!$B:$B,'Each Gender Events'!M$1,'Official Medal Table'!$D:$D,"Mixed")*'Medal values'!$B$2/2
+ COUNTIFS('Official Medal Table'!$G:$G,'Each Gender Events'!$A16,'Official Medal Table'!$B:$B,'Each Gender Events'!M$1,'Official Medal Table'!$D:$D,"Mixed")*'Medal values'!$B$3/2</f>
        <v>0</v>
      </c>
      <c r="N16">
        <f>COUNTIFS('Official Medal Table'!$E:$E,'Each Gender Events'!$A16,'Official Medal Table'!$B:$B,'Each Gender Events'!N$1,'Official Medal Table'!$D:$D,'Each Gender Events'!N$2)*'Medal values'!$B$1
+ COUNTIFS('Official Medal Table'!$F:$F,'Each Gender Events'!$A16,'Official Medal Table'!$B:$B,'Each Gender Events'!N$1,'Official Medal Table'!$D:$D,'Each Gender Events'!N$2)*'Medal values'!$B$2
+ COUNTIFS('Official Medal Table'!$G:$G,'Each Gender Events'!$A16,'Official Medal Table'!$B:$B,'Each Gender Events'!N$1,'Official Medal Table'!$D:$D,'Each Gender Events'!N$2)*'Medal values'!$B$3
+ COUNTIFS('Official Medal Table'!$E:$E,'Each Gender Events'!$A16,'Official Medal Table'!$B:$B,'Each Gender Events'!N$1,'Official Medal Table'!$D:$D,"Mixed")*'Medal values'!$B$1/2
+ COUNTIFS('Official Medal Table'!$F:$F,'Each Gender Events'!$A16,'Official Medal Table'!$B:$B,'Each Gender Events'!N$1,'Official Medal Table'!$D:$D,"Mixed")*'Medal values'!$B$2/2
+ COUNTIFS('Official Medal Table'!$G:$G,'Each Gender Events'!$A16,'Official Medal Table'!$B:$B,'Each Gender Events'!N$1,'Official Medal Table'!$D:$D,"Mixed")*'Medal values'!$B$3/2</f>
        <v>0</v>
      </c>
      <c r="O16">
        <f>COUNTIFS('Official Medal Table'!$E:$E,'Each Gender Events'!$A16,'Official Medal Table'!$B:$B,'Each Gender Events'!O$1,'Official Medal Table'!$D:$D,'Each Gender Events'!O$2)*'Medal values'!$B$1
+ COUNTIFS('Official Medal Table'!$F:$F,'Each Gender Events'!$A16,'Official Medal Table'!$B:$B,'Each Gender Events'!O$1,'Official Medal Table'!$D:$D,'Each Gender Events'!O$2)*'Medal values'!$B$2
+ COUNTIFS('Official Medal Table'!$G:$G,'Each Gender Events'!$A16,'Official Medal Table'!$B:$B,'Each Gender Events'!O$1,'Official Medal Table'!$D:$D,'Each Gender Events'!O$2)*'Medal values'!$B$3
+ COUNTIFS('Official Medal Table'!$E:$E,'Each Gender Events'!$A16,'Official Medal Table'!$B:$B,'Each Gender Events'!O$1,'Official Medal Table'!$D:$D,"Mixed")*'Medal values'!$B$1/2
+ COUNTIFS('Official Medal Table'!$F:$F,'Each Gender Events'!$A16,'Official Medal Table'!$B:$B,'Each Gender Events'!O$1,'Official Medal Table'!$D:$D,"Mixed")*'Medal values'!$B$2/2
+ COUNTIFS('Official Medal Table'!$G:$G,'Each Gender Events'!$A16,'Official Medal Table'!$B:$B,'Each Gender Events'!O$1,'Official Medal Table'!$D:$D,"Mixed")*'Medal values'!$B$3/2</f>
        <v>0</v>
      </c>
      <c r="P16">
        <f>COUNTIFS('Official Medal Table'!$E:$E,'Each Gender Events'!$A16,'Official Medal Table'!$B:$B,'Each Gender Events'!P$1,'Official Medal Table'!$D:$D,'Each Gender Events'!P$2)*'Medal values'!$B$1
+ COUNTIFS('Official Medal Table'!$F:$F,'Each Gender Events'!$A16,'Official Medal Table'!$B:$B,'Each Gender Events'!P$1,'Official Medal Table'!$D:$D,'Each Gender Events'!P$2)*'Medal values'!$B$2
+ COUNTIFS('Official Medal Table'!$G:$G,'Each Gender Events'!$A16,'Official Medal Table'!$B:$B,'Each Gender Events'!P$1,'Official Medal Table'!$D:$D,'Each Gender Events'!P$2)*'Medal values'!$B$3
+ COUNTIFS('Official Medal Table'!$E:$E,'Each Gender Events'!$A16,'Official Medal Table'!$B:$B,'Each Gender Events'!P$1,'Official Medal Table'!$D:$D,"Mixed")*'Medal values'!$B$1/2
+ COUNTIFS('Official Medal Table'!$F:$F,'Each Gender Events'!$A16,'Official Medal Table'!$B:$B,'Each Gender Events'!P$1,'Official Medal Table'!$D:$D,"Mixed")*'Medal values'!$B$2/2
+ COUNTIFS('Official Medal Table'!$G:$G,'Each Gender Events'!$A16,'Official Medal Table'!$B:$B,'Each Gender Events'!P$1,'Official Medal Table'!$D:$D,"Mixed")*'Medal values'!$B$3/2</f>
        <v>0</v>
      </c>
      <c r="Q16">
        <f>COUNTIFS('Official Medal Table'!$E:$E,'Each Gender Events'!$A16,'Official Medal Table'!$B:$B,'Each Gender Events'!Q$1,'Official Medal Table'!$D:$D,'Each Gender Events'!Q$2)*'Medal values'!$B$1
+ COUNTIFS('Official Medal Table'!$F:$F,'Each Gender Events'!$A16,'Official Medal Table'!$B:$B,'Each Gender Events'!Q$1,'Official Medal Table'!$D:$D,'Each Gender Events'!Q$2)*'Medal values'!$B$2
+ COUNTIFS('Official Medal Table'!$G:$G,'Each Gender Events'!$A16,'Official Medal Table'!$B:$B,'Each Gender Events'!Q$1,'Official Medal Table'!$D:$D,'Each Gender Events'!Q$2)*'Medal values'!$B$3
+ COUNTIFS('Official Medal Table'!$E:$E,'Each Gender Events'!$A16,'Official Medal Table'!$B:$B,'Each Gender Events'!Q$1,'Official Medal Table'!$D:$D,"Mixed")*'Medal values'!$B$1/2
+ COUNTIFS('Official Medal Table'!$F:$F,'Each Gender Events'!$A16,'Official Medal Table'!$B:$B,'Each Gender Events'!Q$1,'Official Medal Table'!$D:$D,"Mixed")*'Medal values'!$B$2/2
+ COUNTIFS('Official Medal Table'!$G:$G,'Each Gender Events'!$A16,'Official Medal Table'!$B:$B,'Each Gender Events'!Q$1,'Official Medal Table'!$D:$D,"Mixed")*'Medal values'!$B$3/2</f>
        <v>0</v>
      </c>
      <c r="R16">
        <f>COUNTIFS('Official Medal Table'!$E:$E,'Each Gender Events'!$A16,'Official Medal Table'!$B:$B,'Each Gender Events'!R$1,'Official Medal Table'!$D:$D,'Each Gender Events'!R$2)*'Medal values'!$B$1
+ COUNTIFS('Official Medal Table'!$F:$F,'Each Gender Events'!$A16,'Official Medal Table'!$B:$B,'Each Gender Events'!R$1,'Official Medal Table'!$D:$D,'Each Gender Events'!R$2)*'Medal values'!$B$2
+ COUNTIFS('Official Medal Table'!$G:$G,'Each Gender Events'!$A16,'Official Medal Table'!$B:$B,'Each Gender Events'!R$1,'Official Medal Table'!$D:$D,'Each Gender Events'!R$2)*'Medal values'!$B$3
+ COUNTIFS('Official Medal Table'!$E:$E,'Each Gender Events'!$A16,'Official Medal Table'!$B:$B,'Each Gender Events'!R$1,'Official Medal Table'!$D:$D,"Mixed")*'Medal values'!$B$1/2
+ COUNTIFS('Official Medal Table'!$F:$F,'Each Gender Events'!$A16,'Official Medal Table'!$B:$B,'Each Gender Events'!R$1,'Official Medal Table'!$D:$D,"Mixed")*'Medal values'!$B$2/2
+ COUNTIFS('Official Medal Table'!$G:$G,'Each Gender Events'!$A16,'Official Medal Table'!$B:$B,'Each Gender Events'!R$1,'Official Medal Table'!$D:$D,"Mixed")*'Medal values'!$B$3/2</f>
        <v>0</v>
      </c>
      <c r="S16">
        <f>COUNTIFS('Official Medal Table'!$E:$E,'Each Gender Events'!$A16,'Official Medal Table'!$B:$B,'Each Gender Events'!S$1,'Official Medal Table'!$D:$D,'Each Gender Events'!S$2)*'Medal values'!$B$1
+ COUNTIFS('Official Medal Table'!$F:$F,'Each Gender Events'!$A16,'Official Medal Table'!$B:$B,'Each Gender Events'!S$1,'Official Medal Table'!$D:$D,'Each Gender Events'!S$2)*'Medal values'!$B$2
+ COUNTIFS('Official Medal Table'!$G:$G,'Each Gender Events'!$A16,'Official Medal Table'!$B:$B,'Each Gender Events'!S$1,'Official Medal Table'!$D:$D,'Each Gender Events'!S$2)*'Medal values'!$B$3
+ COUNTIFS('Official Medal Table'!$E:$E,'Each Gender Events'!$A16,'Official Medal Table'!$B:$B,'Each Gender Events'!S$1,'Official Medal Table'!$D:$D,"Mixed")*'Medal values'!$B$1/2
+ COUNTIFS('Official Medal Table'!$F:$F,'Each Gender Events'!$A16,'Official Medal Table'!$B:$B,'Each Gender Events'!S$1,'Official Medal Table'!$D:$D,"Mixed")*'Medal values'!$B$2/2
+ COUNTIFS('Official Medal Table'!$G:$G,'Each Gender Events'!$A16,'Official Medal Table'!$B:$B,'Each Gender Events'!S$1,'Official Medal Table'!$D:$D,"Mixed")*'Medal values'!$B$3/2</f>
        <v>0</v>
      </c>
      <c r="T16">
        <f>COUNTIFS('Official Medal Table'!$E:$E,'Each Gender Events'!$A16,'Official Medal Table'!$B:$B,'Each Gender Events'!T$1,'Official Medal Table'!$D:$D,'Each Gender Events'!T$2)*'Medal values'!$B$1
+ COUNTIFS('Official Medal Table'!$F:$F,'Each Gender Events'!$A16,'Official Medal Table'!$B:$B,'Each Gender Events'!T$1,'Official Medal Table'!$D:$D,'Each Gender Events'!T$2)*'Medal values'!$B$2
+ COUNTIFS('Official Medal Table'!$G:$G,'Each Gender Events'!$A16,'Official Medal Table'!$B:$B,'Each Gender Events'!T$1,'Official Medal Table'!$D:$D,'Each Gender Events'!T$2)*'Medal values'!$B$3
+ COUNTIFS('Official Medal Table'!$E:$E,'Each Gender Events'!$A16,'Official Medal Table'!$B:$B,'Each Gender Events'!T$1,'Official Medal Table'!$D:$D,"Mixed")*'Medal values'!$B$1/2
+ COUNTIFS('Official Medal Table'!$F:$F,'Each Gender Events'!$A16,'Official Medal Table'!$B:$B,'Each Gender Events'!T$1,'Official Medal Table'!$D:$D,"Mixed")*'Medal values'!$B$2/2
+ COUNTIFS('Official Medal Table'!$G:$G,'Each Gender Events'!$A16,'Official Medal Table'!$B:$B,'Each Gender Events'!T$1,'Official Medal Table'!$D:$D,"Mixed")*'Medal values'!$B$3/2</f>
        <v>0</v>
      </c>
      <c r="U16">
        <f>COUNTIFS('Official Medal Table'!$E:$E,'Each Gender Events'!$A16,'Official Medal Table'!$B:$B,'Each Gender Events'!U$1,'Official Medal Table'!$D:$D,'Each Gender Events'!U$2)*'Medal values'!$B$1
+ COUNTIFS('Official Medal Table'!$F:$F,'Each Gender Events'!$A16,'Official Medal Table'!$B:$B,'Each Gender Events'!U$1,'Official Medal Table'!$D:$D,'Each Gender Events'!U$2)*'Medal values'!$B$2
+ COUNTIFS('Official Medal Table'!$G:$G,'Each Gender Events'!$A16,'Official Medal Table'!$B:$B,'Each Gender Events'!U$1,'Official Medal Table'!$D:$D,'Each Gender Events'!U$2)*'Medal values'!$B$3
+ COUNTIFS('Official Medal Table'!$E:$E,'Each Gender Events'!$A16,'Official Medal Table'!$B:$B,'Each Gender Events'!U$1,'Official Medal Table'!$D:$D,"Mixed")*'Medal values'!$B$1/2
+ COUNTIFS('Official Medal Table'!$F:$F,'Each Gender Events'!$A16,'Official Medal Table'!$B:$B,'Each Gender Events'!U$1,'Official Medal Table'!$D:$D,"Mixed")*'Medal values'!$B$2/2
+ COUNTIFS('Official Medal Table'!$G:$G,'Each Gender Events'!$A16,'Official Medal Table'!$B:$B,'Each Gender Events'!U$1,'Official Medal Table'!$D:$D,"Mixed")*'Medal values'!$B$3/2</f>
        <v>0</v>
      </c>
      <c r="V16">
        <f>COUNTIFS('Official Medal Table'!$E:$E,'Each Gender Events'!$A16,'Official Medal Table'!$B:$B,'Each Gender Events'!V$1,'Official Medal Table'!$D:$D,'Each Gender Events'!V$2)*'Medal values'!$B$1
+ COUNTIFS('Official Medal Table'!$F:$F,'Each Gender Events'!$A16,'Official Medal Table'!$B:$B,'Each Gender Events'!V$1,'Official Medal Table'!$D:$D,'Each Gender Events'!V$2)*'Medal values'!$B$2
+ COUNTIFS('Official Medal Table'!$G:$G,'Each Gender Events'!$A16,'Official Medal Table'!$B:$B,'Each Gender Events'!V$1,'Official Medal Table'!$D:$D,'Each Gender Events'!V$2)*'Medal values'!$B$3
+ COUNTIFS('Official Medal Table'!$E:$E,'Each Gender Events'!$A16,'Official Medal Table'!$B:$B,'Each Gender Events'!V$1,'Official Medal Table'!$D:$D,"Mixed")*'Medal values'!$B$1/2
+ COUNTIFS('Official Medal Table'!$F:$F,'Each Gender Events'!$A16,'Official Medal Table'!$B:$B,'Each Gender Events'!V$1,'Official Medal Table'!$D:$D,"Mixed")*'Medal values'!$B$2/2
+ COUNTIFS('Official Medal Table'!$G:$G,'Each Gender Events'!$A16,'Official Medal Table'!$B:$B,'Each Gender Events'!V$1,'Official Medal Table'!$D:$D,"Mixed")*'Medal values'!$B$3/2</f>
        <v>0</v>
      </c>
      <c r="W16">
        <f>COUNTIFS('Official Medal Table'!$E:$E,'Each Gender Events'!$A16,'Official Medal Table'!$B:$B,'Each Gender Events'!W$1,'Official Medal Table'!$D:$D,'Each Gender Events'!W$2)*'Medal values'!$B$1
+ COUNTIFS('Official Medal Table'!$F:$F,'Each Gender Events'!$A16,'Official Medal Table'!$B:$B,'Each Gender Events'!W$1,'Official Medal Table'!$D:$D,'Each Gender Events'!W$2)*'Medal values'!$B$2
+ COUNTIFS('Official Medal Table'!$G:$G,'Each Gender Events'!$A16,'Official Medal Table'!$B:$B,'Each Gender Events'!W$1,'Official Medal Table'!$D:$D,'Each Gender Events'!W$2)*'Medal values'!$B$3
+ COUNTIFS('Official Medal Table'!$E:$E,'Each Gender Events'!$A16,'Official Medal Table'!$B:$B,'Each Gender Events'!W$1,'Official Medal Table'!$D:$D,"Mixed")*'Medal values'!$B$1/2
+ COUNTIFS('Official Medal Table'!$F:$F,'Each Gender Events'!$A16,'Official Medal Table'!$B:$B,'Each Gender Events'!W$1,'Official Medal Table'!$D:$D,"Mixed")*'Medal values'!$B$2/2
+ COUNTIFS('Official Medal Table'!$G:$G,'Each Gender Events'!$A16,'Official Medal Table'!$B:$B,'Each Gender Events'!W$1,'Official Medal Table'!$D:$D,"Mixed")*'Medal values'!$B$3/2</f>
        <v>0</v>
      </c>
      <c r="X16">
        <f>COUNTIFS('Official Medal Table'!$E:$E,'Each Gender Events'!$A16,'Official Medal Table'!$B:$B,'Each Gender Events'!X$1,'Official Medal Table'!$D:$D,'Each Gender Events'!X$2)*'Medal values'!$B$1
+ COUNTIFS('Official Medal Table'!$F:$F,'Each Gender Events'!$A16,'Official Medal Table'!$B:$B,'Each Gender Events'!X$1,'Official Medal Table'!$D:$D,'Each Gender Events'!X$2)*'Medal values'!$B$2
+ COUNTIFS('Official Medal Table'!$G:$G,'Each Gender Events'!$A16,'Official Medal Table'!$B:$B,'Each Gender Events'!X$1,'Official Medal Table'!$D:$D,'Each Gender Events'!X$2)*'Medal values'!$B$3
+ COUNTIFS('Official Medal Table'!$E:$E,'Each Gender Events'!$A16,'Official Medal Table'!$B:$B,'Each Gender Events'!X$1,'Official Medal Table'!$D:$D,"Mixed")*'Medal values'!$B$1/2
+ COUNTIFS('Official Medal Table'!$F:$F,'Each Gender Events'!$A16,'Official Medal Table'!$B:$B,'Each Gender Events'!X$1,'Official Medal Table'!$D:$D,"Mixed")*'Medal values'!$B$2/2
+ COUNTIFS('Official Medal Table'!$G:$G,'Each Gender Events'!$A16,'Official Medal Table'!$B:$B,'Each Gender Events'!X$1,'Official Medal Table'!$D:$D,"Mixed")*'Medal values'!$B$3/2</f>
        <v>0</v>
      </c>
      <c r="Y16">
        <f>COUNTIFS('Official Medal Table'!$E:$E,'Each Gender Events'!$A16,'Official Medal Table'!$B:$B,'Each Gender Events'!Y$1,'Official Medal Table'!$D:$D,'Each Gender Events'!Y$2)*'Medal values'!$B$1
+ COUNTIFS('Official Medal Table'!$F:$F,'Each Gender Events'!$A16,'Official Medal Table'!$B:$B,'Each Gender Events'!Y$1,'Official Medal Table'!$D:$D,'Each Gender Events'!Y$2)*'Medal values'!$B$2
+ COUNTIFS('Official Medal Table'!$G:$G,'Each Gender Events'!$A16,'Official Medal Table'!$B:$B,'Each Gender Events'!Y$1,'Official Medal Table'!$D:$D,'Each Gender Events'!Y$2)*'Medal values'!$B$3
+ COUNTIFS('Official Medal Table'!$E:$E,'Each Gender Events'!$A16,'Official Medal Table'!$B:$B,'Each Gender Events'!Y$1,'Official Medal Table'!$D:$D,"Mixed")*'Medal values'!$B$1/2
+ COUNTIFS('Official Medal Table'!$F:$F,'Each Gender Events'!$A16,'Official Medal Table'!$B:$B,'Each Gender Events'!Y$1,'Official Medal Table'!$D:$D,"Mixed")*'Medal values'!$B$2/2
+ COUNTIFS('Official Medal Table'!$G:$G,'Each Gender Events'!$A16,'Official Medal Table'!$B:$B,'Each Gender Events'!Y$1,'Official Medal Table'!$D:$D,"Mixed")*'Medal values'!$B$3/2</f>
        <v>0</v>
      </c>
      <c r="Z16">
        <f>COUNTIFS('Official Medal Table'!$E:$E,'Each Gender Events'!$A16,'Official Medal Table'!$B:$B,'Each Gender Events'!Z$1,'Official Medal Table'!$D:$D,'Each Gender Events'!Z$2)*'Medal values'!$B$1
+ COUNTIFS('Official Medal Table'!$F:$F,'Each Gender Events'!$A16,'Official Medal Table'!$B:$B,'Each Gender Events'!Z$1,'Official Medal Table'!$D:$D,'Each Gender Events'!Z$2)*'Medal values'!$B$2
+ COUNTIFS('Official Medal Table'!$G:$G,'Each Gender Events'!$A16,'Official Medal Table'!$B:$B,'Each Gender Events'!Z$1,'Official Medal Table'!$D:$D,'Each Gender Events'!Z$2)*'Medal values'!$B$3
+ COUNTIFS('Official Medal Table'!$E:$E,'Each Gender Events'!$A16,'Official Medal Table'!$B:$B,'Each Gender Events'!Z$1,'Official Medal Table'!$D:$D,"Mixed")*'Medal values'!$B$1/2
+ COUNTIFS('Official Medal Table'!$F:$F,'Each Gender Events'!$A16,'Official Medal Table'!$B:$B,'Each Gender Events'!Z$1,'Official Medal Table'!$D:$D,"Mixed")*'Medal values'!$B$2/2
+ COUNTIFS('Official Medal Table'!$G:$G,'Each Gender Events'!$A16,'Official Medal Table'!$B:$B,'Each Gender Events'!Z$1,'Official Medal Table'!$D:$D,"Mixed")*'Medal values'!$B$3/2</f>
        <v>0</v>
      </c>
      <c r="AA16">
        <f>COUNTIFS('Official Medal Table'!$E:$E,'Each Gender Events'!$A16,'Official Medal Table'!$B:$B,'Each Gender Events'!AA$1,'Official Medal Table'!$D:$D,'Each Gender Events'!AA$2)*'Medal values'!$B$1
+ COUNTIFS('Official Medal Table'!$F:$F,'Each Gender Events'!$A16,'Official Medal Table'!$B:$B,'Each Gender Events'!AA$1,'Official Medal Table'!$D:$D,'Each Gender Events'!AA$2)*'Medal values'!$B$2
+ COUNTIFS('Official Medal Table'!$G:$G,'Each Gender Events'!$A16,'Official Medal Table'!$B:$B,'Each Gender Events'!AA$1,'Official Medal Table'!$D:$D,'Each Gender Events'!AA$2)*'Medal values'!$B$3
+ COUNTIFS('Official Medal Table'!$E:$E,'Each Gender Events'!$A16,'Official Medal Table'!$B:$B,'Each Gender Events'!AA$1,'Official Medal Table'!$D:$D,"Mixed")*'Medal values'!$B$1/2
+ COUNTIFS('Official Medal Table'!$F:$F,'Each Gender Events'!$A16,'Official Medal Table'!$B:$B,'Each Gender Events'!AA$1,'Official Medal Table'!$D:$D,"Mixed")*'Medal values'!$B$2/2
+ COUNTIFS('Official Medal Table'!$G:$G,'Each Gender Events'!$A16,'Official Medal Table'!$B:$B,'Each Gender Events'!AA$1,'Official Medal Table'!$D:$D,"Mixed")*'Medal values'!$B$3/2</f>
        <v>0.5</v>
      </c>
      <c r="AB16">
        <f>COUNTIFS('Official Medal Table'!$E:$E,'Each Gender Events'!$A16,'Official Medal Table'!$B:$B,'Each Gender Events'!AB$1,'Official Medal Table'!$D:$D,'Each Gender Events'!AB$2)*'Medal values'!$B$1
+ COUNTIFS('Official Medal Table'!$F:$F,'Each Gender Events'!$A16,'Official Medal Table'!$B:$B,'Each Gender Events'!AB$1,'Official Medal Table'!$D:$D,'Each Gender Events'!AB$2)*'Medal values'!$B$2
+ COUNTIFS('Official Medal Table'!$G:$G,'Each Gender Events'!$A16,'Official Medal Table'!$B:$B,'Each Gender Events'!AB$1,'Official Medal Table'!$D:$D,'Each Gender Events'!AB$2)*'Medal values'!$B$3
+ COUNTIFS('Official Medal Table'!$E:$E,'Each Gender Events'!$A16,'Official Medal Table'!$B:$B,'Each Gender Events'!AB$1,'Official Medal Table'!$D:$D,"Mixed")*'Medal values'!$B$1/2
+ COUNTIFS('Official Medal Table'!$F:$F,'Each Gender Events'!$A16,'Official Medal Table'!$B:$B,'Each Gender Events'!AB$1,'Official Medal Table'!$D:$D,"Mixed")*'Medal values'!$B$2/2
+ COUNTIFS('Official Medal Table'!$G:$G,'Each Gender Events'!$A16,'Official Medal Table'!$B:$B,'Each Gender Events'!AB$1,'Official Medal Table'!$D:$D,"Mixed")*'Medal values'!$B$3/2</f>
        <v>1.5</v>
      </c>
      <c r="AC16">
        <f>COUNTIFS('Official Medal Table'!$E:$E,'Each Gender Events'!$A16,'Official Medal Table'!$B:$B,'Each Gender Events'!AC$1,'Official Medal Table'!$D:$D,'Each Gender Events'!AC$2)*'Medal values'!$B$1
+ COUNTIFS('Official Medal Table'!$F:$F,'Each Gender Events'!$A16,'Official Medal Table'!$B:$B,'Each Gender Events'!AC$1,'Official Medal Table'!$D:$D,'Each Gender Events'!AC$2)*'Medal values'!$B$2
+ COUNTIFS('Official Medal Table'!$G:$G,'Each Gender Events'!$A16,'Official Medal Table'!$B:$B,'Each Gender Events'!AC$1,'Official Medal Table'!$D:$D,'Each Gender Events'!AC$2)*'Medal values'!$B$3
+ COUNTIFS('Official Medal Table'!$E:$E,'Each Gender Events'!$A16,'Official Medal Table'!$B:$B,'Each Gender Events'!AC$1,'Official Medal Table'!$D:$D,"Mixed")*'Medal values'!$B$1/2
+ COUNTIFS('Official Medal Table'!$F:$F,'Each Gender Events'!$A16,'Official Medal Table'!$B:$B,'Each Gender Events'!AC$1,'Official Medal Table'!$D:$D,"Mixed")*'Medal values'!$B$2/2
+ COUNTIFS('Official Medal Table'!$G:$G,'Each Gender Events'!$A16,'Official Medal Table'!$B:$B,'Each Gender Events'!AC$1,'Official Medal Table'!$D:$D,"Mixed")*'Medal values'!$B$3/2</f>
        <v>4.5009999999999994</v>
      </c>
      <c r="AD16">
        <f>COUNTIFS('Official Medal Table'!$E:$E,'Each Gender Events'!$A16,'Official Medal Table'!$B:$B,'Each Gender Events'!AD$1,'Official Medal Table'!$D:$D,'Each Gender Events'!AD$2)*'Medal values'!$B$1
+ COUNTIFS('Official Medal Table'!$F:$F,'Each Gender Events'!$A16,'Official Medal Table'!$B:$B,'Each Gender Events'!AD$1,'Official Medal Table'!$D:$D,'Each Gender Events'!AD$2)*'Medal values'!$B$2
+ COUNTIFS('Official Medal Table'!$G:$G,'Each Gender Events'!$A16,'Official Medal Table'!$B:$B,'Each Gender Events'!AD$1,'Official Medal Table'!$D:$D,'Each Gender Events'!AD$2)*'Medal values'!$B$3
+ COUNTIFS('Official Medal Table'!$E:$E,'Each Gender Events'!$A16,'Official Medal Table'!$B:$B,'Each Gender Events'!AD$1,'Official Medal Table'!$D:$D,"Mixed")*'Medal values'!$B$1/2
+ COUNTIFS('Official Medal Table'!$F:$F,'Each Gender Events'!$A16,'Official Medal Table'!$B:$B,'Each Gender Events'!AD$1,'Official Medal Table'!$D:$D,"Mixed")*'Medal values'!$B$2/2
+ COUNTIFS('Official Medal Table'!$G:$G,'Each Gender Events'!$A16,'Official Medal Table'!$B:$B,'Each Gender Events'!AD$1,'Official Medal Table'!$D:$D,"Mixed")*'Medal values'!$B$3/2</f>
        <v>0</v>
      </c>
      <c r="AE16">
        <f>COUNTIFS('Official Medal Table'!$E:$E,'Each Gender Events'!$A16,'Official Medal Table'!$B:$B,'Each Gender Events'!AE$1,'Official Medal Table'!$D:$D,'Each Gender Events'!AE$2)*'Medal values'!$B$1
+ COUNTIFS('Official Medal Table'!$F:$F,'Each Gender Events'!$A16,'Official Medal Table'!$B:$B,'Each Gender Events'!AE$1,'Official Medal Table'!$D:$D,'Each Gender Events'!AE$2)*'Medal values'!$B$2
+ COUNTIFS('Official Medal Table'!$G:$G,'Each Gender Events'!$A16,'Official Medal Table'!$B:$B,'Each Gender Events'!AE$1,'Official Medal Table'!$D:$D,'Each Gender Events'!AE$2)*'Medal values'!$B$3
+ COUNTIFS('Official Medal Table'!$E:$E,'Each Gender Events'!$A16,'Official Medal Table'!$B:$B,'Each Gender Events'!AE$1,'Official Medal Table'!$D:$D,"Mixed")*'Medal values'!$B$1/2
+ COUNTIFS('Official Medal Table'!$F:$F,'Each Gender Events'!$A16,'Official Medal Table'!$B:$B,'Each Gender Events'!AE$1,'Official Medal Table'!$D:$D,"Mixed")*'Medal values'!$B$2/2
+ COUNTIFS('Official Medal Table'!$G:$G,'Each Gender Events'!$A16,'Official Medal Table'!$B:$B,'Each Gender Events'!AE$1,'Official Medal Table'!$D:$D,"Mixed")*'Medal values'!$B$3/2</f>
        <v>0</v>
      </c>
      <c r="AF16">
        <f>COUNTIFS('Official Medal Table'!$E:$E,'Each Gender Events'!$A16,'Official Medal Table'!$B:$B,'Each Gender Events'!AF$1,'Official Medal Table'!$D:$D,'Each Gender Events'!AF$2)*'Medal values'!$B$1
+ COUNTIFS('Official Medal Table'!$F:$F,'Each Gender Events'!$A16,'Official Medal Table'!$B:$B,'Each Gender Events'!AF$1,'Official Medal Table'!$D:$D,'Each Gender Events'!AF$2)*'Medal values'!$B$2
+ COUNTIFS('Official Medal Table'!$G:$G,'Each Gender Events'!$A16,'Official Medal Table'!$B:$B,'Each Gender Events'!AF$1,'Official Medal Table'!$D:$D,'Each Gender Events'!AF$2)*'Medal values'!$B$3
+ COUNTIFS('Official Medal Table'!$E:$E,'Each Gender Events'!$A16,'Official Medal Table'!$B:$B,'Each Gender Events'!AF$1,'Official Medal Table'!$D:$D,"Mixed")*'Medal values'!$B$1/2
+ COUNTIFS('Official Medal Table'!$F:$F,'Each Gender Events'!$A16,'Official Medal Table'!$B:$B,'Each Gender Events'!AF$1,'Official Medal Table'!$D:$D,"Mixed")*'Medal values'!$B$2/2
+ COUNTIFS('Official Medal Table'!$G:$G,'Each Gender Events'!$A16,'Official Medal Table'!$B:$B,'Each Gender Events'!AF$1,'Official Medal Table'!$D:$D,"Mixed")*'Medal values'!$B$3/2</f>
        <v>0</v>
      </c>
      <c r="AG16">
        <f>COUNTIFS('Official Medal Table'!$E:$E,'Each Gender Events'!$A16,'Official Medal Table'!$B:$B,'Each Gender Events'!AG$1,'Official Medal Table'!$D:$D,'Each Gender Events'!AG$2)*'Medal values'!$B$1
+ COUNTIFS('Official Medal Table'!$F:$F,'Each Gender Events'!$A16,'Official Medal Table'!$B:$B,'Each Gender Events'!AG$1,'Official Medal Table'!$D:$D,'Each Gender Events'!AG$2)*'Medal values'!$B$2
+ COUNTIFS('Official Medal Table'!$G:$G,'Each Gender Events'!$A16,'Official Medal Table'!$B:$B,'Each Gender Events'!AG$1,'Official Medal Table'!$D:$D,'Each Gender Events'!AG$2)*'Medal values'!$B$3
+ COUNTIFS('Official Medal Table'!$E:$E,'Each Gender Events'!$A16,'Official Medal Table'!$B:$B,'Each Gender Events'!AG$1,'Official Medal Table'!$D:$D,"Mixed")*'Medal values'!$B$1/2
+ COUNTIFS('Official Medal Table'!$F:$F,'Each Gender Events'!$A16,'Official Medal Table'!$B:$B,'Each Gender Events'!AG$1,'Official Medal Table'!$D:$D,"Mixed")*'Medal values'!$B$2/2
+ COUNTIFS('Official Medal Table'!$G:$G,'Each Gender Events'!$A16,'Official Medal Table'!$B:$B,'Each Gender Events'!AG$1,'Official Medal Table'!$D:$D,"Mixed")*'Medal values'!$B$3/2</f>
        <v>0</v>
      </c>
      <c r="AH16">
        <f>COUNTIFS('Official Medal Table'!$E:$E,'Each Gender Events'!$A16,'Official Medal Table'!$B:$B,'Each Gender Events'!AH$1,'Official Medal Table'!$D:$D,'Each Gender Events'!AH$2)*'Medal values'!$B$1
+ COUNTIFS('Official Medal Table'!$F:$F,'Each Gender Events'!$A16,'Official Medal Table'!$B:$B,'Each Gender Events'!AH$1,'Official Medal Table'!$D:$D,'Each Gender Events'!AH$2)*'Medal values'!$B$2
+ COUNTIFS('Official Medal Table'!$G:$G,'Each Gender Events'!$A16,'Official Medal Table'!$B:$B,'Each Gender Events'!AH$1,'Official Medal Table'!$D:$D,'Each Gender Events'!AH$2)*'Medal values'!$B$3
+ COUNTIFS('Official Medal Table'!$E:$E,'Each Gender Events'!$A16,'Official Medal Table'!$B:$B,'Each Gender Events'!AH$1,'Official Medal Table'!$D:$D,"Mixed")*'Medal values'!$B$1/2
+ COUNTIFS('Official Medal Table'!$F:$F,'Each Gender Events'!$A16,'Official Medal Table'!$B:$B,'Each Gender Events'!AH$1,'Official Medal Table'!$D:$D,"Mixed")*'Medal values'!$B$2/2
+ COUNTIFS('Official Medal Table'!$G:$G,'Each Gender Events'!$A16,'Official Medal Table'!$B:$B,'Each Gender Events'!AH$1,'Official Medal Table'!$D:$D,"Mixed")*'Medal values'!$B$3/2</f>
        <v>0</v>
      </c>
      <c r="AI16">
        <f>COUNTIFS('Official Medal Table'!$E:$E,'Each Gender Events'!$A16,'Official Medal Table'!$B:$B,'Each Gender Events'!AI$1,'Official Medal Table'!$D:$D,'Each Gender Events'!AI$2)*'Medal values'!$B$1
+ COUNTIFS('Official Medal Table'!$F:$F,'Each Gender Events'!$A16,'Official Medal Table'!$B:$B,'Each Gender Events'!AI$1,'Official Medal Table'!$D:$D,'Each Gender Events'!AI$2)*'Medal values'!$B$2
+ COUNTIFS('Official Medal Table'!$G:$G,'Each Gender Events'!$A16,'Official Medal Table'!$B:$B,'Each Gender Events'!AI$1,'Official Medal Table'!$D:$D,'Each Gender Events'!AI$2)*'Medal values'!$B$3
+ COUNTIFS('Official Medal Table'!$E:$E,'Each Gender Events'!$A16,'Official Medal Table'!$B:$B,'Each Gender Events'!AI$1,'Official Medal Table'!$D:$D,"Mixed")*'Medal values'!$B$1/2
+ COUNTIFS('Official Medal Table'!$F:$F,'Each Gender Events'!$A16,'Official Medal Table'!$B:$B,'Each Gender Events'!AI$1,'Official Medal Table'!$D:$D,"Mixed")*'Medal values'!$B$2/2
+ COUNTIFS('Official Medal Table'!$G:$G,'Each Gender Events'!$A16,'Official Medal Table'!$B:$B,'Each Gender Events'!AI$1,'Official Medal Table'!$D:$D,"Mixed")*'Medal values'!$B$3/2</f>
        <v>0</v>
      </c>
      <c r="AJ16">
        <f>COUNTIFS('Official Medal Table'!$E:$E,'Each Gender Events'!$A16,'Official Medal Table'!$B:$B,'Each Gender Events'!AJ$1,'Official Medal Table'!$D:$D,'Each Gender Events'!AJ$2)*'Medal values'!$B$1
+ COUNTIFS('Official Medal Table'!$F:$F,'Each Gender Events'!$A16,'Official Medal Table'!$B:$B,'Each Gender Events'!AJ$1,'Official Medal Table'!$D:$D,'Each Gender Events'!AJ$2)*'Medal values'!$B$2
+ COUNTIFS('Official Medal Table'!$G:$G,'Each Gender Events'!$A16,'Official Medal Table'!$B:$B,'Each Gender Events'!AJ$1,'Official Medal Table'!$D:$D,'Each Gender Events'!AJ$2)*'Medal values'!$B$3
+ COUNTIFS('Official Medal Table'!$E:$E,'Each Gender Events'!$A16,'Official Medal Table'!$B:$B,'Each Gender Events'!AJ$1,'Official Medal Table'!$D:$D,"Mixed")*'Medal values'!$B$1/2
+ COUNTIFS('Official Medal Table'!$F:$F,'Each Gender Events'!$A16,'Official Medal Table'!$B:$B,'Each Gender Events'!AJ$1,'Official Medal Table'!$D:$D,"Mixed")*'Medal values'!$B$2/2
+ COUNTIFS('Official Medal Table'!$G:$G,'Each Gender Events'!$A16,'Official Medal Table'!$B:$B,'Each Gender Events'!AJ$1,'Official Medal Table'!$D:$D,"Mixed")*'Medal values'!$B$3/2</f>
        <v>0</v>
      </c>
      <c r="AK16">
        <f>COUNTIFS('Official Medal Table'!$E:$E,'Each Gender Events'!$A16,'Official Medal Table'!$B:$B,'Each Gender Events'!AK$1,'Official Medal Table'!$D:$D,'Each Gender Events'!AK$2)*'Medal values'!$B$1
+ COUNTIFS('Official Medal Table'!$F:$F,'Each Gender Events'!$A16,'Official Medal Table'!$B:$B,'Each Gender Events'!AK$1,'Official Medal Table'!$D:$D,'Each Gender Events'!AK$2)*'Medal values'!$B$2
+ COUNTIFS('Official Medal Table'!$G:$G,'Each Gender Events'!$A16,'Official Medal Table'!$B:$B,'Each Gender Events'!AK$1,'Official Medal Table'!$D:$D,'Each Gender Events'!AK$2)*'Medal values'!$B$3
+ COUNTIFS('Official Medal Table'!$E:$E,'Each Gender Events'!$A16,'Official Medal Table'!$B:$B,'Each Gender Events'!AK$1,'Official Medal Table'!$D:$D,"Mixed")*'Medal values'!$B$1/2
+ COUNTIFS('Official Medal Table'!$F:$F,'Each Gender Events'!$A16,'Official Medal Table'!$B:$B,'Each Gender Events'!AK$1,'Official Medal Table'!$D:$D,"Mixed")*'Medal values'!$B$2/2
+ COUNTIFS('Official Medal Table'!$G:$G,'Each Gender Events'!$A16,'Official Medal Table'!$B:$B,'Each Gender Events'!AK$1,'Official Medal Table'!$D:$D,"Mixed")*'Medal values'!$B$3/2</f>
        <v>0</v>
      </c>
      <c r="AL16">
        <f>COUNTIFS('Official Medal Table'!$E:$E,'Each Gender Events'!$A16,'Official Medal Table'!$B:$B,'Each Gender Events'!AL$1,'Official Medal Table'!$D:$D,'Each Gender Events'!AL$2)*'Medal values'!$B$1
+ COUNTIFS('Official Medal Table'!$F:$F,'Each Gender Events'!$A16,'Official Medal Table'!$B:$B,'Each Gender Events'!AL$1,'Official Medal Table'!$D:$D,'Each Gender Events'!AL$2)*'Medal values'!$B$2
+ COUNTIFS('Official Medal Table'!$G:$G,'Each Gender Events'!$A16,'Official Medal Table'!$B:$B,'Each Gender Events'!AL$1,'Official Medal Table'!$D:$D,'Each Gender Events'!AL$2)*'Medal values'!$B$3
+ COUNTIFS('Official Medal Table'!$E:$E,'Each Gender Events'!$A16,'Official Medal Table'!$B:$B,'Each Gender Events'!AL$1,'Official Medal Table'!$D:$D,"Mixed")*'Medal values'!$B$1/2
+ COUNTIFS('Official Medal Table'!$F:$F,'Each Gender Events'!$A16,'Official Medal Table'!$B:$B,'Each Gender Events'!AL$1,'Official Medal Table'!$D:$D,"Mixed")*'Medal values'!$B$2/2
+ COUNTIFS('Official Medal Table'!$G:$G,'Each Gender Events'!$A16,'Official Medal Table'!$B:$B,'Each Gender Events'!AL$1,'Official Medal Table'!$D:$D,"Mixed")*'Medal values'!$B$3/2</f>
        <v>0</v>
      </c>
      <c r="AM16">
        <f>COUNTIFS('Official Medal Table'!$E:$E,'Each Gender Events'!$A16,'Official Medal Table'!$B:$B,'Each Gender Events'!AM$1,'Official Medal Table'!$D:$D,'Each Gender Events'!AM$2)*'Medal values'!$B$1
+ COUNTIFS('Official Medal Table'!$F:$F,'Each Gender Events'!$A16,'Official Medal Table'!$B:$B,'Each Gender Events'!AM$1,'Official Medal Table'!$D:$D,'Each Gender Events'!AM$2)*'Medal values'!$B$2
+ COUNTIFS('Official Medal Table'!$G:$G,'Each Gender Events'!$A16,'Official Medal Table'!$B:$B,'Each Gender Events'!AM$1,'Official Medal Table'!$D:$D,'Each Gender Events'!AM$2)*'Medal values'!$B$3
+ COUNTIFS('Official Medal Table'!$E:$E,'Each Gender Events'!$A16,'Official Medal Table'!$B:$B,'Each Gender Events'!AM$1,'Official Medal Table'!$D:$D,"Mixed")*'Medal values'!$B$1/2
+ COUNTIFS('Official Medal Table'!$F:$F,'Each Gender Events'!$A16,'Official Medal Table'!$B:$B,'Each Gender Events'!AM$1,'Official Medal Table'!$D:$D,"Mixed")*'Medal values'!$B$2/2
+ COUNTIFS('Official Medal Table'!$G:$G,'Each Gender Events'!$A16,'Official Medal Table'!$B:$B,'Each Gender Events'!AM$1,'Official Medal Table'!$D:$D,"Mixed")*'Medal values'!$B$3/2</f>
        <v>0</v>
      </c>
    </row>
    <row r="17" spans="1:39" x14ac:dyDescent="0.3">
      <c r="A17" t="str">
        <f>Countries!A15</f>
        <v>ITA</v>
      </c>
      <c r="B17">
        <f>COUNTIFS('Official Medal Table'!$E:$E,'Each Gender Events'!$A17,'Official Medal Table'!$B:$B,'Each Gender Events'!B$1,'Official Medal Table'!$D:$D,'Each Gender Events'!B$2)*'Medal values'!$B$1
+ COUNTIFS('Official Medal Table'!$F:$F,'Each Gender Events'!$A17,'Official Medal Table'!$B:$B,'Each Gender Events'!B$1,'Official Medal Table'!$D:$D,'Each Gender Events'!B$2)*'Medal values'!$B$2
+ COUNTIFS('Official Medal Table'!$G:$G,'Each Gender Events'!$A17,'Official Medal Table'!$B:$B,'Each Gender Events'!B$1,'Official Medal Table'!$D:$D,'Each Gender Events'!B$2)*'Medal values'!$B$3
+ COUNTIFS('Official Medal Table'!$E:$E,'Each Gender Events'!$A17,'Official Medal Table'!$B:$B,'Each Gender Events'!B$1,'Official Medal Table'!$D:$D,"Mixed")*'Medal values'!$B$1/2
+ COUNTIFS('Official Medal Table'!$F:$F,'Each Gender Events'!$A17,'Official Medal Table'!$B:$B,'Each Gender Events'!B$1,'Official Medal Table'!$D:$D,"Mixed")*'Medal values'!$B$2/2
+ COUNTIFS('Official Medal Table'!$G:$G,'Each Gender Events'!$A17,'Official Medal Table'!$B:$B,'Each Gender Events'!B$1,'Official Medal Table'!$D:$D,"Mixed")*'Medal values'!$B$3/2</f>
        <v>0</v>
      </c>
      <c r="C17">
        <f>COUNTIFS('Official Medal Table'!$E:$E,'Each Gender Events'!$A17,'Official Medal Table'!$B:$B,'Each Gender Events'!C$1,'Official Medal Table'!$D:$D,'Each Gender Events'!C$2)*'Medal values'!$B$1
+ COUNTIFS('Official Medal Table'!$F:$F,'Each Gender Events'!$A17,'Official Medal Table'!$B:$B,'Each Gender Events'!C$1,'Official Medal Table'!$D:$D,'Each Gender Events'!C$2)*'Medal values'!$B$2
+ COUNTIFS('Official Medal Table'!$G:$G,'Each Gender Events'!$A17,'Official Medal Table'!$B:$B,'Each Gender Events'!C$1,'Official Medal Table'!$D:$D,'Each Gender Events'!C$2)*'Medal values'!$B$3
+ COUNTIFS('Official Medal Table'!$E:$E,'Each Gender Events'!$A17,'Official Medal Table'!$B:$B,'Each Gender Events'!C$1,'Official Medal Table'!$D:$D,"Mixed")*'Medal values'!$B$1/2
+ COUNTIFS('Official Medal Table'!$F:$F,'Each Gender Events'!$A17,'Official Medal Table'!$B:$B,'Each Gender Events'!C$1,'Official Medal Table'!$D:$D,"Mixed")*'Medal values'!$B$2/2
+ COUNTIFS('Official Medal Table'!$G:$G,'Each Gender Events'!$A17,'Official Medal Table'!$B:$B,'Each Gender Events'!C$1,'Official Medal Table'!$D:$D,"Mixed")*'Medal values'!$B$3/2</f>
        <v>0</v>
      </c>
      <c r="D17">
        <f>COUNTIFS('Official Medal Table'!$E:$E,'Each Gender Events'!$A17,'Official Medal Table'!$B:$B,'Each Gender Events'!D$1,'Official Medal Table'!$D:$D,'Each Gender Events'!D$2)*'Medal values'!$B$1
+ COUNTIFS('Official Medal Table'!$F:$F,'Each Gender Events'!$A17,'Official Medal Table'!$B:$B,'Each Gender Events'!D$1,'Official Medal Table'!$D:$D,'Each Gender Events'!D$2)*'Medal values'!$B$2
+ COUNTIFS('Official Medal Table'!$G:$G,'Each Gender Events'!$A17,'Official Medal Table'!$B:$B,'Each Gender Events'!D$1,'Official Medal Table'!$D:$D,'Each Gender Events'!D$2)*'Medal values'!$B$3
+ COUNTIFS('Official Medal Table'!$E:$E,'Each Gender Events'!$A17,'Official Medal Table'!$B:$B,'Each Gender Events'!D$1,'Official Medal Table'!$D:$D,"Mixed")*'Medal values'!$B$1/2
+ COUNTIFS('Official Medal Table'!$F:$F,'Each Gender Events'!$A17,'Official Medal Table'!$B:$B,'Each Gender Events'!D$1,'Official Medal Table'!$D:$D,"Mixed")*'Medal values'!$B$2/2
+ COUNTIFS('Official Medal Table'!$G:$G,'Each Gender Events'!$A17,'Official Medal Table'!$B:$B,'Each Gender Events'!D$1,'Official Medal Table'!$D:$D,"Mixed")*'Medal values'!$B$3/2</f>
        <v>6.0000020000000003</v>
      </c>
      <c r="E17">
        <f>COUNTIFS('Official Medal Table'!$E:$E,'Each Gender Events'!$A17,'Official Medal Table'!$B:$B,'Each Gender Events'!E$1,'Official Medal Table'!$D:$D,'Each Gender Events'!E$2)*'Medal values'!$B$1
+ COUNTIFS('Official Medal Table'!$F:$F,'Each Gender Events'!$A17,'Official Medal Table'!$B:$B,'Each Gender Events'!E$1,'Official Medal Table'!$D:$D,'Each Gender Events'!E$2)*'Medal values'!$B$2
+ COUNTIFS('Official Medal Table'!$G:$G,'Each Gender Events'!$A17,'Official Medal Table'!$B:$B,'Each Gender Events'!E$1,'Official Medal Table'!$D:$D,'Each Gender Events'!E$2)*'Medal values'!$B$3
+ COUNTIFS('Official Medal Table'!$E:$E,'Each Gender Events'!$A17,'Official Medal Table'!$B:$B,'Each Gender Events'!E$1,'Official Medal Table'!$D:$D,"Mixed")*'Medal values'!$B$1/2
+ COUNTIFS('Official Medal Table'!$F:$F,'Each Gender Events'!$A17,'Official Medal Table'!$B:$B,'Each Gender Events'!E$1,'Official Medal Table'!$D:$D,"Mixed")*'Medal values'!$B$2/2
+ COUNTIFS('Official Medal Table'!$G:$G,'Each Gender Events'!$A17,'Official Medal Table'!$B:$B,'Each Gender Events'!E$1,'Official Medal Table'!$D:$D,"Mixed")*'Medal values'!$B$3/2</f>
        <v>1</v>
      </c>
      <c r="F17">
        <f>COUNTIFS('Official Medal Table'!$E:$E,'Each Gender Events'!$A17,'Official Medal Table'!$B:$B,'Each Gender Events'!F$1,'Official Medal Table'!$D:$D,'Each Gender Events'!F$2)*'Medal values'!$B$1
+ COUNTIFS('Official Medal Table'!$F:$F,'Each Gender Events'!$A17,'Official Medal Table'!$B:$B,'Each Gender Events'!F$1,'Official Medal Table'!$D:$D,'Each Gender Events'!F$2)*'Medal values'!$B$2
+ COUNTIFS('Official Medal Table'!$G:$G,'Each Gender Events'!$A17,'Official Medal Table'!$B:$B,'Each Gender Events'!F$1,'Official Medal Table'!$D:$D,'Each Gender Events'!F$2)*'Medal values'!$B$3
+ COUNTIFS('Official Medal Table'!$E:$E,'Each Gender Events'!$A17,'Official Medal Table'!$B:$B,'Each Gender Events'!F$1,'Official Medal Table'!$D:$D,"Mixed")*'Medal values'!$B$1/2
+ COUNTIFS('Official Medal Table'!$F:$F,'Each Gender Events'!$A17,'Official Medal Table'!$B:$B,'Each Gender Events'!F$1,'Official Medal Table'!$D:$D,"Mixed")*'Medal values'!$B$2/2
+ COUNTIFS('Official Medal Table'!$G:$G,'Each Gender Events'!$A17,'Official Medal Table'!$B:$B,'Each Gender Events'!F$1,'Official Medal Table'!$D:$D,"Mixed")*'Medal values'!$B$3/2</f>
        <v>0</v>
      </c>
      <c r="G17">
        <f>COUNTIFS('Official Medal Table'!$E:$E,'Each Gender Events'!$A17,'Official Medal Table'!$B:$B,'Each Gender Events'!G$1,'Official Medal Table'!$D:$D,'Each Gender Events'!G$2)*'Medal values'!$B$1
+ COUNTIFS('Official Medal Table'!$F:$F,'Each Gender Events'!$A17,'Official Medal Table'!$B:$B,'Each Gender Events'!G$1,'Official Medal Table'!$D:$D,'Each Gender Events'!G$2)*'Medal values'!$B$2
+ COUNTIFS('Official Medal Table'!$G:$G,'Each Gender Events'!$A17,'Official Medal Table'!$B:$B,'Each Gender Events'!G$1,'Official Medal Table'!$D:$D,'Each Gender Events'!G$2)*'Medal values'!$B$3
+ COUNTIFS('Official Medal Table'!$E:$E,'Each Gender Events'!$A17,'Official Medal Table'!$B:$B,'Each Gender Events'!G$1,'Official Medal Table'!$D:$D,"Mixed")*'Medal values'!$B$1/2
+ COUNTIFS('Official Medal Table'!$F:$F,'Each Gender Events'!$A17,'Official Medal Table'!$B:$B,'Each Gender Events'!G$1,'Official Medal Table'!$D:$D,"Mixed")*'Medal values'!$B$2/2
+ COUNTIFS('Official Medal Table'!$G:$G,'Each Gender Events'!$A17,'Official Medal Table'!$B:$B,'Each Gender Events'!G$1,'Official Medal Table'!$D:$D,"Mixed")*'Medal values'!$B$3/2</f>
        <v>0</v>
      </c>
      <c r="H17">
        <f>COUNTIFS('Official Medal Table'!$E:$E,'Each Gender Events'!$A17,'Official Medal Table'!$B:$B,'Each Gender Events'!H$1,'Official Medal Table'!$D:$D,'Each Gender Events'!H$2)*'Medal values'!$B$1
+ COUNTIFS('Official Medal Table'!$F:$F,'Each Gender Events'!$A17,'Official Medal Table'!$B:$B,'Each Gender Events'!H$1,'Official Medal Table'!$D:$D,'Each Gender Events'!H$2)*'Medal values'!$B$2
+ COUNTIFS('Official Medal Table'!$G:$G,'Each Gender Events'!$A17,'Official Medal Table'!$B:$B,'Each Gender Events'!H$1,'Official Medal Table'!$D:$D,'Each Gender Events'!H$2)*'Medal values'!$B$3
+ COUNTIFS('Official Medal Table'!$E:$E,'Each Gender Events'!$A17,'Official Medal Table'!$B:$B,'Each Gender Events'!H$1,'Official Medal Table'!$D:$D,"Mixed")*'Medal values'!$B$1/2
+ COUNTIFS('Official Medal Table'!$F:$F,'Each Gender Events'!$A17,'Official Medal Table'!$B:$B,'Each Gender Events'!H$1,'Official Medal Table'!$D:$D,"Mixed")*'Medal values'!$B$2/2
+ COUNTIFS('Official Medal Table'!$G:$G,'Each Gender Events'!$A17,'Official Medal Table'!$B:$B,'Each Gender Events'!H$1,'Official Medal Table'!$D:$D,"Mixed")*'Medal values'!$B$3/2</f>
        <v>0</v>
      </c>
      <c r="I17">
        <f>COUNTIFS('Official Medal Table'!$E:$E,'Each Gender Events'!$A17,'Official Medal Table'!$B:$B,'Each Gender Events'!I$1,'Official Medal Table'!$D:$D,'Each Gender Events'!I$2)*'Medal values'!$B$1
+ COUNTIFS('Official Medal Table'!$F:$F,'Each Gender Events'!$A17,'Official Medal Table'!$B:$B,'Each Gender Events'!I$1,'Official Medal Table'!$D:$D,'Each Gender Events'!I$2)*'Medal values'!$B$2
+ COUNTIFS('Official Medal Table'!$G:$G,'Each Gender Events'!$A17,'Official Medal Table'!$B:$B,'Each Gender Events'!I$1,'Official Medal Table'!$D:$D,'Each Gender Events'!I$2)*'Medal values'!$B$3
+ COUNTIFS('Official Medal Table'!$E:$E,'Each Gender Events'!$A17,'Official Medal Table'!$B:$B,'Each Gender Events'!I$1,'Official Medal Table'!$D:$D,"Mixed")*'Medal values'!$B$1/2
+ COUNTIFS('Official Medal Table'!$F:$F,'Each Gender Events'!$A17,'Official Medal Table'!$B:$B,'Each Gender Events'!I$1,'Official Medal Table'!$D:$D,"Mixed")*'Medal values'!$B$2/2
+ COUNTIFS('Official Medal Table'!$G:$G,'Each Gender Events'!$A17,'Official Medal Table'!$B:$B,'Each Gender Events'!I$1,'Official Medal Table'!$D:$D,"Mixed")*'Medal values'!$B$3/2</f>
        <v>0</v>
      </c>
      <c r="J17">
        <f>COUNTIFS('Official Medal Table'!$E:$E,'Each Gender Events'!$A17,'Official Medal Table'!$B:$B,'Each Gender Events'!J$1,'Official Medal Table'!$D:$D,'Each Gender Events'!J$2)*'Medal values'!$B$1
+ COUNTIFS('Official Medal Table'!$F:$F,'Each Gender Events'!$A17,'Official Medal Table'!$B:$B,'Each Gender Events'!J$1,'Official Medal Table'!$D:$D,'Each Gender Events'!J$2)*'Medal values'!$B$2
+ COUNTIFS('Official Medal Table'!$G:$G,'Each Gender Events'!$A17,'Official Medal Table'!$B:$B,'Each Gender Events'!J$1,'Official Medal Table'!$D:$D,'Each Gender Events'!J$2)*'Medal values'!$B$3
+ COUNTIFS('Official Medal Table'!$E:$E,'Each Gender Events'!$A17,'Official Medal Table'!$B:$B,'Each Gender Events'!J$1,'Official Medal Table'!$D:$D,"Mixed")*'Medal values'!$B$1/2
+ COUNTIFS('Official Medal Table'!$F:$F,'Each Gender Events'!$A17,'Official Medal Table'!$B:$B,'Each Gender Events'!J$1,'Official Medal Table'!$D:$D,"Mixed")*'Medal values'!$B$2/2
+ COUNTIFS('Official Medal Table'!$G:$G,'Each Gender Events'!$A17,'Official Medal Table'!$B:$B,'Each Gender Events'!J$1,'Official Medal Table'!$D:$D,"Mixed")*'Medal values'!$B$3/2</f>
        <v>2.0000010000000001</v>
      </c>
      <c r="K17">
        <f>COUNTIFS('Official Medal Table'!$E:$E,'Each Gender Events'!$A17,'Official Medal Table'!$B:$B,'Each Gender Events'!K$1,'Official Medal Table'!$D:$D,'Each Gender Events'!K$2)*'Medal values'!$B$1
+ COUNTIFS('Official Medal Table'!$F:$F,'Each Gender Events'!$A17,'Official Medal Table'!$B:$B,'Each Gender Events'!K$1,'Official Medal Table'!$D:$D,'Each Gender Events'!K$2)*'Medal values'!$B$2
+ COUNTIFS('Official Medal Table'!$G:$G,'Each Gender Events'!$A17,'Official Medal Table'!$B:$B,'Each Gender Events'!K$1,'Official Medal Table'!$D:$D,'Each Gender Events'!K$2)*'Medal values'!$B$3
+ COUNTIFS('Official Medal Table'!$E:$E,'Each Gender Events'!$A17,'Official Medal Table'!$B:$B,'Each Gender Events'!K$1,'Official Medal Table'!$D:$D,"Mixed")*'Medal values'!$B$1/2
+ COUNTIFS('Official Medal Table'!$F:$F,'Each Gender Events'!$A17,'Official Medal Table'!$B:$B,'Each Gender Events'!K$1,'Official Medal Table'!$D:$D,"Mixed")*'Medal values'!$B$2/2
+ COUNTIFS('Official Medal Table'!$G:$G,'Each Gender Events'!$A17,'Official Medal Table'!$B:$B,'Each Gender Events'!K$1,'Official Medal Table'!$D:$D,"Mixed")*'Medal values'!$B$3/2</f>
        <v>0</v>
      </c>
      <c r="L17">
        <f>COUNTIFS('Official Medal Table'!$E:$E,'Each Gender Events'!$A17,'Official Medal Table'!$B:$B,'Each Gender Events'!L$1,'Official Medal Table'!$D:$D,'Each Gender Events'!L$2)*'Medal values'!$B$1
+ COUNTIFS('Official Medal Table'!$F:$F,'Each Gender Events'!$A17,'Official Medal Table'!$B:$B,'Each Gender Events'!L$1,'Official Medal Table'!$D:$D,'Each Gender Events'!L$2)*'Medal values'!$B$2
+ COUNTIFS('Official Medal Table'!$G:$G,'Each Gender Events'!$A17,'Official Medal Table'!$B:$B,'Each Gender Events'!L$1,'Official Medal Table'!$D:$D,'Each Gender Events'!L$2)*'Medal values'!$B$3
+ COUNTIFS('Official Medal Table'!$E:$E,'Each Gender Events'!$A17,'Official Medal Table'!$B:$B,'Each Gender Events'!L$1,'Official Medal Table'!$D:$D,"Mixed")*'Medal values'!$B$1/2
+ COUNTIFS('Official Medal Table'!$F:$F,'Each Gender Events'!$A17,'Official Medal Table'!$B:$B,'Each Gender Events'!L$1,'Official Medal Table'!$D:$D,"Mixed")*'Medal values'!$B$2/2
+ COUNTIFS('Official Medal Table'!$G:$G,'Each Gender Events'!$A17,'Official Medal Table'!$B:$B,'Each Gender Events'!L$1,'Official Medal Table'!$D:$D,"Mixed")*'Medal values'!$B$3/2</f>
        <v>1.5004999999999999</v>
      </c>
      <c r="M17">
        <f>COUNTIFS('Official Medal Table'!$E:$E,'Each Gender Events'!$A17,'Official Medal Table'!$B:$B,'Each Gender Events'!M$1,'Official Medal Table'!$D:$D,'Each Gender Events'!M$2)*'Medal values'!$B$1
+ COUNTIFS('Official Medal Table'!$F:$F,'Each Gender Events'!$A17,'Official Medal Table'!$B:$B,'Each Gender Events'!M$1,'Official Medal Table'!$D:$D,'Each Gender Events'!M$2)*'Medal values'!$B$2
+ COUNTIFS('Official Medal Table'!$G:$G,'Each Gender Events'!$A17,'Official Medal Table'!$B:$B,'Each Gender Events'!M$1,'Official Medal Table'!$D:$D,'Each Gender Events'!M$2)*'Medal values'!$B$3
+ COUNTIFS('Official Medal Table'!$E:$E,'Each Gender Events'!$A17,'Official Medal Table'!$B:$B,'Each Gender Events'!M$1,'Official Medal Table'!$D:$D,"Mixed")*'Medal values'!$B$1/2
+ COUNTIFS('Official Medal Table'!$F:$F,'Each Gender Events'!$A17,'Official Medal Table'!$B:$B,'Each Gender Events'!M$1,'Official Medal Table'!$D:$D,"Mixed")*'Medal values'!$B$2/2
+ COUNTIFS('Official Medal Table'!$G:$G,'Each Gender Events'!$A17,'Official Medal Table'!$B:$B,'Each Gender Events'!M$1,'Official Medal Table'!$D:$D,"Mixed")*'Medal values'!$B$3/2</f>
        <v>4.5015000000000001</v>
      </c>
      <c r="N17">
        <f>COUNTIFS('Official Medal Table'!$E:$E,'Each Gender Events'!$A17,'Official Medal Table'!$B:$B,'Each Gender Events'!N$1,'Official Medal Table'!$D:$D,'Each Gender Events'!N$2)*'Medal values'!$B$1
+ COUNTIFS('Official Medal Table'!$F:$F,'Each Gender Events'!$A17,'Official Medal Table'!$B:$B,'Each Gender Events'!N$1,'Official Medal Table'!$D:$D,'Each Gender Events'!N$2)*'Medal values'!$B$2
+ COUNTIFS('Official Medal Table'!$G:$G,'Each Gender Events'!$A17,'Official Medal Table'!$B:$B,'Each Gender Events'!N$1,'Official Medal Table'!$D:$D,'Each Gender Events'!N$2)*'Medal values'!$B$3
+ COUNTIFS('Official Medal Table'!$E:$E,'Each Gender Events'!$A17,'Official Medal Table'!$B:$B,'Each Gender Events'!N$1,'Official Medal Table'!$D:$D,"Mixed")*'Medal values'!$B$1/2
+ COUNTIFS('Official Medal Table'!$F:$F,'Each Gender Events'!$A17,'Official Medal Table'!$B:$B,'Each Gender Events'!N$1,'Official Medal Table'!$D:$D,"Mixed")*'Medal values'!$B$2/2
+ COUNTIFS('Official Medal Table'!$G:$G,'Each Gender Events'!$A17,'Official Medal Table'!$B:$B,'Each Gender Events'!N$1,'Official Medal Table'!$D:$D,"Mixed")*'Medal values'!$B$3/2</f>
        <v>1.5004999999999999</v>
      </c>
      <c r="O17">
        <f>COUNTIFS('Official Medal Table'!$E:$E,'Each Gender Events'!$A17,'Official Medal Table'!$B:$B,'Each Gender Events'!O$1,'Official Medal Table'!$D:$D,'Each Gender Events'!O$2)*'Medal values'!$B$1
+ COUNTIFS('Official Medal Table'!$F:$F,'Each Gender Events'!$A17,'Official Medal Table'!$B:$B,'Each Gender Events'!O$1,'Official Medal Table'!$D:$D,'Each Gender Events'!O$2)*'Medal values'!$B$2
+ COUNTIFS('Official Medal Table'!$G:$G,'Each Gender Events'!$A17,'Official Medal Table'!$B:$B,'Each Gender Events'!O$1,'Official Medal Table'!$D:$D,'Each Gender Events'!O$2)*'Medal values'!$B$3
+ COUNTIFS('Official Medal Table'!$E:$E,'Each Gender Events'!$A17,'Official Medal Table'!$B:$B,'Each Gender Events'!O$1,'Official Medal Table'!$D:$D,"Mixed")*'Medal values'!$B$1/2
+ COUNTIFS('Official Medal Table'!$F:$F,'Each Gender Events'!$A17,'Official Medal Table'!$B:$B,'Each Gender Events'!O$1,'Official Medal Table'!$D:$D,"Mixed")*'Medal values'!$B$2/2
+ COUNTIFS('Official Medal Table'!$G:$G,'Each Gender Events'!$A17,'Official Medal Table'!$B:$B,'Each Gender Events'!O$1,'Official Medal Table'!$D:$D,"Mixed")*'Medal values'!$B$3/2</f>
        <v>0</v>
      </c>
      <c r="P17">
        <f>COUNTIFS('Official Medal Table'!$E:$E,'Each Gender Events'!$A17,'Official Medal Table'!$B:$B,'Each Gender Events'!P$1,'Official Medal Table'!$D:$D,'Each Gender Events'!P$2)*'Medal values'!$B$1
+ COUNTIFS('Official Medal Table'!$F:$F,'Each Gender Events'!$A17,'Official Medal Table'!$B:$B,'Each Gender Events'!P$1,'Official Medal Table'!$D:$D,'Each Gender Events'!P$2)*'Medal values'!$B$2
+ COUNTIFS('Official Medal Table'!$G:$G,'Each Gender Events'!$A17,'Official Medal Table'!$B:$B,'Each Gender Events'!P$1,'Official Medal Table'!$D:$D,'Each Gender Events'!P$2)*'Medal values'!$B$3
+ COUNTIFS('Official Medal Table'!$E:$E,'Each Gender Events'!$A17,'Official Medal Table'!$B:$B,'Each Gender Events'!P$1,'Official Medal Table'!$D:$D,"Mixed")*'Medal values'!$B$1/2
+ COUNTIFS('Official Medal Table'!$F:$F,'Each Gender Events'!$A17,'Official Medal Table'!$B:$B,'Each Gender Events'!P$1,'Official Medal Table'!$D:$D,"Mixed")*'Medal values'!$B$2/2
+ COUNTIFS('Official Medal Table'!$G:$G,'Each Gender Events'!$A17,'Official Medal Table'!$B:$B,'Each Gender Events'!P$1,'Official Medal Table'!$D:$D,"Mixed")*'Medal values'!$B$3/2</f>
        <v>0</v>
      </c>
      <c r="Q17">
        <f>COUNTIFS('Official Medal Table'!$E:$E,'Each Gender Events'!$A17,'Official Medal Table'!$B:$B,'Each Gender Events'!Q$1,'Official Medal Table'!$D:$D,'Each Gender Events'!Q$2)*'Medal values'!$B$1
+ COUNTIFS('Official Medal Table'!$F:$F,'Each Gender Events'!$A17,'Official Medal Table'!$B:$B,'Each Gender Events'!Q$1,'Official Medal Table'!$D:$D,'Each Gender Events'!Q$2)*'Medal values'!$B$2
+ COUNTIFS('Official Medal Table'!$G:$G,'Each Gender Events'!$A17,'Official Medal Table'!$B:$B,'Each Gender Events'!Q$1,'Official Medal Table'!$D:$D,'Each Gender Events'!Q$2)*'Medal values'!$B$3
+ COUNTIFS('Official Medal Table'!$E:$E,'Each Gender Events'!$A17,'Official Medal Table'!$B:$B,'Each Gender Events'!Q$1,'Official Medal Table'!$D:$D,"Mixed")*'Medal values'!$B$1/2
+ COUNTIFS('Official Medal Table'!$F:$F,'Each Gender Events'!$A17,'Official Medal Table'!$B:$B,'Each Gender Events'!Q$1,'Official Medal Table'!$D:$D,"Mixed")*'Medal values'!$B$2/2
+ COUNTIFS('Official Medal Table'!$G:$G,'Each Gender Events'!$A17,'Official Medal Table'!$B:$B,'Each Gender Events'!Q$1,'Official Medal Table'!$D:$D,"Mixed")*'Medal values'!$B$3/2</f>
        <v>0</v>
      </c>
      <c r="R17">
        <f>COUNTIFS('Official Medal Table'!$E:$E,'Each Gender Events'!$A17,'Official Medal Table'!$B:$B,'Each Gender Events'!R$1,'Official Medal Table'!$D:$D,'Each Gender Events'!R$2)*'Medal values'!$B$1
+ COUNTIFS('Official Medal Table'!$F:$F,'Each Gender Events'!$A17,'Official Medal Table'!$B:$B,'Each Gender Events'!R$1,'Official Medal Table'!$D:$D,'Each Gender Events'!R$2)*'Medal values'!$B$2
+ COUNTIFS('Official Medal Table'!$G:$G,'Each Gender Events'!$A17,'Official Medal Table'!$B:$B,'Each Gender Events'!R$1,'Official Medal Table'!$D:$D,'Each Gender Events'!R$2)*'Medal values'!$B$3
+ COUNTIFS('Official Medal Table'!$E:$E,'Each Gender Events'!$A17,'Official Medal Table'!$B:$B,'Each Gender Events'!R$1,'Official Medal Table'!$D:$D,"Mixed")*'Medal values'!$B$1/2
+ COUNTIFS('Official Medal Table'!$F:$F,'Each Gender Events'!$A17,'Official Medal Table'!$B:$B,'Each Gender Events'!R$1,'Official Medal Table'!$D:$D,"Mixed")*'Medal values'!$B$2/2
+ COUNTIFS('Official Medal Table'!$G:$G,'Each Gender Events'!$A17,'Official Medal Table'!$B:$B,'Each Gender Events'!R$1,'Official Medal Table'!$D:$D,"Mixed")*'Medal values'!$B$3/2</f>
        <v>0</v>
      </c>
      <c r="S17">
        <f>COUNTIFS('Official Medal Table'!$E:$E,'Each Gender Events'!$A17,'Official Medal Table'!$B:$B,'Each Gender Events'!S$1,'Official Medal Table'!$D:$D,'Each Gender Events'!S$2)*'Medal values'!$B$1
+ COUNTIFS('Official Medal Table'!$F:$F,'Each Gender Events'!$A17,'Official Medal Table'!$B:$B,'Each Gender Events'!S$1,'Official Medal Table'!$D:$D,'Each Gender Events'!S$2)*'Medal values'!$B$2
+ COUNTIFS('Official Medal Table'!$G:$G,'Each Gender Events'!$A17,'Official Medal Table'!$B:$B,'Each Gender Events'!S$1,'Official Medal Table'!$D:$D,'Each Gender Events'!S$2)*'Medal values'!$B$3
+ COUNTIFS('Official Medal Table'!$E:$E,'Each Gender Events'!$A17,'Official Medal Table'!$B:$B,'Each Gender Events'!S$1,'Official Medal Table'!$D:$D,"Mixed")*'Medal values'!$B$1/2
+ COUNTIFS('Official Medal Table'!$F:$F,'Each Gender Events'!$A17,'Official Medal Table'!$B:$B,'Each Gender Events'!S$1,'Official Medal Table'!$D:$D,"Mixed")*'Medal values'!$B$2/2
+ COUNTIFS('Official Medal Table'!$G:$G,'Each Gender Events'!$A17,'Official Medal Table'!$B:$B,'Each Gender Events'!S$1,'Official Medal Table'!$D:$D,"Mixed")*'Medal values'!$B$3/2</f>
        <v>0</v>
      </c>
      <c r="T17">
        <f>COUNTIFS('Official Medal Table'!$E:$E,'Each Gender Events'!$A17,'Official Medal Table'!$B:$B,'Each Gender Events'!T$1,'Official Medal Table'!$D:$D,'Each Gender Events'!T$2)*'Medal values'!$B$1
+ COUNTIFS('Official Medal Table'!$F:$F,'Each Gender Events'!$A17,'Official Medal Table'!$B:$B,'Each Gender Events'!T$1,'Official Medal Table'!$D:$D,'Each Gender Events'!T$2)*'Medal values'!$B$2
+ COUNTIFS('Official Medal Table'!$G:$G,'Each Gender Events'!$A17,'Official Medal Table'!$B:$B,'Each Gender Events'!T$1,'Official Medal Table'!$D:$D,'Each Gender Events'!T$2)*'Medal values'!$B$3
+ COUNTIFS('Official Medal Table'!$E:$E,'Each Gender Events'!$A17,'Official Medal Table'!$B:$B,'Each Gender Events'!T$1,'Official Medal Table'!$D:$D,"Mixed")*'Medal values'!$B$1/2
+ COUNTIFS('Official Medal Table'!$F:$F,'Each Gender Events'!$A17,'Official Medal Table'!$B:$B,'Each Gender Events'!T$1,'Official Medal Table'!$D:$D,"Mixed")*'Medal values'!$B$2/2
+ COUNTIFS('Official Medal Table'!$G:$G,'Each Gender Events'!$A17,'Official Medal Table'!$B:$B,'Each Gender Events'!T$1,'Official Medal Table'!$D:$D,"Mixed")*'Medal values'!$B$3/2</f>
        <v>0</v>
      </c>
      <c r="U17">
        <f>COUNTIFS('Official Medal Table'!$E:$E,'Each Gender Events'!$A17,'Official Medal Table'!$B:$B,'Each Gender Events'!U$1,'Official Medal Table'!$D:$D,'Each Gender Events'!U$2)*'Medal values'!$B$1
+ COUNTIFS('Official Medal Table'!$F:$F,'Each Gender Events'!$A17,'Official Medal Table'!$B:$B,'Each Gender Events'!U$1,'Official Medal Table'!$D:$D,'Each Gender Events'!U$2)*'Medal values'!$B$2
+ COUNTIFS('Official Medal Table'!$G:$G,'Each Gender Events'!$A17,'Official Medal Table'!$B:$B,'Each Gender Events'!U$1,'Official Medal Table'!$D:$D,'Each Gender Events'!U$2)*'Medal values'!$B$3
+ COUNTIFS('Official Medal Table'!$E:$E,'Each Gender Events'!$A17,'Official Medal Table'!$B:$B,'Each Gender Events'!U$1,'Official Medal Table'!$D:$D,"Mixed")*'Medal values'!$B$1/2
+ COUNTIFS('Official Medal Table'!$F:$F,'Each Gender Events'!$A17,'Official Medal Table'!$B:$B,'Each Gender Events'!U$1,'Official Medal Table'!$D:$D,"Mixed")*'Medal values'!$B$2/2
+ COUNTIFS('Official Medal Table'!$G:$G,'Each Gender Events'!$A17,'Official Medal Table'!$B:$B,'Each Gender Events'!U$1,'Official Medal Table'!$D:$D,"Mixed")*'Medal values'!$B$3/2</f>
        <v>0</v>
      </c>
      <c r="V17">
        <f>COUNTIFS('Official Medal Table'!$E:$E,'Each Gender Events'!$A17,'Official Medal Table'!$B:$B,'Each Gender Events'!V$1,'Official Medal Table'!$D:$D,'Each Gender Events'!V$2)*'Medal values'!$B$1
+ COUNTIFS('Official Medal Table'!$F:$F,'Each Gender Events'!$A17,'Official Medal Table'!$B:$B,'Each Gender Events'!V$1,'Official Medal Table'!$D:$D,'Each Gender Events'!V$2)*'Medal values'!$B$2
+ COUNTIFS('Official Medal Table'!$G:$G,'Each Gender Events'!$A17,'Official Medal Table'!$B:$B,'Each Gender Events'!V$1,'Official Medal Table'!$D:$D,'Each Gender Events'!V$2)*'Medal values'!$B$3
+ COUNTIFS('Official Medal Table'!$E:$E,'Each Gender Events'!$A17,'Official Medal Table'!$B:$B,'Each Gender Events'!V$1,'Official Medal Table'!$D:$D,"Mixed")*'Medal values'!$B$1/2
+ COUNTIFS('Official Medal Table'!$F:$F,'Each Gender Events'!$A17,'Official Medal Table'!$B:$B,'Each Gender Events'!V$1,'Official Medal Table'!$D:$D,"Mixed")*'Medal values'!$B$2/2
+ COUNTIFS('Official Medal Table'!$G:$G,'Each Gender Events'!$A17,'Official Medal Table'!$B:$B,'Each Gender Events'!V$1,'Official Medal Table'!$D:$D,"Mixed")*'Medal values'!$B$3/2</f>
        <v>0</v>
      </c>
      <c r="W17">
        <f>COUNTIFS('Official Medal Table'!$E:$E,'Each Gender Events'!$A17,'Official Medal Table'!$B:$B,'Each Gender Events'!W$1,'Official Medal Table'!$D:$D,'Each Gender Events'!W$2)*'Medal values'!$B$1
+ COUNTIFS('Official Medal Table'!$F:$F,'Each Gender Events'!$A17,'Official Medal Table'!$B:$B,'Each Gender Events'!W$1,'Official Medal Table'!$D:$D,'Each Gender Events'!W$2)*'Medal values'!$B$2
+ COUNTIFS('Official Medal Table'!$G:$G,'Each Gender Events'!$A17,'Official Medal Table'!$B:$B,'Each Gender Events'!W$1,'Official Medal Table'!$D:$D,'Each Gender Events'!W$2)*'Medal values'!$B$3
+ COUNTIFS('Official Medal Table'!$E:$E,'Each Gender Events'!$A17,'Official Medal Table'!$B:$B,'Each Gender Events'!W$1,'Official Medal Table'!$D:$D,"Mixed")*'Medal values'!$B$1/2
+ COUNTIFS('Official Medal Table'!$F:$F,'Each Gender Events'!$A17,'Official Medal Table'!$B:$B,'Each Gender Events'!W$1,'Official Medal Table'!$D:$D,"Mixed")*'Medal values'!$B$2/2
+ COUNTIFS('Official Medal Table'!$G:$G,'Each Gender Events'!$A17,'Official Medal Table'!$B:$B,'Each Gender Events'!W$1,'Official Medal Table'!$D:$D,"Mixed")*'Medal values'!$B$3/2</f>
        <v>1</v>
      </c>
      <c r="X17">
        <f>COUNTIFS('Official Medal Table'!$E:$E,'Each Gender Events'!$A17,'Official Medal Table'!$B:$B,'Each Gender Events'!X$1,'Official Medal Table'!$D:$D,'Each Gender Events'!X$2)*'Medal values'!$B$1
+ COUNTIFS('Official Medal Table'!$F:$F,'Each Gender Events'!$A17,'Official Medal Table'!$B:$B,'Each Gender Events'!X$1,'Official Medal Table'!$D:$D,'Each Gender Events'!X$2)*'Medal values'!$B$2
+ COUNTIFS('Official Medal Table'!$G:$G,'Each Gender Events'!$A17,'Official Medal Table'!$B:$B,'Each Gender Events'!X$1,'Official Medal Table'!$D:$D,'Each Gender Events'!X$2)*'Medal values'!$B$3
+ COUNTIFS('Official Medal Table'!$E:$E,'Each Gender Events'!$A17,'Official Medal Table'!$B:$B,'Each Gender Events'!X$1,'Official Medal Table'!$D:$D,"Mixed")*'Medal values'!$B$1/2
+ COUNTIFS('Official Medal Table'!$F:$F,'Each Gender Events'!$A17,'Official Medal Table'!$B:$B,'Each Gender Events'!X$1,'Official Medal Table'!$D:$D,"Mixed")*'Medal values'!$B$2/2
+ COUNTIFS('Official Medal Table'!$G:$G,'Each Gender Events'!$A17,'Official Medal Table'!$B:$B,'Each Gender Events'!X$1,'Official Medal Table'!$D:$D,"Mixed")*'Medal values'!$B$3/2</f>
        <v>0</v>
      </c>
      <c r="Y17">
        <f>COUNTIFS('Official Medal Table'!$E:$E,'Each Gender Events'!$A17,'Official Medal Table'!$B:$B,'Each Gender Events'!Y$1,'Official Medal Table'!$D:$D,'Each Gender Events'!Y$2)*'Medal values'!$B$1
+ COUNTIFS('Official Medal Table'!$F:$F,'Each Gender Events'!$A17,'Official Medal Table'!$B:$B,'Each Gender Events'!Y$1,'Official Medal Table'!$D:$D,'Each Gender Events'!Y$2)*'Medal values'!$B$2
+ COUNTIFS('Official Medal Table'!$G:$G,'Each Gender Events'!$A17,'Official Medal Table'!$B:$B,'Each Gender Events'!Y$1,'Official Medal Table'!$D:$D,'Each Gender Events'!Y$2)*'Medal values'!$B$3
+ COUNTIFS('Official Medal Table'!$E:$E,'Each Gender Events'!$A17,'Official Medal Table'!$B:$B,'Each Gender Events'!Y$1,'Official Medal Table'!$D:$D,"Mixed")*'Medal values'!$B$1/2
+ COUNTIFS('Official Medal Table'!$F:$F,'Each Gender Events'!$A17,'Official Medal Table'!$B:$B,'Each Gender Events'!Y$1,'Official Medal Table'!$D:$D,"Mixed")*'Medal values'!$B$2/2
+ COUNTIFS('Official Medal Table'!$G:$G,'Each Gender Events'!$A17,'Official Medal Table'!$B:$B,'Each Gender Events'!Y$1,'Official Medal Table'!$D:$D,"Mixed")*'Medal values'!$B$3/2</f>
        <v>0</v>
      </c>
      <c r="Z17">
        <f>COUNTIFS('Official Medal Table'!$E:$E,'Each Gender Events'!$A17,'Official Medal Table'!$B:$B,'Each Gender Events'!Z$1,'Official Medal Table'!$D:$D,'Each Gender Events'!Z$2)*'Medal values'!$B$1
+ COUNTIFS('Official Medal Table'!$F:$F,'Each Gender Events'!$A17,'Official Medal Table'!$B:$B,'Each Gender Events'!Z$1,'Official Medal Table'!$D:$D,'Each Gender Events'!Z$2)*'Medal values'!$B$2
+ COUNTIFS('Official Medal Table'!$G:$G,'Each Gender Events'!$A17,'Official Medal Table'!$B:$B,'Each Gender Events'!Z$1,'Official Medal Table'!$D:$D,'Each Gender Events'!Z$2)*'Medal values'!$B$3
+ COUNTIFS('Official Medal Table'!$E:$E,'Each Gender Events'!$A17,'Official Medal Table'!$B:$B,'Each Gender Events'!Z$1,'Official Medal Table'!$D:$D,"Mixed")*'Medal values'!$B$1/2
+ COUNTIFS('Official Medal Table'!$F:$F,'Each Gender Events'!$A17,'Official Medal Table'!$B:$B,'Each Gender Events'!Z$1,'Official Medal Table'!$D:$D,"Mixed")*'Medal values'!$B$2/2
+ COUNTIFS('Official Medal Table'!$G:$G,'Each Gender Events'!$A17,'Official Medal Table'!$B:$B,'Each Gender Events'!Z$1,'Official Medal Table'!$D:$D,"Mixed")*'Medal values'!$B$3/2</f>
        <v>0</v>
      </c>
      <c r="AA17">
        <f>COUNTIFS('Official Medal Table'!$E:$E,'Each Gender Events'!$A17,'Official Medal Table'!$B:$B,'Each Gender Events'!AA$1,'Official Medal Table'!$D:$D,'Each Gender Events'!AA$2)*'Medal values'!$B$1
+ COUNTIFS('Official Medal Table'!$F:$F,'Each Gender Events'!$A17,'Official Medal Table'!$B:$B,'Each Gender Events'!AA$1,'Official Medal Table'!$D:$D,'Each Gender Events'!AA$2)*'Medal values'!$B$2
+ COUNTIFS('Official Medal Table'!$G:$G,'Each Gender Events'!$A17,'Official Medal Table'!$B:$B,'Each Gender Events'!AA$1,'Official Medal Table'!$D:$D,'Each Gender Events'!AA$2)*'Medal values'!$B$3
+ COUNTIFS('Official Medal Table'!$E:$E,'Each Gender Events'!$A17,'Official Medal Table'!$B:$B,'Each Gender Events'!AA$1,'Official Medal Table'!$D:$D,"Mixed")*'Medal values'!$B$1/2
+ COUNTIFS('Official Medal Table'!$F:$F,'Each Gender Events'!$A17,'Official Medal Table'!$B:$B,'Each Gender Events'!AA$1,'Official Medal Table'!$D:$D,"Mixed")*'Medal values'!$B$2/2
+ COUNTIFS('Official Medal Table'!$G:$G,'Each Gender Events'!$A17,'Official Medal Table'!$B:$B,'Each Gender Events'!AA$1,'Official Medal Table'!$D:$D,"Mixed")*'Medal values'!$B$3/2</f>
        <v>6.001001500000001</v>
      </c>
      <c r="AB17">
        <f>COUNTIFS('Official Medal Table'!$E:$E,'Each Gender Events'!$A17,'Official Medal Table'!$B:$B,'Each Gender Events'!AB$1,'Official Medal Table'!$D:$D,'Each Gender Events'!AB$2)*'Medal values'!$B$1
+ COUNTIFS('Official Medal Table'!$F:$F,'Each Gender Events'!$A17,'Official Medal Table'!$B:$B,'Each Gender Events'!AB$1,'Official Medal Table'!$D:$D,'Each Gender Events'!AB$2)*'Medal values'!$B$2
+ COUNTIFS('Official Medal Table'!$G:$G,'Each Gender Events'!$A17,'Official Medal Table'!$B:$B,'Each Gender Events'!AB$1,'Official Medal Table'!$D:$D,'Each Gender Events'!AB$2)*'Medal values'!$B$3
+ COUNTIFS('Official Medal Table'!$E:$E,'Each Gender Events'!$A17,'Official Medal Table'!$B:$B,'Each Gender Events'!AB$1,'Official Medal Table'!$D:$D,"Mixed")*'Medal values'!$B$1/2
+ COUNTIFS('Official Medal Table'!$F:$F,'Each Gender Events'!$A17,'Official Medal Table'!$B:$B,'Each Gender Events'!AB$1,'Official Medal Table'!$D:$D,"Mixed")*'Medal values'!$B$2/2
+ COUNTIFS('Official Medal Table'!$G:$G,'Each Gender Events'!$A17,'Official Medal Table'!$B:$B,'Each Gender Events'!AB$1,'Official Medal Table'!$D:$D,"Mixed")*'Medal values'!$B$3/2</f>
        <v>3.0000015000000002</v>
      </c>
      <c r="AC17">
        <f>COUNTIFS('Official Medal Table'!$E:$E,'Each Gender Events'!$A17,'Official Medal Table'!$B:$B,'Each Gender Events'!AC$1,'Official Medal Table'!$D:$D,'Each Gender Events'!AC$2)*'Medal values'!$B$1
+ COUNTIFS('Official Medal Table'!$F:$F,'Each Gender Events'!$A17,'Official Medal Table'!$B:$B,'Each Gender Events'!AC$1,'Official Medal Table'!$D:$D,'Each Gender Events'!AC$2)*'Medal values'!$B$2
+ COUNTIFS('Official Medal Table'!$G:$G,'Each Gender Events'!$A17,'Official Medal Table'!$B:$B,'Each Gender Events'!AC$1,'Official Medal Table'!$D:$D,'Each Gender Events'!AC$2)*'Medal values'!$B$3
+ COUNTIFS('Official Medal Table'!$E:$E,'Each Gender Events'!$A17,'Official Medal Table'!$B:$B,'Each Gender Events'!AC$1,'Official Medal Table'!$D:$D,"Mixed")*'Medal values'!$B$1/2
+ COUNTIFS('Official Medal Table'!$F:$F,'Each Gender Events'!$A17,'Official Medal Table'!$B:$B,'Each Gender Events'!AC$1,'Official Medal Table'!$D:$D,"Mixed")*'Medal values'!$B$2/2
+ COUNTIFS('Official Medal Table'!$G:$G,'Each Gender Events'!$A17,'Official Medal Table'!$B:$B,'Each Gender Events'!AC$1,'Official Medal Table'!$D:$D,"Mixed")*'Medal values'!$B$3/2</f>
        <v>2.0000005000000001</v>
      </c>
      <c r="AD17">
        <f>COUNTIFS('Official Medal Table'!$E:$E,'Each Gender Events'!$A17,'Official Medal Table'!$B:$B,'Each Gender Events'!AD$1,'Official Medal Table'!$D:$D,'Each Gender Events'!AD$2)*'Medal values'!$B$1
+ COUNTIFS('Official Medal Table'!$F:$F,'Each Gender Events'!$A17,'Official Medal Table'!$B:$B,'Each Gender Events'!AD$1,'Official Medal Table'!$D:$D,'Each Gender Events'!AD$2)*'Medal values'!$B$2
+ COUNTIFS('Official Medal Table'!$G:$G,'Each Gender Events'!$A17,'Official Medal Table'!$B:$B,'Each Gender Events'!AD$1,'Official Medal Table'!$D:$D,'Each Gender Events'!AD$2)*'Medal values'!$B$3
+ COUNTIFS('Official Medal Table'!$E:$E,'Each Gender Events'!$A17,'Official Medal Table'!$B:$B,'Each Gender Events'!AD$1,'Official Medal Table'!$D:$D,"Mixed")*'Medal values'!$B$1/2
+ COUNTIFS('Official Medal Table'!$F:$F,'Each Gender Events'!$A17,'Official Medal Table'!$B:$B,'Each Gender Events'!AD$1,'Official Medal Table'!$D:$D,"Mixed")*'Medal values'!$B$2/2
+ COUNTIFS('Official Medal Table'!$G:$G,'Each Gender Events'!$A17,'Official Medal Table'!$B:$B,'Each Gender Events'!AD$1,'Official Medal Table'!$D:$D,"Mixed")*'Medal values'!$B$3/2</f>
        <v>0</v>
      </c>
      <c r="AE17">
        <f>COUNTIFS('Official Medal Table'!$E:$E,'Each Gender Events'!$A17,'Official Medal Table'!$B:$B,'Each Gender Events'!AE$1,'Official Medal Table'!$D:$D,'Each Gender Events'!AE$2)*'Medal values'!$B$1
+ COUNTIFS('Official Medal Table'!$F:$F,'Each Gender Events'!$A17,'Official Medal Table'!$B:$B,'Each Gender Events'!AE$1,'Official Medal Table'!$D:$D,'Each Gender Events'!AE$2)*'Medal values'!$B$2
+ COUNTIFS('Official Medal Table'!$G:$G,'Each Gender Events'!$A17,'Official Medal Table'!$B:$B,'Each Gender Events'!AE$1,'Official Medal Table'!$D:$D,'Each Gender Events'!AE$2)*'Medal values'!$B$3
+ COUNTIFS('Official Medal Table'!$E:$E,'Each Gender Events'!$A17,'Official Medal Table'!$B:$B,'Each Gender Events'!AE$1,'Official Medal Table'!$D:$D,"Mixed")*'Medal values'!$B$1/2
+ COUNTIFS('Official Medal Table'!$F:$F,'Each Gender Events'!$A17,'Official Medal Table'!$B:$B,'Each Gender Events'!AE$1,'Official Medal Table'!$D:$D,"Mixed")*'Medal values'!$B$2/2
+ COUNTIFS('Official Medal Table'!$G:$G,'Each Gender Events'!$A17,'Official Medal Table'!$B:$B,'Each Gender Events'!AE$1,'Official Medal Table'!$D:$D,"Mixed")*'Medal values'!$B$3/2</f>
        <v>0</v>
      </c>
      <c r="AF17">
        <f>COUNTIFS('Official Medal Table'!$E:$E,'Each Gender Events'!$A17,'Official Medal Table'!$B:$B,'Each Gender Events'!AF$1,'Official Medal Table'!$D:$D,'Each Gender Events'!AF$2)*'Medal values'!$B$1
+ COUNTIFS('Official Medal Table'!$F:$F,'Each Gender Events'!$A17,'Official Medal Table'!$B:$B,'Each Gender Events'!AF$1,'Official Medal Table'!$D:$D,'Each Gender Events'!AF$2)*'Medal values'!$B$2
+ COUNTIFS('Official Medal Table'!$G:$G,'Each Gender Events'!$A17,'Official Medal Table'!$B:$B,'Each Gender Events'!AF$1,'Official Medal Table'!$D:$D,'Each Gender Events'!AF$2)*'Medal values'!$B$3
+ COUNTIFS('Official Medal Table'!$E:$E,'Each Gender Events'!$A17,'Official Medal Table'!$B:$B,'Each Gender Events'!AF$1,'Official Medal Table'!$D:$D,"Mixed")*'Medal values'!$B$1/2
+ COUNTIFS('Official Medal Table'!$F:$F,'Each Gender Events'!$A17,'Official Medal Table'!$B:$B,'Each Gender Events'!AF$1,'Official Medal Table'!$D:$D,"Mixed")*'Medal values'!$B$2/2
+ COUNTIFS('Official Medal Table'!$G:$G,'Each Gender Events'!$A17,'Official Medal Table'!$B:$B,'Each Gender Events'!AF$1,'Official Medal Table'!$D:$D,"Mixed")*'Medal values'!$B$3/2</f>
        <v>0</v>
      </c>
      <c r="AG17">
        <f>COUNTIFS('Official Medal Table'!$E:$E,'Each Gender Events'!$A17,'Official Medal Table'!$B:$B,'Each Gender Events'!AG$1,'Official Medal Table'!$D:$D,'Each Gender Events'!AG$2)*'Medal values'!$B$1
+ COUNTIFS('Official Medal Table'!$F:$F,'Each Gender Events'!$A17,'Official Medal Table'!$B:$B,'Each Gender Events'!AG$1,'Official Medal Table'!$D:$D,'Each Gender Events'!AG$2)*'Medal values'!$B$2
+ COUNTIFS('Official Medal Table'!$G:$G,'Each Gender Events'!$A17,'Official Medal Table'!$B:$B,'Each Gender Events'!AG$1,'Official Medal Table'!$D:$D,'Each Gender Events'!AG$2)*'Medal values'!$B$3
+ COUNTIFS('Official Medal Table'!$E:$E,'Each Gender Events'!$A17,'Official Medal Table'!$B:$B,'Each Gender Events'!AG$1,'Official Medal Table'!$D:$D,"Mixed")*'Medal values'!$B$1/2
+ COUNTIFS('Official Medal Table'!$F:$F,'Each Gender Events'!$A17,'Official Medal Table'!$B:$B,'Each Gender Events'!AG$1,'Official Medal Table'!$D:$D,"Mixed")*'Medal values'!$B$2/2
+ COUNTIFS('Official Medal Table'!$G:$G,'Each Gender Events'!$A17,'Official Medal Table'!$B:$B,'Each Gender Events'!AG$1,'Official Medal Table'!$D:$D,"Mixed")*'Medal values'!$B$3/2</f>
        <v>0</v>
      </c>
      <c r="AH17">
        <f>COUNTIFS('Official Medal Table'!$E:$E,'Each Gender Events'!$A17,'Official Medal Table'!$B:$B,'Each Gender Events'!AH$1,'Official Medal Table'!$D:$D,'Each Gender Events'!AH$2)*'Medal values'!$B$1
+ COUNTIFS('Official Medal Table'!$F:$F,'Each Gender Events'!$A17,'Official Medal Table'!$B:$B,'Each Gender Events'!AH$1,'Official Medal Table'!$D:$D,'Each Gender Events'!AH$2)*'Medal values'!$B$2
+ COUNTIFS('Official Medal Table'!$G:$G,'Each Gender Events'!$A17,'Official Medal Table'!$B:$B,'Each Gender Events'!AH$1,'Official Medal Table'!$D:$D,'Each Gender Events'!AH$2)*'Medal values'!$B$3
+ COUNTIFS('Official Medal Table'!$E:$E,'Each Gender Events'!$A17,'Official Medal Table'!$B:$B,'Each Gender Events'!AH$1,'Official Medal Table'!$D:$D,"Mixed")*'Medal values'!$B$1/2
+ COUNTIFS('Official Medal Table'!$F:$F,'Each Gender Events'!$A17,'Official Medal Table'!$B:$B,'Each Gender Events'!AH$1,'Official Medal Table'!$D:$D,"Mixed")*'Medal values'!$B$2/2
+ COUNTIFS('Official Medal Table'!$G:$G,'Each Gender Events'!$A17,'Official Medal Table'!$B:$B,'Each Gender Events'!AH$1,'Official Medal Table'!$D:$D,"Mixed")*'Medal values'!$B$3/2</f>
        <v>0</v>
      </c>
      <c r="AI17">
        <f>COUNTIFS('Official Medal Table'!$E:$E,'Each Gender Events'!$A17,'Official Medal Table'!$B:$B,'Each Gender Events'!AI$1,'Official Medal Table'!$D:$D,'Each Gender Events'!AI$2)*'Medal values'!$B$1
+ COUNTIFS('Official Medal Table'!$F:$F,'Each Gender Events'!$A17,'Official Medal Table'!$B:$B,'Each Gender Events'!AI$1,'Official Medal Table'!$D:$D,'Each Gender Events'!AI$2)*'Medal values'!$B$2
+ COUNTIFS('Official Medal Table'!$G:$G,'Each Gender Events'!$A17,'Official Medal Table'!$B:$B,'Each Gender Events'!AI$1,'Official Medal Table'!$D:$D,'Each Gender Events'!AI$2)*'Medal values'!$B$3
+ COUNTIFS('Official Medal Table'!$E:$E,'Each Gender Events'!$A17,'Official Medal Table'!$B:$B,'Each Gender Events'!AI$1,'Official Medal Table'!$D:$D,"Mixed")*'Medal values'!$B$1/2
+ COUNTIFS('Official Medal Table'!$F:$F,'Each Gender Events'!$A17,'Official Medal Table'!$B:$B,'Each Gender Events'!AI$1,'Official Medal Table'!$D:$D,"Mixed")*'Medal values'!$B$2/2
+ COUNTIFS('Official Medal Table'!$G:$G,'Each Gender Events'!$A17,'Official Medal Table'!$B:$B,'Each Gender Events'!AI$1,'Official Medal Table'!$D:$D,"Mixed")*'Medal values'!$B$3/2</f>
        <v>1.0000005000000001</v>
      </c>
      <c r="AJ17">
        <f>COUNTIFS('Official Medal Table'!$E:$E,'Each Gender Events'!$A17,'Official Medal Table'!$B:$B,'Each Gender Events'!AJ$1,'Official Medal Table'!$D:$D,'Each Gender Events'!AJ$2)*'Medal values'!$B$1
+ COUNTIFS('Official Medal Table'!$F:$F,'Each Gender Events'!$A17,'Official Medal Table'!$B:$B,'Each Gender Events'!AJ$1,'Official Medal Table'!$D:$D,'Each Gender Events'!AJ$2)*'Medal values'!$B$2
+ COUNTIFS('Official Medal Table'!$G:$G,'Each Gender Events'!$A17,'Official Medal Table'!$B:$B,'Each Gender Events'!AJ$1,'Official Medal Table'!$D:$D,'Each Gender Events'!AJ$2)*'Medal values'!$B$3
+ COUNTIFS('Official Medal Table'!$E:$E,'Each Gender Events'!$A17,'Official Medal Table'!$B:$B,'Each Gender Events'!AJ$1,'Official Medal Table'!$D:$D,"Mixed")*'Medal values'!$B$1/2
+ COUNTIFS('Official Medal Table'!$F:$F,'Each Gender Events'!$A17,'Official Medal Table'!$B:$B,'Each Gender Events'!AJ$1,'Official Medal Table'!$D:$D,"Mixed")*'Medal values'!$B$2/2
+ COUNTIFS('Official Medal Table'!$G:$G,'Each Gender Events'!$A17,'Official Medal Table'!$B:$B,'Each Gender Events'!AJ$1,'Official Medal Table'!$D:$D,"Mixed")*'Medal values'!$B$3/2</f>
        <v>3.0000015000000002</v>
      </c>
      <c r="AK17">
        <f>COUNTIFS('Official Medal Table'!$E:$E,'Each Gender Events'!$A17,'Official Medal Table'!$B:$B,'Each Gender Events'!AK$1,'Official Medal Table'!$D:$D,'Each Gender Events'!AK$2)*'Medal values'!$B$1
+ COUNTIFS('Official Medal Table'!$F:$F,'Each Gender Events'!$A17,'Official Medal Table'!$B:$B,'Each Gender Events'!AK$1,'Official Medal Table'!$D:$D,'Each Gender Events'!AK$2)*'Medal values'!$B$2
+ COUNTIFS('Official Medal Table'!$G:$G,'Each Gender Events'!$A17,'Official Medal Table'!$B:$B,'Each Gender Events'!AK$1,'Official Medal Table'!$D:$D,'Each Gender Events'!AK$2)*'Medal values'!$B$3
+ COUNTIFS('Official Medal Table'!$E:$E,'Each Gender Events'!$A17,'Official Medal Table'!$B:$B,'Each Gender Events'!AK$1,'Official Medal Table'!$D:$D,"Mixed")*'Medal values'!$B$1/2
+ COUNTIFS('Official Medal Table'!$F:$F,'Each Gender Events'!$A17,'Official Medal Table'!$B:$B,'Each Gender Events'!AK$1,'Official Medal Table'!$D:$D,"Mixed")*'Medal values'!$B$2/2
+ COUNTIFS('Official Medal Table'!$G:$G,'Each Gender Events'!$A17,'Official Medal Table'!$B:$B,'Each Gender Events'!AK$1,'Official Medal Table'!$D:$D,"Mixed")*'Medal values'!$B$3/2</f>
        <v>2.0000005000000001</v>
      </c>
      <c r="AL17">
        <f>COUNTIFS('Official Medal Table'!$E:$E,'Each Gender Events'!$A17,'Official Medal Table'!$B:$B,'Each Gender Events'!AL$1,'Official Medal Table'!$D:$D,'Each Gender Events'!AL$2)*'Medal values'!$B$1
+ COUNTIFS('Official Medal Table'!$F:$F,'Each Gender Events'!$A17,'Official Medal Table'!$B:$B,'Each Gender Events'!AL$1,'Official Medal Table'!$D:$D,'Each Gender Events'!AL$2)*'Medal values'!$B$2
+ COUNTIFS('Official Medal Table'!$G:$G,'Each Gender Events'!$A17,'Official Medal Table'!$B:$B,'Each Gender Events'!AL$1,'Official Medal Table'!$D:$D,'Each Gender Events'!AL$2)*'Medal values'!$B$3
+ COUNTIFS('Official Medal Table'!$E:$E,'Each Gender Events'!$A17,'Official Medal Table'!$B:$B,'Each Gender Events'!AL$1,'Official Medal Table'!$D:$D,"Mixed")*'Medal values'!$B$1/2
+ COUNTIFS('Official Medal Table'!$F:$F,'Each Gender Events'!$A17,'Official Medal Table'!$B:$B,'Each Gender Events'!AL$1,'Official Medal Table'!$D:$D,"Mixed")*'Medal values'!$B$2/2
+ COUNTIFS('Official Medal Table'!$G:$G,'Each Gender Events'!$A17,'Official Medal Table'!$B:$B,'Each Gender Events'!AL$1,'Official Medal Table'!$D:$D,"Mixed")*'Medal values'!$B$3/2</f>
        <v>3.0000010000000001</v>
      </c>
      <c r="AM17">
        <f>COUNTIFS('Official Medal Table'!$E:$E,'Each Gender Events'!$A17,'Official Medal Table'!$B:$B,'Each Gender Events'!AM$1,'Official Medal Table'!$D:$D,'Each Gender Events'!AM$2)*'Medal values'!$B$1
+ COUNTIFS('Official Medal Table'!$F:$F,'Each Gender Events'!$A17,'Official Medal Table'!$B:$B,'Each Gender Events'!AM$1,'Official Medal Table'!$D:$D,'Each Gender Events'!AM$2)*'Medal values'!$B$2
+ COUNTIFS('Official Medal Table'!$G:$G,'Each Gender Events'!$A17,'Official Medal Table'!$B:$B,'Each Gender Events'!AM$1,'Official Medal Table'!$D:$D,'Each Gender Events'!AM$2)*'Medal values'!$B$3
+ COUNTIFS('Official Medal Table'!$E:$E,'Each Gender Events'!$A17,'Official Medal Table'!$B:$B,'Each Gender Events'!AM$1,'Official Medal Table'!$D:$D,"Mixed")*'Medal values'!$B$1/2
+ COUNTIFS('Official Medal Table'!$F:$F,'Each Gender Events'!$A17,'Official Medal Table'!$B:$B,'Each Gender Events'!AM$1,'Official Medal Table'!$D:$D,"Mixed")*'Medal values'!$B$2/2
+ COUNTIFS('Official Medal Table'!$G:$G,'Each Gender Events'!$A17,'Official Medal Table'!$B:$B,'Each Gender Events'!AM$1,'Official Medal Table'!$D:$D,"Mixed")*'Medal values'!$B$3/2</f>
        <v>1</v>
      </c>
    </row>
    <row r="18" spans="1:39" x14ac:dyDescent="0.3">
      <c r="A18" t="str">
        <f>Countries!A16</f>
        <v>JPN</v>
      </c>
      <c r="B18">
        <f>COUNTIFS('Official Medal Table'!$E:$E,'Each Gender Events'!$A18,'Official Medal Table'!$B:$B,'Each Gender Events'!B$1,'Official Medal Table'!$D:$D,'Each Gender Events'!B$2)*'Medal values'!$B$1
+ COUNTIFS('Official Medal Table'!$F:$F,'Each Gender Events'!$A18,'Official Medal Table'!$B:$B,'Each Gender Events'!B$1,'Official Medal Table'!$D:$D,'Each Gender Events'!B$2)*'Medal values'!$B$2
+ COUNTIFS('Official Medal Table'!$G:$G,'Each Gender Events'!$A18,'Official Medal Table'!$B:$B,'Each Gender Events'!B$1,'Official Medal Table'!$D:$D,'Each Gender Events'!B$2)*'Medal values'!$B$3
+ COUNTIFS('Official Medal Table'!$E:$E,'Each Gender Events'!$A18,'Official Medal Table'!$B:$B,'Each Gender Events'!B$1,'Official Medal Table'!$D:$D,"Mixed")*'Medal values'!$B$1/2
+ COUNTIFS('Official Medal Table'!$F:$F,'Each Gender Events'!$A18,'Official Medal Table'!$B:$B,'Each Gender Events'!B$1,'Official Medal Table'!$D:$D,"Mixed")*'Medal values'!$B$2/2
+ COUNTIFS('Official Medal Table'!$G:$G,'Each Gender Events'!$A18,'Official Medal Table'!$B:$B,'Each Gender Events'!B$1,'Official Medal Table'!$D:$D,"Mixed")*'Medal values'!$B$3/2</f>
        <v>0</v>
      </c>
      <c r="C18">
        <f>COUNTIFS('Official Medal Table'!$E:$E,'Each Gender Events'!$A18,'Official Medal Table'!$B:$B,'Each Gender Events'!C$1,'Official Medal Table'!$D:$D,'Each Gender Events'!C$2)*'Medal values'!$B$1
+ COUNTIFS('Official Medal Table'!$F:$F,'Each Gender Events'!$A18,'Official Medal Table'!$B:$B,'Each Gender Events'!C$1,'Official Medal Table'!$D:$D,'Each Gender Events'!C$2)*'Medal values'!$B$2
+ COUNTIFS('Official Medal Table'!$G:$G,'Each Gender Events'!$A18,'Official Medal Table'!$B:$B,'Each Gender Events'!C$1,'Official Medal Table'!$D:$D,'Each Gender Events'!C$2)*'Medal values'!$B$3
+ COUNTIFS('Official Medal Table'!$E:$E,'Each Gender Events'!$A18,'Official Medal Table'!$B:$B,'Each Gender Events'!C$1,'Official Medal Table'!$D:$D,"Mixed")*'Medal values'!$B$1/2
+ COUNTIFS('Official Medal Table'!$F:$F,'Each Gender Events'!$A18,'Official Medal Table'!$B:$B,'Each Gender Events'!C$1,'Official Medal Table'!$D:$D,"Mixed")*'Medal values'!$B$2/2
+ COUNTIFS('Official Medal Table'!$G:$G,'Each Gender Events'!$A18,'Official Medal Table'!$B:$B,'Each Gender Events'!C$1,'Official Medal Table'!$D:$D,"Mixed")*'Medal values'!$B$3/2</f>
        <v>0</v>
      </c>
      <c r="D18">
        <f>COUNTIFS('Official Medal Table'!$E:$E,'Each Gender Events'!$A18,'Official Medal Table'!$B:$B,'Each Gender Events'!D$1,'Official Medal Table'!$D:$D,'Each Gender Events'!D$2)*'Medal values'!$B$1
+ COUNTIFS('Official Medal Table'!$F:$F,'Each Gender Events'!$A18,'Official Medal Table'!$B:$B,'Each Gender Events'!D$1,'Official Medal Table'!$D:$D,'Each Gender Events'!D$2)*'Medal values'!$B$2
+ COUNTIFS('Official Medal Table'!$G:$G,'Each Gender Events'!$A18,'Official Medal Table'!$B:$B,'Each Gender Events'!D$1,'Official Medal Table'!$D:$D,'Each Gender Events'!D$2)*'Medal values'!$B$3
+ COUNTIFS('Official Medal Table'!$E:$E,'Each Gender Events'!$A18,'Official Medal Table'!$B:$B,'Each Gender Events'!D$1,'Official Medal Table'!$D:$D,"Mixed")*'Medal values'!$B$1/2
+ COUNTIFS('Official Medal Table'!$F:$F,'Each Gender Events'!$A18,'Official Medal Table'!$B:$B,'Each Gender Events'!D$1,'Official Medal Table'!$D:$D,"Mixed")*'Medal values'!$B$2/2
+ COUNTIFS('Official Medal Table'!$G:$G,'Each Gender Events'!$A18,'Official Medal Table'!$B:$B,'Each Gender Events'!D$1,'Official Medal Table'!$D:$D,"Mixed")*'Medal values'!$B$3/2</f>
        <v>0</v>
      </c>
      <c r="E18">
        <f>COUNTIFS('Official Medal Table'!$E:$E,'Each Gender Events'!$A18,'Official Medal Table'!$B:$B,'Each Gender Events'!E$1,'Official Medal Table'!$D:$D,'Each Gender Events'!E$2)*'Medal values'!$B$1
+ COUNTIFS('Official Medal Table'!$F:$F,'Each Gender Events'!$A18,'Official Medal Table'!$B:$B,'Each Gender Events'!E$1,'Official Medal Table'!$D:$D,'Each Gender Events'!E$2)*'Medal values'!$B$2
+ COUNTIFS('Official Medal Table'!$G:$G,'Each Gender Events'!$A18,'Official Medal Table'!$B:$B,'Each Gender Events'!E$1,'Official Medal Table'!$D:$D,'Each Gender Events'!E$2)*'Medal values'!$B$3
+ COUNTIFS('Official Medal Table'!$E:$E,'Each Gender Events'!$A18,'Official Medal Table'!$B:$B,'Each Gender Events'!E$1,'Official Medal Table'!$D:$D,"Mixed")*'Medal values'!$B$1/2
+ COUNTIFS('Official Medal Table'!$F:$F,'Each Gender Events'!$A18,'Official Medal Table'!$B:$B,'Each Gender Events'!E$1,'Official Medal Table'!$D:$D,"Mixed")*'Medal values'!$B$2/2
+ COUNTIFS('Official Medal Table'!$G:$G,'Each Gender Events'!$A18,'Official Medal Table'!$B:$B,'Each Gender Events'!E$1,'Official Medal Table'!$D:$D,"Mixed")*'Medal values'!$B$3/2</f>
        <v>0</v>
      </c>
      <c r="F18">
        <f>COUNTIFS('Official Medal Table'!$E:$E,'Each Gender Events'!$A18,'Official Medal Table'!$B:$B,'Each Gender Events'!F$1,'Official Medal Table'!$D:$D,'Each Gender Events'!F$2)*'Medal values'!$B$1
+ COUNTIFS('Official Medal Table'!$F:$F,'Each Gender Events'!$A18,'Official Medal Table'!$B:$B,'Each Gender Events'!F$1,'Official Medal Table'!$D:$D,'Each Gender Events'!F$2)*'Medal values'!$B$2
+ COUNTIFS('Official Medal Table'!$G:$G,'Each Gender Events'!$A18,'Official Medal Table'!$B:$B,'Each Gender Events'!F$1,'Official Medal Table'!$D:$D,'Each Gender Events'!F$2)*'Medal values'!$B$3
+ COUNTIFS('Official Medal Table'!$E:$E,'Each Gender Events'!$A18,'Official Medal Table'!$B:$B,'Each Gender Events'!F$1,'Official Medal Table'!$D:$D,"Mixed")*'Medal values'!$B$1/2
+ COUNTIFS('Official Medal Table'!$F:$F,'Each Gender Events'!$A18,'Official Medal Table'!$B:$B,'Each Gender Events'!F$1,'Official Medal Table'!$D:$D,"Mixed")*'Medal values'!$B$2/2
+ COUNTIFS('Official Medal Table'!$G:$G,'Each Gender Events'!$A18,'Official Medal Table'!$B:$B,'Each Gender Events'!F$1,'Official Medal Table'!$D:$D,"Mixed")*'Medal values'!$B$3/2</f>
        <v>0</v>
      </c>
      <c r="G18">
        <f>COUNTIFS('Official Medal Table'!$E:$E,'Each Gender Events'!$A18,'Official Medal Table'!$B:$B,'Each Gender Events'!G$1,'Official Medal Table'!$D:$D,'Each Gender Events'!G$2)*'Medal values'!$B$1
+ COUNTIFS('Official Medal Table'!$F:$F,'Each Gender Events'!$A18,'Official Medal Table'!$B:$B,'Each Gender Events'!G$1,'Official Medal Table'!$D:$D,'Each Gender Events'!G$2)*'Medal values'!$B$2
+ COUNTIFS('Official Medal Table'!$G:$G,'Each Gender Events'!$A18,'Official Medal Table'!$B:$B,'Each Gender Events'!G$1,'Official Medal Table'!$D:$D,'Each Gender Events'!G$2)*'Medal values'!$B$3
+ COUNTIFS('Official Medal Table'!$E:$E,'Each Gender Events'!$A18,'Official Medal Table'!$B:$B,'Each Gender Events'!G$1,'Official Medal Table'!$D:$D,"Mixed")*'Medal values'!$B$1/2
+ COUNTIFS('Official Medal Table'!$F:$F,'Each Gender Events'!$A18,'Official Medal Table'!$B:$B,'Each Gender Events'!G$1,'Official Medal Table'!$D:$D,"Mixed")*'Medal values'!$B$2/2
+ COUNTIFS('Official Medal Table'!$G:$G,'Each Gender Events'!$A18,'Official Medal Table'!$B:$B,'Each Gender Events'!G$1,'Official Medal Table'!$D:$D,"Mixed")*'Medal values'!$B$3/2</f>
        <v>0</v>
      </c>
      <c r="H18">
        <f>COUNTIFS('Official Medal Table'!$E:$E,'Each Gender Events'!$A18,'Official Medal Table'!$B:$B,'Each Gender Events'!H$1,'Official Medal Table'!$D:$D,'Each Gender Events'!H$2)*'Medal values'!$B$1
+ COUNTIFS('Official Medal Table'!$F:$F,'Each Gender Events'!$A18,'Official Medal Table'!$B:$B,'Each Gender Events'!H$1,'Official Medal Table'!$D:$D,'Each Gender Events'!H$2)*'Medal values'!$B$2
+ COUNTIFS('Official Medal Table'!$G:$G,'Each Gender Events'!$A18,'Official Medal Table'!$B:$B,'Each Gender Events'!H$1,'Official Medal Table'!$D:$D,'Each Gender Events'!H$2)*'Medal values'!$B$3
+ COUNTIFS('Official Medal Table'!$E:$E,'Each Gender Events'!$A18,'Official Medal Table'!$B:$B,'Each Gender Events'!H$1,'Official Medal Table'!$D:$D,"Mixed")*'Medal values'!$B$1/2
+ COUNTIFS('Official Medal Table'!$F:$F,'Each Gender Events'!$A18,'Official Medal Table'!$B:$B,'Each Gender Events'!H$1,'Official Medal Table'!$D:$D,"Mixed")*'Medal values'!$B$2/2
+ COUNTIFS('Official Medal Table'!$G:$G,'Each Gender Events'!$A18,'Official Medal Table'!$B:$B,'Each Gender Events'!H$1,'Official Medal Table'!$D:$D,"Mixed")*'Medal values'!$B$3/2</f>
        <v>0</v>
      </c>
      <c r="I18">
        <f>COUNTIFS('Official Medal Table'!$E:$E,'Each Gender Events'!$A18,'Official Medal Table'!$B:$B,'Each Gender Events'!I$1,'Official Medal Table'!$D:$D,'Each Gender Events'!I$2)*'Medal values'!$B$1
+ COUNTIFS('Official Medal Table'!$F:$F,'Each Gender Events'!$A18,'Official Medal Table'!$B:$B,'Each Gender Events'!I$1,'Official Medal Table'!$D:$D,'Each Gender Events'!I$2)*'Medal values'!$B$2
+ COUNTIFS('Official Medal Table'!$G:$G,'Each Gender Events'!$A18,'Official Medal Table'!$B:$B,'Each Gender Events'!I$1,'Official Medal Table'!$D:$D,'Each Gender Events'!I$2)*'Medal values'!$B$3
+ COUNTIFS('Official Medal Table'!$E:$E,'Each Gender Events'!$A18,'Official Medal Table'!$B:$B,'Each Gender Events'!I$1,'Official Medal Table'!$D:$D,"Mixed")*'Medal values'!$B$1/2
+ COUNTIFS('Official Medal Table'!$F:$F,'Each Gender Events'!$A18,'Official Medal Table'!$B:$B,'Each Gender Events'!I$1,'Official Medal Table'!$D:$D,"Mixed")*'Medal values'!$B$2/2
+ COUNTIFS('Official Medal Table'!$G:$G,'Each Gender Events'!$A18,'Official Medal Table'!$B:$B,'Each Gender Events'!I$1,'Official Medal Table'!$D:$D,"Mixed")*'Medal values'!$B$3/2</f>
        <v>0</v>
      </c>
      <c r="J18">
        <f>COUNTIFS('Official Medal Table'!$E:$E,'Each Gender Events'!$A18,'Official Medal Table'!$B:$B,'Each Gender Events'!J$1,'Official Medal Table'!$D:$D,'Each Gender Events'!J$2)*'Medal values'!$B$1
+ COUNTIFS('Official Medal Table'!$F:$F,'Each Gender Events'!$A18,'Official Medal Table'!$B:$B,'Each Gender Events'!J$1,'Official Medal Table'!$D:$D,'Each Gender Events'!J$2)*'Medal values'!$B$2
+ COUNTIFS('Official Medal Table'!$G:$G,'Each Gender Events'!$A18,'Official Medal Table'!$B:$B,'Each Gender Events'!J$1,'Official Medal Table'!$D:$D,'Each Gender Events'!J$2)*'Medal values'!$B$3
+ COUNTIFS('Official Medal Table'!$E:$E,'Each Gender Events'!$A18,'Official Medal Table'!$B:$B,'Each Gender Events'!J$1,'Official Medal Table'!$D:$D,"Mixed")*'Medal values'!$B$1/2
+ COUNTIFS('Official Medal Table'!$F:$F,'Each Gender Events'!$A18,'Official Medal Table'!$B:$B,'Each Gender Events'!J$1,'Official Medal Table'!$D:$D,"Mixed")*'Medal values'!$B$2/2
+ COUNTIFS('Official Medal Table'!$G:$G,'Each Gender Events'!$A18,'Official Medal Table'!$B:$B,'Each Gender Events'!J$1,'Official Medal Table'!$D:$D,"Mixed")*'Medal values'!$B$3/2</f>
        <v>0</v>
      </c>
      <c r="K18">
        <f>COUNTIFS('Official Medal Table'!$E:$E,'Each Gender Events'!$A18,'Official Medal Table'!$B:$B,'Each Gender Events'!K$1,'Official Medal Table'!$D:$D,'Each Gender Events'!K$2)*'Medal values'!$B$1
+ COUNTIFS('Official Medal Table'!$F:$F,'Each Gender Events'!$A18,'Official Medal Table'!$B:$B,'Each Gender Events'!K$1,'Official Medal Table'!$D:$D,'Each Gender Events'!K$2)*'Medal values'!$B$2
+ COUNTIFS('Official Medal Table'!$G:$G,'Each Gender Events'!$A18,'Official Medal Table'!$B:$B,'Each Gender Events'!K$1,'Official Medal Table'!$D:$D,'Each Gender Events'!K$2)*'Medal values'!$B$3
+ COUNTIFS('Official Medal Table'!$E:$E,'Each Gender Events'!$A18,'Official Medal Table'!$B:$B,'Each Gender Events'!K$1,'Official Medal Table'!$D:$D,"Mixed")*'Medal values'!$B$1/2
+ COUNTIFS('Official Medal Table'!$F:$F,'Each Gender Events'!$A18,'Official Medal Table'!$B:$B,'Each Gender Events'!K$1,'Official Medal Table'!$D:$D,"Mixed")*'Medal values'!$B$2/2
+ COUNTIFS('Official Medal Table'!$G:$G,'Each Gender Events'!$A18,'Official Medal Table'!$B:$B,'Each Gender Events'!K$1,'Official Medal Table'!$D:$D,"Mixed")*'Medal values'!$B$3/2</f>
        <v>0</v>
      </c>
      <c r="L18">
        <f>COUNTIFS('Official Medal Table'!$E:$E,'Each Gender Events'!$A18,'Official Medal Table'!$B:$B,'Each Gender Events'!L$1,'Official Medal Table'!$D:$D,'Each Gender Events'!L$2)*'Medal values'!$B$1
+ COUNTIFS('Official Medal Table'!$F:$F,'Each Gender Events'!$A18,'Official Medal Table'!$B:$B,'Each Gender Events'!L$1,'Official Medal Table'!$D:$D,'Each Gender Events'!L$2)*'Medal values'!$B$2
+ COUNTIFS('Official Medal Table'!$G:$G,'Each Gender Events'!$A18,'Official Medal Table'!$B:$B,'Each Gender Events'!L$1,'Official Medal Table'!$D:$D,'Each Gender Events'!L$2)*'Medal values'!$B$3
+ COUNTIFS('Official Medal Table'!$E:$E,'Each Gender Events'!$A18,'Official Medal Table'!$B:$B,'Each Gender Events'!L$1,'Official Medal Table'!$D:$D,"Mixed")*'Medal values'!$B$1/2
+ COUNTIFS('Official Medal Table'!$F:$F,'Each Gender Events'!$A18,'Official Medal Table'!$B:$B,'Each Gender Events'!L$1,'Official Medal Table'!$D:$D,"Mixed")*'Medal values'!$B$2/2
+ COUNTIFS('Official Medal Table'!$G:$G,'Each Gender Events'!$A18,'Official Medal Table'!$B:$B,'Each Gender Events'!L$1,'Official Medal Table'!$D:$D,"Mixed")*'Medal values'!$B$3/2</f>
        <v>0</v>
      </c>
      <c r="M18">
        <f>COUNTIFS('Official Medal Table'!$E:$E,'Each Gender Events'!$A18,'Official Medal Table'!$B:$B,'Each Gender Events'!M$1,'Official Medal Table'!$D:$D,'Each Gender Events'!M$2)*'Medal values'!$B$1
+ COUNTIFS('Official Medal Table'!$F:$F,'Each Gender Events'!$A18,'Official Medal Table'!$B:$B,'Each Gender Events'!M$1,'Official Medal Table'!$D:$D,'Each Gender Events'!M$2)*'Medal values'!$B$2
+ COUNTIFS('Official Medal Table'!$G:$G,'Each Gender Events'!$A18,'Official Medal Table'!$B:$B,'Each Gender Events'!M$1,'Official Medal Table'!$D:$D,'Each Gender Events'!M$2)*'Medal values'!$B$3
+ COUNTIFS('Official Medal Table'!$E:$E,'Each Gender Events'!$A18,'Official Medal Table'!$B:$B,'Each Gender Events'!M$1,'Official Medal Table'!$D:$D,"Mixed")*'Medal values'!$B$1/2
+ COUNTIFS('Official Medal Table'!$F:$F,'Each Gender Events'!$A18,'Official Medal Table'!$B:$B,'Each Gender Events'!M$1,'Official Medal Table'!$D:$D,"Mixed")*'Medal values'!$B$2/2
+ COUNTIFS('Official Medal Table'!$G:$G,'Each Gender Events'!$A18,'Official Medal Table'!$B:$B,'Each Gender Events'!M$1,'Official Medal Table'!$D:$D,"Mixed")*'Medal values'!$B$3/2</f>
        <v>0</v>
      </c>
      <c r="N18">
        <f>COUNTIFS('Official Medal Table'!$E:$E,'Each Gender Events'!$A18,'Official Medal Table'!$B:$B,'Each Gender Events'!N$1,'Official Medal Table'!$D:$D,'Each Gender Events'!N$2)*'Medal values'!$B$1
+ COUNTIFS('Official Medal Table'!$F:$F,'Each Gender Events'!$A18,'Official Medal Table'!$B:$B,'Each Gender Events'!N$1,'Official Medal Table'!$D:$D,'Each Gender Events'!N$2)*'Medal values'!$B$2
+ COUNTIFS('Official Medal Table'!$G:$G,'Each Gender Events'!$A18,'Official Medal Table'!$B:$B,'Each Gender Events'!N$1,'Official Medal Table'!$D:$D,'Each Gender Events'!N$2)*'Medal values'!$B$3
+ COUNTIFS('Official Medal Table'!$E:$E,'Each Gender Events'!$A18,'Official Medal Table'!$B:$B,'Each Gender Events'!N$1,'Official Medal Table'!$D:$D,"Mixed")*'Medal values'!$B$1/2
+ COUNTIFS('Official Medal Table'!$F:$F,'Each Gender Events'!$A18,'Official Medal Table'!$B:$B,'Each Gender Events'!N$1,'Official Medal Table'!$D:$D,"Mixed")*'Medal values'!$B$2/2
+ COUNTIFS('Official Medal Table'!$G:$G,'Each Gender Events'!$A18,'Official Medal Table'!$B:$B,'Each Gender Events'!N$1,'Official Medal Table'!$D:$D,"Mixed")*'Medal values'!$B$3/2</f>
        <v>2.0000010000000001</v>
      </c>
      <c r="O18">
        <f>COUNTIFS('Official Medal Table'!$E:$E,'Each Gender Events'!$A18,'Official Medal Table'!$B:$B,'Each Gender Events'!O$1,'Official Medal Table'!$D:$D,'Each Gender Events'!O$2)*'Medal values'!$B$1
+ COUNTIFS('Official Medal Table'!$F:$F,'Each Gender Events'!$A18,'Official Medal Table'!$B:$B,'Each Gender Events'!O$1,'Official Medal Table'!$D:$D,'Each Gender Events'!O$2)*'Medal values'!$B$2
+ COUNTIFS('Official Medal Table'!$G:$G,'Each Gender Events'!$A18,'Official Medal Table'!$B:$B,'Each Gender Events'!O$1,'Official Medal Table'!$D:$D,'Each Gender Events'!O$2)*'Medal values'!$B$3
+ COUNTIFS('Official Medal Table'!$E:$E,'Each Gender Events'!$A18,'Official Medal Table'!$B:$B,'Each Gender Events'!O$1,'Official Medal Table'!$D:$D,"Mixed")*'Medal values'!$B$1/2
+ COUNTIFS('Official Medal Table'!$F:$F,'Each Gender Events'!$A18,'Official Medal Table'!$B:$B,'Each Gender Events'!O$1,'Official Medal Table'!$D:$D,"Mixed")*'Medal values'!$B$2/2
+ COUNTIFS('Official Medal Table'!$G:$G,'Each Gender Events'!$A18,'Official Medal Table'!$B:$B,'Each Gender Events'!O$1,'Official Medal Table'!$D:$D,"Mixed")*'Medal values'!$B$3/2</f>
        <v>3.5000010000000001</v>
      </c>
      <c r="P18">
        <f>COUNTIFS('Official Medal Table'!$E:$E,'Each Gender Events'!$A18,'Official Medal Table'!$B:$B,'Each Gender Events'!P$1,'Official Medal Table'!$D:$D,'Each Gender Events'!P$2)*'Medal values'!$B$1
+ COUNTIFS('Official Medal Table'!$F:$F,'Each Gender Events'!$A18,'Official Medal Table'!$B:$B,'Each Gender Events'!P$1,'Official Medal Table'!$D:$D,'Each Gender Events'!P$2)*'Medal values'!$B$2
+ COUNTIFS('Official Medal Table'!$G:$G,'Each Gender Events'!$A18,'Official Medal Table'!$B:$B,'Each Gender Events'!P$1,'Official Medal Table'!$D:$D,'Each Gender Events'!P$2)*'Medal values'!$B$3
+ COUNTIFS('Official Medal Table'!$E:$E,'Each Gender Events'!$A18,'Official Medal Table'!$B:$B,'Each Gender Events'!P$1,'Official Medal Table'!$D:$D,"Mixed")*'Medal values'!$B$1/2
+ COUNTIFS('Official Medal Table'!$F:$F,'Each Gender Events'!$A18,'Official Medal Table'!$B:$B,'Each Gender Events'!P$1,'Official Medal Table'!$D:$D,"Mixed")*'Medal values'!$B$2/2
+ COUNTIFS('Official Medal Table'!$G:$G,'Each Gender Events'!$A18,'Official Medal Table'!$B:$B,'Each Gender Events'!P$1,'Official Medal Table'!$D:$D,"Mixed")*'Medal values'!$B$3/2</f>
        <v>1.5</v>
      </c>
      <c r="Q18">
        <f>COUNTIFS('Official Medal Table'!$E:$E,'Each Gender Events'!$A18,'Official Medal Table'!$B:$B,'Each Gender Events'!Q$1,'Official Medal Table'!$D:$D,'Each Gender Events'!Q$2)*'Medal values'!$B$1
+ COUNTIFS('Official Medal Table'!$F:$F,'Each Gender Events'!$A18,'Official Medal Table'!$B:$B,'Each Gender Events'!Q$1,'Official Medal Table'!$D:$D,'Each Gender Events'!Q$2)*'Medal values'!$B$2
+ COUNTIFS('Official Medal Table'!$G:$G,'Each Gender Events'!$A18,'Official Medal Table'!$B:$B,'Each Gender Events'!Q$1,'Official Medal Table'!$D:$D,'Each Gender Events'!Q$2)*'Medal values'!$B$3
+ COUNTIFS('Official Medal Table'!$E:$E,'Each Gender Events'!$A18,'Official Medal Table'!$B:$B,'Each Gender Events'!Q$1,'Official Medal Table'!$D:$D,"Mixed")*'Medal values'!$B$1/2
+ COUNTIFS('Official Medal Table'!$F:$F,'Each Gender Events'!$A18,'Official Medal Table'!$B:$B,'Each Gender Events'!Q$1,'Official Medal Table'!$D:$D,"Mixed")*'Medal values'!$B$2/2
+ COUNTIFS('Official Medal Table'!$G:$G,'Each Gender Events'!$A18,'Official Medal Table'!$B:$B,'Each Gender Events'!Q$1,'Official Medal Table'!$D:$D,"Mixed")*'Medal values'!$B$3/2</f>
        <v>1.5</v>
      </c>
      <c r="R18">
        <f>COUNTIFS('Official Medal Table'!$E:$E,'Each Gender Events'!$A18,'Official Medal Table'!$B:$B,'Each Gender Events'!R$1,'Official Medal Table'!$D:$D,'Each Gender Events'!R$2)*'Medal values'!$B$1
+ COUNTIFS('Official Medal Table'!$F:$F,'Each Gender Events'!$A18,'Official Medal Table'!$B:$B,'Each Gender Events'!R$1,'Official Medal Table'!$D:$D,'Each Gender Events'!R$2)*'Medal values'!$B$2
+ COUNTIFS('Official Medal Table'!$G:$G,'Each Gender Events'!$A18,'Official Medal Table'!$B:$B,'Each Gender Events'!R$1,'Official Medal Table'!$D:$D,'Each Gender Events'!R$2)*'Medal values'!$B$3
+ COUNTIFS('Official Medal Table'!$E:$E,'Each Gender Events'!$A18,'Official Medal Table'!$B:$B,'Each Gender Events'!R$1,'Official Medal Table'!$D:$D,"Mixed")*'Medal values'!$B$1/2
+ COUNTIFS('Official Medal Table'!$F:$F,'Each Gender Events'!$A18,'Official Medal Table'!$B:$B,'Each Gender Events'!R$1,'Official Medal Table'!$D:$D,"Mixed")*'Medal values'!$B$2/2
+ COUNTIFS('Official Medal Table'!$G:$G,'Each Gender Events'!$A18,'Official Medal Table'!$B:$B,'Each Gender Events'!R$1,'Official Medal Table'!$D:$D,"Mixed")*'Medal values'!$B$3/2</f>
        <v>1</v>
      </c>
      <c r="S18">
        <f>COUNTIFS('Official Medal Table'!$E:$E,'Each Gender Events'!$A18,'Official Medal Table'!$B:$B,'Each Gender Events'!S$1,'Official Medal Table'!$D:$D,'Each Gender Events'!S$2)*'Medal values'!$B$1
+ COUNTIFS('Official Medal Table'!$F:$F,'Each Gender Events'!$A18,'Official Medal Table'!$B:$B,'Each Gender Events'!S$1,'Official Medal Table'!$D:$D,'Each Gender Events'!S$2)*'Medal values'!$B$2
+ COUNTIFS('Official Medal Table'!$G:$G,'Each Gender Events'!$A18,'Official Medal Table'!$B:$B,'Each Gender Events'!S$1,'Official Medal Table'!$D:$D,'Each Gender Events'!S$2)*'Medal values'!$B$3
+ COUNTIFS('Official Medal Table'!$E:$E,'Each Gender Events'!$A18,'Official Medal Table'!$B:$B,'Each Gender Events'!S$1,'Official Medal Table'!$D:$D,"Mixed")*'Medal values'!$B$1/2
+ COUNTIFS('Official Medal Table'!$F:$F,'Each Gender Events'!$A18,'Official Medal Table'!$B:$B,'Each Gender Events'!S$1,'Official Medal Table'!$D:$D,"Mixed")*'Medal values'!$B$2/2
+ COUNTIFS('Official Medal Table'!$G:$G,'Each Gender Events'!$A18,'Official Medal Table'!$B:$B,'Each Gender Events'!S$1,'Official Medal Table'!$D:$D,"Mixed")*'Medal values'!$B$3/2</f>
        <v>0</v>
      </c>
      <c r="T18">
        <f>COUNTIFS('Official Medal Table'!$E:$E,'Each Gender Events'!$A18,'Official Medal Table'!$B:$B,'Each Gender Events'!T$1,'Official Medal Table'!$D:$D,'Each Gender Events'!T$2)*'Medal values'!$B$1
+ COUNTIFS('Official Medal Table'!$F:$F,'Each Gender Events'!$A18,'Official Medal Table'!$B:$B,'Each Gender Events'!T$1,'Official Medal Table'!$D:$D,'Each Gender Events'!T$2)*'Medal values'!$B$2
+ COUNTIFS('Official Medal Table'!$G:$G,'Each Gender Events'!$A18,'Official Medal Table'!$B:$B,'Each Gender Events'!T$1,'Official Medal Table'!$D:$D,'Each Gender Events'!T$2)*'Medal values'!$B$3
+ COUNTIFS('Official Medal Table'!$E:$E,'Each Gender Events'!$A18,'Official Medal Table'!$B:$B,'Each Gender Events'!T$1,'Official Medal Table'!$D:$D,"Mixed")*'Medal values'!$B$1/2
+ COUNTIFS('Official Medal Table'!$F:$F,'Each Gender Events'!$A18,'Official Medal Table'!$B:$B,'Each Gender Events'!T$1,'Official Medal Table'!$D:$D,"Mixed")*'Medal values'!$B$2/2
+ COUNTIFS('Official Medal Table'!$G:$G,'Each Gender Events'!$A18,'Official Medal Table'!$B:$B,'Each Gender Events'!T$1,'Official Medal Table'!$D:$D,"Mixed")*'Medal values'!$B$3/2</f>
        <v>0</v>
      </c>
      <c r="U18">
        <f>COUNTIFS('Official Medal Table'!$E:$E,'Each Gender Events'!$A18,'Official Medal Table'!$B:$B,'Each Gender Events'!U$1,'Official Medal Table'!$D:$D,'Each Gender Events'!U$2)*'Medal values'!$B$1
+ COUNTIFS('Official Medal Table'!$F:$F,'Each Gender Events'!$A18,'Official Medal Table'!$B:$B,'Each Gender Events'!U$1,'Official Medal Table'!$D:$D,'Each Gender Events'!U$2)*'Medal values'!$B$2
+ COUNTIFS('Official Medal Table'!$G:$G,'Each Gender Events'!$A18,'Official Medal Table'!$B:$B,'Each Gender Events'!U$1,'Official Medal Table'!$D:$D,'Each Gender Events'!U$2)*'Medal values'!$B$3
+ COUNTIFS('Official Medal Table'!$E:$E,'Each Gender Events'!$A18,'Official Medal Table'!$B:$B,'Each Gender Events'!U$1,'Official Medal Table'!$D:$D,"Mixed")*'Medal values'!$B$1/2
+ COUNTIFS('Official Medal Table'!$F:$F,'Each Gender Events'!$A18,'Official Medal Table'!$B:$B,'Each Gender Events'!U$1,'Official Medal Table'!$D:$D,"Mixed")*'Medal values'!$B$2/2
+ COUNTIFS('Official Medal Table'!$G:$G,'Each Gender Events'!$A18,'Official Medal Table'!$B:$B,'Each Gender Events'!U$1,'Official Medal Table'!$D:$D,"Mixed")*'Medal values'!$B$3/2</f>
        <v>0</v>
      </c>
      <c r="V18">
        <f>COUNTIFS('Official Medal Table'!$E:$E,'Each Gender Events'!$A18,'Official Medal Table'!$B:$B,'Each Gender Events'!V$1,'Official Medal Table'!$D:$D,'Each Gender Events'!V$2)*'Medal values'!$B$1
+ COUNTIFS('Official Medal Table'!$F:$F,'Each Gender Events'!$A18,'Official Medal Table'!$B:$B,'Each Gender Events'!V$1,'Official Medal Table'!$D:$D,'Each Gender Events'!V$2)*'Medal values'!$B$2
+ COUNTIFS('Official Medal Table'!$G:$G,'Each Gender Events'!$A18,'Official Medal Table'!$B:$B,'Each Gender Events'!V$1,'Official Medal Table'!$D:$D,'Each Gender Events'!V$2)*'Medal values'!$B$3
+ COUNTIFS('Official Medal Table'!$E:$E,'Each Gender Events'!$A18,'Official Medal Table'!$B:$B,'Each Gender Events'!V$1,'Official Medal Table'!$D:$D,"Mixed")*'Medal values'!$B$1/2
+ COUNTIFS('Official Medal Table'!$F:$F,'Each Gender Events'!$A18,'Official Medal Table'!$B:$B,'Each Gender Events'!V$1,'Official Medal Table'!$D:$D,"Mixed")*'Medal values'!$B$2/2
+ COUNTIFS('Official Medal Table'!$G:$G,'Each Gender Events'!$A18,'Official Medal Table'!$B:$B,'Each Gender Events'!V$1,'Official Medal Table'!$D:$D,"Mixed")*'Medal values'!$B$3/2</f>
        <v>0</v>
      </c>
      <c r="W18">
        <f>COUNTIFS('Official Medal Table'!$E:$E,'Each Gender Events'!$A18,'Official Medal Table'!$B:$B,'Each Gender Events'!W$1,'Official Medal Table'!$D:$D,'Each Gender Events'!W$2)*'Medal values'!$B$1
+ COUNTIFS('Official Medal Table'!$F:$F,'Each Gender Events'!$A18,'Official Medal Table'!$B:$B,'Each Gender Events'!W$1,'Official Medal Table'!$D:$D,'Each Gender Events'!W$2)*'Medal values'!$B$2
+ COUNTIFS('Official Medal Table'!$G:$G,'Each Gender Events'!$A18,'Official Medal Table'!$B:$B,'Each Gender Events'!W$1,'Official Medal Table'!$D:$D,'Each Gender Events'!W$2)*'Medal values'!$B$3
+ COUNTIFS('Official Medal Table'!$E:$E,'Each Gender Events'!$A18,'Official Medal Table'!$B:$B,'Each Gender Events'!W$1,'Official Medal Table'!$D:$D,"Mixed")*'Medal values'!$B$1/2
+ COUNTIFS('Official Medal Table'!$F:$F,'Each Gender Events'!$A18,'Official Medal Table'!$B:$B,'Each Gender Events'!W$1,'Official Medal Table'!$D:$D,"Mixed")*'Medal values'!$B$2/2
+ COUNTIFS('Official Medal Table'!$G:$G,'Each Gender Events'!$A18,'Official Medal Table'!$B:$B,'Each Gender Events'!W$1,'Official Medal Table'!$D:$D,"Mixed")*'Medal values'!$B$3/2</f>
        <v>0</v>
      </c>
      <c r="X18">
        <f>COUNTIFS('Official Medal Table'!$E:$E,'Each Gender Events'!$A18,'Official Medal Table'!$B:$B,'Each Gender Events'!X$1,'Official Medal Table'!$D:$D,'Each Gender Events'!X$2)*'Medal values'!$B$1
+ COUNTIFS('Official Medal Table'!$F:$F,'Each Gender Events'!$A18,'Official Medal Table'!$B:$B,'Each Gender Events'!X$1,'Official Medal Table'!$D:$D,'Each Gender Events'!X$2)*'Medal values'!$B$2
+ COUNTIFS('Official Medal Table'!$G:$G,'Each Gender Events'!$A18,'Official Medal Table'!$B:$B,'Each Gender Events'!X$1,'Official Medal Table'!$D:$D,'Each Gender Events'!X$2)*'Medal values'!$B$3
+ COUNTIFS('Official Medal Table'!$E:$E,'Each Gender Events'!$A18,'Official Medal Table'!$B:$B,'Each Gender Events'!X$1,'Official Medal Table'!$D:$D,"Mixed")*'Medal values'!$B$1/2
+ COUNTIFS('Official Medal Table'!$F:$F,'Each Gender Events'!$A18,'Official Medal Table'!$B:$B,'Each Gender Events'!X$1,'Official Medal Table'!$D:$D,"Mixed")*'Medal values'!$B$2/2
+ COUNTIFS('Official Medal Table'!$G:$G,'Each Gender Events'!$A18,'Official Medal Table'!$B:$B,'Each Gender Events'!X$1,'Official Medal Table'!$D:$D,"Mixed")*'Medal values'!$B$3/2</f>
        <v>0</v>
      </c>
      <c r="Y18">
        <f>COUNTIFS('Official Medal Table'!$E:$E,'Each Gender Events'!$A18,'Official Medal Table'!$B:$B,'Each Gender Events'!Y$1,'Official Medal Table'!$D:$D,'Each Gender Events'!Y$2)*'Medal values'!$B$1
+ COUNTIFS('Official Medal Table'!$F:$F,'Each Gender Events'!$A18,'Official Medal Table'!$B:$B,'Each Gender Events'!Y$1,'Official Medal Table'!$D:$D,'Each Gender Events'!Y$2)*'Medal values'!$B$2
+ COUNTIFS('Official Medal Table'!$G:$G,'Each Gender Events'!$A18,'Official Medal Table'!$B:$B,'Each Gender Events'!Y$1,'Official Medal Table'!$D:$D,'Each Gender Events'!Y$2)*'Medal values'!$B$3
+ COUNTIFS('Official Medal Table'!$E:$E,'Each Gender Events'!$A18,'Official Medal Table'!$B:$B,'Each Gender Events'!Y$1,'Official Medal Table'!$D:$D,"Mixed")*'Medal values'!$B$1/2
+ COUNTIFS('Official Medal Table'!$F:$F,'Each Gender Events'!$A18,'Official Medal Table'!$B:$B,'Each Gender Events'!Y$1,'Official Medal Table'!$D:$D,"Mixed")*'Medal values'!$B$2/2
+ COUNTIFS('Official Medal Table'!$G:$G,'Each Gender Events'!$A18,'Official Medal Table'!$B:$B,'Each Gender Events'!Y$1,'Official Medal Table'!$D:$D,"Mixed")*'Medal values'!$B$3/2</f>
        <v>0</v>
      </c>
      <c r="Z18">
        <f>COUNTIFS('Official Medal Table'!$E:$E,'Each Gender Events'!$A18,'Official Medal Table'!$B:$B,'Each Gender Events'!Z$1,'Official Medal Table'!$D:$D,'Each Gender Events'!Z$2)*'Medal values'!$B$1
+ COUNTIFS('Official Medal Table'!$F:$F,'Each Gender Events'!$A18,'Official Medal Table'!$B:$B,'Each Gender Events'!Z$1,'Official Medal Table'!$D:$D,'Each Gender Events'!Z$2)*'Medal values'!$B$2
+ COUNTIFS('Official Medal Table'!$G:$G,'Each Gender Events'!$A18,'Official Medal Table'!$B:$B,'Each Gender Events'!Z$1,'Official Medal Table'!$D:$D,'Each Gender Events'!Z$2)*'Medal values'!$B$3
+ COUNTIFS('Official Medal Table'!$E:$E,'Each Gender Events'!$A18,'Official Medal Table'!$B:$B,'Each Gender Events'!Z$1,'Official Medal Table'!$D:$D,"Mixed")*'Medal values'!$B$1/2
+ COUNTIFS('Official Medal Table'!$F:$F,'Each Gender Events'!$A18,'Official Medal Table'!$B:$B,'Each Gender Events'!Z$1,'Official Medal Table'!$D:$D,"Mixed")*'Medal values'!$B$2/2
+ COUNTIFS('Official Medal Table'!$G:$G,'Each Gender Events'!$A18,'Official Medal Table'!$B:$B,'Each Gender Events'!Z$1,'Official Medal Table'!$D:$D,"Mixed")*'Medal values'!$B$3/2</f>
        <v>2</v>
      </c>
      <c r="AA18">
        <f>COUNTIFS('Official Medal Table'!$E:$E,'Each Gender Events'!$A18,'Official Medal Table'!$B:$B,'Each Gender Events'!AA$1,'Official Medal Table'!$D:$D,'Each Gender Events'!AA$2)*'Medal values'!$B$1
+ COUNTIFS('Official Medal Table'!$F:$F,'Each Gender Events'!$A18,'Official Medal Table'!$B:$B,'Each Gender Events'!AA$1,'Official Medal Table'!$D:$D,'Each Gender Events'!AA$2)*'Medal values'!$B$2
+ COUNTIFS('Official Medal Table'!$G:$G,'Each Gender Events'!$A18,'Official Medal Table'!$B:$B,'Each Gender Events'!AA$1,'Official Medal Table'!$D:$D,'Each Gender Events'!AA$2)*'Medal values'!$B$3
+ COUNTIFS('Official Medal Table'!$E:$E,'Each Gender Events'!$A18,'Official Medal Table'!$B:$B,'Each Gender Events'!AA$1,'Official Medal Table'!$D:$D,"Mixed")*'Medal values'!$B$1/2
+ COUNTIFS('Official Medal Table'!$F:$F,'Each Gender Events'!$A18,'Official Medal Table'!$B:$B,'Each Gender Events'!AA$1,'Official Medal Table'!$D:$D,"Mixed")*'Medal values'!$B$2/2
+ COUNTIFS('Official Medal Table'!$G:$G,'Each Gender Events'!$A18,'Official Medal Table'!$B:$B,'Each Gender Events'!AA$1,'Official Medal Table'!$D:$D,"Mixed")*'Medal values'!$B$3/2</f>
        <v>0</v>
      </c>
      <c r="AB18">
        <f>COUNTIFS('Official Medal Table'!$E:$E,'Each Gender Events'!$A18,'Official Medal Table'!$B:$B,'Each Gender Events'!AB$1,'Official Medal Table'!$D:$D,'Each Gender Events'!AB$2)*'Medal values'!$B$1
+ COUNTIFS('Official Medal Table'!$F:$F,'Each Gender Events'!$A18,'Official Medal Table'!$B:$B,'Each Gender Events'!AB$1,'Official Medal Table'!$D:$D,'Each Gender Events'!AB$2)*'Medal values'!$B$2
+ COUNTIFS('Official Medal Table'!$G:$G,'Each Gender Events'!$A18,'Official Medal Table'!$B:$B,'Each Gender Events'!AB$1,'Official Medal Table'!$D:$D,'Each Gender Events'!AB$2)*'Medal values'!$B$3
+ COUNTIFS('Official Medal Table'!$E:$E,'Each Gender Events'!$A18,'Official Medal Table'!$B:$B,'Each Gender Events'!AB$1,'Official Medal Table'!$D:$D,"Mixed")*'Medal values'!$B$1/2
+ COUNTIFS('Official Medal Table'!$F:$F,'Each Gender Events'!$A18,'Official Medal Table'!$B:$B,'Each Gender Events'!AB$1,'Official Medal Table'!$D:$D,"Mixed")*'Medal values'!$B$2/2
+ COUNTIFS('Official Medal Table'!$G:$G,'Each Gender Events'!$A18,'Official Medal Table'!$B:$B,'Each Gender Events'!AB$1,'Official Medal Table'!$D:$D,"Mixed")*'Medal values'!$B$3/2</f>
        <v>0</v>
      </c>
      <c r="AC18">
        <f>COUNTIFS('Official Medal Table'!$E:$E,'Each Gender Events'!$A18,'Official Medal Table'!$B:$B,'Each Gender Events'!AC$1,'Official Medal Table'!$D:$D,'Each Gender Events'!AC$2)*'Medal values'!$B$1
+ COUNTIFS('Official Medal Table'!$F:$F,'Each Gender Events'!$A18,'Official Medal Table'!$B:$B,'Each Gender Events'!AC$1,'Official Medal Table'!$D:$D,'Each Gender Events'!AC$2)*'Medal values'!$B$2
+ COUNTIFS('Official Medal Table'!$G:$G,'Each Gender Events'!$A18,'Official Medal Table'!$B:$B,'Each Gender Events'!AC$1,'Official Medal Table'!$D:$D,'Each Gender Events'!AC$2)*'Medal values'!$B$3
+ COUNTIFS('Official Medal Table'!$E:$E,'Each Gender Events'!$A18,'Official Medal Table'!$B:$B,'Each Gender Events'!AC$1,'Official Medal Table'!$D:$D,"Mixed")*'Medal values'!$B$1/2
+ COUNTIFS('Official Medal Table'!$F:$F,'Each Gender Events'!$A18,'Official Medal Table'!$B:$B,'Each Gender Events'!AC$1,'Official Medal Table'!$D:$D,"Mixed")*'Medal values'!$B$2/2
+ COUNTIFS('Official Medal Table'!$G:$G,'Each Gender Events'!$A18,'Official Medal Table'!$B:$B,'Each Gender Events'!AC$1,'Official Medal Table'!$D:$D,"Mixed")*'Medal values'!$B$3/2</f>
        <v>0</v>
      </c>
      <c r="AD18">
        <f>COUNTIFS('Official Medal Table'!$E:$E,'Each Gender Events'!$A18,'Official Medal Table'!$B:$B,'Each Gender Events'!AD$1,'Official Medal Table'!$D:$D,'Each Gender Events'!AD$2)*'Medal values'!$B$1
+ COUNTIFS('Official Medal Table'!$F:$F,'Each Gender Events'!$A18,'Official Medal Table'!$B:$B,'Each Gender Events'!AD$1,'Official Medal Table'!$D:$D,'Each Gender Events'!AD$2)*'Medal values'!$B$2
+ COUNTIFS('Official Medal Table'!$G:$G,'Each Gender Events'!$A18,'Official Medal Table'!$B:$B,'Each Gender Events'!AD$1,'Official Medal Table'!$D:$D,'Each Gender Events'!AD$2)*'Medal values'!$B$3
+ COUNTIFS('Official Medal Table'!$E:$E,'Each Gender Events'!$A18,'Official Medal Table'!$B:$B,'Each Gender Events'!AD$1,'Official Medal Table'!$D:$D,"Mixed")*'Medal values'!$B$1/2
+ COUNTIFS('Official Medal Table'!$F:$F,'Each Gender Events'!$A18,'Official Medal Table'!$B:$B,'Each Gender Events'!AD$1,'Official Medal Table'!$D:$D,"Mixed")*'Medal values'!$B$2/2
+ COUNTIFS('Official Medal Table'!$G:$G,'Each Gender Events'!$A18,'Official Medal Table'!$B:$B,'Each Gender Events'!AD$1,'Official Medal Table'!$D:$D,"Mixed")*'Medal values'!$B$3/2</f>
        <v>0</v>
      </c>
      <c r="AE18">
        <f>COUNTIFS('Official Medal Table'!$E:$E,'Each Gender Events'!$A18,'Official Medal Table'!$B:$B,'Each Gender Events'!AE$1,'Official Medal Table'!$D:$D,'Each Gender Events'!AE$2)*'Medal values'!$B$1
+ COUNTIFS('Official Medal Table'!$F:$F,'Each Gender Events'!$A18,'Official Medal Table'!$B:$B,'Each Gender Events'!AE$1,'Official Medal Table'!$D:$D,'Each Gender Events'!AE$2)*'Medal values'!$B$2
+ COUNTIFS('Official Medal Table'!$G:$G,'Each Gender Events'!$A18,'Official Medal Table'!$B:$B,'Each Gender Events'!AE$1,'Official Medal Table'!$D:$D,'Each Gender Events'!AE$2)*'Medal values'!$B$3
+ COUNTIFS('Official Medal Table'!$E:$E,'Each Gender Events'!$A18,'Official Medal Table'!$B:$B,'Each Gender Events'!AE$1,'Official Medal Table'!$D:$D,"Mixed")*'Medal values'!$B$1/2
+ COUNTIFS('Official Medal Table'!$F:$F,'Each Gender Events'!$A18,'Official Medal Table'!$B:$B,'Each Gender Events'!AE$1,'Official Medal Table'!$D:$D,"Mixed")*'Medal values'!$B$2/2
+ COUNTIFS('Official Medal Table'!$G:$G,'Each Gender Events'!$A18,'Official Medal Table'!$B:$B,'Each Gender Events'!AE$1,'Official Medal Table'!$D:$D,"Mixed")*'Medal values'!$B$3/2</f>
        <v>0</v>
      </c>
      <c r="AF18">
        <f>COUNTIFS('Official Medal Table'!$E:$E,'Each Gender Events'!$A18,'Official Medal Table'!$B:$B,'Each Gender Events'!AF$1,'Official Medal Table'!$D:$D,'Each Gender Events'!AF$2)*'Medal values'!$B$1
+ COUNTIFS('Official Medal Table'!$F:$F,'Each Gender Events'!$A18,'Official Medal Table'!$B:$B,'Each Gender Events'!AF$1,'Official Medal Table'!$D:$D,'Each Gender Events'!AF$2)*'Medal values'!$B$2
+ COUNTIFS('Official Medal Table'!$G:$G,'Each Gender Events'!$A18,'Official Medal Table'!$B:$B,'Each Gender Events'!AF$1,'Official Medal Table'!$D:$D,'Each Gender Events'!AF$2)*'Medal values'!$B$3
+ COUNTIFS('Official Medal Table'!$E:$E,'Each Gender Events'!$A18,'Official Medal Table'!$B:$B,'Each Gender Events'!AF$1,'Official Medal Table'!$D:$D,"Mixed")*'Medal values'!$B$1/2
+ COUNTIFS('Official Medal Table'!$F:$F,'Each Gender Events'!$A18,'Official Medal Table'!$B:$B,'Each Gender Events'!AF$1,'Official Medal Table'!$D:$D,"Mixed")*'Medal values'!$B$2/2
+ COUNTIFS('Official Medal Table'!$G:$G,'Each Gender Events'!$A18,'Official Medal Table'!$B:$B,'Each Gender Events'!AF$1,'Official Medal Table'!$D:$D,"Mixed")*'Medal values'!$B$3/2</f>
        <v>0</v>
      </c>
      <c r="AG18">
        <f>COUNTIFS('Official Medal Table'!$E:$E,'Each Gender Events'!$A18,'Official Medal Table'!$B:$B,'Each Gender Events'!AG$1,'Official Medal Table'!$D:$D,'Each Gender Events'!AG$2)*'Medal values'!$B$1
+ COUNTIFS('Official Medal Table'!$F:$F,'Each Gender Events'!$A18,'Official Medal Table'!$B:$B,'Each Gender Events'!AG$1,'Official Medal Table'!$D:$D,'Each Gender Events'!AG$2)*'Medal values'!$B$2
+ COUNTIFS('Official Medal Table'!$G:$G,'Each Gender Events'!$A18,'Official Medal Table'!$B:$B,'Each Gender Events'!AG$1,'Official Medal Table'!$D:$D,'Each Gender Events'!AG$2)*'Medal values'!$B$3
+ COUNTIFS('Official Medal Table'!$E:$E,'Each Gender Events'!$A18,'Official Medal Table'!$B:$B,'Each Gender Events'!AG$1,'Official Medal Table'!$D:$D,"Mixed")*'Medal values'!$B$1/2
+ COUNTIFS('Official Medal Table'!$F:$F,'Each Gender Events'!$A18,'Official Medal Table'!$B:$B,'Each Gender Events'!AG$1,'Official Medal Table'!$D:$D,"Mixed")*'Medal values'!$B$2/2
+ COUNTIFS('Official Medal Table'!$G:$G,'Each Gender Events'!$A18,'Official Medal Table'!$B:$B,'Each Gender Events'!AG$1,'Official Medal Table'!$D:$D,"Mixed")*'Medal values'!$B$3/2</f>
        <v>0</v>
      </c>
      <c r="AH18">
        <f>COUNTIFS('Official Medal Table'!$E:$E,'Each Gender Events'!$A18,'Official Medal Table'!$B:$B,'Each Gender Events'!AH$1,'Official Medal Table'!$D:$D,'Each Gender Events'!AH$2)*'Medal values'!$B$1
+ COUNTIFS('Official Medal Table'!$F:$F,'Each Gender Events'!$A18,'Official Medal Table'!$B:$B,'Each Gender Events'!AH$1,'Official Medal Table'!$D:$D,'Each Gender Events'!AH$2)*'Medal values'!$B$2
+ COUNTIFS('Official Medal Table'!$G:$G,'Each Gender Events'!$A18,'Official Medal Table'!$B:$B,'Each Gender Events'!AH$1,'Official Medal Table'!$D:$D,'Each Gender Events'!AH$2)*'Medal values'!$B$3
+ COUNTIFS('Official Medal Table'!$E:$E,'Each Gender Events'!$A18,'Official Medal Table'!$B:$B,'Each Gender Events'!AH$1,'Official Medal Table'!$D:$D,"Mixed")*'Medal values'!$B$1/2
+ COUNTIFS('Official Medal Table'!$F:$F,'Each Gender Events'!$A18,'Official Medal Table'!$B:$B,'Each Gender Events'!AH$1,'Official Medal Table'!$D:$D,"Mixed")*'Medal values'!$B$2/2
+ COUNTIFS('Official Medal Table'!$G:$G,'Each Gender Events'!$A18,'Official Medal Table'!$B:$B,'Each Gender Events'!AH$1,'Official Medal Table'!$D:$D,"Mixed")*'Medal values'!$B$3/2</f>
        <v>5.0010010000000005</v>
      </c>
      <c r="AI18">
        <f>COUNTIFS('Official Medal Table'!$E:$E,'Each Gender Events'!$A18,'Official Medal Table'!$B:$B,'Each Gender Events'!AI$1,'Official Medal Table'!$D:$D,'Each Gender Events'!AI$2)*'Medal values'!$B$1
+ COUNTIFS('Official Medal Table'!$F:$F,'Each Gender Events'!$A18,'Official Medal Table'!$B:$B,'Each Gender Events'!AI$1,'Official Medal Table'!$D:$D,'Each Gender Events'!AI$2)*'Medal values'!$B$2
+ COUNTIFS('Official Medal Table'!$G:$G,'Each Gender Events'!$A18,'Official Medal Table'!$B:$B,'Each Gender Events'!AI$1,'Official Medal Table'!$D:$D,'Each Gender Events'!AI$2)*'Medal values'!$B$3
+ COUNTIFS('Official Medal Table'!$E:$E,'Each Gender Events'!$A18,'Official Medal Table'!$B:$B,'Each Gender Events'!AI$1,'Official Medal Table'!$D:$D,"Mixed")*'Medal values'!$B$1/2
+ COUNTIFS('Official Medal Table'!$F:$F,'Each Gender Events'!$A18,'Official Medal Table'!$B:$B,'Each Gender Events'!AI$1,'Official Medal Table'!$D:$D,"Mixed")*'Medal values'!$B$2/2
+ COUNTIFS('Official Medal Table'!$G:$G,'Each Gender Events'!$A18,'Official Medal Table'!$B:$B,'Each Gender Events'!AI$1,'Official Medal Table'!$D:$D,"Mixed")*'Medal values'!$B$3/2</f>
        <v>2</v>
      </c>
      <c r="AJ18">
        <f>COUNTIFS('Official Medal Table'!$E:$E,'Each Gender Events'!$A18,'Official Medal Table'!$B:$B,'Each Gender Events'!AJ$1,'Official Medal Table'!$D:$D,'Each Gender Events'!AJ$2)*'Medal values'!$B$1
+ COUNTIFS('Official Medal Table'!$F:$F,'Each Gender Events'!$A18,'Official Medal Table'!$B:$B,'Each Gender Events'!AJ$1,'Official Medal Table'!$D:$D,'Each Gender Events'!AJ$2)*'Medal values'!$B$2
+ COUNTIFS('Official Medal Table'!$G:$G,'Each Gender Events'!$A18,'Official Medal Table'!$B:$B,'Each Gender Events'!AJ$1,'Official Medal Table'!$D:$D,'Each Gender Events'!AJ$2)*'Medal values'!$B$3
+ COUNTIFS('Official Medal Table'!$E:$E,'Each Gender Events'!$A18,'Official Medal Table'!$B:$B,'Each Gender Events'!AJ$1,'Official Medal Table'!$D:$D,"Mixed")*'Medal values'!$B$1/2
+ COUNTIFS('Official Medal Table'!$F:$F,'Each Gender Events'!$A18,'Official Medal Table'!$B:$B,'Each Gender Events'!AJ$1,'Official Medal Table'!$D:$D,"Mixed")*'Medal values'!$B$2/2
+ COUNTIFS('Official Medal Table'!$G:$G,'Each Gender Events'!$A18,'Official Medal Table'!$B:$B,'Each Gender Events'!AJ$1,'Official Medal Table'!$D:$D,"Mixed")*'Medal values'!$B$3/2</f>
        <v>0</v>
      </c>
      <c r="AK18">
        <f>COUNTIFS('Official Medal Table'!$E:$E,'Each Gender Events'!$A18,'Official Medal Table'!$B:$B,'Each Gender Events'!AK$1,'Official Medal Table'!$D:$D,'Each Gender Events'!AK$2)*'Medal values'!$B$1
+ COUNTIFS('Official Medal Table'!$F:$F,'Each Gender Events'!$A18,'Official Medal Table'!$B:$B,'Each Gender Events'!AK$1,'Official Medal Table'!$D:$D,'Each Gender Events'!AK$2)*'Medal values'!$B$2
+ COUNTIFS('Official Medal Table'!$G:$G,'Each Gender Events'!$A18,'Official Medal Table'!$B:$B,'Each Gender Events'!AK$1,'Official Medal Table'!$D:$D,'Each Gender Events'!AK$2)*'Medal values'!$B$3
+ COUNTIFS('Official Medal Table'!$E:$E,'Each Gender Events'!$A18,'Official Medal Table'!$B:$B,'Each Gender Events'!AK$1,'Official Medal Table'!$D:$D,"Mixed")*'Medal values'!$B$1/2
+ COUNTIFS('Official Medal Table'!$F:$F,'Each Gender Events'!$A18,'Official Medal Table'!$B:$B,'Each Gender Events'!AK$1,'Official Medal Table'!$D:$D,"Mixed")*'Medal values'!$B$2/2
+ COUNTIFS('Official Medal Table'!$G:$G,'Each Gender Events'!$A18,'Official Medal Table'!$B:$B,'Each Gender Events'!AK$1,'Official Medal Table'!$D:$D,"Mixed")*'Medal values'!$B$3/2</f>
        <v>3.0009999999999999</v>
      </c>
      <c r="AL18">
        <f>COUNTIFS('Official Medal Table'!$E:$E,'Each Gender Events'!$A18,'Official Medal Table'!$B:$B,'Each Gender Events'!AL$1,'Official Medal Table'!$D:$D,'Each Gender Events'!AL$2)*'Medal values'!$B$1
+ COUNTIFS('Official Medal Table'!$F:$F,'Each Gender Events'!$A18,'Official Medal Table'!$B:$B,'Each Gender Events'!AL$1,'Official Medal Table'!$D:$D,'Each Gender Events'!AL$2)*'Medal values'!$B$2
+ COUNTIFS('Official Medal Table'!$G:$G,'Each Gender Events'!$A18,'Official Medal Table'!$B:$B,'Each Gender Events'!AL$1,'Official Medal Table'!$D:$D,'Each Gender Events'!AL$2)*'Medal values'!$B$3
+ COUNTIFS('Official Medal Table'!$E:$E,'Each Gender Events'!$A18,'Official Medal Table'!$B:$B,'Each Gender Events'!AL$1,'Official Medal Table'!$D:$D,"Mixed")*'Medal values'!$B$1/2
+ COUNTIFS('Official Medal Table'!$F:$F,'Each Gender Events'!$A18,'Official Medal Table'!$B:$B,'Each Gender Events'!AL$1,'Official Medal Table'!$D:$D,"Mixed")*'Medal values'!$B$2/2
+ COUNTIFS('Official Medal Table'!$G:$G,'Each Gender Events'!$A18,'Official Medal Table'!$B:$B,'Each Gender Events'!AL$1,'Official Medal Table'!$D:$D,"Mixed")*'Medal values'!$B$3/2</f>
        <v>9.0010030000000008</v>
      </c>
      <c r="AM18">
        <f>COUNTIFS('Official Medal Table'!$E:$E,'Each Gender Events'!$A18,'Official Medal Table'!$B:$B,'Each Gender Events'!AM$1,'Official Medal Table'!$D:$D,'Each Gender Events'!AM$2)*'Medal values'!$B$1
+ COUNTIFS('Official Medal Table'!$F:$F,'Each Gender Events'!$A18,'Official Medal Table'!$B:$B,'Each Gender Events'!AM$1,'Official Medal Table'!$D:$D,'Each Gender Events'!AM$2)*'Medal values'!$B$2
+ COUNTIFS('Official Medal Table'!$G:$G,'Each Gender Events'!$A18,'Official Medal Table'!$B:$B,'Each Gender Events'!AM$1,'Official Medal Table'!$D:$D,'Each Gender Events'!AM$2)*'Medal values'!$B$3
+ COUNTIFS('Official Medal Table'!$E:$E,'Each Gender Events'!$A18,'Official Medal Table'!$B:$B,'Each Gender Events'!AM$1,'Official Medal Table'!$D:$D,"Mixed")*'Medal values'!$B$1/2
+ COUNTIFS('Official Medal Table'!$F:$F,'Each Gender Events'!$A18,'Official Medal Table'!$B:$B,'Each Gender Events'!AM$1,'Official Medal Table'!$D:$D,"Mixed")*'Medal values'!$B$2/2
+ COUNTIFS('Official Medal Table'!$G:$G,'Each Gender Events'!$A18,'Official Medal Table'!$B:$B,'Each Gender Events'!AM$1,'Official Medal Table'!$D:$D,"Mixed")*'Medal values'!$B$3/2</f>
        <v>1</v>
      </c>
    </row>
    <row r="19" spans="1:39" x14ac:dyDescent="0.3">
      <c r="A19" t="str">
        <f>Countries!A17</f>
        <v>KOR</v>
      </c>
      <c r="B19">
        <f>COUNTIFS('Official Medal Table'!$E:$E,'Each Gender Events'!$A19,'Official Medal Table'!$B:$B,'Each Gender Events'!B$1,'Official Medal Table'!$D:$D,'Each Gender Events'!B$2)*'Medal values'!$B$1
+ COUNTIFS('Official Medal Table'!$F:$F,'Each Gender Events'!$A19,'Official Medal Table'!$B:$B,'Each Gender Events'!B$1,'Official Medal Table'!$D:$D,'Each Gender Events'!B$2)*'Medal values'!$B$2
+ COUNTIFS('Official Medal Table'!$G:$G,'Each Gender Events'!$A19,'Official Medal Table'!$B:$B,'Each Gender Events'!B$1,'Official Medal Table'!$D:$D,'Each Gender Events'!B$2)*'Medal values'!$B$3
+ COUNTIFS('Official Medal Table'!$E:$E,'Each Gender Events'!$A19,'Official Medal Table'!$B:$B,'Each Gender Events'!B$1,'Official Medal Table'!$D:$D,"Mixed")*'Medal values'!$B$1/2
+ COUNTIFS('Official Medal Table'!$F:$F,'Each Gender Events'!$A19,'Official Medal Table'!$B:$B,'Each Gender Events'!B$1,'Official Medal Table'!$D:$D,"Mixed")*'Medal values'!$B$2/2
+ COUNTIFS('Official Medal Table'!$G:$G,'Each Gender Events'!$A19,'Official Medal Table'!$B:$B,'Each Gender Events'!B$1,'Official Medal Table'!$D:$D,"Mixed")*'Medal values'!$B$3/2</f>
        <v>0</v>
      </c>
      <c r="C19">
        <f>COUNTIFS('Official Medal Table'!$E:$E,'Each Gender Events'!$A19,'Official Medal Table'!$B:$B,'Each Gender Events'!C$1,'Official Medal Table'!$D:$D,'Each Gender Events'!C$2)*'Medal values'!$B$1
+ COUNTIFS('Official Medal Table'!$F:$F,'Each Gender Events'!$A19,'Official Medal Table'!$B:$B,'Each Gender Events'!C$1,'Official Medal Table'!$D:$D,'Each Gender Events'!C$2)*'Medal values'!$B$2
+ COUNTIFS('Official Medal Table'!$G:$G,'Each Gender Events'!$A19,'Official Medal Table'!$B:$B,'Each Gender Events'!C$1,'Official Medal Table'!$D:$D,'Each Gender Events'!C$2)*'Medal values'!$B$3
+ COUNTIFS('Official Medal Table'!$E:$E,'Each Gender Events'!$A19,'Official Medal Table'!$B:$B,'Each Gender Events'!C$1,'Official Medal Table'!$D:$D,"Mixed")*'Medal values'!$B$1/2
+ COUNTIFS('Official Medal Table'!$F:$F,'Each Gender Events'!$A19,'Official Medal Table'!$B:$B,'Each Gender Events'!C$1,'Official Medal Table'!$D:$D,"Mixed")*'Medal values'!$B$2/2
+ COUNTIFS('Official Medal Table'!$G:$G,'Each Gender Events'!$A19,'Official Medal Table'!$B:$B,'Each Gender Events'!C$1,'Official Medal Table'!$D:$D,"Mixed")*'Medal values'!$B$3/2</f>
        <v>0</v>
      </c>
      <c r="D19">
        <f>COUNTIFS('Official Medal Table'!$E:$E,'Each Gender Events'!$A19,'Official Medal Table'!$B:$B,'Each Gender Events'!D$1,'Official Medal Table'!$D:$D,'Each Gender Events'!D$2)*'Medal values'!$B$1
+ COUNTIFS('Official Medal Table'!$F:$F,'Each Gender Events'!$A19,'Official Medal Table'!$B:$B,'Each Gender Events'!D$1,'Official Medal Table'!$D:$D,'Each Gender Events'!D$2)*'Medal values'!$B$2
+ COUNTIFS('Official Medal Table'!$G:$G,'Each Gender Events'!$A19,'Official Medal Table'!$B:$B,'Each Gender Events'!D$1,'Official Medal Table'!$D:$D,'Each Gender Events'!D$2)*'Medal values'!$B$3
+ COUNTIFS('Official Medal Table'!$E:$E,'Each Gender Events'!$A19,'Official Medal Table'!$B:$B,'Each Gender Events'!D$1,'Official Medal Table'!$D:$D,"Mixed")*'Medal values'!$B$1/2
+ COUNTIFS('Official Medal Table'!$F:$F,'Each Gender Events'!$A19,'Official Medal Table'!$B:$B,'Each Gender Events'!D$1,'Official Medal Table'!$D:$D,"Mixed")*'Medal values'!$B$2/2
+ COUNTIFS('Official Medal Table'!$G:$G,'Each Gender Events'!$A19,'Official Medal Table'!$B:$B,'Each Gender Events'!D$1,'Official Medal Table'!$D:$D,"Mixed")*'Medal values'!$B$3/2</f>
        <v>0</v>
      </c>
      <c r="E19">
        <f>COUNTIFS('Official Medal Table'!$E:$E,'Each Gender Events'!$A19,'Official Medal Table'!$B:$B,'Each Gender Events'!E$1,'Official Medal Table'!$D:$D,'Each Gender Events'!E$2)*'Medal values'!$B$1
+ COUNTIFS('Official Medal Table'!$F:$F,'Each Gender Events'!$A19,'Official Medal Table'!$B:$B,'Each Gender Events'!E$1,'Official Medal Table'!$D:$D,'Each Gender Events'!E$2)*'Medal values'!$B$2
+ COUNTIFS('Official Medal Table'!$G:$G,'Each Gender Events'!$A19,'Official Medal Table'!$B:$B,'Each Gender Events'!E$1,'Official Medal Table'!$D:$D,'Each Gender Events'!E$2)*'Medal values'!$B$3
+ COUNTIFS('Official Medal Table'!$E:$E,'Each Gender Events'!$A19,'Official Medal Table'!$B:$B,'Each Gender Events'!E$1,'Official Medal Table'!$D:$D,"Mixed")*'Medal values'!$B$1/2
+ COUNTIFS('Official Medal Table'!$F:$F,'Each Gender Events'!$A19,'Official Medal Table'!$B:$B,'Each Gender Events'!E$1,'Official Medal Table'!$D:$D,"Mixed")*'Medal values'!$B$2/2
+ COUNTIFS('Official Medal Table'!$G:$G,'Each Gender Events'!$A19,'Official Medal Table'!$B:$B,'Each Gender Events'!E$1,'Official Medal Table'!$D:$D,"Mixed")*'Medal values'!$B$3/2</f>
        <v>0</v>
      </c>
      <c r="F19">
        <f>COUNTIFS('Official Medal Table'!$E:$E,'Each Gender Events'!$A19,'Official Medal Table'!$B:$B,'Each Gender Events'!F$1,'Official Medal Table'!$D:$D,'Each Gender Events'!F$2)*'Medal values'!$B$1
+ COUNTIFS('Official Medal Table'!$F:$F,'Each Gender Events'!$A19,'Official Medal Table'!$B:$B,'Each Gender Events'!F$1,'Official Medal Table'!$D:$D,'Each Gender Events'!F$2)*'Medal values'!$B$2
+ COUNTIFS('Official Medal Table'!$G:$G,'Each Gender Events'!$A19,'Official Medal Table'!$B:$B,'Each Gender Events'!F$1,'Official Medal Table'!$D:$D,'Each Gender Events'!F$2)*'Medal values'!$B$3
+ COUNTIFS('Official Medal Table'!$E:$E,'Each Gender Events'!$A19,'Official Medal Table'!$B:$B,'Each Gender Events'!F$1,'Official Medal Table'!$D:$D,"Mixed")*'Medal values'!$B$1/2
+ COUNTIFS('Official Medal Table'!$F:$F,'Each Gender Events'!$A19,'Official Medal Table'!$B:$B,'Each Gender Events'!F$1,'Official Medal Table'!$D:$D,"Mixed")*'Medal values'!$B$2/2
+ COUNTIFS('Official Medal Table'!$G:$G,'Each Gender Events'!$A19,'Official Medal Table'!$B:$B,'Each Gender Events'!F$1,'Official Medal Table'!$D:$D,"Mixed")*'Medal values'!$B$3/2</f>
        <v>0</v>
      </c>
      <c r="G19">
        <f>COUNTIFS('Official Medal Table'!$E:$E,'Each Gender Events'!$A19,'Official Medal Table'!$B:$B,'Each Gender Events'!G$1,'Official Medal Table'!$D:$D,'Each Gender Events'!G$2)*'Medal values'!$B$1
+ COUNTIFS('Official Medal Table'!$F:$F,'Each Gender Events'!$A19,'Official Medal Table'!$B:$B,'Each Gender Events'!G$1,'Official Medal Table'!$D:$D,'Each Gender Events'!G$2)*'Medal values'!$B$2
+ COUNTIFS('Official Medal Table'!$G:$G,'Each Gender Events'!$A19,'Official Medal Table'!$B:$B,'Each Gender Events'!G$1,'Official Medal Table'!$D:$D,'Each Gender Events'!G$2)*'Medal values'!$B$3
+ COUNTIFS('Official Medal Table'!$E:$E,'Each Gender Events'!$A19,'Official Medal Table'!$B:$B,'Each Gender Events'!G$1,'Official Medal Table'!$D:$D,"Mixed")*'Medal values'!$B$1/2
+ COUNTIFS('Official Medal Table'!$F:$F,'Each Gender Events'!$A19,'Official Medal Table'!$B:$B,'Each Gender Events'!G$1,'Official Medal Table'!$D:$D,"Mixed")*'Medal values'!$B$2/2
+ COUNTIFS('Official Medal Table'!$G:$G,'Each Gender Events'!$A19,'Official Medal Table'!$B:$B,'Each Gender Events'!G$1,'Official Medal Table'!$D:$D,"Mixed")*'Medal values'!$B$3/2</f>
        <v>0</v>
      </c>
      <c r="H19">
        <f>COUNTIFS('Official Medal Table'!$E:$E,'Each Gender Events'!$A19,'Official Medal Table'!$B:$B,'Each Gender Events'!H$1,'Official Medal Table'!$D:$D,'Each Gender Events'!H$2)*'Medal values'!$B$1
+ COUNTIFS('Official Medal Table'!$F:$F,'Each Gender Events'!$A19,'Official Medal Table'!$B:$B,'Each Gender Events'!H$1,'Official Medal Table'!$D:$D,'Each Gender Events'!H$2)*'Medal values'!$B$2
+ COUNTIFS('Official Medal Table'!$G:$G,'Each Gender Events'!$A19,'Official Medal Table'!$B:$B,'Each Gender Events'!H$1,'Official Medal Table'!$D:$D,'Each Gender Events'!H$2)*'Medal values'!$B$3
+ COUNTIFS('Official Medal Table'!$E:$E,'Each Gender Events'!$A19,'Official Medal Table'!$B:$B,'Each Gender Events'!H$1,'Official Medal Table'!$D:$D,"Mixed")*'Medal values'!$B$1/2
+ COUNTIFS('Official Medal Table'!$F:$F,'Each Gender Events'!$A19,'Official Medal Table'!$B:$B,'Each Gender Events'!H$1,'Official Medal Table'!$D:$D,"Mixed")*'Medal values'!$B$2/2
+ COUNTIFS('Official Medal Table'!$G:$G,'Each Gender Events'!$A19,'Official Medal Table'!$B:$B,'Each Gender Events'!H$1,'Official Medal Table'!$D:$D,"Mixed")*'Medal values'!$B$3/2</f>
        <v>0</v>
      </c>
      <c r="I19">
        <f>COUNTIFS('Official Medal Table'!$E:$E,'Each Gender Events'!$A19,'Official Medal Table'!$B:$B,'Each Gender Events'!I$1,'Official Medal Table'!$D:$D,'Each Gender Events'!I$2)*'Medal values'!$B$1
+ COUNTIFS('Official Medal Table'!$F:$F,'Each Gender Events'!$A19,'Official Medal Table'!$B:$B,'Each Gender Events'!I$1,'Official Medal Table'!$D:$D,'Each Gender Events'!I$2)*'Medal values'!$B$2
+ COUNTIFS('Official Medal Table'!$G:$G,'Each Gender Events'!$A19,'Official Medal Table'!$B:$B,'Each Gender Events'!I$1,'Official Medal Table'!$D:$D,'Each Gender Events'!I$2)*'Medal values'!$B$3
+ COUNTIFS('Official Medal Table'!$E:$E,'Each Gender Events'!$A19,'Official Medal Table'!$B:$B,'Each Gender Events'!I$1,'Official Medal Table'!$D:$D,"Mixed")*'Medal values'!$B$1/2
+ COUNTIFS('Official Medal Table'!$F:$F,'Each Gender Events'!$A19,'Official Medal Table'!$B:$B,'Each Gender Events'!I$1,'Official Medal Table'!$D:$D,"Mixed")*'Medal values'!$B$2/2
+ COUNTIFS('Official Medal Table'!$G:$G,'Each Gender Events'!$A19,'Official Medal Table'!$B:$B,'Each Gender Events'!I$1,'Official Medal Table'!$D:$D,"Mixed")*'Medal values'!$B$3/2</f>
        <v>0</v>
      </c>
      <c r="J19">
        <f>COUNTIFS('Official Medal Table'!$E:$E,'Each Gender Events'!$A19,'Official Medal Table'!$B:$B,'Each Gender Events'!J$1,'Official Medal Table'!$D:$D,'Each Gender Events'!J$2)*'Medal values'!$B$1
+ COUNTIFS('Official Medal Table'!$F:$F,'Each Gender Events'!$A19,'Official Medal Table'!$B:$B,'Each Gender Events'!J$1,'Official Medal Table'!$D:$D,'Each Gender Events'!J$2)*'Medal values'!$B$2
+ COUNTIFS('Official Medal Table'!$G:$G,'Each Gender Events'!$A19,'Official Medal Table'!$B:$B,'Each Gender Events'!J$1,'Official Medal Table'!$D:$D,'Each Gender Events'!J$2)*'Medal values'!$B$3
+ COUNTIFS('Official Medal Table'!$E:$E,'Each Gender Events'!$A19,'Official Medal Table'!$B:$B,'Each Gender Events'!J$1,'Official Medal Table'!$D:$D,"Mixed")*'Medal values'!$B$1/2
+ COUNTIFS('Official Medal Table'!$F:$F,'Each Gender Events'!$A19,'Official Medal Table'!$B:$B,'Each Gender Events'!J$1,'Official Medal Table'!$D:$D,"Mixed")*'Medal values'!$B$2/2
+ COUNTIFS('Official Medal Table'!$G:$G,'Each Gender Events'!$A19,'Official Medal Table'!$B:$B,'Each Gender Events'!J$1,'Official Medal Table'!$D:$D,"Mixed")*'Medal values'!$B$3/2</f>
        <v>0</v>
      </c>
      <c r="K19">
        <f>COUNTIFS('Official Medal Table'!$E:$E,'Each Gender Events'!$A19,'Official Medal Table'!$B:$B,'Each Gender Events'!K$1,'Official Medal Table'!$D:$D,'Each Gender Events'!K$2)*'Medal values'!$B$1
+ COUNTIFS('Official Medal Table'!$F:$F,'Each Gender Events'!$A19,'Official Medal Table'!$B:$B,'Each Gender Events'!K$1,'Official Medal Table'!$D:$D,'Each Gender Events'!K$2)*'Medal values'!$B$2
+ COUNTIFS('Official Medal Table'!$G:$G,'Each Gender Events'!$A19,'Official Medal Table'!$B:$B,'Each Gender Events'!K$1,'Official Medal Table'!$D:$D,'Each Gender Events'!K$2)*'Medal values'!$B$3
+ COUNTIFS('Official Medal Table'!$E:$E,'Each Gender Events'!$A19,'Official Medal Table'!$B:$B,'Each Gender Events'!K$1,'Official Medal Table'!$D:$D,"Mixed")*'Medal values'!$B$1/2
+ COUNTIFS('Official Medal Table'!$F:$F,'Each Gender Events'!$A19,'Official Medal Table'!$B:$B,'Each Gender Events'!K$1,'Official Medal Table'!$D:$D,"Mixed")*'Medal values'!$B$2/2
+ COUNTIFS('Official Medal Table'!$G:$G,'Each Gender Events'!$A19,'Official Medal Table'!$B:$B,'Each Gender Events'!K$1,'Official Medal Table'!$D:$D,"Mixed")*'Medal values'!$B$3/2</f>
        <v>0</v>
      </c>
      <c r="L19">
        <f>COUNTIFS('Official Medal Table'!$E:$E,'Each Gender Events'!$A19,'Official Medal Table'!$B:$B,'Each Gender Events'!L$1,'Official Medal Table'!$D:$D,'Each Gender Events'!L$2)*'Medal values'!$B$1
+ COUNTIFS('Official Medal Table'!$F:$F,'Each Gender Events'!$A19,'Official Medal Table'!$B:$B,'Each Gender Events'!L$1,'Official Medal Table'!$D:$D,'Each Gender Events'!L$2)*'Medal values'!$B$2
+ COUNTIFS('Official Medal Table'!$G:$G,'Each Gender Events'!$A19,'Official Medal Table'!$B:$B,'Each Gender Events'!L$1,'Official Medal Table'!$D:$D,'Each Gender Events'!L$2)*'Medal values'!$B$3
+ COUNTIFS('Official Medal Table'!$E:$E,'Each Gender Events'!$A19,'Official Medal Table'!$B:$B,'Each Gender Events'!L$1,'Official Medal Table'!$D:$D,"Mixed")*'Medal values'!$B$1/2
+ COUNTIFS('Official Medal Table'!$F:$F,'Each Gender Events'!$A19,'Official Medal Table'!$B:$B,'Each Gender Events'!L$1,'Official Medal Table'!$D:$D,"Mixed")*'Medal values'!$B$2/2
+ COUNTIFS('Official Medal Table'!$G:$G,'Each Gender Events'!$A19,'Official Medal Table'!$B:$B,'Each Gender Events'!L$1,'Official Medal Table'!$D:$D,"Mixed")*'Medal values'!$B$3/2</f>
        <v>0</v>
      </c>
      <c r="M19">
        <f>COUNTIFS('Official Medal Table'!$E:$E,'Each Gender Events'!$A19,'Official Medal Table'!$B:$B,'Each Gender Events'!M$1,'Official Medal Table'!$D:$D,'Each Gender Events'!M$2)*'Medal values'!$B$1
+ COUNTIFS('Official Medal Table'!$F:$F,'Each Gender Events'!$A19,'Official Medal Table'!$B:$B,'Each Gender Events'!M$1,'Official Medal Table'!$D:$D,'Each Gender Events'!M$2)*'Medal values'!$B$2
+ COUNTIFS('Official Medal Table'!$G:$G,'Each Gender Events'!$A19,'Official Medal Table'!$B:$B,'Each Gender Events'!M$1,'Official Medal Table'!$D:$D,'Each Gender Events'!M$2)*'Medal values'!$B$3
+ COUNTIFS('Official Medal Table'!$E:$E,'Each Gender Events'!$A19,'Official Medal Table'!$B:$B,'Each Gender Events'!M$1,'Official Medal Table'!$D:$D,"Mixed")*'Medal values'!$B$1/2
+ COUNTIFS('Official Medal Table'!$F:$F,'Each Gender Events'!$A19,'Official Medal Table'!$B:$B,'Each Gender Events'!M$1,'Official Medal Table'!$D:$D,"Mixed")*'Medal values'!$B$2/2
+ COUNTIFS('Official Medal Table'!$G:$G,'Each Gender Events'!$A19,'Official Medal Table'!$B:$B,'Each Gender Events'!M$1,'Official Medal Table'!$D:$D,"Mixed")*'Medal values'!$B$3/2</f>
        <v>0</v>
      </c>
      <c r="N19">
        <f>COUNTIFS('Official Medal Table'!$E:$E,'Each Gender Events'!$A19,'Official Medal Table'!$B:$B,'Each Gender Events'!N$1,'Official Medal Table'!$D:$D,'Each Gender Events'!N$2)*'Medal values'!$B$1
+ COUNTIFS('Official Medal Table'!$F:$F,'Each Gender Events'!$A19,'Official Medal Table'!$B:$B,'Each Gender Events'!N$1,'Official Medal Table'!$D:$D,'Each Gender Events'!N$2)*'Medal values'!$B$2
+ COUNTIFS('Official Medal Table'!$G:$G,'Each Gender Events'!$A19,'Official Medal Table'!$B:$B,'Each Gender Events'!N$1,'Official Medal Table'!$D:$D,'Each Gender Events'!N$2)*'Medal values'!$B$3
+ COUNTIFS('Official Medal Table'!$E:$E,'Each Gender Events'!$A19,'Official Medal Table'!$B:$B,'Each Gender Events'!N$1,'Official Medal Table'!$D:$D,"Mixed")*'Medal values'!$B$1/2
+ COUNTIFS('Official Medal Table'!$F:$F,'Each Gender Events'!$A19,'Official Medal Table'!$B:$B,'Each Gender Events'!N$1,'Official Medal Table'!$D:$D,"Mixed")*'Medal values'!$B$2/2
+ COUNTIFS('Official Medal Table'!$G:$G,'Each Gender Events'!$A19,'Official Medal Table'!$B:$B,'Each Gender Events'!N$1,'Official Medal Table'!$D:$D,"Mixed")*'Medal values'!$B$3/2</f>
        <v>0</v>
      </c>
      <c r="O19">
        <f>COUNTIFS('Official Medal Table'!$E:$E,'Each Gender Events'!$A19,'Official Medal Table'!$B:$B,'Each Gender Events'!O$1,'Official Medal Table'!$D:$D,'Each Gender Events'!O$2)*'Medal values'!$B$1
+ COUNTIFS('Official Medal Table'!$F:$F,'Each Gender Events'!$A19,'Official Medal Table'!$B:$B,'Each Gender Events'!O$1,'Official Medal Table'!$D:$D,'Each Gender Events'!O$2)*'Medal values'!$B$2
+ COUNTIFS('Official Medal Table'!$G:$G,'Each Gender Events'!$A19,'Official Medal Table'!$B:$B,'Each Gender Events'!O$1,'Official Medal Table'!$D:$D,'Each Gender Events'!O$2)*'Medal values'!$B$3
+ COUNTIFS('Official Medal Table'!$E:$E,'Each Gender Events'!$A19,'Official Medal Table'!$B:$B,'Each Gender Events'!O$1,'Official Medal Table'!$D:$D,"Mixed")*'Medal values'!$B$1/2
+ COUNTIFS('Official Medal Table'!$F:$F,'Each Gender Events'!$A19,'Official Medal Table'!$B:$B,'Each Gender Events'!O$1,'Official Medal Table'!$D:$D,"Mixed")*'Medal values'!$B$2/2
+ COUNTIFS('Official Medal Table'!$G:$G,'Each Gender Events'!$A19,'Official Medal Table'!$B:$B,'Each Gender Events'!O$1,'Official Medal Table'!$D:$D,"Mixed")*'Medal values'!$B$3/2</f>
        <v>0</v>
      </c>
      <c r="P19">
        <f>COUNTIFS('Official Medal Table'!$E:$E,'Each Gender Events'!$A19,'Official Medal Table'!$B:$B,'Each Gender Events'!P$1,'Official Medal Table'!$D:$D,'Each Gender Events'!P$2)*'Medal values'!$B$1
+ COUNTIFS('Official Medal Table'!$F:$F,'Each Gender Events'!$A19,'Official Medal Table'!$B:$B,'Each Gender Events'!P$1,'Official Medal Table'!$D:$D,'Each Gender Events'!P$2)*'Medal values'!$B$2
+ COUNTIFS('Official Medal Table'!$G:$G,'Each Gender Events'!$A19,'Official Medal Table'!$B:$B,'Each Gender Events'!P$1,'Official Medal Table'!$D:$D,'Each Gender Events'!P$2)*'Medal values'!$B$3
+ COUNTIFS('Official Medal Table'!$E:$E,'Each Gender Events'!$A19,'Official Medal Table'!$B:$B,'Each Gender Events'!P$1,'Official Medal Table'!$D:$D,"Mixed")*'Medal values'!$B$1/2
+ COUNTIFS('Official Medal Table'!$F:$F,'Each Gender Events'!$A19,'Official Medal Table'!$B:$B,'Each Gender Events'!P$1,'Official Medal Table'!$D:$D,"Mixed")*'Medal values'!$B$2/2
+ COUNTIFS('Official Medal Table'!$G:$G,'Each Gender Events'!$A19,'Official Medal Table'!$B:$B,'Each Gender Events'!P$1,'Official Medal Table'!$D:$D,"Mixed")*'Medal values'!$B$3/2</f>
        <v>0</v>
      </c>
      <c r="Q19">
        <f>COUNTIFS('Official Medal Table'!$E:$E,'Each Gender Events'!$A19,'Official Medal Table'!$B:$B,'Each Gender Events'!Q$1,'Official Medal Table'!$D:$D,'Each Gender Events'!Q$2)*'Medal values'!$B$1
+ COUNTIFS('Official Medal Table'!$F:$F,'Each Gender Events'!$A19,'Official Medal Table'!$B:$B,'Each Gender Events'!Q$1,'Official Medal Table'!$D:$D,'Each Gender Events'!Q$2)*'Medal values'!$B$2
+ COUNTIFS('Official Medal Table'!$G:$G,'Each Gender Events'!$A19,'Official Medal Table'!$B:$B,'Each Gender Events'!Q$1,'Official Medal Table'!$D:$D,'Each Gender Events'!Q$2)*'Medal values'!$B$3
+ COUNTIFS('Official Medal Table'!$E:$E,'Each Gender Events'!$A19,'Official Medal Table'!$B:$B,'Each Gender Events'!Q$1,'Official Medal Table'!$D:$D,"Mixed")*'Medal values'!$B$1/2
+ COUNTIFS('Official Medal Table'!$F:$F,'Each Gender Events'!$A19,'Official Medal Table'!$B:$B,'Each Gender Events'!Q$1,'Official Medal Table'!$D:$D,"Mixed")*'Medal values'!$B$2/2
+ COUNTIFS('Official Medal Table'!$G:$G,'Each Gender Events'!$A19,'Official Medal Table'!$B:$B,'Each Gender Events'!Q$1,'Official Medal Table'!$D:$D,"Mixed")*'Medal values'!$B$3/2</f>
        <v>0</v>
      </c>
      <c r="R19">
        <f>COUNTIFS('Official Medal Table'!$E:$E,'Each Gender Events'!$A19,'Official Medal Table'!$B:$B,'Each Gender Events'!R$1,'Official Medal Table'!$D:$D,'Each Gender Events'!R$2)*'Medal values'!$B$1
+ COUNTIFS('Official Medal Table'!$F:$F,'Each Gender Events'!$A19,'Official Medal Table'!$B:$B,'Each Gender Events'!R$1,'Official Medal Table'!$D:$D,'Each Gender Events'!R$2)*'Medal values'!$B$2
+ COUNTIFS('Official Medal Table'!$G:$G,'Each Gender Events'!$A19,'Official Medal Table'!$B:$B,'Each Gender Events'!R$1,'Official Medal Table'!$D:$D,'Each Gender Events'!R$2)*'Medal values'!$B$3
+ COUNTIFS('Official Medal Table'!$E:$E,'Each Gender Events'!$A19,'Official Medal Table'!$B:$B,'Each Gender Events'!R$1,'Official Medal Table'!$D:$D,"Mixed")*'Medal values'!$B$1/2
+ COUNTIFS('Official Medal Table'!$F:$F,'Each Gender Events'!$A19,'Official Medal Table'!$B:$B,'Each Gender Events'!R$1,'Official Medal Table'!$D:$D,"Mixed")*'Medal values'!$B$2/2
+ COUNTIFS('Official Medal Table'!$G:$G,'Each Gender Events'!$A19,'Official Medal Table'!$B:$B,'Each Gender Events'!R$1,'Official Medal Table'!$D:$D,"Mixed")*'Medal values'!$B$3/2</f>
        <v>0</v>
      </c>
      <c r="S19">
        <f>COUNTIFS('Official Medal Table'!$E:$E,'Each Gender Events'!$A19,'Official Medal Table'!$B:$B,'Each Gender Events'!S$1,'Official Medal Table'!$D:$D,'Each Gender Events'!S$2)*'Medal values'!$B$1
+ COUNTIFS('Official Medal Table'!$F:$F,'Each Gender Events'!$A19,'Official Medal Table'!$B:$B,'Each Gender Events'!S$1,'Official Medal Table'!$D:$D,'Each Gender Events'!S$2)*'Medal values'!$B$2
+ COUNTIFS('Official Medal Table'!$G:$G,'Each Gender Events'!$A19,'Official Medal Table'!$B:$B,'Each Gender Events'!S$1,'Official Medal Table'!$D:$D,'Each Gender Events'!S$2)*'Medal values'!$B$3
+ COUNTIFS('Official Medal Table'!$E:$E,'Each Gender Events'!$A19,'Official Medal Table'!$B:$B,'Each Gender Events'!S$1,'Official Medal Table'!$D:$D,"Mixed")*'Medal values'!$B$1/2
+ COUNTIFS('Official Medal Table'!$F:$F,'Each Gender Events'!$A19,'Official Medal Table'!$B:$B,'Each Gender Events'!S$1,'Official Medal Table'!$D:$D,"Mixed")*'Medal values'!$B$2/2
+ COUNTIFS('Official Medal Table'!$G:$G,'Each Gender Events'!$A19,'Official Medal Table'!$B:$B,'Each Gender Events'!S$1,'Official Medal Table'!$D:$D,"Mixed")*'Medal values'!$B$3/2</f>
        <v>0</v>
      </c>
      <c r="T19">
        <f>COUNTIFS('Official Medal Table'!$E:$E,'Each Gender Events'!$A19,'Official Medal Table'!$B:$B,'Each Gender Events'!T$1,'Official Medal Table'!$D:$D,'Each Gender Events'!T$2)*'Medal values'!$B$1
+ COUNTIFS('Official Medal Table'!$F:$F,'Each Gender Events'!$A19,'Official Medal Table'!$B:$B,'Each Gender Events'!T$1,'Official Medal Table'!$D:$D,'Each Gender Events'!T$2)*'Medal values'!$B$2
+ COUNTIFS('Official Medal Table'!$G:$G,'Each Gender Events'!$A19,'Official Medal Table'!$B:$B,'Each Gender Events'!T$1,'Official Medal Table'!$D:$D,'Each Gender Events'!T$2)*'Medal values'!$B$3
+ COUNTIFS('Official Medal Table'!$E:$E,'Each Gender Events'!$A19,'Official Medal Table'!$B:$B,'Each Gender Events'!T$1,'Official Medal Table'!$D:$D,"Mixed")*'Medal values'!$B$1/2
+ COUNTIFS('Official Medal Table'!$F:$F,'Each Gender Events'!$A19,'Official Medal Table'!$B:$B,'Each Gender Events'!T$1,'Official Medal Table'!$D:$D,"Mixed")*'Medal values'!$B$2/2
+ COUNTIFS('Official Medal Table'!$G:$G,'Each Gender Events'!$A19,'Official Medal Table'!$B:$B,'Each Gender Events'!T$1,'Official Medal Table'!$D:$D,"Mixed")*'Medal values'!$B$3/2</f>
        <v>0</v>
      </c>
      <c r="U19">
        <f>COUNTIFS('Official Medal Table'!$E:$E,'Each Gender Events'!$A19,'Official Medal Table'!$B:$B,'Each Gender Events'!U$1,'Official Medal Table'!$D:$D,'Each Gender Events'!U$2)*'Medal values'!$B$1
+ COUNTIFS('Official Medal Table'!$F:$F,'Each Gender Events'!$A19,'Official Medal Table'!$B:$B,'Each Gender Events'!U$1,'Official Medal Table'!$D:$D,'Each Gender Events'!U$2)*'Medal values'!$B$2
+ COUNTIFS('Official Medal Table'!$G:$G,'Each Gender Events'!$A19,'Official Medal Table'!$B:$B,'Each Gender Events'!U$1,'Official Medal Table'!$D:$D,'Each Gender Events'!U$2)*'Medal values'!$B$3
+ COUNTIFS('Official Medal Table'!$E:$E,'Each Gender Events'!$A19,'Official Medal Table'!$B:$B,'Each Gender Events'!U$1,'Official Medal Table'!$D:$D,"Mixed")*'Medal values'!$B$1/2
+ COUNTIFS('Official Medal Table'!$F:$F,'Each Gender Events'!$A19,'Official Medal Table'!$B:$B,'Each Gender Events'!U$1,'Official Medal Table'!$D:$D,"Mixed")*'Medal values'!$B$2/2
+ COUNTIFS('Official Medal Table'!$G:$G,'Each Gender Events'!$A19,'Official Medal Table'!$B:$B,'Each Gender Events'!U$1,'Official Medal Table'!$D:$D,"Mixed")*'Medal values'!$B$3/2</f>
        <v>0</v>
      </c>
      <c r="V19">
        <f>COUNTIFS('Official Medal Table'!$E:$E,'Each Gender Events'!$A19,'Official Medal Table'!$B:$B,'Each Gender Events'!V$1,'Official Medal Table'!$D:$D,'Each Gender Events'!V$2)*'Medal values'!$B$1
+ COUNTIFS('Official Medal Table'!$F:$F,'Each Gender Events'!$A19,'Official Medal Table'!$B:$B,'Each Gender Events'!V$1,'Official Medal Table'!$D:$D,'Each Gender Events'!V$2)*'Medal values'!$B$2
+ COUNTIFS('Official Medal Table'!$G:$G,'Each Gender Events'!$A19,'Official Medal Table'!$B:$B,'Each Gender Events'!V$1,'Official Medal Table'!$D:$D,'Each Gender Events'!V$2)*'Medal values'!$B$3
+ COUNTIFS('Official Medal Table'!$E:$E,'Each Gender Events'!$A19,'Official Medal Table'!$B:$B,'Each Gender Events'!V$1,'Official Medal Table'!$D:$D,"Mixed")*'Medal values'!$B$1/2
+ COUNTIFS('Official Medal Table'!$F:$F,'Each Gender Events'!$A19,'Official Medal Table'!$B:$B,'Each Gender Events'!V$1,'Official Medal Table'!$D:$D,"Mixed")*'Medal values'!$B$2/2
+ COUNTIFS('Official Medal Table'!$G:$G,'Each Gender Events'!$A19,'Official Medal Table'!$B:$B,'Each Gender Events'!V$1,'Official Medal Table'!$D:$D,"Mixed")*'Medal values'!$B$3/2</f>
        <v>0</v>
      </c>
      <c r="W19">
        <f>COUNTIFS('Official Medal Table'!$E:$E,'Each Gender Events'!$A19,'Official Medal Table'!$B:$B,'Each Gender Events'!W$1,'Official Medal Table'!$D:$D,'Each Gender Events'!W$2)*'Medal values'!$B$1
+ COUNTIFS('Official Medal Table'!$F:$F,'Each Gender Events'!$A19,'Official Medal Table'!$B:$B,'Each Gender Events'!W$1,'Official Medal Table'!$D:$D,'Each Gender Events'!W$2)*'Medal values'!$B$2
+ COUNTIFS('Official Medal Table'!$G:$G,'Each Gender Events'!$A19,'Official Medal Table'!$B:$B,'Each Gender Events'!W$1,'Official Medal Table'!$D:$D,'Each Gender Events'!W$2)*'Medal values'!$B$3
+ COUNTIFS('Official Medal Table'!$E:$E,'Each Gender Events'!$A19,'Official Medal Table'!$B:$B,'Each Gender Events'!W$1,'Official Medal Table'!$D:$D,"Mixed")*'Medal values'!$B$1/2
+ COUNTIFS('Official Medal Table'!$F:$F,'Each Gender Events'!$A19,'Official Medal Table'!$B:$B,'Each Gender Events'!W$1,'Official Medal Table'!$D:$D,"Mixed")*'Medal values'!$B$2/2
+ COUNTIFS('Official Medal Table'!$G:$G,'Each Gender Events'!$A19,'Official Medal Table'!$B:$B,'Each Gender Events'!W$1,'Official Medal Table'!$D:$D,"Mixed")*'Medal values'!$B$3/2</f>
        <v>0</v>
      </c>
      <c r="X19">
        <f>COUNTIFS('Official Medal Table'!$E:$E,'Each Gender Events'!$A19,'Official Medal Table'!$B:$B,'Each Gender Events'!X$1,'Official Medal Table'!$D:$D,'Each Gender Events'!X$2)*'Medal values'!$B$1
+ COUNTIFS('Official Medal Table'!$F:$F,'Each Gender Events'!$A19,'Official Medal Table'!$B:$B,'Each Gender Events'!X$1,'Official Medal Table'!$D:$D,'Each Gender Events'!X$2)*'Medal values'!$B$2
+ COUNTIFS('Official Medal Table'!$G:$G,'Each Gender Events'!$A19,'Official Medal Table'!$B:$B,'Each Gender Events'!X$1,'Official Medal Table'!$D:$D,'Each Gender Events'!X$2)*'Medal values'!$B$3
+ COUNTIFS('Official Medal Table'!$E:$E,'Each Gender Events'!$A19,'Official Medal Table'!$B:$B,'Each Gender Events'!X$1,'Official Medal Table'!$D:$D,"Mixed")*'Medal values'!$B$1/2
+ COUNTIFS('Official Medal Table'!$F:$F,'Each Gender Events'!$A19,'Official Medal Table'!$B:$B,'Each Gender Events'!X$1,'Official Medal Table'!$D:$D,"Mixed")*'Medal values'!$B$2/2
+ COUNTIFS('Official Medal Table'!$G:$G,'Each Gender Events'!$A19,'Official Medal Table'!$B:$B,'Each Gender Events'!X$1,'Official Medal Table'!$D:$D,"Mixed")*'Medal values'!$B$3/2</f>
        <v>0</v>
      </c>
      <c r="Y19">
        <f>COUNTIFS('Official Medal Table'!$E:$E,'Each Gender Events'!$A19,'Official Medal Table'!$B:$B,'Each Gender Events'!Y$1,'Official Medal Table'!$D:$D,'Each Gender Events'!Y$2)*'Medal values'!$B$1
+ COUNTIFS('Official Medal Table'!$F:$F,'Each Gender Events'!$A19,'Official Medal Table'!$B:$B,'Each Gender Events'!Y$1,'Official Medal Table'!$D:$D,'Each Gender Events'!Y$2)*'Medal values'!$B$2
+ COUNTIFS('Official Medal Table'!$G:$G,'Each Gender Events'!$A19,'Official Medal Table'!$B:$B,'Each Gender Events'!Y$1,'Official Medal Table'!$D:$D,'Each Gender Events'!Y$2)*'Medal values'!$B$3
+ COUNTIFS('Official Medal Table'!$E:$E,'Each Gender Events'!$A19,'Official Medal Table'!$B:$B,'Each Gender Events'!Y$1,'Official Medal Table'!$D:$D,"Mixed")*'Medal values'!$B$1/2
+ COUNTIFS('Official Medal Table'!$F:$F,'Each Gender Events'!$A19,'Official Medal Table'!$B:$B,'Each Gender Events'!Y$1,'Official Medal Table'!$D:$D,"Mixed")*'Medal values'!$B$2/2
+ COUNTIFS('Official Medal Table'!$G:$G,'Each Gender Events'!$A19,'Official Medal Table'!$B:$B,'Each Gender Events'!Y$1,'Official Medal Table'!$D:$D,"Mixed")*'Medal values'!$B$3/2</f>
        <v>0</v>
      </c>
      <c r="Z19">
        <f>COUNTIFS('Official Medal Table'!$E:$E,'Each Gender Events'!$A19,'Official Medal Table'!$B:$B,'Each Gender Events'!Z$1,'Official Medal Table'!$D:$D,'Each Gender Events'!Z$2)*'Medal values'!$B$1
+ COUNTIFS('Official Medal Table'!$F:$F,'Each Gender Events'!$A19,'Official Medal Table'!$B:$B,'Each Gender Events'!Z$1,'Official Medal Table'!$D:$D,'Each Gender Events'!Z$2)*'Medal values'!$B$2
+ COUNTIFS('Official Medal Table'!$G:$G,'Each Gender Events'!$A19,'Official Medal Table'!$B:$B,'Each Gender Events'!Z$1,'Official Medal Table'!$D:$D,'Each Gender Events'!Z$2)*'Medal values'!$B$3
+ COUNTIFS('Official Medal Table'!$E:$E,'Each Gender Events'!$A19,'Official Medal Table'!$B:$B,'Each Gender Events'!Z$1,'Official Medal Table'!$D:$D,"Mixed")*'Medal values'!$B$1/2
+ COUNTIFS('Official Medal Table'!$F:$F,'Each Gender Events'!$A19,'Official Medal Table'!$B:$B,'Each Gender Events'!Z$1,'Official Medal Table'!$D:$D,"Mixed")*'Medal values'!$B$2/2
+ COUNTIFS('Official Medal Table'!$G:$G,'Each Gender Events'!$A19,'Official Medal Table'!$B:$B,'Each Gender Events'!Z$1,'Official Medal Table'!$D:$D,"Mixed")*'Medal values'!$B$3/2</f>
        <v>0</v>
      </c>
      <c r="AA19">
        <f>COUNTIFS('Official Medal Table'!$E:$E,'Each Gender Events'!$A19,'Official Medal Table'!$B:$B,'Each Gender Events'!AA$1,'Official Medal Table'!$D:$D,'Each Gender Events'!AA$2)*'Medal values'!$B$1
+ COUNTIFS('Official Medal Table'!$F:$F,'Each Gender Events'!$A19,'Official Medal Table'!$B:$B,'Each Gender Events'!AA$1,'Official Medal Table'!$D:$D,'Each Gender Events'!AA$2)*'Medal values'!$B$2
+ COUNTIFS('Official Medal Table'!$G:$G,'Each Gender Events'!$A19,'Official Medal Table'!$B:$B,'Each Gender Events'!AA$1,'Official Medal Table'!$D:$D,'Each Gender Events'!AA$2)*'Medal values'!$B$3
+ COUNTIFS('Official Medal Table'!$E:$E,'Each Gender Events'!$A19,'Official Medal Table'!$B:$B,'Each Gender Events'!AA$1,'Official Medal Table'!$D:$D,"Mixed")*'Medal values'!$B$1/2
+ COUNTIFS('Official Medal Table'!$F:$F,'Each Gender Events'!$A19,'Official Medal Table'!$B:$B,'Each Gender Events'!AA$1,'Official Medal Table'!$D:$D,"Mixed")*'Medal values'!$B$2/2
+ COUNTIFS('Official Medal Table'!$G:$G,'Each Gender Events'!$A19,'Official Medal Table'!$B:$B,'Each Gender Events'!AA$1,'Official Medal Table'!$D:$D,"Mixed")*'Medal values'!$B$3/2</f>
        <v>7.0010019999999997</v>
      </c>
      <c r="AB19">
        <f>COUNTIFS('Official Medal Table'!$E:$E,'Each Gender Events'!$A19,'Official Medal Table'!$B:$B,'Each Gender Events'!AB$1,'Official Medal Table'!$D:$D,'Each Gender Events'!AB$2)*'Medal values'!$B$1
+ COUNTIFS('Official Medal Table'!$F:$F,'Each Gender Events'!$A19,'Official Medal Table'!$B:$B,'Each Gender Events'!AB$1,'Official Medal Table'!$D:$D,'Each Gender Events'!AB$2)*'Medal values'!$B$2
+ COUNTIFS('Official Medal Table'!$G:$G,'Each Gender Events'!$A19,'Official Medal Table'!$B:$B,'Each Gender Events'!AB$1,'Official Medal Table'!$D:$D,'Each Gender Events'!AB$2)*'Medal values'!$B$3
+ COUNTIFS('Official Medal Table'!$E:$E,'Each Gender Events'!$A19,'Official Medal Table'!$B:$B,'Each Gender Events'!AB$1,'Official Medal Table'!$D:$D,"Mixed")*'Medal values'!$B$1/2
+ COUNTIFS('Official Medal Table'!$F:$F,'Each Gender Events'!$A19,'Official Medal Table'!$B:$B,'Each Gender Events'!AB$1,'Official Medal Table'!$D:$D,"Mixed")*'Medal values'!$B$2/2
+ COUNTIFS('Official Medal Table'!$G:$G,'Each Gender Events'!$A19,'Official Medal Table'!$B:$B,'Each Gender Events'!AB$1,'Official Medal Table'!$D:$D,"Mixed")*'Medal values'!$B$3/2</f>
        <v>0</v>
      </c>
      <c r="AC19">
        <f>COUNTIFS('Official Medal Table'!$E:$E,'Each Gender Events'!$A19,'Official Medal Table'!$B:$B,'Each Gender Events'!AC$1,'Official Medal Table'!$D:$D,'Each Gender Events'!AC$2)*'Medal values'!$B$1
+ COUNTIFS('Official Medal Table'!$F:$F,'Each Gender Events'!$A19,'Official Medal Table'!$B:$B,'Each Gender Events'!AC$1,'Official Medal Table'!$D:$D,'Each Gender Events'!AC$2)*'Medal values'!$B$2
+ COUNTIFS('Official Medal Table'!$G:$G,'Each Gender Events'!$A19,'Official Medal Table'!$B:$B,'Each Gender Events'!AC$1,'Official Medal Table'!$D:$D,'Each Gender Events'!AC$2)*'Medal values'!$B$3
+ COUNTIFS('Official Medal Table'!$E:$E,'Each Gender Events'!$A19,'Official Medal Table'!$B:$B,'Each Gender Events'!AC$1,'Official Medal Table'!$D:$D,"Mixed")*'Medal values'!$B$1/2
+ COUNTIFS('Official Medal Table'!$F:$F,'Each Gender Events'!$A19,'Official Medal Table'!$B:$B,'Each Gender Events'!AC$1,'Official Medal Table'!$D:$D,"Mixed")*'Medal values'!$B$2/2
+ COUNTIFS('Official Medal Table'!$G:$G,'Each Gender Events'!$A19,'Official Medal Table'!$B:$B,'Each Gender Events'!AC$1,'Official Medal Table'!$D:$D,"Mixed")*'Medal values'!$B$3/2</f>
        <v>5.0010010000000005</v>
      </c>
      <c r="AD19">
        <f>COUNTIFS('Official Medal Table'!$E:$E,'Each Gender Events'!$A19,'Official Medal Table'!$B:$B,'Each Gender Events'!AD$1,'Official Medal Table'!$D:$D,'Each Gender Events'!AD$2)*'Medal values'!$B$1
+ COUNTIFS('Official Medal Table'!$F:$F,'Each Gender Events'!$A19,'Official Medal Table'!$B:$B,'Each Gender Events'!AD$1,'Official Medal Table'!$D:$D,'Each Gender Events'!AD$2)*'Medal values'!$B$2
+ COUNTIFS('Official Medal Table'!$G:$G,'Each Gender Events'!$A19,'Official Medal Table'!$B:$B,'Each Gender Events'!AD$1,'Official Medal Table'!$D:$D,'Each Gender Events'!AD$2)*'Medal values'!$B$3
+ COUNTIFS('Official Medal Table'!$E:$E,'Each Gender Events'!$A19,'Official Medal Table'!$B:$B,'Each Gender Events'!AD$1,'Official Medal Table'!$D:$D,"Mixed")*'Medal values'!$B$1/2
+ COUNTIFS('Official Medal Table'!$F:$F,'Each Gender Events'!$A19,'Official Medal Table'!$B:$B,'Each Gender Events'!AD$1,'Official Medal Table'!$D:$D,"Mixed")*'Medal values'!$B$2/2
+ COUNTIFS('Official Medal Table'!$G:$G,'Each Gender Events'!$A19,'Official Medal Table'!$B:$B,'Each Gender Events'!AD$1,'Official Medal Table'!$D:$D,"Mixed")*'Medal values'!$B$3/2</f>
        <v>0</v>
      </c>
      <c r="AE19">
        <f>COUNTIFS('Official Medal Table'!$E:$E,'Each Gender Events'!$A19,'Official Medal Table'!$B:$B,'Each Gender Events'!AE$1,'Official Medal Table'!$D:$D,'Each Gender Events'!AE$2)*'Medal values'!$B$1
+ COUNTIFS('Official Medal Table'!$F:$F,'Each Gender Events'!$A19,'Official Medal Table'!$B:$B,'Each Gender Events'!AE$1,'Official Medal Table'!$D:$D,'Each Gender Events'!AE$2)*'Medal values'!$B$2
+ COUNTIFS('Official Medal Table'!$G:$G,'Each Gender Events'!$A19,'Official Medal Table'!$B:$B,'Each Gender Events'!AE$1,'Official Medal Table'!$D:$D,'Each Gender Events'!AE$2)*'Medal values'!$B$3
+ COUNTIFS('Official Medal Table'!$E:$E,'Each Gender Events'!$A19,'Official Medal Table'!$B:$B,'Each Gender Events'!AE$1,'Official Medal Table'!$D:$D,"Mixed")*'Medal values'!$B$1/2
+ COUNTIFS('Official Medal Table'!$F:$F,'Each Gender Events'!$A19,'Official Medal Table'!$B:$B,'Each Gender Events'!AE$1,'Official Medal Table'!$D:$D,"Mixed")*'Medal values'!$B$2/2
+ COUNTIFS('Official Medal Table'!$G:$G,'Each Gender Events'!$A19,'Official Medal Table'!$B:$B,'Each Gender Events'!AE$1,'Official Medal Table'!$D:$D,"Mixed")*'Medal values'!$B$3/2</f>
        <v>0</v>
      </c>
      <c r="AF19">
        <f>COUNTIFS('Official Medal Table'!$E:$E,'Each Gender Events'!$A19,'Official Medal Table'!$B:$B,'Each Gender Events'!AF$1,'Official Medal Table'!$D:$D,'Each Gender Events'!AF$2)*'Medal values'!$B$1
+ COUNTIFS('Official Medal Table'!$F:$F,'Each Gender Events'!$A19,'Official Medal Table'!$B:$B,'Each Gender Events'!AF$1,'Official Medal Table'!$D:$D,'Each Gender Events'!AF$2)*'Medal values'!$B$2
+ COUNTIFS('Official Medal Table'!$G:$G,'Each Gender Events'!$A19,'Official Medal Table'!$B:$B,'Each Gender Events'!AF$1,'Official Medal Table'!$D:$D,'Each Gender Events'!AF$2)*'Medal values'!$B$3
+ COUNTIFS('Official Medal Table'!$E:$E,'Each Gender Events'!$A19,'Official Medal Table'!$B:$B,'Each Gender Events'!AF$1,'Official Medal Table'!$D:$D,"Mixed")*'Medal values'!$B$1/2
+ COUNTIFS('Official Medal Table'!$F:$F,'Each Gender Events'!$A19,'Official Medal Table'!$B:$B,'Each Gender Events'!AF$1,'Official Medal Table'!$D:$D,"Mixed")*'Medal values'!$B$2/2
+ COUNTIFS('Official Medal Table'!$G:$G,'Each Gender Events'!$A19,'Official Medal Table'!$B:$B,'Each Gender Events'!AF$1,'Official Medal Table'!$D:$D,"Mixed")*'Medal values'!$B$3/2</f>
        <v>0</v>
      </c>
      <c r="AG19">
        <f>COUNTIFS('Official Medal Table'!$E:$E,'Each Gender Events'!$A19,'Official Medal Table'!$B:$B,'Each Gender Events'!AG$1,'Official Medal Table'!$D:$D,'Each Gender Events'!AG$2)*'Medal values'!$B$1
+ COUNTIFS('Official Medal Table'!$F:$F,'Each Gender Events'!$A19,'Official Medal Table'!$B:$B,'Each Gender Events'!AG$1,'Official Medal Table'!$D:$D,'Each Gender Events'!AG$2)*'Medal values'!$B$2
+ COUNTIFS('Official Medal Table'!$G:$G,'Each Gender Events'!$A19,'Official Medal Table'!$B:$B,'Each Gender Events'!AG$1,'Official Medal Table'!$D:$D,'Each Gender Events'!AG$2)*'Medal values'!$B$3
+ COUNTIFS('Official Medal Table'!$E:$E,'Each Gender Events'!$A19,'Official Medal Table'!$B:$B,'Each Gender Events'!AG$1,'Official Medal Table'!$D:$D,"Mixed")*'Medal values'!$B$1/2
+ COUNTIFS('Official Medal Table'!$F:$F,'Each Gender Events'!$A19,'Official Medal Table'!$B:$B,'Each Gender Events'!AG$1,'Official Medal Table'!$D:$D,"Mixed")*'Medal values'!$B$2/2
+ COUNTIFS('Official Medal Table'!$G:$G,'Each Gender Events'!$A19,'Official Medal Table'!$B:$B,'Each Gender Events'!AG$1,'Official Medal Table'!$D:$D,"Mixed")*'Medal values'!$B$3/2</f>
        <v>0</v>
      </c>
      <c r="AH19">
        <f>COUNTIFS('Official Medal Table'!$E:$E,'Each Gender Events'!$A19,'Official Medal Table'!$B:$B,'Each Gender Events'!AH$1,'Official Medal Table'!$D:$D,'Each Gender Events'!AH$2)*'Medal values'!$B$1
+ COUNTIFS('Official Medal Table'!$F:$F,'Each Gender Events'!$A19,'Official Medal Table'!$B:$B,'Each Gender Events'!AH$1,'Official Medal Table'!$D:$D,'Each Gender Events'!AH$2)*'Medal values'!$B$2
+ COUNTIFS('Official Medal Table'!$G:$G,'Each Gender Events'!$A19,'Official Medal Table'!$B:$B,'Each Gender Events'!AH$1,'Official Medal Table'!$D:$D,'Each Gender Events'!AH$2)*'Medal values'!$B$3
+ COUNTIFS('Official Medal Table'!$E:$E,'Each Gender Events'!$A19,'Official Medal Table'!$B:$B,'Each Gender Events'!AH$1,'Official Medal Table'!$D:$D,"Mixed")*'Medal values'!$B$1/2
+ COUNTIFS('Official Medal Table'!$F:$F,'Each Gender Events'!$A19,'Official Medal Table'!$B:$B,'Each Gender Events'!AH$1,'Official Medal Table'!$D:$D,"Mixed")*'Medal values'!$B$2/2
+ COUNTIFS('Official Medal Table'!$G:$G,'Each Gender Events'!$A19,'Official Medal Table'!$B:$B,'Each Gender Events'!AH$1,'Official Medal Table'!$D:$D,"Mixed")*'Medal values'!$B$3/2</f>
        <v>0</v>
      </c>
      <c r="AI19">
        <f>COUNTIFS('Official Medal Table'!$E:$E,'Each Gender Events'!$A19,'Official Medal Table'!$B:$B,'Each Gender Events'!AI$1,'Official Medal Table'!$D:$D,'Each Gender Events'!AI$2)*'Medal values'!$B$1
+ COUNTIFS('Official Medal Table'!$F:$F,'Each Gender Events'!$A19,'Official Medal Table'!$B:$B,'Each Gender Events'!AI$1,'Official Medal Table'!$D:$D,'Each Gender Events'!AI$2)*'Medal values'!$B$2
+ COUNTIFS('Official Medal Table'!$G:$G,'Each Gender Events'!$A19,'Official Medal Table'!$B:$B,'Each Gender Events'!AI$1,'Official Medal Table'!$D:$D,'Each Gender Events'!AI$2)*'Medal values'!$B$3
+ COUNTIFS('Official Medal Table'!$E:$E,'Each Gender Events'!$A19,'Official Medal Table'!$B:$B,'Each Gender Events'!AI$1,'Official Medal Table'!$D:$D,"Mixed")*'Medal values'!$B$1/2
+ COUNTIFS('Official Medal Table'!$F:$F,'Each Gender Events'!$A19,'Official Medal Table'!$B:$B,'Each Gender Events'!AI$1,'Official Medal Table'!$D:$D,"Mixed")*'Medal values'!$B$2/2
+ COUNTIFS('Official Medal Table'!$G:$G,'Each Gender Events'!$A19,'Official Medal Table'!$B:$B,'Each Gender Events'!AI$1,'Official Medal Table'!$D:$D,"Mixed")*'Medal values'!$B$3/2</f>
        <v>0</v>
      </c>
      <c r="AJ19">
        <f>COUNTIFS('Official Medal Table'!$E:$E,'Each Gender Events'!$A19,'Official Medal Table'!$B:$B,'Each Gender Events'!AJ$1,'Official Medal Table'!$D:$D,'Each Gender Events'!AJ$2)*'Medal values'!$B$1
+ COUNTIFS('Official Medal Table'!$F:$F,'Each Gender Events'!$A19,'Official Medal Table'!$B:$B,'Each Gender Events'!AJ$1,'Official Medal Table'!$D:$D,'Each Gender Events'!AJ$2)*'Medal values'!$B$2
+ COUNTIFS('Official Medal Table'!$G:$G,'Each Gender Events'!$A19,'Official Medal Table'!$B:$B,'Each Gender Events'!AJ$1,'Official Medal Table'!$D:$D,'Each Gender Events'!AJ$2)*'Medal values'!$B$3
+ COUNTIFS('Official Medal Table'!$E:$E,'Each Gender Events'!$A19,'Official Medal Table'!$B:$B,'Each Gender Events'!AJ$1,'Official Medal Table'!$D:$D,"Mixed")*'Medal values'!$B$1/2
+ COUNTIFS('Official Medal Table'!$F:$F,'Each Gender Events'!$A19,'Official Medal Table'!$B:$B,'Each Gender Events'!AJ$1,'Official Medal Table'!$D:$D,"Mixed")*'Medal values'!$B$2/2
+ COUNTIFS('Official Medal Table'!$G:$G,'Each Gender Events'!$A19,'Official Medal Table'!$B:$B,'Each Gender Events'!AJ$1,'Official Medal Table'!$D:$D,"Mixed")*'Medal values'!$B$3/2</f>
        <v>0</v>
      </c>
      <c r="AK19">
        <f>COUNTIFS('Official Medal Table'!$E:$E,'Each Gender Events'!$A19,'Official Medal Table'!$B:$B,'Each Gender Events'!AK$1,'Official Medal Table'!$D:$D,'Each Gender Events'!AK$2)*'Medal values'!$B$1
+ COUNTIFS('Official Medal Table'!$F:$F,'Each Gender Events'!$A19,'Official Medal Table'!$B:$B,'Each Gender Events'!AK$1,'Official Medal Table'!$D:$D,'Each Gender Events'!AK$2)*'Medal values'!$B$2
+ COUNTIFS('Official Medal Table'!$G:$G,'Each Gender Events'!$A19,'Official Medal Table'!$B:$B,'Each Gender Events'!AK$1,'Official Medal Table'!$D:$D,'Each Gender Events'!AK$2)*'Medal values'!$B$3
+ COUNTIFS('Official Medal Table'!$E:$E,'Each Gender Events'!$A19,'Official Medal Table'!$B:$B,'Each Gender Events'!AK$1,'Official Medal Table'!$D:$D,"Mixed")*'Medal values'!$B$1/2
+ COUNTIFS('Official Medal Table'!$F:$F,'Each Gender Events'!$A19,'Official Medal Table'!$B:$B,'Each Gender Events'!AK$1,'Official Medal Table'!$D:$D,"Mixed")*'Medal values'!$B$2/2
+ COUNTIFS('Official Medal Table'!$G:$G,'Each Gender Events'!$A19,'Official Medal Table'!$B:$B,'Each Gender Events'!AK$1,'Official Medal Table'!$D:$D,"Mixed")*'Medal values'!$B$3/2</f>
        <v>0</v>
      </c>
      <c r="AL19">
        <f>COUNTIFS('Official Medal Table'!$E:$E,'Each Gender Events'!$A19,'Official Medal Table'!$B:$B,'Each Gender Events'!AL$1,'Official Medal Table'!$D:$D,'Each Gender Events'!AL$2)*'Medal values'!$B$1
+ COUNTIFS('Official Medal Table'!$F:$F,'Each Gender Events'!$A19,'Official Medal Table'!$B:$B,'Each Gender Events'!AL$1,'Official Medal Table'!$D:$D,'Each Gender Events'!AL$2)*'Medal values'!$B$2
+ COUNTIFS('Official Medal Table'!$G:$G,'Each Gender Events'!$A19,'Official Medal Table'!$B:$B,'Each Gender Events'!AL$1,'Official Medal Table'!$D:$D,'Each Gender Events'!AL$2)*'Medal values'!$B$3
+ COUNTIFS('Official Medal Table'!$E:$E,'Each Gender Events'!$A19,'Official Medal Table'!$B:$B,'Each Gender Events'!AL$1,'Official Medal Table'!$D:$D,"Mixed")*'Medal values'!$B$1/2
+ COUNTIFS('Official Medal Table'!$F:$F,'Each Gender Events'!$A19,'Official Medal Table'!$B:$B,'Each Gender Events'!AL$1,'Official Medal Table'!$D:$D,"Mixed")*'Medal values'!$B$2/2
+ COUNTIFS('Official Medal Table'!$G:$G,'Each Gender Events'!$A19,'Official Medal Table'!$B:$B,'Each Gender Events'!AL$1,'Official Medal Table'!$D:$D,"Mixed")*'Medal values'!$B$3/2</f>
        <v>0</v>
      </c>
      <c r="AM19">
        <f>COUNTIFS('Official Medal Table'!$E:$E,'Each Gender Events'!$A19,'Official Medal Table'!$B:$B,'Each Gender Events'!AM$1,'Official Medal Table'!$D:$D,'Each Gender Events'!AM$2)*'Medal values'!$B$1
+ COUNTIFS('Official Medal Table'!$F:$F,'Each Gender Events'!$A19,'Official Medal Table'!$B:$B,'Each Gender Events'!AM$1,'Official Medal Table'!$D:$D,'Each Gender Events'!AM$2)*'Medal values'!$B$2
+ COUNTIFS('Official Medal Table'!$G:$G,'Each Gender Events'!$A19,'Official Medal Table'!$B:$B,'Each Gender Events'!AM$1,'Official Medal Table'!$D:$D,'Each Gender Events'!AM$2)*'Medal values'!$B$3
+ COUNTIFS('Official Medal Table'!$E:$E,'Each Gender Events'!$A19,'Official Medal Table'!$B:$B,'Each Gender Events'!AM$1,'Official Medal Table'!$D:$D,"Mixed")*'Medal values'!$B$1/2
+ COUNTIFS('Official Medal Table'!$F:$F,'Each Gender Events'!$A19,'Official Medal Table'!$B:$B,'Each Gender Events'!AM$1,'Official Medal Table'!$D:$D,"Mixed")*'Medal values'!$B$2/2
+ COUNTIFS('Official Medal Table'!$G:$G,'Each Gender Events'!$A19,'Official Medal Table'!$B:$B,'Each Gender Events'!AM$1,'Official Medal Table'!$D:$D,"Mixed")*'Medal values'!$B$3/2</f>
        <v>6.0000020000000003</v>
      </c>
    </row>
    <row r="20" spans="1:39" x14ac:dyDescent="0.3">
      <c r="A20" t="str">
        <f>Countries!A18</f>
        <v>NED</v>
      </c>
      <c r="B20">
        <f>COUNTIFS('Official Medal Table'!$E:$E,'Each Gender Events'!$A20,'Official Medal Table'!$B:$B,'Each Gender Events'!B$1,'Official Medal Table'!$D:$D,'Each Gender Events'!B$2)*'Medal values'!$B$1
+ COUNTIFS('Official Medal Table'!$F:$F,'Each Gender Events'!$A20,'Official Medal Table'!$B:$B,'Each Gender Events'!B$1,'Official Medal Table'!$D:$D,'Each Gender Events'!B$2)*'Medal values'!$B$2
+ COUNTIFS('Official Medal Table'!$G:$G,'Each Gender Events'!$A20,'Official Medal Table'!$B:$B,'Each Gender Events'!B$1,'Official Medal Table'!$D:$D,'Each Gender Events'!B$2)*'Medal values'!$B$3
+ COUNTIFS('Official Medal Table'!$E:$E,'Each Gender Events'!$A20,'Official Medal Table'!$B:$B,'Each Gender Events'!B$1,'Official Medal Table'!$D:$D,"Mixed")*'Medal values'!$B$1/2
+ COUNTIFS('Official Medal Table'!$F:$F,'Each Gender Events'!$A20,'Official Medal Table'!$B:$B,'Each Gender Events'!B$1,'Official Medal Table'!$D:$D,"Mixed")*'Medal values'!$B$2/2
+ COUNTIFS('Official Medal Table'!$G:$G,'Each Gender Events'!$A20,'Official Medal Table'!$B:$B,'Each Gender Events'!B$1,'Official Medal Table'!$D:$D,"Mixed")*'Medal values'!$B$3/2</f>
        <v>0</v>
      </c>
      <c r="C20">
        <f>COUNTIFS('Official Medal Table'!$E:$E,'Each Gender Events'!$A20,'Official Medal Table'!$B:$B,'Each Gender Events'!C$1,'Official Medal Table'!$D:$D,'Each Gender Events'!C$2)*'Medal values'!$B$1
+ COUNTIFS('Official Medal Table'!$F:$F,'Each Gender Events'!$A20,'Official Medal Table'!$B:$B,'Each Gender Events'!C$1,'Official Medal Table'!$D:$D,'Each Gender Events'!C$2)*'Medal values'!$B$2
+ COUNTIFS('Official Medal Table'!$G:$G,'Each Gender Events'!$A20,'Official Medal Table'!$B:$B,'Each Gender Events'!C$1,'Official Medal Table'!$D:$D,'Each Gender Events'!C$2)*'Medal values'!$B$3
+ COUNTIFS('Official Medal Table'!$E:$E,'Each Gender Events'!$A20,'Official Medal Table'!$B:$B,'Each Gender Events'!C$1,'Official Medal Table'!$D:$D,"Mixed")*'Medal values'!$B$1/2
+ COUNTIFS('Official Medal Table'!$F:$F,'Each Gender Events'!$A20,'Official Medal Table'!$B:$B,'Each Gender Events'!C$1,'Official Medal Table'!$D:$D,"Mixed")*'Medal values'!$B$2/2
+ COUNTIFS('Official Medal Table'!$G:$G,'Each Gender Events'!$A20,'Official Medal Table'!$B:$B,'Each Gender Events'!C$1,'Official Medal Table'!$D:$D,"Mixed")*'Medal values'!$B$3/2</f>
        <v>0</v>
      </c>
      <c r="D20">
        <f>COUNTIFS('Official Medal Table'!$E:$E,'Each Gender Events'!$A20,'Official Medal Table'!$B:$B,'Each Gender Events'!D$1,'Official Medal Table'!$D:$D,'Each Gender Events'!D$2)*'Medal values'!$B$1
+ COUNTIFS('Official Medal Table'!$F:$F,'Each Gender Events'!$A20,'Official Medal Table'!$B:$B,'Each Gender Events'!D$1,'Official Medal Table'!$D:$D,'Each Gender Events'!D$2)*'Medal values'!$B$2
+ COUNTIFS('Official Medal Table'!$G:$G,'Each Gender Events'!$A20,'Official Medal Table'!$B:$B,'Each Gender Events'!D$1,'Official Medal Table'!$D:$D,'Each Gender Events'!D$2)*'Medal values'!$B$3
+ COUNTIFS('Official Medal Table'!$E:$E,'Each Gender Events'!$A20,'Official Medal Table'!$B:$B,'Each Gender Events'!D$1,'Official Medal Table'!$D:$D,"Mixed")*'Medal values'!$B$1/2
+ COUNTIFS('Official Medal Table'!$F:$F,'Each Gender Events'!$A20,'Official Medal Table'!$B:$B,'Each Gender Events'!D$1,'Official Medal Table'!$D:$D,"Mixed")*'Medal values'!$B$2/2
+ COUNTIFS('Official Medal Table'!$G:$G,'Each Gender Events'!$A20,'Official Medal Table'!$B:$B,'Each Gender Events'!D$1,'Official Medal Table'!$D:$D,"Mixed")*'Medal values'!$B$3/2</f>
        <v>0</v>
      </c>
      <c r="E20">
        <f>COUNTIFS('Official Medal Table'!$E:$E,'Each Gender Events'!$A20,'Official Medal Table'!$B:$B,'Each Gender Events'!E$1,'Official Medal Table'!$D:$D,'Each Gender Events'!E$2)*'Medal values'!$B$1
+ COUNTIFS('Official Medal Table'!$F:$F,'Each Gender Events'!$A20,'Official Medal Table'!$B:$B,'Each Gender Events'!E$1,'Official Medal Table'!$D:$D,'Each Gender Events'!E$2)*'Medal values'!$B$2
+ COUNTIFS('Official Medal Table'!$G:$G,'Each Gender Events'!$A20,'Official Medal Table'!$B:$B,'Each Gender Events'!E$1,'Official Medal Table'!$D:$D,'Each Gender Events'!E$2)*'Medal values'!$B$3
+ COUNTIFS('Official Medal Table'!$E:$E,'Each Gender Events'!$A20,'Official Medal Table'!$B:$B,'Each Gender Events'!E$1,'Official Medal Table'!$D:$D,"Mixed")*'Medal values'!$B$1/2
+ COUNTIFS('Official Medal Table'!$F:$F,'Each Gender Events'!$A20,'Official Medal Table'!$B:$B,'Each Gender Events'!E$1,'Official Medal Table'!$D:$D,"Mixed")*'Medal values'!$B$2/2
+ COUNTIFS('Official Medal Table'!$G:$G,'Each Gender Events'!$A20,'Official Medal Table'!$B:$B,'Each Gender Events'!E$1,'Official Medal Table'!$D:$D,"Mixed")*'Medal values'!$B$3/2</f>
        <v>0</v>
      </c>
      <c r="F20">
        <f>COUNTIFS('Official Medal Table'!$E:$E,'Each Gender Events'!$A20,'Official Medal Table'!$B:$B,'Each Gender Events'!F$1,'Official Medal Table'!$D:$D,'Each Gender Events'!F$2)*'Medal values'!$B$1
+ COUNTIFS('Official Medal Table'!$F:$F,'Each Gender Events'!$A20,'Official Medal Table'!$B:$B,'Each Gender Events'!F$1,'Official Medal Table'!$D:$D,'Each Gender Events'!F$2)*'Medal values'!$B$2
+ COUNTIFS('Official Medal Table'!$G:$G,'Each Gender Events'!$A20,'Official Medal Table'!$B:$B,'Each Gender Events'!F$1,'Official Medal Table'!$D:$D,'Each Gender Events'!F$2)*'Medal values'!$B$3
+ COUNTIFS('Official Medal Table'!$E:$E,'Each Gender Events'!$A20,'Official Medal Table'!$B:$B,'Each Gender Events'!F$1,'Official Medal Table'!$D:$D,"Mixed")*'Medal values'!$B$1/2
+ COUNTIFS('Official Medal Table'!$F:$F,'Each Gender Events'!$A20,'Official Medal Table'!$B:$B,'Each Gender Events'!F$1,'Official Medal Table'!$D:$D,"Mixed")*'Medal values'!$B$2/2
+ COUNTIFS('Official Medal Table'!$G:$G,'Each Gender Events'!$A20,'Official Medal Table'!$B:$B,'Each Gender Events'!F$1,'Official Medal Table'!$D:$D,"Mixed")*'Medal values'!$B$3/2</f>
        <v>0</v>
      </c>
      <c r="G20">
        <f>COUNTIFS('Official Medal Table'!$E:$E,'Each Gender Events'!$A20,'Official Medal Table'!$B:$B,'Each Gender Events'!G$1,'Official Medal Table'!$D:$D,'Each Gender Events'!G$2)*'Medal values'!$B$1
+ COUNTIFS('Official Medal Table'!$F:$F,'Each Gender Events'!$A20,'Official Medal Table'!$B:$B,'Each Gender Events'!G$1,'Official Medal Table'!$D:$D,'Each Gender Events'!G$2)*'Medal values'!$B$2
+ COUNTIFS('Official Medal Table'!$G:$G,'Each Gender Events'!$A20,'Official Medal Table'!$B:$B,'Each Gender Events'!G$1,'Official Medal Table'!$D:$D,'Each Gender Events'!G$2)*'Medal values'!$B$3
+ COUNTIFS('Official Medal Table'!$E:$E,'Each Gender Events'!$A20,'Official Medal Table'!$B:$B,'Each Gender Events'!G$1,'Official Medal Table'!$D:$D,"Mixed")*'Medal values'!$B$1/2
+ COUNTIFS('Official Medal Table'!$F:$F,'Each Gender Events'!$A20,'Official Medal Table'!$B:$B,'Each Gender Events'!G$1,'Official Medal Table'!$D:$D,"Mixed")*'Medal values'!$B$2/2
+ COUNTIFS('Official Medal Table'!$G:$G,'Each Gender Events'!$A20,'Official Medal Table'!$B:$B,'Each Gender Events'!G$1,'Official Medal Table'!$D:$D,"Mixed")*'Medal values'!$B$3/2</f>
        <v>0</v>
      </c>
      <c r="H20">
        <f>COUNTIFS('Official Medal Table'!$E:$E,'Each Gender Events'!$A20,'Official Medal Table'!$B:$B,'Each Gender Events'!H$1,'Official Medal Table'!$D:$D,'Each Gender Events'!H$2)*'Medal values'!$B$1
+ COUNTIFS('Official Medal Table'!$F:$F,'Each Gender Events'!$A20,'Official Medal Table'!$B:$B,'Each Gender Events'!H$1,'Official Medal Table'!$D:$D,'Each Gender Events'!H$2)*'Medal values'!$B$2
+ COUNTIFS('Official Medal Table'!$G:$G,'Each Gender Events'!$A20,'Official Medal Table'!$B:$B,'Each Gender Events'!H$1,'Official Medal Table'!$D:$D,'Each Gender Events'!H$2)*'Medal values'!$B$3
+ COUNTIFS('Official Medal Table'!$E:$E,'Each Gender Events'!$A20,'Official Medal Table'!$B:$B,'Each Gender Events'!H$1,'Official Medal Table'!$D:$D,"Mixed")*'Medal values'!$B$1/2
+ COUNTIFS('Official Medal Table'!$F:$F,'Each Gender Events'!$A20,'Official Medal Table'!$B:$B,'Each Gender Events'!H$1,'Official Medal Table'!$D:$D,"Mixed")*'Medal values'!$B$2/2
+ COUNTIFS('Official Medal Table'!$G:$G,'Each Gender Events'!$A20,'Official Medal Table'!$B:$B,'Each Gender Events'!H$1,'Official Medal Table'!$D:$D,"Mixed")*'Medal values'!$B$3/2</f>
        <v>0</v>
      </c>
      <c r="I20">
        <f>COUNTIFS('Official Medal Table'!$E:$E,'Each Gender Events'!$A20,'Official Medal Table'!$B:$B,'Each Gender Events'!I$1,'Official Medal Table'!$D:$D,'Each Gender Events'!I$2)*'Medal values'!$B$1
+ COUNTIFS('Official Medal Table'!$F:$F,'Each Gender Events'!$A20,'Official Medal Table'!$B:$B,'Each Gender Events'!I$1,'Official Medal Table'!$D:$D,'Each Gender Events'!I$2)*'Medal values'!$B$2
+ COUNTIFS('Official Medal Table'!$G:$G,'Each Gender Events'!$A20,'Official Medal Table'!$B:$B,'Each Gender Events'!I$1,'Official Medal Table'!$D:$D,'Each Gender Events'!I$2)*'Medal values'!$B$3
+ COUNTIFS('Official Medal Table'!$E:$E,'Each Gender Events'!$A20,'Official Medal Table'!$B:$B,'Each Gender Events'!I$1,'Official Medal Table'!$D:$D,"Mixed")*'Medal values'!$B$1/2
+ COUNTIFS('Official Medal Table'!$F:$F,'Each Gender Events'!$A20,'Official Medal Table'!$B:$B,'Each Gender Events'!I$1,'Official Medal Table'!$D:$D,"Mixed")*'Medal values'!$B$2/2
+ COUNTIFS('Official Medal Table'!$G:$G,'Each Gender Events'!$A20,'Official Medal Table'!$B:$B,'Each Gender Events'!I$1,'Official Medal Table'!$D:$D,"Mixed")*'Medal values'!$B$3/2</f>
        <v>0</v>
      </c>
      <c r="J20">
        <f>COUNTIFS('Official Medal Table'!$E:$E,'Each Gender Events'!$A20,'Official Medal Table'!$B:$B,'Each Gender Events'!J$1,'Official Medal Table'!$D:$D,'Each Gender Events'!J$2)*'Medal values'!$B$1
+ COUNTIFS('Official Medal Table'!$F:$F,'Each Gender Events'!$A20,'Official Medal Table'!$B:$B,'Each Gender Events'!J$1,'Official Medal Table'!$D:$D,'Each Gender Events'!J$2)*'Medal values'!$B$2
+ COUNTIFS('Official Medal Table'!$G:$G,'Each Gender Events'!$A20,'Official Medal Table'!$B:$B,'Each Gender Events'!J$1,'Official Medal Table'!$D:$D,'Each Gender Events'!J$2)*'Medal values'!$B$3
+ COUNTIFS('Official Medal Table'!$E:$E,'Each Gender Events'!$A20,'Official Medal Table'!$B:$B,'Each Gender Events'!J$1,'Official Medal Table'!$D:$D,"Mixed")*'Medal values'!$B$1/2
+ COUNTIFS('Official Medal Table'!$F:$F,'Each Gender Events'!$A20,'Official Medal Table'!$B:$B,'Each Gender Events'!J$1,'Official Medal Table'!$D:$D,"Mixed")*'Medal values'!$B$2/2
+ COUNTIFS('Official Medal Table'!$G:$G,'Each Gender Events'!$A20,'Official Medal Table'!$B:$B,'Each Gender Events'!J$1,'Official Medal Table'!$D:$D,"Mixed")*'Medal values'!$B$3/2</f>
        <v>0</v>
      </c>
      <c r="K20">
        <f>COUNTIFS('Official Medal Table'!$E:$E,'Each Gender Events'!$A20,'Official Medal Table'!$B:$B,'Each Gender Events'!K$1,'Official Medal Table'!$D:$D,'Each Gender Events'!K$2)*'Medal values'!$B$1
+ COUNTIFS('Official Medal Table'!$F:$F,'Each Gender Events'!$A20,'Official Medal Table'!$B:$B,'Each Gender Events'!K$1,'Official Medal Table'!$D:$D,'Each Gender Events'!K$2)*'Medal values'!$B$2
+ COUNTIFS('Official Medal Table'!$G:$G,'Each Gender Events'!$A20,'Official Medal Table'!$B:$B,'Each Gender Events'!K$1,'Official Medal Table'!$D:$D,'Each Gender Events'!K$2)*'Medal values'!$B$3
+ COUNTIFS('Official Medal Table'!$E:$E,'Each Gender Events'!$A20,'Official Medal Table'!$B:$B,'Each Gender Events'!K$1,'Official Medal Table'!$D:$D,"Mixed")*'Medal values'!$B$1/2
+ COUNTIFS('Official Medal Table'!$F:$F,'Each Gender Events'!$A20,'Official Medal Table'!$B:$B,'Each Gender Events'!K$1,'Official Medal Table'!$D:$D,"Mixed")*'Medal values'!$B$2/2
+ COUNTIFS('Official Medal Table'!$G:$G,'Each Gender Events'!$A20,'Official Medal Table'!$B:$B,'Each Gender Events'!K$1,'Official Medal Table'!$D:$D,"Mixed")*'Medal values'!$B$3/2</f>
        <v>0</v>
      </c>
      <c r="L20">
        <f>COUNTIFS('Official Medal Table'!$E:$E,'Each Gender Events'!$A20,'Official Medal Table'!$B:$B,'Each Gender Events'!L$1,'Official Medal Table'!$D:$D,'Each Gender Events'!L$2)*'Medal values'!$B$1
+ COUNTIFS('Official Medal Table'!$F:$F,'Each Gender Events'!$A20,'Official Medal Table'!$B:$B,'Each Gender Events'!L$1,'Official Medal Table'!$D:$D,'Each Gender Events'!L$2)*'Medal values'!$B$2
+ COUNTIFS('Official Medal Table'!$G:$G,'Each Gender Events'!$A20,'Official Medal Table'!$B:$B,'Each Gender Events'!L$1,'Official Medal Table'!$D:$D,'Each Gender Events'!L$2)*'Medal values'!$B$3
+ COUNTIFS('Official Medal Table'!$E:$E,'Each Gender Events'!$A20,'Official Medal Table'!$B:$B,'Each Gender Events'!L$1,'Official Medal Table'!$D:$D,"Mixed")*'Medal values'!$B$1/2
+ COUNTIFS('Official Medal Table'!$F:$F,'Each Gender Events'!$A20,'Official Medal Table'!$B:$B,'Each Gender Events'!L$1,'Official Medal Table'!$D:$D,"Mixed")*'Medal values'!$B$2/2
+ COUNTIFS('Official Medal Table'!$G:$G,'Each Gender Events'!$A20,'Official Medal Table'!$B:$B,'Each Gender Events'!L$1,'Official Medal Table'!$D:$D,"Mixed")*'Medal values'!$B$3/2</f>
        <v>0</v>
      </c>
      <c r="M20">
        <f>COUNTIFS('Official Medal Table'!$E:$E,'Each Gender Events'!$A20,'Official Medal Table'!$B:$B,'Each Gender Events'!M$1,'Official Medal Table'!$D:$D,'Each Gender Events'!M$2)*'Medal values'!$B$1
+ COUNTIFS('Official Medal Table'!$F:$F,'Each Gender Events'!$A20,'Official Medal Table'!$B:$B,'Each Gender Events'!M$1,'Official Medal Table'!$D:$D,'Each Gender Events'!M$2)*'Medal values'!$B$2
+ COUNTIFS('Official Medal Table'!$G:$G,'Each Gender Events'!$A20,'Official Medal Table'!$B:$B,'Each Gender Events'!M$1,'Official Medal Table'!$D:$D,'Each Gender Events'!M$2)*'Medal values'!$B$3
+ COUNTIFS('Official Medal Table'!$E:$E,'Each Gender Events'!$A20,'Official Medal Table'!$B:$B,'Each Gender Events'!M$1,'Official Medal Table'!$D:$D,"Mixed")*'Medal values'!$B$1/2
+ COUNTIFS('Official Medal Table'!$F:$F,'Each Gender Events'!$A20,'Official Medal Table'!$B:$B,'Each Gender Events'!M$1,'Official Medal Table'!$D:$D,"Mixed")*'Medal values'!$B$2/2
+ COUNTIFS('Official Medal Table'!$G:$G,'Each Gender Events'!$A20,'Official Medal Table'!$B:$B,'Each Gender Events'!M$1,'Official Medal Table'!$D:$D,"Mixed")*'Medal values'!$B$3/2</f>
        <v>0</v>
      </c>
      <c r="N20">
        <f>COUNTIFS('Official Medal Table'!$E:$E,'Each Gender Events'!$A20,'Official Medal Table'!$B:$B,'Each Gender Events'!N$1,'Official Medal Table'!$D:$D,'Each Gender Events'!N$2)*'Medal values'!$B$1
+ COUNTIFS('Official Medal Table'!$F:$F,'Each Gender Events'!$A20,'Official Medal Table'!$B:$B,'Each Gender Events'!N$1,'Official Medal Table'!$D:$D,'Each Gender Events'!N$2)*'Medal values'!$B$2
+ COUNTIFS('Official Medal Table'!$G:$G,'Each Gender Events'!$A20,'Official Medal Table'!$B:$B,'Each Gender Events'!N$1,'Official Medal Table'!$D:$D,'Each Gender Events'!N$2)*'Medal values'!$B$3
+ COUNTIFS('Official Medal Table'!$E:$E,'Each Gender Events'!$A20,'Official Medal Table'!$B:$B,'Each Gender Events'!N$1,'Official Medal Table'!$D:$D,"Mixed")*'Medal values'!$B$1/2
+ COUNTIFS('Official Medal Table'!$F:$F,'Each Gender Events'!$A20,'Official Medal Table'!$B:$B,'Each Gender Events'!N$1,'Official Medal Table'!$D:$D,"Mixed")*'Medal values'!$B$2/2
+ COUNTIFS('Official Medal Table'!$G:$G,'Each Gender Events'!$A20,'Official Medal Table'!$B:$B,'Each Gender Events'!N$1,'Official Medal Table'!$D:$D,"Mixed")*'Medal values'!$B$3/2</f>
        <v>0</v>
      </c>
      <c r="O20">
        <f>COUNTIFS('Official Medal Table'!$E:$E,'Each Gender Events'!$A20,'Official Medal Table'!$B:$B,'Each Gender Events'!O$1,'Official Medal Table'!$D:$D,'Each Gender Events'!O$2)*'Medal values'!$B$1
+ COUNTIFS('Official Medal Table'!$F:$F,'Each Gender Events'!$A20,'Official Medal Table'!$B:$B,'Each Gender Events'!O$1,'Official Medal Table'!$D:$D,'Each Gender Events'!O$2)*'Medal values'!$B$2
+ COUNTIFS('Official Medal Table'!$G:$G,'Each Gender Events'!$A20,'Official Medal Table'!$B:$B,'Each Gender Events'!O$1,'Official Medal Table'!$D:$D,'Each Gender Events'!O$2)*'Medal values'!$B$3
+ COUNTIFS('Official Medal Table'!$E:$E,'Each Gender Events'!$A20,'Official Medal Table'!$B:$B,'Each Gender Events'!O$1,'Official Medal Table'!$D:$D,"Mixed")*'Medal values'!$B$1/2
+ COUNTIFS('Official Medal Table'!$F:$F,'Each Gender Events'!$A20,'Official Medal Table'!$B:$B,'Each Gender Events'!O$1,'Official Medal Table'!$D:$D,"Mixed")*'Medal values'!$B$2/2
+ COUNTIFS('Official Medal Table'!$G:$G,'Each Gender Events'!$A20,'Official Medal Table'!$B:$B,'Each Gender Events'!O$1,'Official Medal Table'!$D:$D,"Mixed")*'Medal values'!$B$3/2</f>
        <v>0</v>
      </c>
      <c r="P20">
        <f>COUNTIFS('Official Medal Table'!$E:$E,'Each Gender Events'!$A20,'Official Medal Table'!$B:$B,'Each Gender Events'!P$1,'Official Medal Table'!$D:$D,'Each Gender Events'!P$2)*'Medal values'!$B$1
+ COUNTIFS('Official Medal Table'!$F:$F,'Each Gender Events'!$A20,'Official Medal Table'!$B:$B,'Each Gender Events'!P$1,'Official Medal Table'!$D:$D,'Each Gender Events'!P$2)*'Medal values'!$B$2
+ COUNTIFS('Official Medal Table'!$G:$G,'Each Gender Events'!$A20,'Official Medal Table'!$B:$B,'Each Gender Events'!P$1,'Official Medal Table'!$D:$D,'Each Gender Events'!P$2)*'Medal values'!$B$3
+ COUNTIFS('Official Medal Table'!$E:$E,'Each Gender Events'!$A20,'Official Medal Table'!$B:$B,'Each Gender Events'!P$1,'Official Medal Table'!$D:$D,"Mixed")*'Medal values'!$B$1/2
+ COUNTIFS('Official Medal Table'!$F:$F,'Each Gender Events'!$A20,'Official Medal Table'!$B:$B,'Each Gender Events'!P$1,'Official Medal Table'!$D:$D,"Mixed")*'Medal values'!$B$2/2
+ COUNTIFS('Official Medal Table'!$G:$G,'Each Gender Events'!$A20,'Official Medal Table'!$B:$B,'Each Gender Events'!P$1,'Official Medal Table'!$D:$D,"Mixed")*'Medal values'!$B$3/2</f>
        <v>0</v>
      </c>
      <c r="Q20">
        <f>COUNTIFS('Official Medal Table'!$E:$E,'Each Gender Events'!$A20,'Official Medal Table'!$B:$B,'Each Gender Events'!Q$1,'Official Medal Table'!$D:$D,'Each Gender Events'!Q$2)*'Medal values'!$B$1
+ COUNTIFS('Official Medal Table'!$F:$F,'Each Gender Events'!$A20,'Official Medal Table'!$B:$B,'Each Gender Events'!Q$1,'Official Medal Table'!$D:$D,'Each Gender Events'!Q$2)*'Medal values'!$B$2
+ COUNTIFS('Official Medal Table'!$G:$G,'Each Gender Events'!$A20,'Official Medal Table'!$B:$B,'Each Gender Events'!Q$1,'Official Medal Table'!$D:$D,'Each Gender Events'!Q$2)*'Medal values'!$B$3
+ COUNTIFS('Official Medal Table'!$E:$E,'Each Gender Events'!$A20,'Official Medal Table'!$B:$B,'Each Gender Events'!Q$1,'Official Medal Table'!$D:$D,"Mixed")*'Medal values'!$B$1/2
+ COUNTIFS('Official Medal Table'!$F:$F,'Each Gender Events'!$A20,'Official Medal Table'!$B:$B,'Each Gender Events'!Q$1,'Official Medal Table'!$D:$D,"Mixed")*'Medal values'!$B$2/2
+ COUNTIFS('Official Medal Table'!$G:$G,'Each Gender Events'!$A20,'Official Medal Table'!$B:$B,'Each Gender Events'!Q$1,'Official Medal Table'!$D:$D,"Mixed")*'Medal values'!$B$3/2</f>
        <v>0</v>
      </c>
      <c r="R20">
        <f>COUNTIFS('Official Medal Table'!$E:$E,'Each Gender Events'!$A20,'Official Medal Table'!$B:$B,'Each Gender Events'!R$1,'Official Medal Table'!$D:$D,'Each Gender Events'!R$2)*'Medal values'!$B$1
+ COUNTIFS('Official Medal Table'!$F:$F,'Each Gender Events'!$A20,'Official Medal Table'!$B:$B,'Each Gender Events'!R$1,'Official Medal Table'!$D:$D,'Each Gender Events'!R$2)*'Medal values'!$B$2
+ COUNTIFS('Official Medal Table'!$G:$G,'Each Gender Events'!$A20,'Official Medal Table'!$B:$B,'Each Gender Events'!R$1,'Official Medal Table'!$D:$D,'Each Gender Events'!R$2)*'Medal values'!$B$3
+ COUNTIFS('Official Medal Table'!$E:$E,'Each Gender Events'!$A20,'Official Medal Table'!$B:$B,'Each Gender Events'!R$1,'Official Medal Table'!$D:$D,"Mixed")*'Medal values'!$B$1/2
+ COUNTIFS('Official Medal Table'!$F:$F,'Each Gender Events'!$A20,'Official Medal Table'!$B:$B,'Each Gender Events'!R$1,'Official Medal Table'!$D:$D,"Mixed")*'Medal values'!$B$2/2
+ COUNTIFS('Official Medal Table'!$G:$G,'Each Gender Events'!$A20,'Official Medal Table'!$B:$B,'Each Gender Events'!R$1,'Official Medal Table'!$D:$D,"Mixed")*'Medal values'!$B$3/2</f>
        <v>0</v>
      </c>
      <c r="S20">
        <f>COUNTIFS('Official Medal Table'!$E:$E,'Each Gender Events'!$A20,'Official Medal Table'!$B:$B,'Each Gender Events'!S$1,'Official Medal Table'!$D:$D,'Each Gender Events'!S$2)*'Medal values'!$B$1
+ COUNTIFS('Official Medal Table'!$F:$F,'Each Gender Events'!$A20,'Official Medal Table'!$B:$B,'Each Gender Events'!S$1,'Official Medal Table'!$D:$D,'Each Gender Events'!S$2)*'Medal values'!$B$2
+ COUNTIFS('Official Medal Table'!$G:$G,'Each Gender Events'!$A20,'Official Medal Table'!$B:$B,'Each Gender Events'!S$1,'Official Medal Table'!$D:$D,'Each Gender Events'!S$2)*'Medal values'!$B$3
+ COUNTIFS('Official Medal Table'!$E:$E,'Each Gender Events'!$A20,'Official Medal Table'!$B:$B,'Each Gender Events'!S$1,'Official Medal Table'!$D:$D,"Mixed")*'Medal values'!$B$1/2
+ COUNTIFS('Official Medal Table'!$F:$F,'Each Gender Events'!$A20,'Official Medal Table'!$B:$B,'Each Gender Events'!S$1,'Official Medal Table'!$D:$D,"Mixed")*'Medal values'!$B$2/2
+ COUNTIFS('Official Medal Table'!$G:$G,'Each Gender Events'!$A20,'Official Medal Table'!$B:$B,'Each Gender Events'!S$1,'Official Medal Table'!$D:$D,"Mixed")*'Medal values'!$B$3/2</f>
        <v>0</v>
      </c>
      <c r="T20">
        <f>COUNTIFS('Official Medal Table'!$E:$E,'Each Gender Events'!$A20,'Official Medal Table'!$B:$B,'Each Gender Events'!T$1,'Official Medal Table'!$D:$D,'Each Gender Events'!T$2)*'Medal values'!$B$1
+ COUNTIFS('Official Medal Table'!$F:$F,'Each Gender Events'!$A20,'Official Medal Table'!$B:$B,'Each Gender Events'!T$1,'Official Medal Table'!$D:$D,'Each Gender Events'!T$2)*'Medal values'!$B$2
+ COUNTIFS('Official Medal Table'!$G:$G,'Each Gender Events'!$A20,'Official Medal Table'!$B:$B,'Each Gender Events'!T$1,'Official Medal Table'!$D:$D,'Each Gender Events'!T$2)*'Medal values'!$B$3
+ COUNTIFS('Official Medal Table'!$E:$E,'Each Gender Events'!$A20,'Official Medal Table'!$B:$B,'Each Gender Events'!T$1,'Official Medal Table'!$D:$D,"Mixed")*'Medal values'!$B$1/2
+ COUNTIFS('Official Medal Table'!$F:$F,'Each Gender Events'!$A20,'Official Medal Table'!$B:$B,'Each Gender Events'!T$1,'Official Medal Table'!$D:$D,"Mixed")*'Medal values'!$B$2/2
+ COUNTIFS('Official Medal Table'!$G:$G,'Each Gender Events'!$A20,'Official Medal Table'!$B:$B,'Each Gender Events'!T$1,'Official Medal Table'!$D:$D,"Mixed")*'Medal values'!$B$3/2</f>
        <v>0</v>
      </c>
      <c r="U20">
        <f>COUNTIFS('Official Medal Table'!$E:$E,'Each Gender Events'!$A20,'Official Medal Table'!$B:$B,'Each Gender Events'!U$1,'Official Medal Table'!$D:$D,'Each Gender Events'!U$2)*'Medal values'!$B$1
+ COUNTIFS('Official Medal Table'!$F:$F,'Each Gender Events'!$A20,'Official Medal Table'!$B:$B,'Each Gender Events'!U$1,'Official Medal Table'!$D:$D,'Each Gender Events'!U$2)*'Medal values'!$B$2
+ COUNTIFS('Official Medal Table'!$G:$G,'Each Gender Events'!$A20,'Official Medal Table'!$B:$B,'Each Gender Events'!U$1,'Official Medal Table'!$D:$D,'Each Gender Events'!U$2)*'Medal values'!$B$3
+ COUNTIFS('Official Medal Table'!$E:$E,'Each Gender Events'!$A20,'Official Medal Table'!$B:$B,'Each Gender Events'!U$1,'Official Medal Table'!$D:$D,"Mixed")*'Medal values'!$B$1/2
+ COUNTIFS('Official Medal Table'!$F:$F,'Each Gender Events'!$A20,'Official Medal Table'!$B:$B,'Each Gender Events'!U$1,'Official Medal Table'!$D:$D,"Mixed")*'Medal values'!$B$2/2
+ COUNTIFS('Official Medal Table'!$G:$G,'Each Gender Events'!$A20,'Official Medal Table'!$B:$B,'Each Gender Events'!U$1,'Official Medal Table'!$D:$D,"Mixed")*'Medal values'!$B$3/2</f>
        <v>0</v>
      </c>
      <c r="V20">
        <f>COUNTIFS('Official Medal Table'!$E:$E,'Each Gender Events'!$A20,'Official Medal Table'!$B:$B,'Each Gender Events'!V$1,'Official Medal Table'!$D:$D,'Each Gender Events'!V$2)*'Medal values'!$B$1
+ COUNTIFS('Official Medal Table'!$F:$F,'Each Gender Events'!$A20,'Official Medal Table'!$B:$B,'Each Gender Events'!V$1,'Official Medal Table'!$D:$D,'Each Gender Events'!V$2)*'Medal values'!$B$2
+ COUNTIFS('Official Medal Table'!$G:$G,'Each Gender Events'!$A20,'Official Medal Table'!$B:$B,'Each Gender Events'!V$1,'Official Medal Table'!$D:$D,'Each Gender Events'!V$2)*'Medal values'!$B$3
+ COUNTIFS('Official Medal Table'!$E:$E,'Each Gender Events'!$A20,'Official Medal Table'!$B:$B,'Each Gender Events'!V$1,'Official Medal Table'!$D:$D,"Mixed")*'Medal values'!$B$1/2
+ COUNTIFS('Official Medal Table'!$F:$F,'Each Gender Events'!$A20,'Official Medal Table'!$B:$B,'Each Gender Events'!V$1,'Official Medal Table'!$D:$D,"Mixed")*'Medal values'!$B$2/2
+ COUNTIFS('Official Medal Table'!$G:$G,'Each Gender Events'!$A20,'Official Medal Table'!$B:$B,'Each Gender Events'!V$1,'Official Medal Table'!$D:$D,"Mixed")*'Medal values'!$B$3/2</f>
        <v>0</v>
      </c>
      <c r="W20">
        <f>COUNTIFS('Official Medal Table'!$E:$E,'Each Gender Events'!$A20,'Official Medal Table'!$B:$B,'Each Gender Events'!W$1,'Official Medal Table'!$D:$D,'Each Gender Events'!W$2)*'Medal values'!$B$1
+ COUNTIFS('Official Medal Table'!$F:$F,'Each Gender Events'!$A20,'Official Medal Table'!$B:$B,'Each Gender Events'!W$1,'Official Medal Table'!$D:$D,'Each Gender Events'!W$2)*'Medal values'!$B$2
+ COUNTIFS('Official Medal Table'!$G:$G,'Each Gender Events'!$A20,'Official Medal Table'!$B:$B,'Each Gender Events'!W$1,'Official Medal Table'!$D:$D,'Each Gender Events'!W$2)*'Medal values'!$B$3
+ COUNTIFS('Official Medal Table'!$E:$E,'Each Gender Events'!$A20,'Official Medal Table'!$B:$B,'Each Gender Events'!W$1,'Official Medal Table'!$D:$D,"Mixed")*'Medal values'!$B$1/2
+ COUNTIFS('Official Medal Table'!$F:$F,'Each Gender Events'!$A20,'Official Medal Table'!$B:$B,'Each Gender Events'!W$1,'Official Medal Table'!$D:$D,"Mixed")*'Medal values'!$B$2/2
+ COUNTIFS('Official Medal Table'!$G:$G,'Each Gender Events'!$A20,'Official Medal Table'!$B:$B,'Each Gender Events'!W$1,'Official Medal Table'!$D:$D,"Mixed")*'Medal values'!$B$3/2</f>
        <v>0</v>
      </c>
      <c r="X20">
        <f>COUNTIFS('Official Medal Table'!$E:$E,'Each Gender Events'!$A20,'Official Medal Table'!$B:$B,'Each Gender Events'!X$1,'Official Medal Table'!$D:$D,'Each Gender Events'!X$2)*'Medal values'!$B$1
+ COUNTIFS('Official Medal Table'!$F:$F,'Each Gender Events'!$A20,'Official Medal Table'!$B:$B,'Each Gender Events'!X$1,'Official Medal Table'!$D:$D,'Each Gender Events'!X$2)*'Medal values'!$B$2
+ COUNTIFS('Official Medal Table'!$G:$G,'Each Gender Events'!$A20,'Official Medal Table'!$B:$B,'Each Gender Events'!X$1,'Official Medal Table'!$D:$D,'Each Gender Events'!X$2)*'Medal values'!$B$3
+ COUNTIFS('Official Medal Table'!$E:$E,'Each Gender Events'!$A20,'Official Medal Table'!$B:$B,'Each Gender Events'!X$1,'Official Medal Table'!$D:$D,"Mixed")*'Medal values'!$B$1/2
+ COUNTIFS('Official Medal Table'!$F:$F,'Each Gender Events'!$A20,'Official Medal Table'!$B:$B,'Each Gender Events'!X$1,'Official Medal Table'!$D:$D,"Mixed")*'Medal values'!$B$2/2
+ COUNTIFS('Official Medal Table'!$G:$G,'Each Gender Events'!$A20,'Official Medal Table'!$B:$B,'Each Gender Events'!X$1,'Official Medal Table'!$D:$D,"Mixed")*'Medal values'!$B$3/2</f>
        <v>0</v>
      </c>
      <c r="Y20">
        <f>COUNTIFS('Official Medal Table'!$E:$E,'Each Gender Events'!$A20,'Official Medal Table'!$B:$B,'Each Gender Events'!Y$1,'Official Medal Table'!$D:$D,'Each Gender Events'!Y$2)*'Medal values'!$B$1
+ COUNTIFS('Official Medal Table'!$F:$F,'Each Gender Events'!$A20,'Official Medal Table'!$B:$B,'Each Gender Events'!Y$1,'Official Medal Table'!$D:$D,'Each Gender Events'!Y$2)*'Medal values'!$B$2
+ COUNTIFS('Official Medal Table'!$G:$G,'Each Gender Events'!$A20,'Official Medal Table'!$B:$B,'Each Gender Events'!Y$1,'Official Medal Table'!$D:$D,'Each Gender Events'!Y$2)*'Medal values'!$B$3
+ COUNTIFS('Official Medal Table'!$E:$E,'Each Gender Events'!$A20,'Official Medal Table'!$B:$B,'Each Gender Events'!Y$1,'Official Medal Table'!$D:$D,"Mixed")*'Medal values'!$B$1/2
+ COUNTIFS('Official Medal Table'!$F:$F,'Each Gender Events'!$A20,'Official Medal Table'!$B:$B,'Each Gender Events'!Y$1,'Official Medal Table'!$D:$D,"Mixed")*'Medal values'!$B$2/2
+ COUNTIFS('Official Medal Table'!$G:$G,'Each Gender Events'!$A20,'Official Medal Table'!$B:$B,'Each Gender Events'!Y$1,'Official Medal Table'!$D:$D,"Mixed")*'Medal values'!$B$3/2</f>
        <v>0</v>
      </c>
      <c r="Z20">
        <f>COUNTIFS('Official Medal Table'!$E:$E,'Each Gender Events'!$A20,'Official Medal Table'!$B:$B,'Each Gender Events'!Z$1,'Official Medal Table'!$D:$D,'Each Gender Events'!Z$2)*'Medal values'!$B$1
+ COUNTIFS('Official Medal Table'!$F:$F,'Each Gender Events'!$A20,'Official Medal Table'!$B:$B,'Each Gender Events'!Z$1,'Official Medal Table'!$D:$D,'Each Gender Events'!Z$2)*'Medal values'!$B$2
+ COUNTIFS('Official Medal Table'!$G:$G,'Each Gender Events'!$A20,'Official Medal Table'!$B:$B,'Each Gender Events'!Z$1,'Official Medal Table'!$D:$D,'Each Gender Events'!Z$2)*'Medal values'!$B$3
+ COUNTIFS('Official Medal Table'!$E:$E,'Each Gender Events'!$A20,'Official Medal Table'!$B:$B,'Each Gender Events'!Z$1,'Official Medal Table'!$D:$D,"Mixed")*'Medal values'!$B$1/2
+ COUNTIFS('Official Medal Table'!$F:$F,'Each Gender Events'!$A20,'Official Medal Table'!$B:$B,'Each Gender Events'!Z$1,'Official Medal Table'!$D:$D,"Mixed")*'Medal values'!$B$2/2
+ COUNTIFS('Official Medal Table'!$G:$G,'Each Gender Events'!$A20,'Official Medal Table'!$B:$B,'Each Gender Events'!Z$1,'Official Medal Table'!$D:$D,"Mixed")*'Medal values'!$B$3/2</f>
        <v>0</v>
      </c>
      <c r="AA20">
        <f>COUNTIFS('Official Medal Table'!$E:$E,'Each Gender Events'!$A20,'Official Medal Table'!$B:$B,'Each Gender Events'!AA$1,'Official Medal Table'!$D:$D,'Each Gender Events'!AA$2)*'Medal values'!$B$1
+ COUNTIFS('Official Medal Table'!$F:$F,'Each Gender Events'!$A20,'Official Medal Table'!$B:$B,'Each Gender Events'!AA$1,'Official Medal Table'!$D:$D,'Each Gender Events'!AA$2)*'Medal values'!$B$2
+ COUNTIFS('Official Medal Table'!$G:$G,'Each Gender Events'!$A20,'Official Medal Table'!$B:$B,'Each Gender Events'!AA$1,'Official Medal Table'!$D:$D,'Each Gender Events'!AA$2)*'Medal values'!$B$3
+ COUNTIFS('Official Medal Table'!$E:$E,'Each Gender Events'!$A20,'Official Medal Table'!$B:$B,'Each Gender Events'!AA$1,'Official Medal Table'!$D:$D,"Mixed")*'Medal values'!$B$1/2
+ COUNTIFS('Official Medal Table'!$F:$F,'Each Gender Events'!$A20,'Official Medal Table'!$B:$B,'Each Gender Events'!AA$1,'Official Medal Table'!$D:$D,"Mixed")*'Medal values'!$B$2/2
+ COUNTIFS('Official Medal Table'!$G:$G,'Each Gender Events'!$A20,'Official Medal Table'!$B:$B,'Each Gender Events'!AA$1,'Official Medal Table'!$D:$D,"Mixed")*'Medal values'!$B$3/2</f>
        <v>9.0020009999999999</v>
      </c>
      <c r="AB20">
        <f>COUNTIFS('Official Medal Table'!$E:$E,'Each Gender Events'!$A20,'Official Medal Table'!$B:$B,'Each Gender Events'!AB$1,'Official Medal Table'!$D:$D,'Each Gender Events'!AB$2)*'Medal values'!$B$1
+ COUNTIFS('Official Medal Table'!$F:$F,'Each Gender Events'!$A20,'Official Medal Table'!$B:$B,'Each Gender Events'!AB$1,'Official Medal Table'!$D:$D,'Each Gender Events'!AB$2)*'Medal values'!$B$2
+ COUNTIFS('Official Medal Table'!$G:$G,'Each Gender Events'!$A20,'Official Medal Table'!$B:$B,'Each Gender Events'!AB$1,'Official Medal Table'!$D:$D,'Each Gender Events'!AB$2)*'Medal values'!$B$3
+ COUNTIFS('Official Medal Table'!$E:$E,'Each Gender Events'!$A20,'Official Medal Table'!$B:$B,'Each Gender Events'!AB$1,'Official Medal Table'!$D:$D,"Mixed")*'Medal values'!$B$1/2
+ COUNTIFS('Official Medal Table'!$F:$F,'Each Gender Events'!$A20,'Official Medal Table'!$B:$B,'Each Gender Events'!AB$1,'Official Medal Table'!$D:$D,"Mixed")*'Medal values'!$B$2/2
+ COUNTIFS('Official Medal Table'!$G:$G,'Each Gender Events'!$A20,'Official Medal Table'!$B:$B,'Each Gender Events'!AB$1,'Official Medal Table'!$D:$D,"Mixed")*'Medal values'!$B$3/2</f>
        <v>0</v>
      </c>
      <c r="AC20">
        <f>COUNTIFS('Official Medal Table'!$E:$E,'Each Gender Events'!$A20,'Official Medal Table'!$B:$B,'Each Gender Events'!AC$1,'Official Medal Table'!$D:$D,'Each Gender Events'!AC$2)*'Medal values'!$B$1
+ COUNTIFS('Official Medal Table'!$F:$F,'Each Gender Events'!$A20,'Official Medal Table'!$B:$B,'Each Gender Events'!AC$1,'Official Medal Table'!$D:$D,'Each Gender Events'!AC$2)*'Medal values'!$B$2
+ COUNTIFS('Official Medal Table'!$G:$G,'Each Gender Events'!$A20,'Official Medal Table'!$B:$B,'Each Gender Events'!AC$1,'Official Medal Table'!$D:$D,'Each Gender Events'!AC$2)*'Medal values'!$B$3
+ COUNTIFS('Official Medal Table'!$E:$E,'Each Gender Events'!$A20,'Official Medal Table'!$B:$B,'Each Gender Events'!AC$1,'Official Medal Table'!$D:$D,"Mixed")*'Medal values'!$B$1/2
+ COUNTIFS('Official Medal Table'!$F:$F,'Each Gender Events'!$A20,'Official Medal Table'!$B:$B,'Each Gender Events'!AC$1,'Official Medal Table'!$D:$D,"Mixed")*'Medal values'!$B$2/2
+ COUNTIFS('Official Medal Table'!$G:$G,'Each Gender Events'!$A20,'Official Medal Table'!$B:$B,'Each Gender Events'!AC$1,'Official Medal Table'!$D:$D,"Mixed")*'Medal values'!$B$3/2</f>
        <v>0</v>
      </c>
      <c r="AD20">
        <f>COUNTIFS('Official Medal Table'!$E:$E,'Each Gender Events'!$A20,'Official Medal Table'!$B:$B,'Each Gender Events'!AD$1,'Official Medal Table'!$D:$D,'Each Gender Events'!AD$2)*'Medal values'!$B$1
+ COUNTIFS('Official Medal Table'!$F:$F,'Each Gender Events'!$A20,'Official Medal Table'!$B:$B,'Each Gender Events'!AD$1,'Official Medal Table'!$D:$D,'Each Gender Events'!AD$2)*'Medal values'!$B$2
+ COUNTIFS('Official Medal Table'!$G:$G,'Each Gender Events'!$A20,'Official Medal Table'!$B:$B,'Each Gender Events'!AD$1,'Official Medal Table'!$D:$D,'Each Gender Events'!AD$2)*'Medal values'!$B$3
+ COUNTIFS('Official Medal Table'!$E:$E,'Each Gender Events'!$A20,'Official Medal Table'!$B:$B,'Each Gender Events'!AD$1,'Official Medal Table'!$D:$D,"Mixed")*'Medal values'!$B$1/2
+ COUNTIFS('Official Medal Table'!$F:$F,'Each Gender Events'!$A20,'Official Medal Table'!$B:$B,'Each Gender Events'!AD$1,'Official Medal Table'!$D:$D,"Mixed")*'Medal values'!$B$2/2
+ COUNTIFS('Official Medal Table'!$G:$G,'Each Gender Events'!$A20,'Official Medal Table'!$B:$B,'Each Gender Events'!AD$1,'Official Medal Table'!$D:$D,"Mixed")*'Medal values'!$B$3/2</f>
        <v>0</v>
      </c>
      <c r="AE20">
        <f>COUNTIFS('Official Medal Table'!$E:$E,'Each Gender Events'!$A20,'Official Medal Table'!$B:$B,'Each Gender Events'!AE$1,'Official Medal Table'!$D:$D,'Each Gender Events'!AE$2)*'Medal values'!$B$1
+ COUNTIFS('Official Medal Table'!$F:$F,'Each Gender Events'!$A20,'Official Medal Table'!$B:$B,'Each Gender Events'!AE$1,'Official Medal Table'!$D:$D,'Each Gender Events'!AE$2)*'Medal values'!$B$2
+ COUNTIFS('Official Medal Table'!$G:$G,'Each Gender Events'!$A20,'Official Medal Table'!$B:$B,'Each Gender Events'!AE$1,'Official Medal Table'!$D:$D,'Each Gender Events'!AE$2)*'Medal values'!$B$3
+ COUNTIFS('Official Medal Table'!$E:$E,'Each Gender Events'!$A20,'Official Medal Table'!$B:$B,'Each Gender Events'!AE$1,'Official Medal Table'!$D:$D,"Mixed")*'Medal values'!$B$1/2
+ COUNTIFS('Official Medal Table'!$F:$F,'Each Gender Events'!$A20,'Official Medal Table'!$B:$B,'Each Gender Events'!AE$1,'Official Medal Table'!$D:$D,"Mixed")*'Medal values'!$B$2/2
+ COUNTIFS('Official Medal Table'!$G:$G,'Each Gender Events'!$A20,'Official Medal Table'!$B:$B,'Each Gender Events'!AE$1,'Official Medal Table'!$D:$D,"Mixed")*'Medal values'!$B$3/2</f>
        <v>1</v>
      </c>
      <c r="AF20">
        <f>COUNTIFS('Official Medal Table'!$E:$E,'Each Gender Events'!$A20,'Official Medal Table'!$B:$B,'Each Gender Events'!AF$1,'Official Medal Table'!$D:$D,'Each Gender Events'!AF$2)*'Medal values'!$B$1
+ COUNTIFS('Official Medal Table'!$F:$F,'Each Gender Events'!$A20,'Official Medal Table'!$B:$B,'Each Gender Events'!AF$1,'Official Medal Table'!$D:$D,'Each Gender Events'!AF$2)*'Medal values'!$B$2
+ COUNTIFS('Official Medal Table'!$G:$G,'Each Gender Events'!$A20,'Official Medal Table'!$B:$B,'Each Gender Events'!AF$1,'Official Medal Table'!$D:$D,'Each Gender Events'!AF$2)*'Medal values'!$B$3
+ COUNTIFS('Official Medal Table'!$E:$E,'Each Gender Events'!$A20,'Official Medal Table'!$B:$B,'Each Gender Events'!AF$1,'Official Medal Table'!$D:$D,"Mixed")*'Medal values'!$B$1/2
+ COUNTIFS('Official Medal Table'!$F:$F,'Each Gender Events'!$A20,'Official Medal Table'!$B:$B,'Each Gender Events'!AF$1,'Official Medal Table'!$D:$D,"Mixed")*'Medal values'!$B$2/2
+ COUNTIFS('Official Medal Table'!$G:$G,'Each Gender Events'!$A20,'Official Medal Table'!$B:$B,'Each Gender Events'!AF$1,'Official Medal Table'!$D:$D,"Mixed")*'Medal values'!$B$3/2</f>
        <v>0</v>
      </c>
      <c r="AG20">
        <f>COUNTIFS('Official Medal Table'!$E:$E,'Each Gender Events'!$A20,'Official Medal Table'!$B:$B,'Each Gender Events'!AG$1,'Official Medal Table'!$D:$D,'Each Gender Events'!AG$2)*'Medal values'!$B$1
+ COUNTIFS('Official Medal Table'!$F:$F,'Each Gender Events'!$A20,'Official Medal Table'!$B:$B,'Each Gender Events'!AG$1,'Official Medal Table'!$D:$D,'Each Gender Events'!AG$2)*'Medal values'!$B$2
+ COUNTIFS('Official Medal Table'!$G:$G,'Each Gender Events'!$A20,'Official Medal Table'!$B:$B,'Each Gender Events'!AG$1,'Official Medal Table'!$D:$D,'Each Gender Events'!AG$2)*'Medal values'!$B$3
+ COUNTIFS('Official Medal Table'!$E:$E,'Each Gender Events'!$A20,'Official Medal Table'!$B:$B,'Each Gender Events'!AG$1,'Official Medal Table'!$D:$D,"Mixed")*'Medal values'!$B$1/2
+ COUNTIFS('Official Medal Table'!$F:$F,'Each Gender Events'!$A20,'Official Medal Table'!$B:$B,'Each Gender Events'!AG$1,'Official Medal Table'!$D:$D,"Mixed")*'Medal values'!$B$2/2
+ COUNTIFS('Official Medal Table'!$G:$G,'Each Gender Events'!$A20,'Official Medal Table'!$B:$B,'Each Gender Events'!AG$1,'Official Medal Table'!$D:$D,"Mixed")*'Medal values'!$B$3/2</f>
        <v>0</v>
      </c>
      <c r="AH20">
        <f>COUNTIFS('Official Medal Table'!$E:$E,'Each Gender Events'!$A20,'Official Medal Table'!$B:$B,'Each Gender Events'!AH$1,'Official Medal Table'!$D:$D,'Each Gender Events'!AH$2)*'Medal values'!$B$1
+ COUNTIFS('Official Medal Table'!$F:$F,'Each Gender Events'!$A20,'Official Medal Table'!$B:$B,'Each Gender Events'!AH$1,'Official Medal Table'!$D:$D,'Each Gender Events'!AH$2)*'Medal values'!$B$2
+ COUNTIFS('Official Medal Table'!$G:$G,'Each Gender Events'!$A20,'Official Medal Table'!$B:$B,'Each Gender Events'!AH$1,'Official Medal Table'!$D:$D,'Each Gender Events'!AH$2)*'Medal values'!$B$3
+ COUNTIFS('Official Medal Table'!$E:$E,'Each Gender Events'!$A20,'Official Medal Table'!$B:$B,'Each Gender Events'!AH$1,'Official Medal Table'!$D:$D,"Mixed")*'Medal values'!$B$1/2
+ COUNTIFS('Official Medal Table'!$F:$F,'Each Gender Events'!$A20,'Official Medal Table'!$B:$B,'Each Gender Events'!AH$1,'Official Medal Table'!$D:$D,"Mixed")*'Medal values'!$B$2/2
+ COUNTIFS('Official Medal Table'!$G:$G,'Each Gender Events'!$A20,'Official Medal Table'!$B:$B,'Each Gender Events'!AH$1,'Official Medal Table'!$D:$D,"Mixed")*'Medal values'!$B$3/2</f>
        <v>0</v>
      </c>
      <c r="AI20">
        <f>COUNTIFS('Official Medal Table'!$E:$E,'Each Gender Events'!$A20,'Official Medal Table'!$B:$B,'Each Gender Events'!AI$1,'Official Medal Table'!$D:$D,'Each Gender Events'!AI$2)*'Medal values'!$B$1
+ COUNTIFS('Official Medal Table'!$F:$F,'Each Gender Events'!$A20,'Official Medal Table'!$B:$B,'Each Gender Events'!AI$1,'Official Medal Table'!$D:$D,'Each Gender Events'!AI$2)*'Medal values'!$B$2
+ COUNTIFS('Official Medal Table'!$G:$G,'Each Gender Events'!$A20,'Official Medal Table'!$B:$B,'Each Gender Events'!AI$1,'Official Medal Table'!$D:$D,'Each Gender Events'!AI$2)*'Medal values'!$B$3
+ COUNTIFS('Official Medal Table'!$E:$E,'Each Gender Events'!$A20,'Official Medal Table'!$B:$B,'Each Gender Events'!AI$1,'Official Medal Table'!$D:$D,"Mixed")*'Medal values'!$B$1/2
+ COUNTIFS('Official Medal Table'!$F:$F,'Each Gender Events'!$A20,'Official Medal Table'!$B:$B,'Each Gender Events'!AI$1,'Official Medal Table'!$D:$D,"Mixed")*'Medal values'!$B$2/2
+ COUNTIFS('Official Medal Table'!$G:$G,'Each Gender Events'!$A20,'Official Medal Table'!$B:$B,'Each Gender Events'!AI$1,'Official Medal Table'!$D:$D,"Mixed")*'Medal values'!$B$3/2</f>
        <v>0</v>
      </c>
      <c r="AJ20">
        <f>COUNTIFS('Official Medal Table'!$E:$E,'Each Gender Events'!$A20,'Official Medal Table'!$B:$B,'Each Gender Events'!AJ$1,'Official Medal Table'!$D:$D,'Each Gender Events'!AJ$2)*'Medal values'!$B$1
+ COUNTIFS('Official Medal Table'!$F:$F,'Each Gender Events'!$A20,'Official Medal Table'!$B:$B,'Each Gender Events'!AJ$1,'Official Medal Table'!$D:$D,'Each Gender Events'!AJ$2)*'Medal values'!$B$2
+ COUNTIFS('Official Medal Table'!$G:$G,'Each Gender Events'!$A20,'Official Medal Table'!$B:$B,'Each Gender Events'!AJ$1,'Official Medal Table'!$D:$D,'Each Gender Events'!AJ$2)*'Medal values'!$B$3
+ COUNTIFS('Official Medal Table'!$E:$E,'Each Gender Events'!$A20,'Official Medal Table'!$B:$B,'Each Gender Events'!AJ$1,'Official Medal Table'!$D:$D,"Mixed")*'Medal values'!$B$1/2
+ COUNTIFS('Official Medal Table'!$F:$F,'Each Gender Events'!$A20,'Official Medal Table'!$B:$B,'Each Gender Events'!AJ$1,'Official Medal Table'!$D:$D,"Mixed")*'Medal values'!$B$2/2
+ COUNTIFS('Official Medal Table'!$G:$G,'Each Gender Events'!$A20,'Official Medal Table'!$B:$B,'Each Gender Events'!AJ$1,'Official Medal Table'!$D:$D,"Mixed")*'Medal values'!$B$3/2</f>
        <v>0</v>
      </c>
      <c r="AK20">
        <f>COUNTIFS('Official Medal Table'!$E:$E,'Each Gender Events'!$A20,'Official Medal Table'!$B:$B,'Each Gender Events'!AK$1,'Official Medal Table'!$D:$D,'Each Gender Events'!AK$2)*'Medal values'!$B$1
+ COUNTIFS('Official Medal Table'!$F:$F,'Each Gender Events'!$A20,'Official Medal Table'!$B:$B,'Each Gender Events'!AK$1,'Official Medal Table'!$D:$D,'Each Gender Events'!AK$2)*'Medal values'!$B$2
+ COUNTIFS('Official Medal Table'!$G:$G,'Each Gender Events'!$A20,'Official Medal Table'!$B:$B,'Each Gender Events'!AK$1,'Official Medal Table'!$D:$D,'Each Gender Events'!AK$2)*'Medal values'!$B$3
+ COUNTIFS('Official Medal Table'!$E:$E,'Each Gender Events'!$A20,'Official Medal Table'!$B:$B,'Each Gender Events'!AK$1,'Official Medal Table'!$D:$D,"Mixed")*'Medal values'!$B$1/2
+ COUNTIFS('Official Medal Table'!$F:$F,'Each Gender Events'!$A20,'Official Medal Table'!$B:$B,'Each Gender Events'!AK$1,'Official Medal Table'!$D:$D,"Mixed")*'Medal values'!$B$2/2
+ COUNTIFS('Official Medal Table'!$G:$G,'Each Gender Events'!$A20,'Official Medal Table'!$B:$B,'Each Gender Events'!AK$1,'Official Medal Table'!$D:$D,"Mixed")*'Medal values'!$B$3/2</f>
        <v>0</v>
      </c>
      <c r="AL20">
        <f>COUNTIFS('Official Medal Table'!$E:$E,'Each Gender Events'!$A20,'Official Medal Table'!$B:$B,'Each Gender Events'!AL$1,'Official Medal Table'!$D:$D,'Each Gender Events'!AL$2)*'Medal values'!$B$1
+ COUNTIFS('Official Medal Table'!$F:$F,'Each Gender Events'!$A20,'Official Medal Table'!$B:$B,'Each Gender Events'!AL$1,'Official Medal Table'!$D:$D,'Each Gender Events'!AL$2)*'Medal values'!$B$2
+ COUNTIFS('Official Medal Table'!$G:$G,'Each Gender Events'!$A20,'Official Medal Table'!$B:$B,'Each Gender Events'!AL$1,'Official Medal Table'!$D:$D,'Each Gender Events'!AL$2)*'Medal values'!$B$3
+ COUNTIFS('Official Medal Table'!$E:$E,'Each Gender Events'!$A20,'Official Medal Table'!$B:$B,'Each Gender Events'!AL$1,'Official Medal Table'!$D:$D,"Mixed")*'Medal values'!$B$1/2
+ COUNTIFS('Official Medal Table'!$F:$F,'Each Gender Events'!$A20,'Official Medal Table'!$B:$B,'Each Gender Events'!AL$1,'Official Medal Table'!$D:$D,"Mixed")*'Medal values'!$B$2/2
+ COUNTIFS('Official Medal Table'!$G:$G,'Each Gender Events'!$A20,'Official Medal Table'!$B:$B,'Each Gender Events'!AL$1,'Official Medal Table'!$D:$D,"Mixed")*'Medal values'!$B$3/2</f>
        <v>16.004000999999999</v>
      </c>
      <c r="AM20">
        <f>COUNTIFS('Official Medal Table'!$E:$E,'Each Gender Events'!$A20,'Official Medal Table'!$B:$B,'Each Gender Events'!AM$1,'Official Medal Table'!$D:$D,'Each Gender Events'!AM$2)*'Medal values'!$B$1
+ COUNTIFS('Official Medal Table'!$F:$F,'Each Gender Events'!$A20,'Official Medal Table'!$B:$B,'Each Gender Events'!AM$1,'Official Medal Table'!$D:$D,'Each Gender Events'!AM$2)*'Medal values'!$B$2
+ COUNTIFS('Official Medal Table'!$G:$G,'Each Gender Events'!$A20,'Official Medal Table'!$B:$B,'Each Gender Events'!AM$1,'Official Medal Table'!$D:$D,'Each Gender Events'!AM$2)*'Medal values'!$B$3
+ COUNTIFS('Official Medal Table'!$E:$E,'Each Gender Events'!$A20,'Official Medal Table'!$B:$B,'Each Gender Events'!AM$1,'Official Medal Table'!$D:$D,"Mixed")*'Medal values'!$B$1/2
+ COUNTIFS('Official Medal Table'!$F:$F,'Each Gender Events'!$A20,'Official Medal Table'!$B:$B,'Each Gender Events'!AM$1,'Official Medal Table'!$D:$D,"Mixed")*'Medal values'!$B$2/2
+ COUNTIFS('Official Medal Table'!$G:$G,'Each Gender Events'!$A20,'Official Medal Table'!$B:$B,'Each Gender Events'!AM$1,'Official Medal Table'!$D:$D,"Mixed")*'Medal values'!$B$3/2</f>
        <v>12.002003</v>
      </c>
    </row>
    <row r="21" spans="1:39" x14ac:dyDescent="0.3">
      <c r="A21" t="str">
        <f>Countries!A19</f>
        <v>NOR</v>
      </c>
      <c r="B21">
        <f>COUNTIFS('Official Medal Table'!$E:$E,'Each Gender Events'!$A21,'Official Medal Table'!$B:$B,'Each Gender Events'!B$1,'Official Medal Table'!$D:$D,'Each Gender Events'!B$2)*'Medal values'!$B$1
+ COUNTIFS('Official Medal Table'!$F:$F,'Each Gender Events'!$A21,'Official Medal Table'!$B:$B,'Each Gender Events'!B$1,'Official Medal Table'!$D:$D,'Each Gender Events'!B$2)*'Medal values'!$B$2
+ COUNTIFS('Official Medal Table'!$G:$G,'Each Gender Events'!$A21,'Official Medal Table'!$B:$B,'Each Gender Events'!B$1,'Official Medal Table'!$D:$D,'Each Gender Events'!B$2)*'Medal values'!$B$3
+ COUNTIFS('Official Medal Table'!$E:$E,'Each Gender Events'!$A21,'Official Medal Table'!$B:$B,'Each Gender Events'!B$1,'Official Medal Table'!$D:$D,"Mixed")*'Medal values'!$B$1/2
+ COUNTIFS('Official Medal Table'!$F:$F,'Each Gender Events'!$A21,'Official Medal Table'!$B:$B,'Each Gender Events'!B$1,'Official Medal Table'!$D:$D,"Mixed")*'Medal values'!$B$2/2
+ COUNTIFS('Official Medal Table'!$G:$G,'Each Gender Events'!$A21,'Official Medal Table'!$B:$B,'Each Gender Events'!B$1,'Official Medal Table'!$D:$D,"Mixed")*'Medal values'!$B$3/2</f>
        <v>4.5000010000000001</v>
      </c>
      <c r="C21">
        <f>COUNTIFS('Official Medal Table'!$E:$E,'Each Gender Events'!$A21,'Official Medal Table'!$B:$B,'Each Gender Events'!C$1,'Official Medal Table'!$D:$D,'Each Gender Events'!C$2)*'Medal values'!$B$1
+ COUNTIFS('Official Medal Table'!$F:$F,'Each Gender Events'!$A21,'Official Medal Table'!$B:$B,'Each Gender Events'!C$1,'Official Medal Table'!$D:$D,'Each Gender Events'!C$2)*'Medal values'!$B$2
+ COUNTIFS('Official Medal Table'!$G:$G,'Each Gender Events'!$A21,'Official Medal Table'!$B:$B,'Each Gender Events'!C$1,'Official Medal Table'!$D:$D,'Each Gender Events'!C$2)*'Medal values'!$B$3
+ COUNTIFS('Official Medal Table'!$E:$E,'Each Gender Events'!$A21,'Official Medal Table'!$B:$B,'Each Gender Events'!C$1,'Official Medal Table'!$D:$D,"Mixed")*'Medal values'!$B$1/2
+ COUNTIFS('Official Medal Table'!$F:$F,'Each Gender Events'!$A21,'Official Medal Table'!$B:$B,'Each Gender Events'!C$1,'Official Medal Table'!$D:$D,"Mixed")*'Medal values'!$B$2/2
+ COUNTIFS('Official Medal Table'!$G:$G,'Each Gender Events'!$A21,'Official Medal Table'!$B:$B,'Each Gender Events'!C$1,'Official Medal Table'!$D:$D,"Mixed")*'Medal values'!$B$3/2</f>
        <v>1.5</v>
      </c>
      <c r="D21">
        <f>COUNTIFS('Official Medal Table'!$E:$E,'Each Gender Events'!$A21,'Official Medal Table'!$B:$B,'Each Gender Events'!D$1,'Official Medal Table'!$D:$D,'Each Gender Events'!D$2)*'Medal values'!$B$1
+ COUNTIFS('Official Medal Table'!$F:$F,'Each Gender Events'!$A21,'Official Medal Table'!$B:$B,'Each Gender Events'!D$1,'Official Medal Table'!$D:$D,'Each Gender Events'!D$2)*'Medal values'!$B$2
+ COUNTIFS('Official Medal Table'!$G:$G,'Each Gender Events'!$A21,'Official Medal Table'!$B:$B,'Each Gender Events'!D$1,'Official Medal Table'!$D:$D,'Each Gender Events'!D$2)*'Medal values'!$B$3
+ COUNTIFS('Official Medal Table'!$E:$E,'Each Gender Events'!$A21,'Official Medal Table'!$B:$B,'Each Gender Events'!D$1,'Official Medal Table'!$D:$D,"Mixed")*'Medal values'!$B$1/2
+ COUNTIFS('Official Medal Table'!$F:$F,'Each Gender Events'!$A21,'Official Medal Table'!$B:$B,'Each Gender Events'!D$1,'Official Medal Table'!$D:$D,"Mixed")*'Medal values'!$B$2/2
+ COUNTIFS('Official Medal Table'!$G:$G,'Each Gender Events'!$A21,'Official Medal Table'!$B:$B,'Each Gender Events'!D$1,'Official Medal Table'!$D:$D,"Mixed")*'Medal values'!$B$3/2</f>
        <v>0.5</v>
      </c>
      <c r="E21">
        <f>COUNTIFS('Official Medal Table'!$E:$E,'Each Gender Events'!$A21,'Official Medal Table'!$B:$B,'Each Gender Events'!E$1,'Official Medal Table'!$D:$D,'Each Gender Events'!E$2)*'Medal values'!$B$1
+ COUNTIFS('Official Medal Table'!$F:$F,'Each Gender Events'!$A21,'Official Medal Table'!$B:$B,'Each Gender Events'!E$1,'Official Medal Table'!$D:$D,'Each Gender Events'!E$2)*'Medal values'!$B$2
+ COUNTIFS('Official Medal Table'!$G:$G,'Each Gender Events'!$A21,'Official Medal Table'!$B:$B,'Each Gender Events'!E$1,'Official Medal Table'!$D:$D,'Each Gender Events'!E$2)*'Medal values'!$B$3
+ COUNTIFS('Official Medal Table'!$E:$E,'Each Gender Events'!$A21,'Official Medal Table'!$B:$B,'Each Gender Events'!E$1,'Official Medal Table'!$D:$D,"Mixed")*'Medal values'!$B$1/2
+ COUNTIFS('Official Medal Table'!$F:$F,'Each Gender Events'!$A21,'Official Medal Table'!$B:$B,'Each Gender Events'!E$1,'Official Medal Table'!$D:$D,"Mixed")*'Medal values'!$B$2/2
+ COUNTIFS('Official Medal Table'!$G:$G,'Each Gender Events'!$A21,'Official Medal Table'!$B:$B,'Each Gender Events'!E$1,'Official Medal Table'!$D:$D,"Mixed")*'Medal values'!$B$3/2</f>
        <v>12.502501000000001</v>
      </c>
      <c r="F21">
        <f>COUNTIFS('Official Medal Table'!$E:$E,'Each Gender Events'!$A21,'Official Medal Table'!$B:$B,'Each Gender Events'!F$1,'Official Medal Table'!$D:$D,'Each Gender Events'!F$2)*'Medal values'!$B$1
+ COUNTIFS('Official Medal Table'!$F:$F,'Each Gender Events'!$A21,'Official Medal Table'!$B:$B,'Each Gender Events'!F$1,'Official Medal Table'!$D:$D,'Each Gender Events'!F$2)*'Medal values'!$B$2
+ COUNTIFS('Official Medal Table'!$G:$G,'Each Gender Events'!$A21,'Official Medal Table'!$B:$B,'Each Gender Events'!F$1,'Official Medal Table'!$D:$D,'Each Gender Events'!F$2)*'Medal values'!$B$3
+ COUNTIFS('Official Medal Table'!$E:$E,'Each Gender Events'!$A21,'Official Medal Table'!$B:$B,'Each Gender Events'!F$1,'Official Medal Table'!$D:$D,"Mixed")*'Medal values'!$B$1/2
+ COUNTIFS('Official Medal Table'!$F:$F,'Each Gender Events'!$A21,'Official Medal Table'!$B:$B,'Each Gender Events'!F$1,'Official Medal Table'!$D:$D,"Mixed")*'Medal values'!$B$2/2
+ COUNTIFS('Official Medal Table'!$G:$G,'Each Gender Events'!$A21,'Official Medal Table'!$B:$B,'Each Gender Events'!F$1,'Official Medal Table'!$D:$D,"Mixed")*'Medal values'!$B$3/2</f>
        <v>4.5015000000000001</v>
      </c>
      <c r="G21">
        <f>COUNTIFS('Official Medal Table'!$E:$E,'Each Gender Events'!$A21,'Official Medal Table'!$B:$B,'Each Gender Events'!G$1,'Official Medal Table'!$D:$D,'Each Gender Events'!G$2)*'Medal values'!$B$1
+ COUNTIFS('Official Medal Table'!$F:$F,'Each Gender Events'!$A21,'Official Medal Table'!$B:$B,'Each Gender Events'!G$1,'Official Medal Table'!$D:$D,'Each Gender Events'!G$2)*'Medal values'!$B$2
+ COUNTIFS('Official Medal Table'!$G:$G,'Each Gender Events'!$A21,'Official Medal Table'!$B:$B,'Each Gender Events'!G$1,'Official Medal Table'!$D:$D,'Each Gender Events'!G$2)*'Medal values'!$B$3
+ COUNTIFS('Official Medal Table'!$E:$E,'Each Gender Events'!$A21,'Official Medal Table'!$B:$B,'Each Gender Events'!G$1,'Official Medal Table'!$D:$D,"Mixed")*'Medal values'!$B$1/2
+ COUNTIFS('Official Medal Table'!$F:$F,'Each Gender Events'!$A21,'Official Medal Table'!$B:$B,'Each Gender Events'!G$1,'Official Medal Table'!$D:$D,"Mixed")*'Medal values'!$B$2/2
+ COUNTIFS('Official Medal Table'!$G:$G,'Each Gender Events'!$A21,'Official Medal Table'!$B:$B,'Each Gender Events'!G$1,'Official Medal Table'!$D:$D,"Mixed")*'Medal values'!$B$3/2</f>
        <v>15.503501000000002</v>
      </c>
      <c r="H21">
        <f>COUNTIFS('Official Medal Table'!$E:$E,'Each Gender Events'!$A21,'Official Medal Table'!$B:$B,'Each Gender Events'!H$1,'Official Medal Table'!$D:$D,'Each Gender Events'!H$2)*'Medal values'!$B$1
+ COUNTIFS('Official Medal Table'!$F:$F,'Each Gender Events'!$A21,'Official Medal Table'!$B:$B,'Each Gender Events'!H$1,'Official Medal Table'!$D:$D,'Each Gender Events'!H$2)*'Medal values'!$B$2
+ COUNTIFS('Official Medal Table'!$G:$G,'Each Gender Events'!$A21,'Official Medal Table'!$B:$B,'Each Gender Events'!H$1,'Official Medal Table'!$D:$D,'Each Gender Events'!H$2)*'Medal values'!$B$3
+ COUNTIFS('Official Medal Table'!$E:$E,'Each Gender Events'!$A21,'Official Medal Table'!$B:$B,'Each Gender Events'!H$1,'Official Medal Table'!$D:$D,"Mixed")*'Medal values'!$B$1/2
+ COUNTIFS('Official Medal Table'!$F:$F,'Each Gender Events'!$A21,'Official Medal Table'!$B:$B,'Each Gender Events'!H$1,'Official Medal Table'!$D:$D,"Mixed")*'Medal values'!$B$2/2
+ COUNTIFS('Official Medal Table'!$G:$G,'Each Gender Events'!$A21,'Official Medal Table'!$B:$B,'Each Gender Events'!H$1,'Official Medal Table'!$D:$D,"Mixed")*'Medal values'!$B$3/2</f>
        <v>0</v>
      </c>
      <c r="I21">
        <f>COUNTIFS('Official Medal Table'!$E:$E,'Each Gender Events'!$A21,'Official Medal Table'!$B:$B,'Each Gender Events'!I$1,'Official Medal Table'!$D:$D,'Each Gender Events'!I$2)*'Medal values'!$B$1
+ COUNTIFS('Official Medal Table'!$F:$F,'Each Gender Events'!$A21,'Official Medal Table'!$B:$B,'Each Gender Events'!I$1,'Official Medal Table'!$D:$D,'Each Gender Events'!I$2)*'Medal values'!$B$2
+ COUNTIFS('Official Medal Table'!$G:$G,'Each Gender Events'!$A21,'Official Medal Table'!$B:$B,'Each Gender Events'!I$1,'Official Medal Table'!$D:$D,'Each Gender Events'!I$2)*'Medal values'!$B$3
+ COUNTIFS('Official Medal Table'!$E:$E,'Each Gender Events'!$A21,'Official Medal Table'!$B:$B,'Each Gender Events'!I$1,'Official Medal Table'!$D:$D,"Mixed")*'Medal values'!$B$1/2
+ COUNTIFS('Official Medal Table'!$F:$F,'Each Gender Events'!$A21,'Official Medal Table'!$B:$B,'Each Gender Events'!I$1,'Official Medal Table'!$D:$D,"Mixed")*'Medal values'!$B$2/2
+ COUNTIFS('Official Medal Table'!$G:$G,'Each Gender Events'!$A21,'Official Medal Table'!$B:$B,'Each Gender Events'!I$1,'Official Medal Table'!$D:$D,"Mixed")*'Medal values'!$B$3/2</f>
        <v>0</v>
      </c>
      <c r="J21">
        <f>COUNTIFS('Official Medal Table'!$E:$E,'Each Gender Events'!$A21,'Official Medal Table'!$B:$B,'Each Gender Events'!J$1,'Official Medal Table'!$D:$D,'Each Gender Events'!J$2)*'Medal values'!$B$1
+ COUNTIFS('Official Medal Table'!$F:$F,'Each Gender Events'!$A21,'Official Medal Table'!$B:$B,'Each Gender Events'!J$1,'Official Medal Table'!$D:$D,'Each Gender Events'!J$2)*'Medal values'!$B$2
+ COUNTIFS('Official Medal Table'!$G:$G,'Each Gender Events'!$A21,'Official Medal Table'!$B:$B,'Each Gender Events'!J$1,'Official Medal Table'!$D:$D,'Each Gender Events'!J$2)*'Medal values'!$B$3
+ COUNTIFS('Official Medal Table'!$E:$E,'Each Gender Events'!$A21,'Official Medal Table'!$B:$B,'Each Gender Events'!J$1,'Official Medal Table'!$D:$D,"Mixed")*'Medal values'!$B$1/2
+ COUNTIFS('Official Medal Table'!$F:$F,'Each Gender Events'!$A21,'Official Medal Table'!$B:$B,'Each Gender Events'!J$1,'Official Medal Table'!$D:$D,"Mixed")*'Medal values'!$B$2/2
+ COUNTIFS('Official Medal Table'!$G:$G,'Each Gender Events'!$A21,'Official Medal Table'!$B:$B,'Each Gender Events'!J$1,'Official Medal Table'!$D:$D,"Mixed")*'Medal values'!$B$3/2</f>
        <v>12.004</v>
      </c>
      <c r="K21">
        <f>COUNTIFS('Official Medal Table'!$E:$E,'Each Gender Events'!$A21,'Official Medal Table'!$B:$B,'Each Gender Events'!K$1,'Official Medal Table'!$D:$D,'Each Gender Events'!K$2)*'Medal values'!$B$1
+ COUNTIFS('Official Medal Table'!$F:$F,'Each Gender Events'!$A21,'Official Medal Table'!$B:$B,'Each Gender Events'!K$1,'Official Medal Table'!$D:$D,'Each Gender Events'!K$2)*'Medal values'!$B$2
+ COUNTIFS('Official Medal Table'!$G:$G,'Each Gender Events'!$A21,'Official Medal Table'!$B:$B,'Each Gender Events'!K$1,'Official Medal Table'!$D:$D,'Each Gender Events'!K$2)*'Medal values'!$B$3
+ COUNTIFS('Official Medal Table'!$E:$E,'Each Gender Events'!$A21,'Official Medal Table'!$B:$B,'Each Gender Events'!K$1,'Official Medal Table'!$D:$D,"Mixed")*'Medal values'!$B$1/2
+ COUNTIFS('Official Medal Table'!$F:$F,'Each Gender Events'!$A21,'Official Medal Table'!$B:$B,'Each Gender Events'!K$1,'Official Medal Table'!$D:$D,"Mixed")*'Medal values'!$B$2/2
+ COUNTIFS('Official Medal Table'!$G:$G,'Each Gender Events'!$A21,'Official Medal Table'!$B:$B,'Each Gender Events'!K$1,'Official Medal Table'!$D:$D,"Mixed")*'Medal values'!$B$3/2</f>
        <v>7.0010010000000005</v>
      </c>
      <c r="L21">
        <f>COUNTIFS('Official Medal Table'!$E:$E,'Each Gender Events'!$A21,'Official Medal Table'!$B:$B,'Each Gender Events'!L$1,'Official Medal Table'!$D:$D,'Each Gender Events'!L$2)*'Medal values'!$B$1
+ COUNTIFS('Official Medal Table'!$F:$F,'Each Gender Events'!$A21,'Official Medal Table'!$B:$B,'Each Gender Events'!L$1,'Official Medal Table'!$D:$D,'Each Gender Events'!L$2)*'Medal values'!$B$2
+ COUNTIFS('Official Medal Table'!$G:$G,'Each Gender Events'!$A21,'Official Medal Table'!$B:$B,'Each Gender Events'!L$1,'Official Medal Table'!$D:$D,'Each Gender Events'!L$2)*'Medal values'!$B$3
+ COUNTIFS('Official Medal Table'!$E:$E,'Each Gender Events'!$A21,'Official Medal Table'!$B:$B,'Each Gender Events'!L$1,'Official Medal Table'!$D:$D,"Mixed")*'Medal values'!$B$1/2
+ COUNTIFS('Official Medal Table'!$F:$F,'Each Gender Events'!$A21,'Official Medal Table'!$B:$B,'Each Gender Events'!L$1,'Official Medal Table'!$D:$D,"Mixed")*'Medal values'!$B$2/2
+ COUNTIFS('Official Medal Table'!$G:$G,'Each Gender Events'!$A21,'Official Medal Table'!$B:$B,'Each Gender Events'!L$1,'Official Medal Table'!$D:$D,"Mixed")*'Medal values'!$B$3/2</f>
        <v>1.0000005000000001</v>
      </c>
      <c r="M21">
        <f>COUNTIFS('Official Medal Table'!$E:$E,'Each Gender Events'!$A21,'Official Medal Table'!$B:$B,'Each Gender Events'!M$1,'Official Medal Table'!$D:$D,'Each Gender Events'!M$2)*'Medal values'!$B$1
+ COUNTIFS('Official Medal Table'!$F:$F,'Each Gender Events'!$A21,'Official Medal Table'!$B:$B,'Each Gender Events'!M$1,'Official Medal Table'!$D:$D,'Each Gender Events'!M$2)*'Medal values'!$B$2
+ COUNTIFS('Official Medal Table'!$G:$G,'Each Gender Events'!$A21,'Official Medal Table'!$B:$B,'Each Gender Events'!M$1,'Official Medal Table'!$D:$D,'Each Gender Events'!M$2)*'Medal values'!$B$3
+ COUNTIFS('Official Medal Table'!$E:$E,'Each Gender Events'!$A21,'Official Medal Table'!$B:$B,'Each Gender Events'!M$1,'Official Medal Table'!$D:$D,"Mixed")*'Medal values'!$B$1/2
+ COUNTIFS('Official Medal Table'!$F:$F,'Each Gender Events'!$A21,'Official Medal Table'!$B:$B,'Each Gender Events'!M$1,'Official Medal Table'!$D:$D,"Mixed")*'Medal values'!$B$2/2
+ COUNTIFS('Official Medal Table'!$G:$G,'Each Gender Events'!$A21,'Official Medal Table'!$B:$B,'Each Gender Events'!M$1,'Official Medal Table'!$D:$D,"Mixed")*'Medal values'!$B$3/2</f>
        <v>3.0000015000000002</v>
      </c>
      <c r="N21">
        <f>COUNTIFS('Official Medal Table'!$E:$E,'Each Gender Events'!$A21,'Official Medal Table'!$B:$B,'Each Gender Events'!N$1,'Official Medal Table'!$D:$D,'Each Gender Events'!N$2)*'Medal values'!$B$1
+ COUNTIFS('Official Medal Table'!$F:$F,'Each Gender Events'!$A21,'Official Medal Table'!$B:$B,'Each Gender Events'!N$1,'Official Medal Table'!$D:$D,'Each Gender Events'!N$2)*'Medal values'!$B$2
+ COUNTIFS('Official Medal Table'!$G:$G,'Each Gender Events'!$A21,'Official Medal Table'!$B:$B,'Each Gender Events'!N$1,'Official Medal Table'!$D:$D,'Each Gender Events'!N$2)*'Medal values'!$B$3
+ COUNTIFS('Official Medal Table'!$E:$E,'Each Gender Events'!$A21,'Official Medal Table'!$B:$B,'Each Gender Events'!N$1,'Official Medal Table'!$D:$D,"Mixed")*'Medal values'!$B$1/2
+ COUNTIFS('Official Medal Table'!$F:$F,'Each Gender Events'!$A21,'Official Medal Table'!$B:$B,'Each Gender Events'!N$1,'Official Medal Table'!$D:$D,"Mixed")*'Medal values'!$B$2/2
+ COUNTIFS('Official Medal Table'!$G:$G,'Each Gender Events'!$A21,'Official Medal Table'!$B:$B,'Each Gender Events'!N$1,'Official Medal Table'!$D:$D,"Mixed")*'Medal values'!$B$3/2</f>
        <v>1.0000005000000001</v>
      </c>
      <c r="O21">
        <f>COUNTIFS('Official Medal Table'!$E:$E,'Each Gender Events'!$A21,'Official Medal Table'!$B:$B,'Each Gender Events'!O$1,'Official Medal Table'!$D:$D,'Each Gender Events'!O$2)*'Medal values'!$B$1
+ COUNTIFS('Official Medal Table'!$F:$F,'Each Gender Events'!$A21,'Official Medal Table'!$B:$B,'Each Gender Events'!O$1,'Official Medal Table'!$D:$D,'Each Gender Events'!O$2)*'Medal values'!$B$2
+ COUNTIFS('Official Medal Table'!$G:$G,'Each Gender Events'!$A21,'Official Medal Table'!$B:$B,'Each Gender Events'!O$1,'Official Medal Table'!$D:$D,'Each Gender Events'!O$2)*'Medal values'!$B$3
+ COUNTIFS('Official Medal Table'!$E:$E,'Each Gender Events'!$A21,'Official Medal Table'!$B:$B,'Each Gender Events'!O$1,'Official Medal Table'!$D:$D,"Mixed")*'Medal values'!$B$1/2
+ COUNTIFS('Official Medal Table'!$F:$F,'Each Gender Events'!$A21,'Official Medal Table'!$B:$B,'Each Gender Events'!O$1,'Official Medal Table'!$D:$D,"Mixed")*'Medal values'!$B$2/2
+ COUNTIFS('Official Medal Table'!$G:$G,'Each Gender Events'!$A21,'Official Medal Table'!$B:$B,'Each Gender Events'!O$1,'Official Medal Table'!$D:$D,"Mixed")*'Medal values'!$B$3/2</f>
        <v>0</v>
      </c>
      <c r="P21">
        <f>COUNTIFS('Official Medal Table'!$E:$E,'Each Gender Events'!$A21,'Official Medal Table'!$B:$B,'Each Gender Events'!P$1,'Official Medal Table'!$D:$D,'Each Gender Events'!P$2)*'Medal values'!$B$1
+ COUNTIFS('Official Medal Table'!$F:$F,'Each Gender Events'!$A21,'Official Medal Table'!$B:$B,'Each Gender Events'!P$1,'Official Medal Table'!$D:$D,'Each Gender Events'!P$2)*'Medal values'!$B$2
+ COUNTIFS('Official Medal Table'!$G:$G,'Each Gender Events'!$A21,'Official Medal Table'!$B:$B,'Each Gender Events'!P$1,'Official Medal Table'!$D:$D,'Each Gender Events'!P$2)*'Medal values'!$B$3
+ COUNTIFS('Official Medal Table'!$E:$E,'Each Gender Events'!$A21,'Official Medal Table'!$B:$B,'Each Gender Events'!P$1,'Official Medal Table'!$D:$D,"Mixed")*'Medal values'!$B$1/2
+ COUNTIFS('Official Medal Table'!$F:$F,'Each Gender Events'!$A21,'Official Medal Table'!$B:$B,'Each Gender Events'!P$1,'Official Medal Table'!$D:$D,"Mixed")*'Medal values'!$B$2/2
+ COUNTIFS('Official Medal Table'!$G:$G,'Each Gender Events'!$A21,'Official Medal Table'!$B:$B,'Each Gender Events'!P$1,'Official Medal Table'!$D:$D,"Mixed")*'Medal values'!$B$3/2</f>
        <v>0</v>
      </c>
      <c r="Q21">
        <f>COUNTIFS('Official Medal Table'!$E:$E,'Each Gender Events'!$A21,'Official Medal Table'!$B:$B,'Each Gender Events'!Q$1,'Official Medal Table'!$D:$D,'Each Gender Events'!Q$2)*'Medal values'!$B$1
+ COUNTIFS('Official Medal Table'!$F:$F,'Each Gender Events'!$A21,'Official Medal Table'!$B:$B,'Each Gender Events'!Q$1,'Official Medal Table'!$D:$D,'Each Gender Events'!Q$2)*'Medal values'!$B$2
+ COUNTIFS('Official Medal Table'!$G:$G,'Each Gender Events'!$A21,'Official Medal Table'!$B:$B,'Each Gender Events'!Q$1,'Official Medal Table'!$D:$D,'Each Gender Events'!Q$2)*'Medal values'!$B$3
+ COUNTIFS('Official Medal Table'!$E:$E,'Each Gender Events'!$A21,'Official Medal Table'!$B:$B,'Each Gender Events'!Q$1,'Official Medal Table'!$D:$D,"Mixed")*'Medal values'!$B$1/2
+ COUNTIFS('Official Medal Table'!$F:$F,'Each Gender Events'!$A21,'Official Medal Table'!$B:$B,'Each Gender Events'!Q$1,'Official Medal Table'!$D:$D,"Mixed")*'Medal values'!$B$2/2
+ COUNTIFS('Official Medal Table'!$G:$G,'Each Gender Events'!$A21,'Official Medal Table'!$B:$B,'Each Gender Events'!Q$1,'Official Medal Table'!$D:$D,"Mixed")*'Medal values'!$B$3/2</f>
        <v>0</v>
      </c>
      <c r="R21">
        <f>COUNTIFS('Official Medal Table'!$E:$E,'Each Gender Events'!$A21,'Official Medal Table'!$B:$B,'Each Gender Events'!R$1,'Official Medal Table'!$D:$D,'Each Gender Events'!R$2)*'Medal values'!$B$1
+ COUNTIFS('Official Medal Table'!$F:$F,'Each Gender Events'!$A21,'Official Medal Table'!$B:$B,'Each Gender Events'!R$1,'Official Medal Table'!$D:$D,'Each Gender Events'!R$2)*'Medal values'!$B$2
+ COUNTIFS('Official Medal Table'!$G:$G,'Each Gender Events'!$A21,'Official Medal Table'!$B:$B,'Each Gender Events'!R$1,'Official Medal Table'!$D:$D,'Each Gender Events'!R$2)*'Medal values'!$B$3
+ COUNTIFS('Official Medal Table'!$E:$E,'Each Gender Events'!$A21,'Official Medal Table'!$B:$B,'Each Gender Events'!R$1,'Official Medal Table'!$D:$D,"Mixed")*'Medal values'!$B$1/2
+ COUNTIFS('Official Medal Table'!$F:$F,'Each Gender Events'!$A21,'Official Medal Table'!$B:$B,'Each Gender Events'!R$1,'Official Medal Table'!$D:$D,"Mixed")*'Medal values'!$B$2/2
+ COUNTIFS('Official Medal Table'!$G:$G,'Each Gender Events'!$A21,'Official Medal Table'!$B:$B,'Each Gender Events'!R$1,'Official Medal Table'!$D:$D,"Mixed")*'Medal values'!$B$3/2</f>
        <v>3.0009999999999999</v>
      </c>
      <c r="S21">
        <f>COUNTIFS('Official Medal Table'!$E:$E,'Each Gender Events'!$A21,'Official Medal Table'!$B:$B,'Each Gender Events'!S$1,'Official Medal Table'!$D:$D,'Each Gender Events'!S$2)*'Medal values'!$B$1
+ COUNTIFS('Official Medal Table'!$F:$F,'Each Gender Events'!$A21,'Official Medal Table'!$B:$B,'Each Gender Events'!S$1,'Official Medal Table'!$D:$D,'Each Gender Events'!S$2)*'Medal values'!$B$2
+ COUNTIFS('Official Medal Table'!$G:$G,'Each Gender Events'!$A21,'Official Medal Table'!$B:$B,'Each Gender Events'!S$1,'Official Medal Table'!$D:$D,'Each Gender Events'!S$2)*'Medal values'!$B$3
+ COUNTIFS('Official Medal Table'!$E:$E,'Each Gender Events'!$A21,'Official Medal Table'!$B:$B,'Each Gender Events'!S$1,'Official Medal Table'!$D:$D,"Mixed")*'Medal values'!$B$1/2
+ COUNTIFS('Official Medal Table'!$F:$F,'Each Gender Events'!$A21,'Official Medal Table'!$B:$B,'Each Gender Events'!S$1,'Official Medal Table'!$D:$D,"Mixed")*'Medal values'!$B$2/2
+ COUNTIFS('Official Medal Table'!$G:$G,'Each Gender Events'!$A21,'Official Medal Table'!$B:$B,'Each Gender Events'!S$1,'Official Medal Table'!$D:$D,"Mixed")*'Medal values'!$B$3/2</f>
        <v>0</v>
      </c>
      <c r="T21">
        <f>COUNTIFS('Official Medal Table'!$E:$E,'Each Gender Events'!$A21,'Official Medal Table'!$B:$B,'Each Gender Events'!T$1,'Official Medal Table'!$D:$D,'Each Gender Events'!T$2)*'Medal values'!$B$1
+ COUNTIFS('Official Medal Table'!$F:$F,'Each Gender Events'!$A21,'Official Medal Table'!$B:$B,'Each Gender Events'!T$1,'Official Medal Table'!$D:$D,'Each Gender Events'!T$2)*'Medal values'!$B$2
+ COUNTIFS('Official Medal Table'!$G:$G,'Each Gender Events'!$A21,'Official Medal Table'!$B:$B,'Each Gender Events'!T$1,'Official Medal Table'!$D:$D,'Each Gender Events'!T$2)*'Medal values'!$B$3
+ COUNTIFS('Official Medal Table'!$E:$E,'Each Gender Events'!$A21,'Official Medal Table'!$B:$B,'Each Gender Events'!T$1,'Official Medal Table'!$D:$D,"Mixed")*'Medal values'!$B$1/2
+ COUNTIFS('Official Medal Table'!$F:$F,'Each Gender Events'!$A21,'Official Medal Table'!$B:$B,'Each Gender Events'!T$1,'Official Medal Table'!$D:$D,"Mixed")*'Medal values'!$B$2/2
+ COUNTIFS('Official Medal Table'!$G:$G,'Each Gender Events'!$A21,'Official Medal Table'!$B:$B,'Each Gender Events'!T$1,'Official Medal Table'!$D:$D,"Mixed")*'Medal values'!$B$3/2</f>
        <v>0</v>
      </c>
      <c r="U21">
        <f>COUNTIFS('Official Medal Table'!$E:$E,'Each Gender Events'!$A21,'Official Medal Table'!$B:$B,'Each Gender Events'!U$1,'Official Medal Table'!$D:$D,'Each Gender Events'!U$2)*'Medal values'!$B$1
+ COUNTIFS('Official Medal Table'!$F:$F,'Each Gender Events'!$A21,'Official Medal Table'!$B:$B,'Each Gender Events'!U$1,'Official Medal Table'!$D:$D,'Each Gender Events'!U$2)*'Medal values'!$B$2
+ COUNTIFS('Official Medal Table'!$G:$G,'Each Gender Events'!$A21,'Official Medal Table'!$B:$B,'Each Gender Events'!U$1,'Official Medal Table'!$D:$D,'Each Gender Events'!U$2)*'Medal values'!$B$3
+ COUNTIFS('Official Medal Table'!$E:$E,'Each Gender Events'!$A21,'Official Medal Table'!$B:$B,'Each Gender Events'!U$1,'Official Medal Table'!$D:$D,"Mixed")*'Medal values'!$B$1/2
+ COUNTIFS('Official Medal Table'!$F:$F,'Each Gender Events'!$A21,'Official Medal Table'!$B:$B,'Each Gender Events'!U$1,'Official Medal Table'!$D:$D,"Mixed")*'Medal values'!$B$2/2
+ COUNTIFS('Official Medal Table'!$G:$G,'Each Gender Events'!$A21,'Official Medal Table'!$B:$B,'Each Gender Events'!U$1,'Official Medal Table'!$D:$D,"Mixed")*'Medal values'!$B$3/2</f>
        <v>0</v>
      </c>
      <c r="V21">
        <f>COUNTIFS('Official Medal Table'!$E:$E,'Each Gender Events'!$A21,'Official Medal Table'!$B:$B,'Each Gender Events'!V$1,'Official Medal Table'!$D:$D,'Each Gender Events'!V$2)*'Medal values'!$B$1
+ COUNTIFS('Official Medal Table'!$F:$F,'Each Gender Events'!$A21,'Official Medal Table'!$B:$B,'Each Gender Events'!V$1,'Official Medal Table'!$D:$D,'Each Gender Events'!V$2)*'Medal values'!$B$2
+ COUNTIFS('Official Medal Table'!$G:$G,'Each Gender Events'!$A21,'Official Medal Table'!$B:$B,'Each Gender Events'!V$1,'Official Medal Table'!$D:$D,'Each Gender Events'!V$2)*'Medal values'!$B$3
+ COUNTIFS('Official Medal Table'!$E:$E,'Each Gender Events'!$A21,'Official Medal Table'!$B:$B,'Each Gender Events'!V$1,'Official Medal Table'!$D:$D,"Mixed")*'Medal values'!$B$1/2
+ COUNTIFS('Official Medal Table'!$F:$F,'Each Gender Events'!$A21,'Official Medal Table'!$B:$B,'Each Gender Events'!V$1,'Official Medal Table'!$D:$D,"Mixed")*'Medal values'!$B$2/2
+ COUNTIFS('Official Medal Table'!$G:$G,'Each Gender Events'!$A21,'Official Medal Table'!$B:$B,'Each Gender Events'!V$1,'Official Medal Table'!$D:$D,"Mixed")*'Medal values'!$B$3/2</f>
        <v>0</v>
      </c>
      <c r="W21">
        <f>COUNTIFS('Official Medal Table'!$E:$E,'Each Gender Events'!$A21,'Official Medal Table'!$B:$B,'Each Gender Events'!W$1,'Official Medal Table'!$D:$D,'Each Gender Events'!W$2)*'Medal values'!$B$1
+ COUNTIFS('Official Medal Table'!$F:$F,'Each Gender Events'!$A21,'Official Medal Table'!$B:$B,'Each Gender Events'!W$1,'Official Medal Table'!$D:$D,'Each Gender Events'!W$2)*'Medal values'!$B$2
+ COUNTIFS('Official Medal Table'!$G:$G,'Each Gender Events'!$A21,'Official Medal Table'!$B:$B,'Each Gender Events'!W$1,'Official Medal Table'!$D:$D,'Each Gender Events'!W$2)*'Medal values'!$B$3
+ COUNTIFS('Official Medal Table'!$E:$E,'Each Gender Events'!$A21,'Official Medal Table'!$B:$B,'Each Gender Events'!W$1,'Official Medal Table'!$D:$D,"Mixed")*'Medal values'!$B$1/2
+ COUNTIFS('Official Medal Table'!$F:$F,'Each Gender Events'!$A21,'Official Medal Table'!$B:$B,'Each Gender Events'!W$1,'Official Medal Table'!$D:$D,"Mixed")*'Medal values'!$B$2/2
+ COUNTIFS('Official Medal Table'!$G:$G,'Each Gender Events'!$A21,'Official Medal Table'!$B:$B,'Each Gender Events'!W$1,'Official Medal Table'!$D:$D,"Mixed")*'Medal values'!$B$3/2</f>
        <v>0</v>
      </c>
      <c r="X21">
        <f>COUNTIFS('Official Medal Table'!$E:$E,'Each Gender Events'!$A21,'Official Medal Table'!$B:$B,'Each Gender Events'!X$1,'Official Medal Table'!$D:$D,'Each Gender Events'!X$2)*'Medal values'!$B$1
+ COUNTIFS('Official Medal Table'!$F:$F,'Each Gender Events'!$A21,'Official Medal Table'!$B:$B,'Each Gender Events'!X$1,'Official Medal Table'!$D:$D,'Each Gender Events'!X$2)*'Medal values'!$B$2
+ COUNTIFS('Official Medal Table'!$G:$G,'Each Gender Events'!$A21,'Official Medal Table'!$B:$B,'Each Gender Events'!X$1,'Official Medal Table'!$D:$D,'Each Gender Events'!X$2)*'Medal values'!$B$3
+ COUNTIFS('Official Medal Table'!$E:$E,'Each Gender Events'!$A21,'Official Medal Table'!$B:$B,'Each Gender Events'!X$1,'Official Medal Table'!$D:$D,"Mixed")*'Medal values'!$B$1/2
+ COUNTIFS('Official Medal Table'!$F:$F,'Each Gender Events'!$A21,'Official Medal Table'!$B:$B,'Each Gender Events'!X$1,'Official Medal Table'!$D:$D,"Mixed")*'Medal values'!$B$2/2
+ COUNTIFS('Official Medal Table'!$G:$G,'Each Gender Events'!$A21,'Official Medal Table'!$B:$B,'Each Gender Events'!X$1,'Official Medal Table'!$D:$D,"Mixed")*'Medal values'!$B$3/2</f>
        <v>0</v>
      </c>
      <c r="Y21">
        <f>COUNTIFS('Official Medal Table'!$E:$E,'Each Gender Events'!$A21,'Official Medal Table'!$B:$B,'Each Gender Events'!Y$1,'Official Medal Table'!$D:$D,'Each Gender Events'!Y$2)*'Medal values'!$B$1
+ COUNTIFS('Official Medal Table'!$F:$F,'Each Gender Events'!$A21,'Official Medal Table'!$B:$B,'Each Gender Events'!Y$1,'Official Medal Table'!$D:$D,'Each Gender Events'!Y$2)*'Medal values'!$B$2
+ COUNTIFS('Official Medal Table'!$G:$G,'Each Gender Events'!$A21,'Official Medal Table'!$B:$B,'Each Gender Events'!Y$1,'Official Medal Table'!$D:$D,'Each Gender Events'!Y$2)*'Medal values'!$B$3
+ COUNTIFS('Official Medal Table'!$E:$E,'Each Gender Events'!$A21,'Official Medal Table'!$B:$B,'Each Gender Events'!Y$1,'Official Medal Table'!$D:$D,"Mixed")*'Medal values'!$B$1/2
+ COUNTIFS('Official Medal Table'!$F:$F,'Each Gender Events'!$A21,'Official Medal Table'!$B:$B,'Each Gender Events'!Y$1,'Official Medal Table'!$D:$D,"Mixed")*'Medal values'!$B$2/2
+ COUNTIFS('Official Medal Table'!$G:$G,'Each Gender Events'!$A21,'Official Medal Table'!$B:$B,'Each Gender Events'!Y$1,'Official Medal Table'!$D:$D,"Mixed")*'Medal values'!$B$3/2</f>
        <v>0</v>
      </c>
      <c r="Z21">
        <f>COUNTIFS('Official Medal Table'!$E:$E,'Each Gender Events'!$A21,'Official Medal Table'!$B:$B,'Each Gender Events'!Z$1,'Official Medal Table'!$D:$D,'Each Gender Events'!Z$2)*'Medal values'!$B$1
+ COUNTIFS('Official Medal Table'!$F:$F,'Each Gender Events'!$A21,'Official Medal Table'!$B:$B,'Each Gender Events'!Z$1,'Official Medal Table'!$D:$D,'Each Gender Events'!Z$2)*'Medal values'!$B$2
+ COUNTIFS('Official Medal Table'!$G:$G,'Each Gender Events'!$A21,'Official Medal Table'!$B:$B,'Each Gender Events'!Z$1,'Official Medal Table'!$D:$D,'Each Gender Events'!Z$2)*'Medal values'!$B$3
+ COUNTIFS('Official Medal Table'!$E:$E,'Each Gender Events'!$A21,'Official Medal Table'!$B:$B,'Each Gender Events'!Z$1,'Official Medal Table'!$D:$D,"Mixed")*'Medal values'!$B$1/2
+ COUNTIFS('Official Medal Table'!$F:$F,'Each Gender Events'!$A21,'Official Medal Table'!$B:$B,'Each Gender Events'!Z$1,'Official Medal Table'!$D:$D,"Mixed")*'Medal values'!$B$2/2
+ COUNTIFS('Official Medal Table'!$G:$G,'Each Gender Events'!$A21,'Official Medal Table'!$B:$B,'Each Gender Events'!Z$1,'Official Medal Table'!$D:$D,"Mixed")*'Medal values'!$B$3/2</f>
        <v>10.002002000000001</v>
      </c>
      <c r="AA21">
        <f>COUNTIFS('Official Medal Table'!$E:$E,'Each Gender Events'!$A21,'Official Medal Table'!$B:$B,'Each Gender Events'!AA$1,'Official Medal Table'!$D:$D,'Each Gender Events'!AA$2)*'Medal values'!$B$1
+ COUNTIFS('Official Medal Table'!$F:$F,'Each Gender Events'!$A21,'Official Medal Table'!$B:$B,'Each Gender Events'!AA$1,'Official Medal Table'!$D:$D,'Each Gender Events'!AA$2)*'Medal values'!$B$2
+ COUNTIFS('Official Medal Table'!$G:$G,'Each Gender Events'!$A21,'Official Medal Table'!$B:$B,'Each Gender Events'!AA$1,'Official Medal Table'!$D:$D,'Each Gender Events'!AA$2)*'Medal values'!$B$3
+ COUNTIFS('Official Medal Table'!$E:$E,'Each Gender Events'!$A21,'Official Medal Table'!$B:$B,'Each Gender Events'!AA$1,'Official Medal Table'!$D:$D,"Mixed")*'Medal values'!$B$1/2
+ COUNTIFS('Official Medal Table'!$F:$F,'Each Gender Events'!$A21,'Official Medal Table'!$B:$B,'Each Gender Events'!AA$1,'Official Medal Table'!$D:$D,"Mixed")*'Medal values'!$B$2/2
+ COUNTIFS('Official Medal Table'!$G:$G,'Each Gender Events'!$A21,'Official Medal Table'!$B:$B,'Each Gender Events'!AA$1,'Official Medal Table'!$D:$D,"Mixed")*'Medal values'!$B$3/2</f>
        <v>0</v>
      </c>
      <c r="AB21">
        <f>COUNTIFS('Official Medal Table'!$E:$E,'Each Gender Events'!$A21,'Official Medal Table'!$B:$B,'Each Gender Events'!AB$1,'Official Medal Table'!$D:$D,'Each Gender Events'!AB$2)*'Medal values'!$B$1
+ COUNTIFS('Official Medal Table'!$F:$F,'Each Gender Events'!$A21,'Official Medal Table'!$B:$B,'Each Gender Events'!AB$1,'Official Medal Table'!$D:$D,'Each Gender Events'!AB$2)*'Medal values'!$B$2
+ COUNTIFS('Official Medal Table'!$G:$G,'Each Gender Events'!$A21,'Official Medal Table'!$B:$B,'Each Gender Events'!AB$1,'Official Medal Table'!$D:$D,'Each Gender Events'!AB$2)*'Medal values'!$B$3
+ COUNTIFS('Official Medal Table'!$E:$E,'Each Gender Events'!$A21,'Official Medal Table'!$B:$B,'Each Gender Events'!AB$1,'Official Medal Table'!$D:$D,"Mixed")*'Medal values'!$B$1/2
+ COUNTIFS('Official Medal Table'!$F:$F,'Each Gender Events'!$A21,'Official Medal Table'!$B:$B,'Each Gender Events'!AB$1,'Official Medal Table'!$D:$D,"Mixed")*'Medal values'!$B$2/2
+ COUNTIFS('Official Medal Table'!$G:$G,'Each Gender Events'!$A21,'Official Medal Table'!$B:$B,'Each Gender Events'!AB$1,'Official Medal Table'!$D:$D,"Mixed")*'Medal values'!$B$3/2</f>
        <v>0</v>
      </c>
      <c r="AC21">
        <f>COUNTIFS('Official Medal Table'!$E:$E,'Each Gender Events'!$A21,'Official Medal Table'!$B:$B,'Each Gender Events'!AC$1,'Official Medal Table'!$D:$D,'Each Gender Events'!AC$2)*'Medal values'!$B$1
+ COUNTIFS('Official Medal Table'!$F:$F,'Each Gender Events'!$A21,'Official Medal Table'!$B:$B,'Each Gender Events'!AC$1,'Official Medal Table'!$D:$D,'Each Gender Events'!AC$2)*'Medal values'!$B$2
+ COUNTIFS('Official Medal Table'!$G:$G,'Each Gender Events'!$A21,'Official Medal Table'!$B:$B,'Each Gender Events'!AC$1,'Official Medal Table'!$D:$D,'Each Gender Events'!AC$2)*'Medal values'!$B$3
+ COUNTIFS('Official Medal Table'!$E:$E,'Each Gender Events'!$A21,'Official Medal Table'!$B:$B,'Each Gender Events'!AC$1,'Official Medal Table'!$D:$D,"Mixed")*'Medal values'!$B$1/2
+ COUNTIFS('Official Medal Table'!$F:$F,'Each Gender Events'!$A21,'Official Medal Table'!$B:$B,'Each Gender Events'!AC$1,'Official Medal Table'!$D:$D,"Mixed")*'Medal values'!$B$2/2
+ COUNTIFS('Official Medal Table'!$G:$G,'Each Gender Events'!$A21,'Official Medal Table'!$B:$B,'Each Gender Events'!AC$1,'Official Medal Table'!$D:$D,"Mixed")*'Medal values'!$B$3/2</f>
        <v>0</v>
      </c>
      <c r="AD21">
        <f>COUNTIFS('Official Medal Table'!$E:$E,'Each Gender Events'!$A21,'Official Medal Table'!$B:$B,'Each Gender Events'!AD$1,'Official Medal Table'!$D:$D,'Each Gender Events'!AD$2)*'Medal values'!$B$1
+ COUNTIFS('Official Medal Table'!$F:$F,'Each Gender Events'!$A21,'Official Medal Table'!$B:$B,'Each Gender Events'!AD$1,'Official Medal Table'!$D:$D,'Each Gender Events'!AD$2)*'Medal values'!$B$2
+ COUNTIFS('Official Medal Table'!$G:$G,'Each Gender Events'!$A21,'Official Medal Table'!$B:$B,'Each Gender Events'!AD$1,'Official Medal Table'!$D:$D,'Each Gender Events'!AD$2)*'Medal values'!$B$3
+ COUNTIFS('Official Medal Table'!$E:$E,'Each Gender Events'!$A21,'Official Medal Table'!$B:$B,'Each Gender Events'!AD$1,'Official Medal Table'!$D:$D,"Mixed")*'Medal values'!$B$1/2
+ COUNTIFS('Official Medal Table'!$F:$F,'Each Gender Events'!$A21,'Official Medal Table'!$B:$B,'Each Gender Events'!AD$1,'Official Medal Table'!$D:$D,"Mixed")*'Medal values'!$B$2/2
+ COUNTIFS('Official Medal Table'!$G:$G,'Each Gender Events'!$A21,'Official Medal Table'!$B:$B,'Each Gender Events'!AD$1,'Official Medal Table'!$D:$D,"Mixed")*'Medal values'!$B$3/2</f>
        <v>0</v>
      </c>
      <c r="AE21">
        <f>COUNTIFS('Official Medal Table'!$E:$E,'Each Gender Events'!$A21,'Official Medal Table'!$B:$B,'Each Gender Events'!AE$1,'Official Medal Table'!$D:$D,'Each Gender Events'!AE$2)*'Medal values'!$B$1
+ COUNTIFS('Official Medal Table'!$F:$F,'Each Gender Events'!$A21,'Official Medal Table'!$B:$B,'Each Gender Events'!AE$1,'Official Medal Table'!$D:$D,'Each Gender Events'!AE$2)*'Medal values'!$B$2
+ COUNTIFS('Official Medal Table'!$G:$G,'Each Gender Events'!$A21,'Official Medal Table'!$B:$B,'Each Gender Events'!AE$1,'Official Medal Table'!$D:$D,'Each Gender Events'!AE$2)*'Medal values'!$B$3
+ COUNTIFS('Official Medal Table'!$E:$E,'Each Gender Events'!$A21,'Official Medal Table'!$B:$B,'Each Gender Events'!AE$1,'Official Medal Table'!$D:$D,"Mixed")*'Medal values'!$B$1/2
+ COUNTIFS('Official Medal Table'!$F:$F,'Each Gender Events'!$A21,'Official Medal Table'!$B:$B,'Each Gender Events'!AE$1,'Official Medal Table'!$D:$D,"Mixed")*'Medal values'!$B$2/2
+ COUNTIFS('Official Medal Table'!$G:$G,'Each Gender Events'!$A21,'Official Medal Table'!$B:$B,'Each Gender Events'!AE$1,'Official Medal Table'!$D:$D,"Mixed")*'Medal values'!$B$3/2</f>
        <v>0</v>
      </c>
      <c r="AF21">
        <f>COUNTIFS('Official Medal Table'!$E:$E,'Each Gender Events'!$A21,'Official Medal Table'!$B:$B,'Each Gender Events'!AF$1,'Official Medal Table'!$D:$D,'Each Gender Events'!AF$2)*'Medal values'!$B$1
+ COUNTIFS('Official Medal Table'!$F:$F,'Each Gender Events'!$A21,'Official Medal Table'!$B:$B,'Each Gender Events'!AF$1,'Official Medal Table'!$D:$D,'Each Gender Events'!AF$2)*'Medal values'!$B$2
+ COUNTIFS('Official Medal Table'!$G:$G,'Each Gender Events'!$A21,'Official Medal Table'!$B:$B,'Each Gender Events'!AF$1,'Official Medal Table'!$D:$D,'Each Gender Events'!AF$2)*'Medal values'!$B$3
+ COUNTIFS('Official Medal Table'!$E:$E,'Each Gender Events'!$A21,'Official Medal Table'!$B:$B,'Each Gender Events'!AF$1,'Official Medal Table'!$D:$D,"Mixed")*'Medal values'!$B$1/2
+ COUNTIFS('Official Medal Table'!$F:$F,'Each Gender Events'!$A21,'Official Medal Table'!$B:$B,'Each Gender Events'!AF$1,'Official Medal Table'!$D:$D,"Mixed")*'Medal values'!$B$2/2
+ COUNTIFS('Official Medal Table'!$G:$G,'Each Gender Events'!$A21,'Official Medal Table'!$B:$B,'Each Gender Events'!AF$1,'Official Medal Table'!$D:$D,"Mixed")*'Medal values'!$B$3/2</f>
        <v>0</v>
      </c>
      <c r="AG21">
        <f>COUNTIFS('Official Medal Table'!$E:$E,'Each Gender Events'!$A21,'Official Medal Table'!$B:$B,'Each Gender Events'!AG$1,'Official Medal Table'!$D:$D,'Each Gender Events'!AG$2)*'Medal values'!$B$1
+ COUNTIFS('Official Medal Table'!$F:$F,'Each Gender Events'!$A21,'Official Medal Table'!$B:$B,'Each Gender Events'!AG$1,'Official Medal Table'!$D:$D,'Each Gender Events'!AG$2)*'Medal values'!$B$2
+ COUNTIFS('Official Medal Table'!$G:$G,'Each Gender Events'!$A21,'Official Medal Table'!$B:$B,'Each Gender Events'!AG$1,'Official Medal Table'!$D:$D,'Each Gender Events'!AG$2)*'Medal values'!$B$3
+ COUNTIFS('Official Medal Table'!$E:$E,'Each Gender Events'!$A21,'Official Medal Table'!$B:$B,'Each Gender Events'!AG$1,'Official Medal Table'!$D:$D,"Mixed")*'Medal values'!$B$1/2
+ COUNTIFS('Official Medal Table'!$F:$F,'Each Gender Events'!$A21,'Official Medal Table'!$B:$B,'Each Gender Events'!AG$1,'Official Medal Table'!$D:$D,"Mixed")*'Medal values'!$B$2/2
+ COUNTIFS('Official Medal Table'!$G:$G,'Each Gender Events'!$A21,'Official Medal Table'!$B:$B,'Each Gender Events'!AG$1,'Official Medal Table'!$D:$D,"Mixed")*'Medal values'!$B$3/2</f>
        <v>0</v>
      </c>
      <c r="AH21">
        <f>COUNTIFS('Official Medal Table'!$E:$E,'Each Gender Events'!$A21,'Official Medal Table'!$B:$B,'Each Gender Events'!AH$1,'Official Medal Table'!$D:$D,'Each Gender Events'!AH$2)*'Medal values'!$B$1
+ COUNTIFS('Official Medal Table'!$F:$F,'Each Gender Events'!$A21,'Official Medal Table'!$B:$B,'Each Gender Events'!AH$1,'Official Medal Table'!$D:$D,'Each Gender Events'!AH$2)*'Medal values'!$B$2
+ COUNTIFS('Official Medal Table'!$G:$G,'Each Gender Events'!$A21,'Official Medal Table'!$B:$B,'Each Gender Events'!AH$1,'Official Medal Table'!$D:$D,'Each Gender Events'!AH$2)*'Medal values'!$B$3
+ COUNTIFS('Official Medal Table'!$E:$E,'Each Gender Events'!$A21,'Official Medal Table'!$B:$B,'Each Gender Events'!AH$1,'Official Medal Table'!$D:$D,"Mixed")*'Medal values'!$B$1/2
+ COUNTIFS('Official Medal Table'!$F:$F,'Each Gender Events'!$A21,'Official Medal Table'!$B:$B,'Each Gender Events'!AH$1,'Official Medal Table'!$D:$D,"Mixed")*'Medal values'!$B$2/2
+ COUNTIFS('Official Medal Table'!$G:$G,'Each Gender Events'!$A21,'Official Medal Table'!$B:$B,'Each Gender Events'!AH$1,'Official Medal Table'!$D:$D,"Mixed")*'Medal values'!$B$3/2</f>
        <v>3.0009999999999999</v>
      </c>
      <c r="AI21">
        <f>COUNTIFS('Official Medal Table'!$E:$E,'Each Gender Events'!$A21,'Official Medal Table'!$B:$B,'Each Gender Events'!AI$1,'Official Medal Table'!$D:$D,'Each Gender Events'!AI$2)*'Medal values'!$B$1
+ COUNTIFS('Official Medal Table'!$F:$F,'Each Gender Events'!$A21,'Official Medal Table'!$B:$B,'Each Gender Events'!AI$1,'Official Medal Table'!$D:$D,'Each Gender Events'!AI$2)*'Medal values'!$B$2
+ COUNTIFS('Official Medal Table'!$G:$G,'Each Gender Events'!$A21,'Official Medal Table'!$B:$B,'Each Gender Events'!AI$1,'Official Medal Table'!$D:$D,'Each Gender Events'!AI$2)*'Medal values'!$B$3
+ COUNTIFS('Official Medal Table'!$E:$E,'Each Gender Events'!$A21,'Official Medal Table'!$B:$B,'Each Gender Events'!AI$1,'Official Medal Table'!$D:$D,"Mixed")*'Medal values'!$B$1/2
+ COUNTIFS('Official Medal Table'!$F:$F,'Each Gender Events'!$A21,'Official Medal Table'!$B:$B,'Each Gender Events'!AI$1,'Official Medal Table'!$D:$D,"Mixed")*'Medal values'!$B$2/2
+ COUNTIFS('Official Medal Table'!$G:$G,'Each Gender Events'!$A21,'Official Medal Table'!$B:$B,'Each Gender Events'!AI$1,'Official Medal Table'!$D:$D,"Mixed")*'Medal values'!$B$3/2</f>
        <v>0</v>
      </c>
      <c r="AJ21">
        <f>COUNTIFS('Official Medal Table'!$E:$E,'Each Gender Events'!$A21,'Official Medal Table'!$B:$B,'Each Gender Events'!AJ$1,'Official Medal Table'!$D:$D,'Each Gender Events'!AJ$2)*'Medal values'!$B$1
+ COUNTIFS('Official Medal Table'!$F:$F,'Each Gender Events'!$A21,'Official Medal Table'!$B:$B,'Each Gender Events'!AJ$1,'Official Medal Table'!$D:$D,'Each Gender Events'!AJ$2)*'Medal values'!$B$2
+ COUNTIFS('Official Medal Table'!$G:$G,'Each Gender Events'!$A21,'Official Medal Table'!$B:$B,'Each Gender Events'!AJ$1,'Official Medal Table'!$D:$D,'Each Gender Events'!AJ$2)*'Medal values'!$B$3
+ COUNTIFS('Official Medal Table'!$E:$E,'Each Gender Events'!$A21,'Official Medal Table'!$B:$B,'Each Gender Events'!AJ$1,'Official Medal Table'!$D:$D,"Mixed")*'Medal values'!$B$1/2
+ COUNTIFS('Official Medal Table'!$F:$F,'Each Gender Events'!$A21,'Official Medal Table'!$B:$B,'Each Gender Events'!AJ$1,'Official Medal Table'!$D:$D,"Mixed")*'Medal values'!$B$2/2
+ COUNTIFS('Official Medal Table'!$G:$G,'Each Gender Events'!$A21,'Official Medal Table'!$B:$B,'Each Gender Events'!AJ$1,'Official Medal Table'!$D:$D,"Mixed")*'Medal values'!$B$3/2</f>
        <v>0</v>
      </c>
      <c r="AK21">
        <f>COUNTIFS('Official Medal Table'!$E:$E,'Each Gender Events'!$A21,'Official Medal Table'!$B:$B,'Each Gender Events'!AK$1,'Official Medal Table'!$D:$D,'Each Gender Events'!AK$2)*'Medal values'!$B$1
+ COUNTIFS('Official Medal Table'!$F:$F,'Each Gender Events'!$A21,'Official Medal Table'!$B:$B,'Each Gender Events'!AK$1,'Official Medal Table'!$D:$D,'Each Gender Events'!AK$2)*'Medal values'!$B$2
+ COUNTIFS('Official Medal Table'!$G:$G,'Each Gender Events'!$A21,'Official Medal Table'!$B:$B,'Each Gender Events'!AK$1,'Official Medal Table'!$D:$D,'Each Gender Events'!AK$2)*'Medal values'!$B$3
+ COUNTIFS('Official Medal Table'!$E:$E,'Each Gender Events'!$A21,'Official Medal Table'!$B:$B,'Each Gender Events'!AK$1,'Official Medal Table'!$D:$D,"Mixed")*'Medal values'!$B$1/2
+ COUNTIFS('Official Medal Table'!$F:$F,'Each Gender Events'!$A21,'Official Medal Table'!$B:$B,'Each Gender Events'!AK$1,'Official Medal Table'!$D:$D,"Mixed")*'Medal values'!$B$2/2
+ COUNTIFS('Official Medal Table'!$G:$G,'Each Gender Events'!$A21,'Official Medal Table'!$B:$B,'Each Gender Events'!AK$1,'Official Medal Table'!$D:$D,"Mixed")*'Medal values'!$B$3/2</f>
        <v>2.0000010000000001</v>
      </c>
      <c r="AL21">
        <f>COUNTIFS('Official Medal Table'!$E:$E,'Each Gender Events'!$A21,'Official Medal Table'!$B:$B,'Each Gender Events'!AL$1,'Official Medal Table'!$D:$D,'Each Gender Events'!AL$2)*'Medal values'!$B$1
+ COUNTIFS('Official Medal Table'!$F:$F,'Each Gender Events'!$A21,'Official Medal Table'!$B:$B,'Each Gender Events'!AL$1,'Official Medal Table'!$D:$D,'Each Gender Events'!AL$2)*'Medal values'!$B$2
+ COUNTIFS('Official Medal Table'!$G:$G,'Each Gender Events'!$A21,'Official Medal Table'!$B:$B,'Each Gender Events'!AL$1,'Official Medal Table'!$D:$D,'Each Gender Events'!AL$2)*'Medal values'!$B$3
+ COUNTIFS('Official Medal Table'!$E:$E,'Each Gender Events'!$A21,'Official Medal Table'!$B:$B,'Each Gender Events'!AL$1,'Official Medal Table'!$D:$D,"Mixed")*'Medal values'!$B$1/2
+ COUNTIFS('Official Medal Table'!$F:$F,'Each Gender Events'!$A21,'Official Medal Table'!$B:$B,'Each Gender Events'!AL$1,'Official Medal Table'!$D:$D,"Mixed")*'Medal values'!$B$2/2
+ COUNTIFS('Official Medal Table'!$G:$G,'Each Gender Events'!$A21,'Official Medal Table'!$B:$B,'Each Gender Events'!AL$1,'Official Medal Table'!$D:$D,"Mixed")*'Medal values'!$B$3/2</f>
        <v>0</v>
      </c>
      <c r="AM21">
        <f>COUNTIFS('Official Medal Table'!$E:$E,'Each Gender Events'!$A21,'Official Medal Table'!$B:$B,'Each Gender Events'!AM$1,'Official Medal Table'!$D:$D,'Each Gender Events'!AM$2)*'Medal values'!$B$1
+ COUNTIFS('Official Medal Table'!$F:$F,'Each Gender Events'!$A21,'Official Medal Table'!$B:$B,'Each Gender Events'!AM$1,'Official Medal Table'!$D:$D,'Each Gender Events'!AM$2)*'Medal values'!$B$2
+ COUNTIFS('Official Medal Table'!$G:$G,'Each Gender Events'!$A21,'Official Medal Table'!$B:$B,'Each Gender Events'!AM$1,'Official Medal Table'!$D:$D,'Each Gender Events'!AM$2)*'Medal values'!$B$3
+ COUNTIFS('Official Medal Table'!$E:$E,'Each Gender Events'!$A21,'Official Medal Table'!$B:$B,'Each Gender Events'!AM$1,'Official Medal Table'!$D:$D,"Mixed")*'Medal values'!$B$1/2
+ COUNTIFS('Official Medal Table'!$F:$F,'Each Gender Events'!$A21,'Official Medal Table'!$B:$B,'Each Gender Events'!AM$1,'Official Medal Table'!$D:$D,"Mixed")*'Medal values'!$B$2/2
+ COUNTIFS('Official Medal Table'!$G:$G,'Each Gender Events'!$A21,'Official Medal Table'!$B:$B,'Each Gender Events'!AM$1,'Official Medal Table'!$D:$D,"Mixed")*'Medal values'!$B$3/2</f>
        <v>5.0009999999999994</v>
      </c>
    </row>
    <row r="22" spans="1:39" x14ac:dyDescent="0.3">
      <c r="A22" t="str">
        <f>Countries!A20</f>
        <v>NZL</v>
      </c>
      <c r="B22">
        <f>COUNTIFS('Official Medal Table'!$E:$E,'Each Gender Events'!$A22,'Official Medal Table'!$B:$B,'Each Gender Events'!B$1,'Official Medal Table'!$D:$D,'Each Gender Events'!B$2)*'Medal values'!$B$1
+ COUNTIFS('Official Medal Table'!$F:$F,'Each Gender Events'!$A22,'Official Medal Table'!$B:$B,'Each Gender Events'!B$1,'Official Medal Table'!$D:$D,'Each Gender Events'!B$2)*'Medal values'!$B$2
+ COUNTIFS('Official Medal Table'!$G:$G,'Each Gender Events'!$A22,'Official Medal Table'!$B:$B,'Each Gender Events'!B$1,'Official Medal Table'!$D:$D,'Each Gender Events'!B$2)*'Medal values'!$B$3
+ COUNTIFS('Official Medal Table'!$E:$E,'Each Gender Events'!$A22,'Official Medal Table'!$B:$B,'Each Gender Events'!B$1,'Official Medal Table'!$D:$D,"Mixed")*'Medal values'!$B$1/2
+ COUNTIFS('Official Medal Table'!$F:$F,'Each Gender Events'!$A22,'Official Medal Table'!$B:$B,'Each Gender Events'!B$1,'Official Medal Table'!$D:$D,"Mixed")*'Medal values'!$B$2/2
+ COUNTIFS('Official Medal Table'!$G:$G,'Each Gender Events'!$A22,'Official Medal Table'!$B:$B,'Each Gender Events'!B$1,'Official Medal Table'!$D:$D,"Mixed")*'Medal values'!$B$3/2</f>
        <v>0</v>
      </c>
      <c r="C22">
        <f>COUNTIFS('Official Medal Table'!$E:$E,'Each Gender Events'!$A22,'Official Medal Table'!$B:$B,'Each Gender Events'!C$1,'Official Medal Table'!$D:$D,'Each Gender Events'!C$2)*'Medal values'!$B$1
+ COUNTIFS('Official Medal Table'!$F:$F,'Each Gender Events'!$A22,'Official Medal Table'!$B:$B,'Each Gender Events'!C$1,'Official Medal Table'!$D:$D,'Each Gender Events'!C$2)*'Medal values'!$B$2
+ COUNTIFS('Official Medal Table'!$G:$G,'Each Gender Events'!$A22,'Official Medal Table'!$B:$B,'Each Gender Events'!C$1,'Official Medal Table'!$D:$D,'Each Gender Events'!C$2)*'Medal values'!$B$3
+ COUNTIFS('Official Medal Table'!$E:$E,'Each Gender Events'!$A22,'Official Medal Table'!$B:$B,'Each Gender Events'!C$1,'Official Medal Table'!$D:$D,"Mixed")*'Medal values'!$B$1/2
+ COUNTIFS('Official Medal Table'!$F:$F,'Each Gender Events'!$A22,'Official Medal Table'!$B:$B,'Each Gender Events'!C$1,'Official Medal Table'!$D:$D,"Mixed")*'Medal values'!$B$2/2
+ COUNTIFS('Official Medal Table'!$G:$G,'Each Gender Events'!$A22,'Official Medal Table'!$B:$B,'Each Gender Events'!C$1,'Official Medal Table'!$D:$D,"Mixed")*'Medal values'!$B$3/2</f>
        <v>0</v>
      </c>
      <c r="D22">
        <f>COUNTIFS('Official Medal Table'!$E:$E,'Each Gender Events'!$A22,'Official Medal Table'!$B:$B,'Each Gender Events'!D$1,'Official Medal Table'!$D:$D,'Each Gender Events'!D$2)*'Medal values'!$B$1
+ COUNTIFS('Official Medal Table'!$F:$F,'Each Gender Events'!$A22,'Official Medal Table'!$B:$B,'Each Gender Events'!D$1,'Official Medal Table'!$D:$D,'Each Gender Events'!D$2)*'Medal values'!$B$2
+ COUNTIFS('Official Medal Table'!$G:$G,'Each Gender Events'!$A22,'Official Medal Table'!$B:$B,'Each Gender Events'!D$1,'Official Medal Table'!$D:$D,'Each Gender Events'!D$2)*'Medal values'!$B$3
+ COUNTIFS('Official Medal Table'!$E:$E,'Each Gender Events'!$A22,'Official Medal Table'!$B:$B,'Each Gender Events'!D$1,'Official Medal Table'!$D:$D,"Mixed")*'Medal values'!$B$1/2
+ COUNTIFS('Official Medal Table'!$F:$F,'Each Gender Events'!$A22,'Official Medal Table'!$B:$B,'Each Gender Events'!D$1,'Official Medal Table'!$D:$D,"Mixed")*'Medal values'!$B$2/2
+ COUNTIFS('Official Medal Table'!$G:$G,'Each Gender Events'!$A22,'Official Medal Table'!$B:$B,'Each Gender Events'!D$1,'Official Medal Table'!$D:$D,"Mixed")*'Medal values'!$B$3/2</f>
        <v>0</v>
      </c>
      <c r="E22">
        <f>COUNTIFS('Official Medal Table'!$E:$E,'Each Gender Events'!$A22,'Official Medal Table'!$B:$B,'Each Gender Events'!E$1,'Official Medal Table'!$D:$D,'Each Gender Events'!E$2)*'Medal values'!$B$1
+ COUNTIFS('Official Medal Table'!$F:$F,'Each Gender Events'!$A22,'Official Medal Table'!$B:$B,'Each Gender Events'!E$1,'Official Medal Table'!$D:$D,'Each Gender Events'!E$2)*'Medal values'!$B$2
+ COUNTIFS('Official Medal Table'!$G:$G,'Each Gender Events'!$A22,'Official Medal Table'!$B:$B,'Each Gender Events'!E$1,'Official Medal Table'!$D:$D,'Each Gender Events'!E$2)*'Medal values'!$B$3
+ COUNTIFS('Official Medal Table'!$E:$E,'Each Gender Events'!$A22,'Official Medal Table'!$B:$B,'Each Gender Events'!E$1,'Official Medal Table'!$D:$D,"Mixed")*'Medal values'!$B$1/2
+ COUNTIFS('Official Medal Table'!$F:$F,'Each Gender Events'!$A22,'Official Medal Table'!$B:$B,'Each Gender Events'!E$1,'Official Medal Table'!$D:$D,"Mixed")*'Medal values'!$B$2/2
+ COUNTIFS('Official Medal Table'!$G:$G,'Each Gender Events'!$A22,'Official Medal Table'!$B:$B,'Each Gender Events'!E$1,'Official Medal Table'!$D:$D,"Mixed")*'Medal values'!$B$3/2</f>
        <v>0</v>
      </c>
      <c r="F22">
        <f>COUNTIFS('Official Medal Table'!$E:$E,'Each Gender Events'!$A22,'Official Medal Table'!$B:$B,'Each Gender Events'!F$1,'Official Medal Table'!$D:$D,'Each Gender Events'!F$2)*'Medal values'!$B$1
+ COUNTIFS('Official Medal Table'!$F:$F,'Each Gender Events'!$A22,'Official Medal Table'!$B:$B,'Each Gender Events'!F$1,'Official Medal Table'!$D:$D,'Each Gender Events'!F$2)*'Medal values'!$B$2
+ COUNTIFS('Official Medal Table'!$G:$G,'Each Gender Events'!$A22,'Official Medal Table'!$B:$B,'Each Gender Events'!F$1,'Official Medal Table'!$D:$D,'Each Gender Events'!F$2)*'Medal values'!$B$3
+ COUNTIFS('Official Medal Table'!$E:$E,'Each Gender Events'!$A22,'Official Medal Table'!$B:$B,'Each Gender Events'!F$1,'Official Medal Table'!$D:$D,"Mixed")*'Medal values'!$B$1/2
+ COUNTIFS('Official Medal Table'!$F:$F,'Each Gender Events'!$A22,'Official Medal Table'!$B:$B,'Each Gender Events'!F$1,'Official Medal Table'!$D:$D,"Mixed")*'Medal values'!$B$2/2
+ COUNTIFS('Official Medal Table'!$G:$G,'Each Gender Events'!$A22,'Official Medal Table'!$B:$B,'Each Gender Events'!F$1,'Official Medal Table'!$D:$D,"Mixed")*'Medal values'!$B$3/2</f>
        <v>0</v>
      </c>
      <c r="G22">
        <f>COUNTIFS('Official Medal Table'!$E:$E,'Each Gender Events'!$A22,'Official Medal Table'!$B:$B,'Each Gender Events'!G$1,'Official Medal Table'!$D:$D,'Each Gender Events'!G$2)*'Medal values'!$B$1
+ COUNTIFS('Official Medal Table'!$F:$F,'Each Gender Events'!$A22,'Official Medal Table'!$B:$B,'Each Gender Events'!G$1,'Official Medal Table'!$D:$D,'Each Gender Events'!G$2)*'Medal values'!$B$2
+ COUNTIFS('Official Medal Table'!$G:$G,'Each Gender Events'!$A22,'Official Medal Table'!$B:$B,'Each Gender Events'!G$1,'Official Medal Table'!$D:$D,'Each Gender Events'!G$2)*'Medal values'!$B$3
+ COUNTIFS('Official Medal Table'!$E:$E,'Each Gender Events'!$A22,'Official Medal Table'!$B:$B,'Each Gender Events'!G$1,'Official Medal Table'!$D:$D,"Mixed")*'Medal values'!$B$1/2
+ COUNTIFS('Official Medal Table'!$F:$F,'Each Gender Events'!$A22,'Official Medal Table'!$B:$B,'Each Gender Events'!G$1,'Official Medal Table'!$D:$D,"Mixed")*'Medal values'!$B$2/2
+ COUNTIFS('Official Medal Table'!$G:$G,'Each Gender Events'!$A22,'Official Medal Table'!$B:$B,'Each Gender Events'!G$1,'Official Medal Table'!$D:$D,"Mixed")*'Medal values'!$B$3/2</f>
        <v>0</v>
      </c>
      <c r="H22">
        <f>COUNTIFS('Official Medal Table'!$E:$E,'Each Gender Events'!$A22,'Official Medal Table'!$B:$B,'Each Gender Events'!H$1,'Official Medal Table'!$D:$D,'Each Gender Events'!H$2)*'Medal values'!$B$1
+ COUNTIFS('Official Medal Table'!$F:$F,'Each Gender Events'!$A22,'Official Medal Table'!$B:$B,'Each Gender Events'!H$1,'Official Medal Table'!$D:$D,'Each Gender Events'!H$2)*'Medal values'!$B$2
+ COUNTIFS('Official Medal Table'!$G:$G,'Each Gender Events'!$A22,'Official Medal Table'!$B:$B,'Each Gender Events'!H$1,'Official Medal Table'!$D:$D,'Each Gender Events'!H$2)*'Medal values'!$B$3
+ COUNTIFS('Official Medal Table'!$E:$E,'Each Gender Events'!$A22,'Official Medal Table'!$B:$B,'Each Gender Events'!H$1,'Official Medal Table'!$D:$D,"Mixed")*'Medal values'!$B$1/2
+ COUNTIFS('Official Medal Table'!$F:$F,'Each Gender Events'!$A22,'Official Medal Table'!$B:$B,'Each Gender Events'!H$1,'Official Medal Table'!$D:$D,"Mixed")*'Medal values'!$B$2/2
+ COUNTIFS('Official Medal Table'!$G:$G,'Each Gender Events'!$A22,'Official Medal Table'!$B:$B,'Each Gender Events'!H$1,'Official Medal Table'!$D:$D,"Mixed")*'Medal values'!$B$3/2</f>
        <v>0</v>
      </c>
      <c r="I22">
        <f>COUNTIFS('Official Medal Table'!$E:$E,'Each Gender Events'!$A22,'Official Medal Table'!$B:$B,'Each Gender Events'!I$1,'Official Medal Table'!$D:$D,'Each Gender Events'!I$2)*'Medal values'!$B$1
+ COUNTIFS('Official Medal Table'!$F:$F,'Each Gender Events'!$A22,'Official Medal Table'!$B:$B,'Each Gender Events'!I$1,'Official Medal Table'!$D:$D,'Each Gender Events'!I$2)*'Medal values'!$B$2
+ COUNTIFS('Official Medal Table'!$G:$G,'Each Gender Events'!$A22,'Official Medal Table'!$B:$B,'Each Gender Events'!I$1,'Official Medal Table'!$D:$D,'Each Gender Events'!I$2)*'Medal values'!$B$3
+ COUNTIFS('Official Medal Table'!$E:$E,'Each Gender Events'!$A22,'Official Medal Table'!$B:$B,'Each Gender Events'!I$1,'Official Medal Table'!$D:$D,"Mixed")*'Medal values'!$B$1/2
+ COUNTIFS('Official Medal Table'!$F:$F,'Each Gender Events'!$A22,'Official Medal Table'!$B:$B,'Each Gender Events'!I$1,'Official Medal Table'!$D:$D,"Mixed")*'Medal values'!$B$2/2
+ COUNTIFS('Official Medal Table'!$G:$G,'Each Gender Events'!$A22,'Official Medal Table'!$B:$B,'Each Gender Events'!I$1,'Official Medal Table'!$D:$D,"Mixed")*'Medal values'!$B$3/2</f>
        <v>0</v>
      </c>
      <c r="J22">
        <f>COUNTIFS('Official Medal Table'!$E:$E,'Each Gender Events'!$A22,'Official Medal Table'!$B:$B,'Each Gender Events'!J$1,'Official Medal Table'!$D:$D,'Each Gender Events'!J$2)*'Medal values'!$B$1
+ COUNTIFS('Official Medal Table'!$F:$F,'Each Gender Events'!$A22,'Official Medal Table'!$B:$B,'Each Gender Events'!J$1,'Official Medal Table'!$D:$D,'Each Gender Events'!J$2)*'Medal values'!$B$2
+ COUNTIFS('Official Medal Table'!$G:$G,'Each Gender Events'!$A22,'Official Medal Table'!$B:$B,'Each Gender Events'!J$1,'Official Medal Table'!$D:$D,'Each Gender Events'!J$2)*'Medal values'!$B$3
+ COUNTIFS('Official Medal Table'!$E:$E,'Each Gender Events'!$A22,'Official Medal Table'!$B:$B,'Each Gender Events'!J$1,'Official Medal Table'!$D:$D,"Mixed")*'Medal values'!$B$1/2
+ COUNTIFS('Official Medal Table'!$F:$F,'Each Gender Events'!$A22,'Official Medal Table'!$B:$B,'Each Gender Events'!J$1,'Official Medal Table'!$D:$D,"Mixed")*'Medal values'!$B$2/2
+ COUNTIFS('Official Medal Table'!$G:$G,'Each Gender Events'!$A22,'Official Medal Table'!$B:$B,'Each Gender Events'!J$1,'Official Medal Table'!$D:$D,"Mixed")*'Medal values'!$B$3/2</f>
        <v>0</v>
      </c>
      <c r="K22">
        <f>COUNTIFS('Official Medal Table'!$E:$E,'Each Gender Events'!$A22,'Official Medal Table'!$B:$B,'Each Gender Events'!K$1,'Official Medal Table'!$D:$D,'Each Gender Events'!K$2)*'Medal values'!$B$1
+ COUNTIFS('Official Medal Table'!$F:$F,'Each Gender Events'!$A22,'Official Medal Table'!$B:$B,'Each Gender Events'!K$1,'Official Medal Table'!$D:$D,'Each Gender Events'!K$2)*'Medal values'!$B$2
+ COUNTIFS('Official Medal Table'!$G:$G,'Each Gender Events'!$A22,'Official Medal Table'!$B:$B,'Each Gender Events'!K$1,'Official Medal Table'!$D:$D,'Each Gender Events'!K$2)*'Medal values'!$B$3
+ COUNTIFS('Official Medal Table'!$E:$E,'Each Gender Events'!$A22,'Official Medal Table'!$B:$B,'Each Gender Events'!K$1,'Official Medal Table'!$D:$D,"Mixed")*'Medal values'!$B$1/2
+ COUNTIFS('Official Medal Table'!$F:$F,'Each Gender Events'!$A22,'Official Medal Table'!$B:$B,'Each Gender Events'!K$1,'Official Medal Table'!$D:$D,"Mixed")*'Medal values'!$B$2/2
+ COUNTIFS('Official Medal Table'!$G:$G,'Each Gender Events'!$A22,'Official Medal Table'!$B:$B,'Each Gender Events'!K$1,'Official Medal Table'!$D:$D,"Mixed")*'Medal values'!$B$3/2</f>
        <v>0</v>
      </c>
      <c r="L22">
        <f>COUNTIFS('Official Medal Table'!$E:$E,'Each Gender Events'!$A22,'Official Medal Table'!$B:$B,'Each Gender Events'!L$1,'Official Medal Table'!$D:$D,'Each Gender Events'!L$2)*'Medal values'!$B$1
+ COUNTIFS('Official Medal Table'!$F:$F,'Each Gender Events'!$A22,'Official Medal Table'!$B:$B,'Each Gender Events'!L$1,'Official Medal Table'!$D:$D,'Each Gender Events'!L$2)*'Medal values'!$B$2
+ COUNTIFS('Official Medal Table'!$G:$G,'Each Gender Events'!$A22,'Official Medal Table'!$B:$B,'Each Gender Events'!L$1,'Official Medal Table'!$D:$D,'Each Gender Events'!L$2)*'Medal values'!$B$3
+ COUNTIFS('Official Medal Table'!$E:$E,'Each Gender Events'!$A22,'Official Medal Table'!$B:$B,'Each Gender Events'!L$1,'Official Medal Table'!$D:$D,"Mixed")*'Medal values'!$B$1/2
+ COUNTIFS('Official Medal Table'!$F:$F,'Each Gender Events'!$A22,'Official Medal Table'!$B:$B,'Each Gender Events'!L$1,'Official Medal Table'!$D:$D,"Mixed")*'Medal values'!$B$2/2
+ COUNTIFS('Official Medal Table'!$G:$G,'Each Gender Events'!$A22,'Official Medal Table'!$B:$B,'Each Gender Events'!L$1,'Official Medal Table'!$D:$D,"Mixed")*'Medal values'!$B$3/2</f>
        <v>0</v>
      </c>
      <c r="M22">
        <f>COUNTIFS('Official Medal Table'!$E:$E,'Each Gender Events'!$A22,'Official Medal Table'!$B:$B,'Each Gender Events'!M$1,'Official Medal Table'!$D:$D,'Each Gender Events'!M$2)*'Medal values'!$B$1
+ COUNTIFS('Official Medal Table'!$F:$F,'Each Gender Events'!$A22,'Official Medal Table'!$B:$B,'Each Gender Events'!M$1,'Official Medal Table'!$D:$D,'Each Gender Events'!M$2)*'Medal values'!$B$2
+ COUNTIFS('Official Medal Table'!$G:$G,'Each Gender Events'!$A22,'Official Medal Table'!$B:$B,'Each Gender Events'!M$1,'Official Medal Table'!$D:$D,'Each Gender Events'!M$2)*'Medal values'!$B$3
+ COUNTIFS('Official Medal Table'!$E:$E,'Each Gender Events'!$A22,'Official Medal Table'!$B:$B,'Each Gender Events'!M$1,'Official Medal Table'!$D:$D,"Mixed")*'Medal values'!$B$1/2
+ COUNTIFS('Official Medal Table'!$F:$F,'Each Gender Events'!$A22,'Official Medal Table'!$B:$B,'Each Gender Events'!M$1,'Official Medal Table'!$D:$D,"Mixed")*'Medal values'!$B$2/2
+ COUNTIFS('Official Medal Table'!$G:$G,'Each Gender Events'!$A22,'Official Medal Table'!$B:$B,'Each Gender Events'!M$1,'Official Medal Table'!$D:$D,"Mixed")*'Medal values'!$B$3/2</f>
        <v>0</v>
      </c>
      <c r="N22">
        <f>COUNTIFS('Official Medal Table'!$E:$E,'Each Gender Events'!$A22,'Official Medal Table'!$B:$B,'Each Gender Events'!N$1,'Official Medal Table'!$D:$D,'Each Gender Events'!N$2)*'Medal values'!$B$1
+ COUNTIFS('Official Medal Table'!$F:$F,'Each Gender Events'!$A22,'Official Medal Table'!$B:$B,'Each Gender Events'!N$1,'Official Medal Table'!$D:$D,'Each Gender Events'!N$2)*'Medal values'!$B$2
+ COUNTIFS('Official Medal Table'!$G:$G,'Each Gender Events'!$A22,'Official Medal Table'!$B:$B,'Each Gender Events'!N$1,'Official Medal Table'!$D:$D,'Each Gender Events'!N$2)*'Medal values'!$B$3
+ COUNTIFS('Official Medal Table'!$E:$E,'Each Gender Events'!$A22,'Official Medal Table'!$B:$B,'Each Gender Events'!N$1,'Official Medal Table'!$D:$D,"Mixed")*'Medal values'!$B$1/2
+ COUNTIFS('Official Medal Table'!$F:$F,'Each Gender Events'!$A22,'Official Medal Table'!$B:$B,'Each Gender Events'!N$1,'Official Medal Table'!$D:$D,"Mixed")*'Medal values'!$B$2/2
+ COUNTIFS('Official Medal Table'!$G:$G,'Each Gender Events'!$A22,'Official Medal Table'!$B:$B,'Each Gender Events'!N$1,'Official Medal Table'!$D:$D,"Mixed")*'Medal values'!$B$3/2</f>
        <v>0</v>
      </c>
      <c r="O22">
        <f>COUNTIFS('Official Medal Table'!$E:$E,'Each Gender Events'!$A22,'Official Medal Table'!$B:$B,'Each Gender Events'!O$1,'Official Medal Table'!$D:$D,'Each Gender Events'!O$2)*'Medal values'!$B$1
+ COUNTIFS('Official Medal Table'!$F:$F,'Each Gender Events'!$A22,'Official Medal Table'!$B:$B,'Each Gender Events'!O$1,'Official Medal Table'!$D:$D,'Each Gender Events'!O$2)*'Medal values'!$B$2
+ COUNTIFS('Official Medal Table'!$G:$G,'Each Gender Events'!$A22,'Official Medal Table'!$B:$B,'Each Gender Events'!O$1,'Official Medal Table'!$D:$D,'Each Gender Events'!O$2)*'Medal values'!$B$3
+ COUNTIFS('Official Medal Table'!$E:$E,'Each Gender Events'!$A22,'Official Medal Table'!$B:$B,'Each Gender Events'!O$1,'Official Medal Table'!$D:$D,"Mixed")*'Medal values'!$B$1/2
+ COUNTIFS('Official Medal Table'!$F:$F,'Each Gender Events'!$A22,'Official Medal Table'!$B:$B,'Each Gender Events'!O$1,'Official Medal Table'!$D:$D,"Mixed")*'Medal values'!$B$2/2
+ COUNTIFS('Official Medal Table'!$G:$G,'Each Gender Events'!$A22,'Official Medal Table'!$B:$B,'Each Gender Events'!O$1,'Official Medal Table'!$D:$D,"Mixed")*'Medal values'!$B$3/2</f>
        <v>0</v>
      </c>
      <c r="P22">
        <f>COUNTIFS('Official Medal Table'!$E:$E,'Each Gender Events'!$A22,'Official Medal Table'!$B:$B,'Each Gender Events'!P$1,'Official Medal Table'!$D:$D,'Each Gender Events'!P$2)*'Medal values'!$B$1
+ COUNTIFS('Official Medal Table'!$F:$F,'Each Gender Events'!$A22,'Official Medal Table'!$B:$B,'Each Gender Events'!P$1,'Official Medal Table'!$D:$D,'Each Gender Events'!P$2)*'Medal values'!$B$2
+ COUNTIFS('Official Medal Table'!$G:$G,'Each Gender Events'!$A22,'Official Medal Table'!$B:$B,'Each Gender Events'!P$1,'Official Medal Table'!$D:$D,'Each Gender Events'!P$2)*'Medal values'!$B$3
+ COUNTIFS('Official Medal Table'!$E:$E,'Each Gender Events'!$A22,'Official Medal Table'!$B:$B,'Each Gender Events'!P$1,'Official Medal Table'!$D:$D,"Mixed")*'Medal values'!$B$1/2
+ COUNTIFS('Official Medal Table'!$F:$F,'Each Gender Events'!$A22,'Official Medal Table'!$B:$B,'Each Gender Events'!P$1,'Official Medal Table'!$D:$D,"Mixed")*'Medal values'!$B$2/2
+ COUNTIFS('Official Medal Table'!$G:$G,'Each Gender Events'!$A22,'Official Medal Table'!$B:$B,'Each Gender Events'!P$1,'Official Medal Table'!$D:$D,"Mixed")*'Medal values'!$B$3/2</f>
        <v>0</v>
      </c>
      <c r="Q22">
        <f>COUNTIFS('Official Medal Table'!$E:$E,'Each Gender Events'!$A22,'Official Medal Table'!$B:$B,'Each Gender Events'!Q$1,'Official Medal Table'!$D:$D,'Each Gender Events'!Q$2)*'Medal values'!$B$1
+ COUNTIFS('Official Medal Table'!$F:$F,'Each Gender Events'!$A22,'Official Medal Table'!$B:$B,'Each Gender Events'!Q$1,'Official Medal Table'!$D:$D,'Each Gender Events'!Q$2)*'Medal values'!$B$2
+ COUNTIFS('Official Medal Table'!$G:$G,'Each Gender Events'!$A22,'Official Medal Table'!$B:$B,'Each Gender Events'!Q$1,'Official Medal Table'!$D:$D,'Each Gender Events'!Q$2)*'Medal values'!$B$3
+ COUNTIFS('Official Medal Table'!$E:$E,'Each Gender Events'!$A22,'Official Medal Table'!$B:$B,'Each Gender Events'!Q$1,'Official Medal Table'!$D:$D,"Mixed")*'Medal values'!$B$1/2
+ COUNTIFS('Official Medal Table'!$F:$F,'Each Gender Events'!$A22,'Official Medal Table'!$B:$B,'Each Gender Events'!Q$1,'Official Medal Table'!$D:$D,"Mixed")*'Medal values'!$B$2/2
+ COUNTIFS('Official Medal Table'!$G:$G,'Each Gender Events'!$A22,'Official Medal Table'!$B:$B,'Each Gender Events'!Q$1,'Official Medal Table'!$D:$D,"Mixed")*'Medal values'!$B$3/2</f>
        <v>0</v>
      </c>
      <c r="R22">
        <f>COUNTIFS('Official Medal Table'!$E:$E,'Each Gender Events'!$A22,'Official Medal Table'!$B:$B,'Each Gender Events'!R$1,'Official Medal Table'!$D:$D,'Each Gender Events'!R$2)*'Medal values'!$B$1
+ COUNTIFS('Official Medal Table'!$F:$F,'Each Gender Events'!$A22,'Official Medal Table'!$B:$B,'Each Gender Events'!R$1,'Official Medal Table'!$D:$D,'Each Gender Events'!R$2)*'Medal values'!$B$2
+ COUNTIFS('Official Medal Table'!$G:$G,'Each Gender Events'!$A22,'Official Medal Table'!$B:$B,'Each Gender Events'!R$1,'Official Medal Table'!$D:$D,'Each Gender Events'!R$2)*'Medal values'!$B$3
+ COUNTIFS('Official Medal Table'!$E:$E,'Each Gender Events'!$A22,'Official Medal Table'!$B:$B,'Each Gender Events'!R$1,'Official Medal Table'!$D:$D,"Mixed")*'Medal values'!$B$1/2
+ COUNTIFS('Official Medal Table'!$F:$F,'Each Gender Events'!$A22,'Official Medal Table'!$B:$B,'Each Gender Events'!R$1,'Official Medal Table'!$D:$D,"Mixed")*'Medal values'!$B$2/2
+ COUNTIFS('Official Medal Table'!$G:$G,'Each Gender Events'!$A22,'Official Medal Table'!$B:$B,'Each Gender Events'!R$1,'Official Medal Table'!$D:$D,"Mixed")*'Medal values'!$B$3/2</f>
        <v>3.0009999999999999</v>
      </c>
      <c r="S22">
        <f>COUNTIFS('Official Medal Table'!$E:$E,'Each Gender Events'!$A22,'Official Medal Table'!$B:$B,'Each Gender Events'!S$1,'Official Medal Table'!$D:$D,'Each Gender Events'!S$2)*'Medal values'!$B$1
+ COUNTIFS('Official Medal Table'!$F:$F,'Each Gender Events'!$A22,'Official Medal Table'!$B:$B,'Each Gender Events'!S$1,'Official Medal Table'!$D:$D,'Each Gender Events'!S$2)*'Medal values'!$B$2
+ COUNTIFS('Official Medal Table'!$G:$G,'Each Gender Events'!$A22,'Official Medal Table'!$B:$B,'Each Gender Events'!S$1,'Official Medal Table'!$D:$D,'Each Gender Events'!S$2)*'Medal values'!$B$3
+ COUNTIFS('Official Medal Table'!$E:$E,'Each Gender Events'!$A22,'Official Medal Table'!$B:$B,'Each Gender Events'!S$1,'Official Medal Table'!$D:$D,"Mixed")*'Medal values'!$B$1/2
+ COUNTIFS('Official Medal Table'!$F:$F,'Each Gender Events'!$A22,'Official Medal Table'!$B:$B,'Each Gender Events'!S$1,'Official Medal Table'!$D:$D,"Mixed")*'Medal values'!$B$2/2
+ COUNTIFS('Official Medal Table'!$G:$G,'Each Gender Events'!$A22,'Official Medal Table'!$B:$B,'Each Gender Events'!S$1,'Official Medal Table'!$D:$D,"Mixed")*'Medal values'!$B$3/2</f>
        <v>0</v>
      </c>
      <c r="T22">
        <f>COUNTIFS('Official Medal Table'!$E:$E,'Each Gender Events'!$A22,'Official Medal Table'!$B:$B,'Each Gender Events'!T$1,'Official Medal Table'!$D:$D,'Each Gender Events'!T$2)*'Medal values'!$B$1
+ COUNTIFS('Official Medal Table'!$F:$F,'Each Gender Events'!$A22,'Official Medal Table'!$B:$B,'Each Gender Events'!T$1,'Official Medal Table'!$D:$D,'Each Gender Events'!T$2)*'Medal values'!$B$2
+ COUNTIFS('Official Medal Table'!$G:$G,'Each Gender Events'!$A22,'Official Medal Table'!$B:$B,'Each Gender Events'!T$1,'Official Medal Table'!$D:$D,'Each Gender Events'!T$2)*'Medal values'!$B$3
+ COUNTIFS('Official Medal Table'!$E:$E,'Each Gender Events'!$A22,'Official Medal Table'!$B:$B,'Each Gender Events'!T$1,'Official Medal Table'!$D:$D,"Mixed")*'Medal values'!$B$1/2
+ COUNTIFS('Official Medal Table'!$F:$F,'Each Gender Events'!$A22,'Official Medal Table'!$B:$B,'Each Gender Events'!T$1,'Official Medal Table'!$D:$D,"Mixed")*'Medal values'!$B$2/2
+ COUNTIFS('Official Medal Table'!$G:$G,'Each Gender Events'!$A22,'Official Medal Table'!$B:$B,'Each Gender Events'!T$1,'Official Medal Table'!$D:$D,"Mixed")*'Medal values'!$B$3/2</f>
        <v>0</v>
      </c>
      <c r="U22">
        <f>COUNTIFS('Official Medal Table'!$E:$E,'Each Gender Events'!$A22,'Official Medal Table'!$B:$B,'Each Gender Events'!U$1,'Official Medal Table'!$D:$D,'Each Gender Events'!U$2)*'Medal values'!$B$1
+ COUNTIFS('Official Medal Table'!$F:$F,'Each Gender Events'!$A22,'Official Medal Table'!$B:$B,'Each Gender Events'!U$1,'Official Medal Table'!$D:$D,'Each Gender Events'!U$2)*'Medal values'!$B$2
+ COUNTIFS('Official Medal Table'!$G:$G,'Each Gender Events'!$A22,'Official Medal Table'!$B:$B,'Each Gender Events'!U$1,'Official Medal Table'!$D:$D,'Each Gender Events'!U$2)*'Medal values'!$B$3
+ COUNTIFS('Official Medal Table'!$E:$E,'Each Gender Events'!$A22,'Official Medal Table'!$B:$B,'Each Gender Events'!U$1,'Official Medal Table'!$D:$D,"Mixed")*'Medal values'!$B$1/2
+ COUNTIFS('Official Medal Table'!$F:$F,'Each Gender Events'!$A22,'Official Medal Table'!$B:$B,'Each Gender Events'!U$1,'Official Medal Table'!$D:$D,"Mixed")*'Medal values'!$B$2/2
+ COUNTIFS('Official Medal Table'!$G:$G,'Each Gender Events'!$A22,'Official Medal Table'!$B:$B,'Each Gender Events'!U$1,'Official Medal Table'!$D:$D,"Mixed")*'Medal values'!$B$3/2</f>
        <v>0</v>
      </c>
      <c r="V22">
        <f>COUNTIFS('Official Medal Table'!$E:$E,'Each Gender Events'!$A22,'Official Medal Table'!$B:$B,'Each Gender Events'!V$1,'Official Medal Table'!$D:$D,'Each Gender Events'!V$2)*'Medal values'!$B$1
+ COUNTIFS('Official Medal Table'!$F:$F,'Each Gender Events'!$A22,'Official Medal Table'!$B:$B,'Each Gender Events'!V$1,'Official Medal Table'!$D:$D,'Each Gender Events'!V$2)*'Medal values'!$B$2
+ COUNTIFS('Official Medal Table'!$G:$G,'Each Gender Events'!$A22,'Official Medal Table'!$B:$B,'Each Gender Events'!V$1,'Official Medal Table'!$D:$D,'Each Gender Events'!V$2)*'Medal values'!$B$3
+ COUNTIFS('Official Medal Table'!$E:$E,'Each Gender Events'!$A22,'Official Medal Table'!$B:$B,'Each Gender Events'!V$1,'Official Medal Table'!$D:$D,"Mixed")*'Medal values'!$B$1/2
+ COUNTIFS('Official Medal Table'!$F:$F,'Each Gender Events'!$A22,'Official Medal Table'!$B:$B,'Each Gender Events'!V$1,'Official Medal Table'!$D:$D,"Mixed")*'Medal values'!$B$2/2
+ COUNTIFS('Official Medal Table'!$G:$G,'Each Gender Events'!$A22,'Official Medal Table'!$B:$B,'Each Gender Events'!V$1,'Official Medal Table'!$D:$D,"Mixed")*'Medal values'!$B$3/2</f>
        <v>0</v>
      </c>
      <c r="W22">
        <f>COUNTIFS('Official Medal Table'!$E:$E,'Each Gender Events'!$A22,'Official Medal Table'!$B:$B,'Each Gender Events'!W$1,'Official Medal Table'!$D:$D,'Each Gender Events'!W$2)*'Medal values'!$B$1
+ COUNTIFS('Official Medal Table'!$F:$F,'Each Gender Events'!$A22,'Official Medal Table'!$B:$B,'Each Gender Events'!W$1,'Official Medal Table'!$D:$D,'Each Gender Events'!W$2)*'Medal values'!$B$2
+ COUNTIFS('Official Medal Table'!$G:$G,'Each Gender Events'!$A22,'Official Medal Table'!$B:$B,'Each Gender Events'!W$1,'Official Medal Table'!$D:$D,'Each Gender Events'!W$2)*'Medal values'!$B$3
+ COUNTIFS('Official Medal Table'!$E:$E,'Each Gender Events'!$A22,'Official Medal Table'!$B:$B,'Each Gender Events'!W$1,'Official Medal Table'!$D:$D,"Mixed")*'Medal values'!$B$1/2
+ COUNTIFS('Official Medal Table'!$F:$F,'Each Gender Events'!$A22,'Official Medal Table'!$B:$B,'Each Gender Events'!W$1,'Official Medal Table'!$D:$D,"Mixed")*'Medal values'!$B$2/2
+ COUNTIFS('Official Medal Table'!$G:$G,'Each Gender Events'!$A22,'Official Medal Table'!$B:$B,'Each Gender Events'!W$1,'Official Medal Table'!$D:$D,"Mixed")*'Medal values'!$B$3/2</f>
        <v>0</v>
      </c>
      <c r="X22">
        <f>COUNTIFS('Official Medal Table'!$E:$E,'Each Gender Events'!$A22,'Official Medal Table'!$B:$B,'Each Gender Events'!X$1,'Official Medal Table'!$D:$D,'Each Gender Events'!X$2)*'Medal values'!$B$1
+ COUNTIFS('Official Medal Table'!$F:$F,'Each Gender Events'!$A22,'Official Medal Table'!$B:$B,'Each Gender Events'!X$1,'Official Medal Table'!$D:$D,'Each Gender Events'!X$2)*'Medal values'!$B$2
+ COUNTIFS('Official Medal Table'!$G:$G,'Each Gender Events'!$A22,'Official Medal Table'!$B:$B,'Each Gender Events'!X$1,'Official Medal Table'!$D:$D,'Each Gender Events'!X$2)*'Medal values'!$B$3
+ COUNTIFS('Official Medal Table'!$E:$E,'Each Gender Events'!$A22,'Official Medal Table'!$B:$B,'Each Gender Events'!X$1,'Official Medal Table'!$D:$D,"Mixed")*'Medal values'!$B$1/2
+ COUNTIFS('Official Medal Table'!$F:$F,'Each Gender Events'!$A22,'Official Medal Table'!$B:$B,'Each Gender Events'!X$1,'Official Medal Table'!$D:$D,"Mixed")*'Medal values'!$B$2/2
+ COUNTIFS('Official Medal Table'!$G:$G,'Each Gender Events'!$A22,'Official Medal Table'!$B:$B,'Each Gender Events'!X$1,'Official Medal Table'!$D:$D,"Mixed")*'Medal values'!$B$3/2</f>
        <v>0</v>
      </c>
      <c r="Y22">
        <f>COUNTIFS('Official Medal Table'!$E:$E,'Each Gender Events'!$A22,'Official Medal Table'!$B:$B,'Each Gender Events'!Y$1,'Official Medal Table'!$D:$D,'Each Gender Events'!Y$2)*'Medal values'!$B$1
+ COUNTIFS('Official Medal Table'!$F:$F,'Each Gender Events'!$A22,'Official Medal Table'!$B:$B,'Each Gender Events'!Y$1,'Official Medal Table'!$D:$D,'Each Gender Events'!Y$2)*'Medal values'!$B$2
+ COUNTIFS('Official Medal Table'!$G:$G,'Each Gender Events'!$A22,'Official Medal Table'!$B:$B,'Each Gender Events'!Y$1,'Official Medal Table'!$D:$D,'Each Gender Events'!Y$2)*'Medal values'!$B$3
+ COUNTIFS('Official Medal Table'!$E:$E,'Each Gender Events'!$A22,'Official Medal Table'!$B:$B,'Each Gender Events'!Y$1,'Official Medal Table'!$D:$D,"Mixed")*'Medal values'!$B$1/2
+ COUNTIFS('Official Medal Table'!$F:$F,'Each Gender Events'!$A22,'Official Medal Table'!$B:$B,'Each Gender Events'!Y$1,'Official Medal Table'!$D:$D,"Mixed")*'Medal values'!$B$2/2
+ COUNTIFS('Official Medal Table'!$G:$G,'Each Gender Events'!$A22,'Official Medal Table'!$B:$B,'Each Gender Events'!Y$1,'Official Medal Table'!$D:$D,"Mixed")*'Medal values'!$B$3/2</f>
        <v>0</v>
      </c>
      <c r="Z22">
        <f>COUNTIFS('Official Medal Table'!$E:$E,'Each Gender Events'!$A22,'Official Medal Table'!$B:$B,'Each Gender Events'!Z$1,'Official Medal Table'!$D:$D,'Each Gender Events'!Z$2)*'Medal values'!$B$1
+ COUNTIFS('Official Medal Table'!$F:$F,'Each Gender Events'!$A22,'Official Medal Table'!$B:$B,'Each Gender Events'!Z$1,'Official Medal Table'!$D:$D,'Each Gender Events'!Z$2)*'Medal values'!$B$2
+ COUNTIFS('Official Medal Table'!$G:$G,'Each Gender Events'!$A22,'Official Medal Table'!$B:$B,'Each Gender Events'!Z$1,'Official Medal Table'!$D:$D,'Each Gender Events'!Z$2)*'Medal values'!$B$3
+ COUNTIFS('Official Medal Table'!$E:$E,'Each Gender Events'!$A22,'Official Medal Table'!$B:$B,'Each Gender Events'!Z$1,'Official Medal Table'!$D:$D,"Mixed")*'Medal values'!$B$1/2
+ COUNTIFS('Official Medal Table'!$F:$F,'Each Gender Events'!$A22,'Official Medal Table'!$B:$B,'Each Gender Events'!Z$1,'Official Medal Table'!$D:$D,"Mixed")*'Medal values'!$B$2/2
+ COUNTIFS('Official Medal Table'!$G:$G,'Each Gender Events'!$A22,'Official Medal Table'!$B:$B,'Each Gender Events'!Z$1,'Official Medal Table'!$D:$D,"Mixed")*'Medal values'!$B$3/2</f>
        <v>0</v>
      </c>
      <c r="AA22">
        <f>COUNTIFS('Official Medal Table'!$E:$E,'Each Gender Events'!$A22,'Official Medal Table'!$B:$B,'Each Gender Events'!AA$1,'Official Medal Table'!$D:$D,'Each Gender Events'!AA$2)*'Medal values'!$B$1
+ COUNTIFS('Official Medal Table'!$F:$F,'Each Gender Events'!$A22,'Official Medal Table'!$B:$B,'Each Gender Events'!AA$1,'Official Medal Table'!$D:$D,'Each Gender Events'!AA$2)*'Medal values'!$B$2
+ COUNTIFS('Official Medal Table'!$G:$G,'Each Gender Events'!$A22,'Official Medal Table'!$B:$B,'Each Gender Events'!AA$1,'Official Medal Table'!$D:$D,'Each Gender Events'!AA$2)*'Medal values'!$B$3
+ COUNTIFS('Official Medal Table'!$E:$E,'Each Gender Events'!$A22,'Official Medal Table'!$B:$B,'Each Gender Events'!AA$1,'Official Medal Table'!$D:$D,"Mixed")*'Medal values'!$B$1/2
+ COUNTIFS('Official Medal Table'!$F:$F,'Each Gender Events'!$A22,'Official Medal Table'!$B:$B,'Each Gender Events'!AA$1,'Official Medal Table'!$D:$D,"Mixed")*'Medal values'!$B$2/2
+ COUNTIFS('Official Medal Table'!$G:$G,'Each Gender Events'!$A22,'Official Medal Table'!$B:$B,'Each Gender Events'!AA$1,'Official Medal Table'!$D:$D,"Mixed")*'Medal values'!$B$3/2</f>
        <v>0</v>
      </c>
      <c r="AB22">
        <f>COUNTIFS('Official Medal Table'!$E:$E,'Each Gender Events'!$A22,'Official Medal Table'!$B:$B,'Each Gender Events'!AB$1,'Official Medal Table'!$D:$D,'Each Gender Events'!AB$2)*'Medal values'!$B$1
+ COUNTIFS('Official Medal Table'!$F:$F,'Each Gender Events'!$A22,'Official Medal Table'!$B:$B,'Each Gender Events'!AB$1,'Official Medal Table'!$D:$D,'Each Gender Events'!AB$2)*'Medal values'!$B$2
+ COUNTIFS('Official Medal Table'!$G:$G,'Each Gender Events'!$A22,'Official Medal Table'!$B:$B,'Each Gender Events'!AB$1,'Official Medal Table'!$D:$D,'Each Gender Events'!AB$2)*'Medal values'!$B$3
+ COUNTIFS('Official Medal Table'!$E:$E,'Each Gender Events'!$A22,'Official Medal Table'!$B:$B,'Each Gender Events'!AB$1,'Official Medal Table'!$D:$D,"Mixed")*'Medal values'!$B$1/2
+ COUNTIFS('Official Medal Table'!$F:$F,'Each Gender Events'!$A22,'Official Medal Table'!$B:$B,'Each Gender Events'!AB$1,'Official Medal Table'!$D:$D,"Mixed")*'Medal values'!$B$2/2
+ COUNTIFS('Official Medal Table'!$G:$G,'Each Gender Events'!$A22,'Official Medal Table'!$B:$B,'Each Gender Events'!AB$1,'Official Medal Table'!$D:$D,"Mixed")*'Medal values'!$B$3/2</f>
        <v>0</v>
      </c>
      <c r="AC22">
        <f>COUNTIFS('Official Medal Table'!$E:$E,'Each Gender Events'!$A22,'Official Medal Table'!$B:$B,'Each Gender Events'!AC$1,'Official Medal Table'!$D:$D,'Each Gender Events'!AC$2)*'Medal values'!$B$1
+ COUNTIFS('Official Medal Table'!$F:$F,'Each Gender Events'!$A22,'Official Medal Table'!$B:$B,'Each Gender Events'!AC$1,'Official Medal Table'!$D:$D,'Each Gender Events'!AC$2)*'Medal values'!$B$2
+ COUNTIFS('Official Medal Table'!$G:$G,'Each Gender Events'!$A22,'Official Medal Table'!$B:$B,'Each Gender Events'!AC$1,'Official Medal Table'!$D:$D,'Each Gender Events'!AC$2)*'Medal values'!$B$3
+ COUNTIFS('Official Medal Table'!$E:$E,'Each Gender Events'!$A22,'Official Medal Table'!$B:$B,'Each Gender Events'!AC$1,'Official Medal Table'!$D:$D,"Mixed")*'Medal values'!$B$1/2
+ COUNTIFS('Official Medal Table'!$F:$F,'Each Gender Events'!$A22,'Official Medal Table'!$B:$B,'Each Gender Events'!AC$1,'Official Medal Table'!$D:$D,"Mixed")*'Medal values'!$B$2/2
+ COUNTIFS('Official Medal Table'!$G:$G,'Each Gender Events'!$A22,'Official Medal Table'!$B:$B,'Each Gender Events'!AC$1,'Official Medal Table'!$D:$D,"Mixed")*'Medal values'!$B$3/2</f>
        <v>0</v>
      </c>
      <c r="AD22">
        <f>COUNTIFS('Official Medal Table'!$E:$E,'Each Gender Events'!$A22,'Official Medal Table'!$B:$B,'Each Gender Events'!AD$1,'Official Medal Table'!$D:$D,'Each Gender Events'!AD$2)*'Medal values'!$B$1
+ COUNTIFS('Official Medal Table'!$F:$F,'Each Gender Events'!$A22,'Official Medal Table'!$B:$B,'Each Gender Events'!AD$1,'Official Medal Table'!$D:$D,'Each Gender Events'!AD$2)*'Medal values'!$B$2
+ COUNTIFS('Official Medal Table'!$G:$G,'Each Gender Events'!$A22,'Official Medal Table'!$B:$B,'Each Gender Events'!AD$1,'Official Medal Table'!$D:$D,'Each Gender Events'!AD$2)*'Medal values'!$B$3
+ COUNTIFS('Official Medal Table'!$E:$E,'Each Gender Events'!$A22,'Official Medal Table'!$B:$B,'Each Gender Events'!AD$1,'Official Medal Table'!$D:$D,"Mixed")*'Medal values'!$B$1/2
+ COUNTIFS('Official Medal Table'!$F:$F,'Each Gender Events'!$A22,'Official Medal Table'!$B:$B,'Each Gender Events'!AD$1,'Official Medal Table'!$D:$D,"Mixed")*'Medal values'!$B$2/2
+ COUNTIFS('Official Medal Table'!$G:$G,'Each Gender Events'!$A22,'Official Medal Table'!$B:$B,'Each Gender Events'!AD$1,'Official Medal Table'!$D:$D,"Mixed")*'Medal values'!$B$3/2</f>
        <v>0</v>
      </c>
      <c r="AE22">
        <f>COUNTIFS('Official Medal Table'!$E:$E,'Each Gender Events'!$A22,'Official Medal Table'!$B:$B,'Each Gender Events'!AE$1,'Official Medal Table'!$D:$D,'Each Gender Events'!AE$2)*'Medal values'!$B$1
+ COUNTIFS('Official Medal Table'!$F:$F,'Each Gender Events'!$A22,'Official Medal Table'!$B:$B,'Each Gender Events'!AE$1,'Official Medal Table'!$D:$D,'Each Gender Events'!AE$2)*'Medal values'!$B$2
+ COUNTIFS('Official Medal Table'!$G:$G,'Each Gender Events'!$A22,'Official Medal Table'!$B:$B,'Each Gender Events'!AE$1,'Official Medal Table'!$D:$D,'Each Gender Events'!AE$2)*'Medal values'!$B$3
+ COUNTIFS('Official Medal Table'!$E:$E,'Each Gender Events'!$A22,'Official Medal Table'!$B:$B,'Each Gender Events'!AE$1,'Official Medal Table'!$D:$D,"Mixed")*'Medal values'!$B$1/2
+ COUNTIFS('Official Medal Table'!$F:$F,'Each Gender Events'!$A22,'Official Medal Table'!$B:$B,'Each Gender Events'!AE$1,'Official Medal Table'!$D:$D,"Mixed")*'Medal values'!$B$2/2
+ COUNTIFS('Official Medal Table'!$G:$G,'Each Gender Events'!$A22,'Official Medal Table'!$B:$B,'Each Gender Events'!AE$1,'Official Medal Table'!$D:$D,"Mixed")*'Medal values'!$B$3/2</f>
        <v>0</v>
      </c>
      <c r="AF22">
        <f>COUNTIFS('Official Medal Table'!$E:$E,'Each Gender Events'!$A22,'Official Medal Table'!$B:$B,'Each Gender Events'!AF$1,'Official Medal Table'!$D:$D,'Each Gender Events'!AF$2)*'Medal values'!$B$1
+ COUNTIFS('Official Medal Table'!$F:$F,'Each Gender Events'!$A22,'Official Medal Table'!$B:$B,'Each Gender Events'!AF$1,'Official Medal Table'!$D:$D,'Each Gender Events'!AF$2)*'Medal values'!$B$2
+ COUNTIFS('Official Medal Table'!$G:$G,'Each Gender Events'!$A22,'Official Medal Table'!$B:$B,'Each Gender Events'!AF$1,'Official Medal Table'!$D:$D,'Each Gender Events'!AF$2)*'Medal values'!$B$3
+ COUNTIFS('Official Medal Table'!$E:$E,'Each Gender Events'!$A22,'Official Medal Table'!$B:$B,'Each Gender Events'!AF$1,'Official Medal Table'!$D:$D,"Mixed")*'Medal values'!$B$1/2
+ COUNTIFS('Official Medal Table'!$F:$F,'Each Gender Events'!$A22,'Official Medal Table'!$B:$B,'Each Gender Events'!AF$1,'Official Medal Table'!$D:$D,"Mixed")*'Medal values'!$B$2/2
+ COUNTIFS('Official Medal Table'!$G:$G,'Each Gender Events'!$A22,'Official Medal Table'!$B:$B,'Each Gender Events'!AF$1,'Official Medal Table'!$D:$D,"Mixed")*'Medal values'!$B$3/2</f>
        <v>0</v>
      </c>
      <c r="AG22">
        <f>COUNTIFS('Official Medal Table'!$E:$E,'Each Gender Events'!$A22,'Official Medal Table'!$B:$B,'Each Gender Events'!AG$1,'Official Medal Table'!$D:$D,'Each Gender Events'!AG$2)*'Medal values'!$B$1
+ COUNTIFS('Official Medal Table'!$F:$F,'Each Gender Events'!$A22,'Official Medal Table'!$B:$B,'Each Gender Events'!AG$1,'Official Medal Table'!$D:$D,'Each Gender Events'!AG$2)*'Medal values'!$B$2
+ COUNTIFS('Official Medal Table'!$G:$G,'Each Gender Events'!$A22,'Official Medal Table'!$B:$B,'Each Gender Events'!AG$1,'Official Medal Table'!$D:$D,'Each Gender Events'!AG$2)*'Medal values'!$B$3
+ COUNTIFS('Official Medal Table'!$E:$E,'Each Gender Events'!$A22,'Official Medal Table'!$B:$B,'Each Gender Events'!AG$1,'Official Medal Table'!$D:$D,"Mixed")*'Medal values'!$B$1/2
+ COUNTIFS('Official Medal Table'!$F:$F,'Each Gender Events'!$A22,'Official Medal Table'!$B:$B,'Each Gender Events'!AG$1,'Official Medal Table'!$D:$D,"Mixed")*'Medal values'!$B$2/2
+ COUNTIFS('Official Medal Table'!$G:$G,'Each Gender Events'!$A22,'Official Medal Table'!$B:$B,'Each Gender Events'!AG$1,'Official Medal Table'!$D:$D,"Mixed")*'Medal values'!$B$3/2</f>
        <v>0</v>
      </c>
      <c r="AH22">
        <f>COUNTIFS('Official Medal Table'!$E:$E,'Each Gender Events'!$A22,'Official Medal Table'!$B:$B,'Each Gender Events'!AH$1,'Official Medal Table'!$D:$D,'Each Gender Events'!AH$2)*'Medal values'!$B$1
+ COUNTIFS('Official Medal Table'!$F:$F,'Each Gender Events'!$A22,'Official Medal Table'!$B:$B,'Each Gender Events'!AH$1,'Official Medal Table'!$D:$D,'Each Gender Events'!AH$2)*'Medal values'!$B$2
+ COUNTIFS('Official Medal Table'!$G:$G,'Each Gender Events'!$A22,'Official Medal Table'!$B:$B,'Each Gender Events'!AH$1,'Official Medal Table'!$D:$D,'Each Gender Events'!AH$2)*'Medal values'!$B$3
+ COUNTIFS('Official Medal Table'!$E:$E,'Each Gender Events'!$A22,'Official Medal Table'!$B:$B,'Each Gender Events'!AH$1,'Official Medal Table'!$D:$D,"Mixed")*'Medal values'!$B$1/2
+ COUNTIFS('Official Medal Table'!$F:$F,'Each Gender Events'!$A22,'Official Medal Table'!$B:$B,'Each Gender Events'!AH$1,'Official Medal Table'!$D:$D,"Mixed")*'Medal values'!$B$2/2
+ COUNTIFS('Official Medal Table'!$G:$G,'Each Gender Events'!$A22,'Official Medal Table'!$B:$B,'Each Gender Events'!AH$1,'Official Medal Table'!$D:$D,"Mixed")*'Medal values'!$B$3/2</f>
        <v>0</v>
      </c>
      <c r="AI22">
        <f>COUNTIFS('Official Medal Table'!$E:$E,'Each Gender Events'!$A22,'Official Medal Table'!$B:$B,'Each Gender Events'!AI$1,'Official Medal Table'!$D:$D,'Each Gender Events'!AI$2)*'Medal values'!$B$1
+ COUNTIFS('Official Medal Table'!$F:$F,'Each Gender Events'!$A22,'Official Medal Table'!$B:$B,'Each Gender Events'!AI$1,'Official Medal Table'!$D:$D,'Each Gender Events'!AI$2)*'Medal values'!$B$2
+ COUNTIFS('Official Medal Table'!$G:$G,'Each Gender Events'!$A22,'Official Medal Table'!$B:$B,'Each Gender Events'!AI$1,'Official Medal Table'!$D:$D,'Each Gender Events'!AI$2)*'Medal values'!$B$3
+ COUNTIFS('Official Medal Table'!$E:$E,'Each Gender Events'!$A22,'Official Medal Table'!$B:$B,'Each Gender Events'!AI$1,'Official Medal Table'!$D:$D,"Mixed")*'Medal values'!$B$1/2
+ COUNTIFS('Official Medal Table'!$F:$F,'Each Gender Events'!$A22,'Official Medal Table'!$B:$B,'Each Gender Events'!AI$1,'Official Medal Table'!$D:$D,"Mixed")*'Medal values'!$B$2/2
+ COUNTIFS('Official Medal Table'!$G:$G,'Each Gender Events'!$A22,'Official Medal Table'!$B:$B,'Each Gender Events'!AI$1,'Official Medal Table'!$D:$D,"Mixed")*'Medal values'!$B$3/2</f>
        <v>5.0010010000000005</v>
      </c>
      <c r="AJ22">
        <f>COUNTIFS('Official Medal Table'!$E:$E,'Each Gender Events'!$A22,'Official Medal Table'!$B:$B,'Each Gender Events'!AJ$1,'Official Medal Table'!$D:$D,'Each Gender Events'!AJ$2)*'Medal values'!$B$1
+ COUNTIFS('Official Medal Table'!$F:$F,'Each Gender Events'!$A22,'Official Medal Table'!$B:$B,'Each Gender Events'!AJ$1,'Official Medal Table'!$D:$D,'Each Gender Events'!AJ$2)*'Medal values'!$B$2
+ COUNTIFS('Official Medal Table'!$G:$G,'Each Gender Events'!$A22,'Official Medal Table'!$B:$B,'Each Gender Events'!AJ$1,'Official Medal Table'!$D:$D,'Each Gender Events'!AJ$2)*'Medal values'!$B$3
+ COUNTIFS('Official Medal Table'!$E:$E,'Each Gender Events'!$A22,'Official Medal Table'!$B:$B,'Each Gender Events'!AJ$1,'Official Medal Table'!$D:$D,"Mixed")*'Medal values'!$B$1/2
+ COUNTIFS('Official Medal Table'!$F:$F,'Each Gender Events'!$A22,'Official Medal Table'!$B:$B,'Each Gender Events'!AJ$1,'Official Medal Table'!$D:$D,"Mixed")*'Medal values'!$B$2/2
+ COUNTIFS('Official Medal Table'!$G:$G,'Each Gender Events'!$A22,'Official Medal Table'!$B:$B,'Each Gender Events'!AJ$1,'Official Medal Table'!$D:$D,"Mixed")*'Medal values'!$B$3/2</f>
        <v>0</v>
      </c>
      <c r="AK22">
        <f>COUNTIFS('Official Medal Table'!$E:$E,'Each Gender Events'!$A22,'Official Medal Table'!$B:$B,'Each Gender Events'!AK$1,'Official Medal Table'!$D:$D,'Each Gender Events'!AK$2)*'Medal values'!$B$1
+ COUNTIFS('Official Medal Table'!$F:$F,'Each Gender Events'!$A22,'Official Medal Table'!$B:$B,'Each Gender Events'!AK$1,'Official Medal Table'!$D:$D,'Each Gender Events'!AK$2)*'Medal values'!$B$2
+ COUNTIFS('Official Medal Table'!$G:$G,'Each Gender Events'!$A22,'Official Medal Table'!$B:$B,'Each Gender Events'!AK$1,'Official Medal Table'!$D:$D,'Each Gender Events'!AK$2)*'Medal values'!$B$3
+ COUNTIFS('Official Medal Table'!$E:$E,'Each Gender Events'!$A22,'Official Medal Table'!$B:$B,'Each Gender Events'!AK$1,'Official Medal Table'!$D:$D,"Mixed")*'Medal values'!$B$1/2
+ COUNTIFS('Official Medal Table'!$F:$F,'Each Gender Events'!$A22,'Official Medal Table'!$B:$B,'Each Gender Events'!AK$1,'Official Medal Table'!$D:$D,"Mixed")*'Medal values'!$B$2/2
+ COUNTIFS('Official Medal Table'!$G:$G,'Each Gender Events'!$A22,'Official Medal Table'!$B:$B,'Each Gender Events'!AK$1,'Official Medal Table'!$D:$D,"Mixed")*'Medal values'!$B$3/2</f>
        <v>0</v>
      </c>
      <c r="AL22">
        <f>COUNTIFS('Official Medal Table'!$E:$E,'Each Gender Events'!$A22,'Official Medal Table'!$B:$B,'Each Gender Events'!AL$1,'Official Medal Table'!$D:$D,'Each Gender Events'!AL$2)*'Medal values'!$B$1
+ COUNTIFS('Official Medal Table'!$F:$F,'Each Gender Events'!$A22,'Official Medal Table'!$B:$B,'Each Gender Events'!AL$1,'Official Medal Table'!$D:$D,'Each Gender Events'!AL$2)*'Medal values'!$B$2
+ COUNTIFS('Official Medal Table'!$G:$G,'Each Gender Events'!$A22,'Official Medal Table'!$B:$B,'Each Gender Events'!AL$1,'Official Medal Table'!$D:$D,'Each Gender Events'!AL$2)*'Medal values'!$B$3
+ COUNTIFS('Official Medal Table'!$E:$E,'Each Gender Events'!$A22,'Official Medal Table'!$B:$B,'Each Gender Events'!AL$1,'Official Medal Table'!$D:$D,"Mixed")*'Medal values'!$B$1/2
+ COUNTIFS('Official Medal Table'!$F:$F,'Each Gender Events'!$A22,'Official Medal Table'!$B:$B,'Each Gender Events'!AL$1,'Official Medal Table'!$D:$D,"Mixed")*'Medal values'!$B$2/2
+ COUNTIFS('Official Medal Table'!$G:$G,'Each Gender Events'!$A22,'Official Medal Table'!$B:$B,'Each Gender Events'!AL$1,'Official Medal Table'!$D:$D,"Mixed")*'Medal values'!$B$3/2</f>
        <v>0</v>
      </c>
      <c r="AM22">
        <f>COUNTIFS('Official Medal Table'!$E:$E,'Each Gender Events'!$A22,'Official Medal Table'!$B:$B,'Each Gender Events'!AM$1,'Official Medal Table'!$D:$D,'Each Gender Events'!AM$2)*'Medal values'!$B$1
+ COUNTIFS('Official Medal Table'!$F:$F,'Each Gender Events'!$A22,'Official Medal Table'!$B:$B,'Each Gender Events'!AM$1,'Official Medal Table'!$D:$D,'Each Gender Events'!AM$2)*'Medal values'!$B$2
+ COUNTIFS('Official Medal Table'!$G:$G,'Each Gender Events'!$A22,'Official Medal Table'!$B:$B,'Each Gender Events'!AM$1,'Official Medal Table'!$D:$D,'Each Gender Events'!AM$2)*'Medal values'!$B$3
+ COUNTIFS('Official Medal Table'!$E:$E,'Each Gender Events'!$A22,'Official Medal Table'!$B:$B,'Each Gender Events'!AM$1,'Official Medal Table'!$D:$D,"Mixed")*'Medal values'!$B$1/2
+ COUNTIFS('Official Medal Table'!$F:$F,'Each Gender Events'!$A22,'Official Medal Table'!$B:$B,'Each Gender Events'!AM$1,'Official Medal Table'!$D:$D,"Mixed")*'Medal values'!$B$2/2
+ COUNTIFS('Official Medal Table'!$G:$G,'Each Gender Events'!$A22,'Official Medal Table'!$B:$B,'Each Gender Events'!AM$1,'Official Medal Table'!$D:$D,"Mixed")*'Medal values'!$B$3/2</f>
        <v>0</v>
      </c>
    </row>
    <row r="23" spans="1:39" x14ac:dyDescent="0.3">
      <c r="A23" t="str">
        <f>Countries!A21</f>
        <v>POL</v>
      </c>
      <c r="B23">
        <f>COUNTIFS('Official Medal Table'!$E:$E,'Each Gender Events'!$A23,'Official Medal Table'!$B:$B,'Each Gender Events'!B$1,'Official Medal Table'!$D:$D,'Each Gender Events'!B$2)*'Medal values'!$B$1
+ COUNTIFS('Official Medal Table'!$F:$F,'Each Gender Events'!$A23,'Official Medal Table'!$B:$B,'Each Gender Events'!B$1,'Official Medal Table'!$D:$D,'Each Gender Events'!B$2)*'Medal values'!$B$2
+ COUNTIFS('Official Medal Table'!$G:$G,'Each Gender Events'!$A23,'Official Medal Table'!$B:$B,'Each Gender Events'!B$1,'Official Medal Table'!$D:$D,'Each Gender Events'!B$2)*'Medal values'!$B$3
+ COUNTIFS('Official Medal Table'!$E:$E,'Each Gender Events'!$A23,'Official Medal Table'!$B:$B,'Each Gender Events'!B$1,'Official Medal Table'!$D:$D,"Mixed")*'Medal values'!$B$1/2
+ COUNTIFS('Official Medal Table'!$F:$F,'Each Gender Events'!$A23,'Official Medal Table'!$B:$B,'Each Gender Events'!B$1,'Official Medal Table'!$D:$D,"Mixed")*'Medal values'!$B$2/2
+ COUNTIFS('Official Medal Table'!$G:$G,'Each Gender Events'!$A23,'Official Medal Table'!$B:$B,'Each Gender Events'!B$1,'Official Medal Table'!$D:$D,"Mixed")*'Medal values'!$B$3/2</f>
        <v>0</v>
      </c>
      <c r="C23">
        <f>COUNTIFS('Official Medal Table'!$E:$E,'Each Gender Events'!$A23,'Official Medal Table'!$B:$B,'Each Gender Events'!C$1,'Official Medal Table'!$D:$D,'Each Gender Events'!C$2)*'Medal values'!$B$1
+ COUNTIFS('Official Medal Table'!$F:$F,'Each Gender Events'!$A23,'Official Medal Table'!$B:$B,'Each Gender Events'!C$1,'Official Medal Table'!$D:$D,'Each Gender Events'!C$2)*'Medal values'!$B$2
+ COUNTIFS('Official Medal Table'!$G:$G,'Each Gender Events'!$A23,'Official Medal Table'!$B:$B,'Each Gender Events'!C$1,'Official Medal Table'!$D:$D,'Each Gender Events'!C$2)*'Medal values'!$B$3
+ COUNTIFS('Official Medal Table'!$E:$E,'Each Gender Events'!$A23,'Official Medal Table'!$B:$B,'Each Gender Events'!C$1,'Official Medal Table'!$D:$D,"Mixed")*'Medal values'!$B$1/2
+ COUNTIFS('Official Medal Table'!$F:$F,'Each Gender Events'!$A23,'Official Medal Table'!$B:$B,'Each Gender Events'!C$1,'Official Medal Table'!$D:$D,"Mixed")*'Medal values'!$B$2/2
+ COUNTIFS('Official Medal Table'!$G:$G,'Each Gender Events'!$A23,'Official Medal Table'!$B:$B,'Each Gender Events'!C$1,'Official Medal Table'!$D:$D,"Mixed")*'Medal values'!$B$3/2</f>
        <v>0</v>
      </c>
      <c r="D23">
        <f>COUNTIFS('Official Medal Table'!$E:$E,'Each Gender Events'!$A23,'Official Medal Table'!$B:$B,'Each Gender Events'!D$1,'Official Medal Table'!$D:$D,'Each Gender Events'!D$2)*'Medal values'!$B$1
+ COUNTIFS('Official Medal Table'!$F:$F,'Each Gender Events'!$A23,'Official Medal Table'!$B:$B,'Each Gender Events'!D$1,'Official Medal Table'!$D:$D,'Each Gender Events'!D$2)*'Medal values'!$B$2
+ COUNTIFS('Official Medal Table'!$G:$G,'Each Gender Events'!$A23,'Official Medal Table'!$B:$B,'Each Gender Events'!D$1,'Official Medal Table'!$D:$D,'Each Gender Events'!D$2)*'Medal values'!$B$3
+ COUNTIFS('Official Medal Table'!$E:$E,'Each Gender Events'!$A23,'Official Medal Table'!$B:$B,'Each Gender Events'!D$1,'Official Medal Table'!$D:$D,"Mixed")*'Medal values'!$B$1/2
+ COUNTIFS('Official Medal Table'!$F:$F,'Each Gender Events'!$A23,'Official Medal Table'!$B:$B,'Each Gender Events'!D$1,'Official Medal Table'!$D:$D,"Mixed")*'Medal values'!$B$2/2
+ COUNTIFS('Official Medal Table'!$G:$G,'Each Gender Events'!$A23,'Official Medal Table'!$B:$B,'Each Gender Events'!D$1,'Official Medal Table'!$D:$D,"Mixed")*'Medal values'!$B$3/2</f>
        <v>0</v>
      </c>
      <c r="E23">
        <f>COUNTIFS('Official Medal Table'!$E:$E,'Each Gender Events'!$A23,'Official Medal Table'!$B:$B,'Each Gender Events'!E$1,'Official Medal Table'!$D:$D,'Each Gender Events'!E$2)*'Medal values'!$B$1
+ COUNTIFS('Official Medal Table'!$F:$F,'Each Gender Events'!$A23,'Official Medal Table'!$B:$B,'Each Gender Events'!E$1,'Official Medal Table'!$D:$D,'Each Gender Events'!E$2)*'Medal values'!$B$2
+ COUNTIFS('Official Medal Table'!$G:$G,'Each Gender Events'!$A23,'Official Medal Table'!$B:$B,'Each Gender Events'!E$1,'Official Medal Table'!$D:$D,'Each Gender Events'!E$2)*'Medal values'!$B$3
+ COUNTIFS('Official Medal Table'!$E:$E,'Each Gender Events'!$A23,'Official Medal Table'!$B:$B,'Each Gender Events'!E$1,'Official Medal Table'!$D:$D,"Mixed")*'Medal values'!$B$1/2
+ COUNTIFS('Official Medal Table'!$F:$F,'Each Gender Events'!$A23,'Official Medal Table'!$B:$B,'Each Gender Events'!E$1,'Official Medal Table'!$D:$D,"Mixed")*'Medal values'!$B$2/2
+ COUNTIFS('Official Medal Table'!$G:$G,'Each Gender Events'!$A23,'Official Medal Table'!$B:$B,'Each Gender Events'!E$1,'Official Medal Table'!$D:$D,"Mixed")*'Medal values'!$B$3/2</f>
        <v>0</v>
      </c>
      <c r="F23">
        <f>COUNTIFS('Official Medal Table'!$E:$E,'Each Gender Events'!$A23,'Official Medal Table'!$B:$B,'Each Gender Events'!F$1,'Official Medal Table'!$D:$D,'Each Gender Events'!F$2)*'Medal values'!$B$1
+ COUNTIFS('Official Medal Table'!$F:$F,'Each Gender Events'!$A23,'Official Medal Table'!$B:$B,'Each Gender Events'!F$1,'Official Medal Table'!$D:$D,'Each Gender Events'!F$2)*'Medal values'!$B$2
+ COUNTIFS('Official Medal Table'!$G:$G,'Each Gender Events'!$A23,'Official Medal Table'!$B:$B,'Each Gender Events'!F$1,'Official Medal Table'!$D:$D,'Each Gender Events'!F$2)*'Medal values'!$B$3
+ COUNTIFS('Official Medal Table'!$E:$E,'Each Gender Events'!$A23,'Official Medal Table'!$B:$B,'Each Gender Events'!F$1,'Official Medal Table'!$D:$D,"Mixed")*'Medal values'!$B$1/2
+ COUNTIFS('Official Medal Table'!$F:$F,'Each Gender Events'!$A23,'Official Medal Table'!$B:$B,'Each Gender Events'!F$1,'Official Medal Table'!$D:$D,"Mixed")*'Medal values'!$B$2/2
+ COUNTIFS('Official Medal Table'!$G:$G,'Each Gender Events'!$A23,'Official Medal Table'!$B:$B,'Each Gender Events'!F$1,'Official Medal Table'!$D:$D,"Mixed")*'Medal values'!$B$3/2</f>
        <v>0</v>
      </c>
      <c r="G23">
        <f>COUNTIFS('Official Medal Table'!$E:$E,'Each Gender Events'!$A23,'Official Medal Table'!$B:$B,'Each Gender Events'!G$1,'Official Medal Table'!$D:$D,'Each Gender Events'!G$2)*'Medal values'!$B$1
+ COUNTIFS('Official Medal Table'!$F:$F,'Each Gender Events'!$A23,'Official Medal Table'!$B:$B,'Each Gender Events'!G$1,'Official Medal Table'!$D:$D,'Each Gender Events'!G$2)*'Medal values'!$B$2
+ COUNTIFS('Official Medal Table'!$G:$G,'Each Gender Events'!$A23,'Official Medal Table'!$B:$B,'Each Gender Events'!G$1,'Official Medal Table'!$D:$D,'Each Gender Events'!G$2)*'Medal values'!$B$3
+ COUNTIFS('Official Medal Table'!$E:$E,'Each Gender Events'!$A23,'Official Medal Table'!$B:$B,'Each Gender Events'!G$1,'Official Medal Table'!$D:$D,"Mixed")*'Medal values'!$B$1/2
+ COUNTIFS('Official Medal Table'!$F:$F,'Each Gender Events'!$A23,'Official Medal Table'!$B:$B,'Each Gender Events'!G$1,'Official Medal Table'!$D:$D,"Mixed")*'Medal values'!$B$2/2
+ COUNTIFS('Official Medal Table'!$G:$G,'Each Gender Events'!$A23,'Official Medal Table'!$B:$B,'Each Gender Events'!G$1,'Official Medal Table'!$D:$D,"Mixed")*'Medal values'!$B$3/2</f>
        <v>0</v>
      </c>
      <c r="H23">
        <f>COUNTIFS('Official Medal Table'!$E:$E,'Each Gender Events'!$A23,'Official Medal Table'!$B:$B,'Each Gender Events'!H$1,'Official Medal Table'!$D:$D,'Each Gender Events'!H$2)*'Medal values'!$B$1
+ COUNTIFS('Official Medal Table'!$F:$F,'Each Gender Events'!$A23,'Official Medal Table'!$B:$B,'Each Gender Events'!H$1,'Official Medal Table'!$D:$D,'Each Gender Events'!H$2)*'Medal values'!$B$2
+ COUNTIFS('Official Medal Table'!$G:$G,'Each Gender Events'!$A23,'Official Medal Table'!$B:$B,'Each Gender Events'!H$1,'Official Medal Table'!$D:$D,'Each Gender Events'!H$2)*'Medal values'!$B$3
+ COUNTIFS('Official Medal Table'!$E:$E,'Each Gender Events'!$A23,'Official Medal Table'!$B:$B,'Each Gender Events'!H$1,'Official Medal Table'!$D:$D,"Mixed")*'Medal values'!$B$1/2
+ COUNTIFS('Official Medal Table'!$F:$F,'Each Gender Events'!$A23,'Official Medal Table'!$B:$B,'Each Gender Events'!H$1,'Official Medal Table'!$D:$D,"Mixed")*'Medal values'!$B$2/2
+ COUNTIFS('Official Medal Table'!$G:$G,'Each Gender Events'!$A23,'Official Medal Table'!$B:$B,'Each Gender Events'!H$1,'Official Medal Table'!$D:$D,"Mixed")*'Medal values'!$B$3/2</f>
        <v>0</v>
      </c>
      <c r="I23">
        <f>COUNTIFS('Official Medal Table'!$E:$E,'Each Gender Events'!$A23,'Official Medal Table'!$B:$B,'Each Gender Events'!I$1,'Official Medal Table'!$D:$D,'Each Gender Events'!I$2)*'Medal values'!$B$1
+ COUNTIFS('Official Medal Table'!$F:$F,'Each Gender Events'!$A23,'Official Medal Table'!$B:$B,'Each Gender Events'!I$1,'Official Medal Table'!$D:$D,'Each Gender Events'!I$2)*'Medal values'!$B$2
+ COUNTIFS('Official Medal Table'!$G:$G,'Each Gender Events'!$A23,'Official Medal Table'!$B:$B,'Each Gender Events'!I$1,'Official Medal Table'!$D:$D,'Each Gender Events'!I$2)*'Medal values'!$B$3
+ COUNTIFS('Official Medal Table'!$E:$E,'Each Gender Events'!$A23,'Official Medal Table'!$B:$B,'Each Gender Events'!I$1,'Official Medal Table'!$D:$D,"Mixed")*'Medal values'!$B$1/2
+ COUNTIFS('Official Medal Table'!$F:$F,'Each Gender Events'!$A23,'Official Medal Table'!$B:$B,'Each Gender Events'!I$1,'Official Medal Table'!$D:$D,"Mixed")*'Medal values'!$B$2/2
+ COUNTIFS('Official Medal Table'!$G:$G,'Each Gender Events'!$A23,'Official Medal Table'!$B:$B,'Each Gender Events'!I$1,'Official Medal Table'!$D:$D,"Mixed")*'Medal values'!$B$3/2</f>
        <v>0</v>
      </c>
      <c r="J23">
        <f>COUNTIFS('Official Medal Table'!$E:$E,'Each Gender Events'!$A23,'Official Medal Table'!$B:$B,'Each Gender Events'!J$1,'Official Medal Table'!$D:$D,'Each Gender Events'!J$2)*'Medal values'!$B$1
+ COUNTIFS('Official Medal Table'!$F:$F,'Each Gender Events'!$A23,'Official Medal Table'!$B:$B,'Each Gender Events'!J$1,'Official Medal Table'!$D:$D,'Each Gender Events'!J$2)*'Medal values'!$B$2
+ COUNTIFS('Official Medal Table'!$G:$G,'Each Gender Events'!$A23,'Official Medal Table'!$B:$B,'Each Gender Events'!J$1,'Official Medal Table'!$D:$D,'Each Gender Events'!J$2)*'Medal values'!$B$3
+ COUNTIFS('Official Medal Table'!$E:$E,'Each Gender Events'!$A23,'Official Medal Table'!$B:$B,'Each Gender Events'!J$1,'Official Medal Table'!$D:$D,"Mixed")*'Medal values'!$B$1/2
+ COUNTIFS('Official Medal Table'!$F:$F,'Each Gender Events'!$A23,'Official Medal Table'!$B:$B,'Each Gender Events'!J$1,'Official Medal Table'!$D:$D,"Mixed")*'Medal values'!$B$2/2
+ COUNTIFS('Official Medal Table'!$G:$G,'Each Gender Events'!$A23,'Official Medal Table'!$B:$B,'Each Gender Events'!J$1,'Official Medal Table'!$D:$D,"Mixed")*'Medal values'!$B$3/2</f>
        <v>0</v>
      </c>
      <c r="K23">
        <f>COUNTIFS('Official Medal Table'!$E:$E,'Each Gender Events'!$A23,'Official Medal Table'!$B:$B,'Each Gender Events'!K$1,'Official Medal Table'!$D:$D,'Each Gender Events'!K$2)*'Medal values'!$B$1
+ COUNTIFS('Official Medal Table'!$F:$F,'Each Gender Events'!$A23,'Official Medal Table'!$B:$B,'Each Gender Events'!K$1,'Official Medal Table'!$D:$D,'Each Gender Events'!K$2)*'Medal values'!$B$2
+ COUNTIFS('Official Medal Table'!$G:$G,'Each Gender Events'!$A23,'Official Medal Table'!$B:$B,'Each Gender Events'!K$1,'Official Medal Table'!$D:$D,'Each Gender Events'!K$2)*'Medal values'!$B$3
+ COUNTIFS('Official Medal Table'!$E:$E,'Each Gender Events'!$A23,'Official Medal Table'!$B:$B,'Each Gender Events'!K$1,'Official Medal Table'!$D:$D,"Mixed")*'Medal values'!$B$1/2
+ COUNTIFS('Official Medal Table'!$F:$F,'Each Gender Events'!$A23,'Official Medal Table'!$B:$B,'Each Gender Events'!K$1,'Official Medal Table'!$D:$D,"Mixed")*'Medal values'!$B$2/2
+ COUNTIFS('Official Medal Table'!$G:$G,'Each Gender Events'!$A23,'Official Medal Table'!$B:$B,'Each Gender Events'!K$1,'Official Medal Table'!$D:$D,"Mixed")*'Medal values'!$B$3/2</f>
        <v>0</v>
      </c>
      <c r="L23">
        <f>COUNTIFS('Official Medal Table'!$E:$E,'Each Gender Events'!$A23,'Official Medal Table'!$B:$B,'Each Gender Events'!L$1,'Official Medal Table'!$D:$D,'Each Gender Events'!L$2)*'Medal values'!$B$1
+ COUNTIFS('Official Medal Table'!$F:$F,'Each Gender Events'!$A23,'Official Medal Table'!$B:$B,'Each Gender Events'!L$1,'Official Medal Table'!$D:$D,'Each Gender Events'!L$2)*'Medal values'!$B$2
+ COUNTIFS('Official Medal Table'!$G:$G,'Each Gender Events'!$A23,'Official Medal Table'!$B:$B,'Each Gender Events'!L$1,'Official Medal Table'!$D:$D,'Each Gender Events'!L$2)*'Medal values'!$B$3
+ COUNTIFS('Official Medal Table'!$E:$E,'Each Gender Events'!$A23,'Official Medal Table'!$B:$B,'Each Gender Events'!L$1,'Official Medal Table'!$D:$D,"Mixed")*'Medal values'!$B$1/2
+ COUNTIFS('Official Medal Table'!$F:$F,'Each Gender Events'!$A23,'Official Medal Table'!$B:$B,'Each Gender Events'!L$1,'Official Medal Table'!$D:$D,"Mixed")*'Medal values'!$B$2/2
+ COUNTIFS('Official Medal Table'!$G:$G,'Each Gender Events'!$A23,'Official Medal Table'!$B:$B,'Each Gender Events'!L$1,'Official Medal Table'!$D:$D,"Mixed")*'Medal values'!$B$3/2</f>
        <v>0</v>
      </c>
      <c r="M23">
        <f>COUNTIFS('Official Medal Table'!$E:$E,'Each Gender Events'!$A23,'Official Medal Table'!$B:$B,'Each Gender Events'!M$1,'Official Medal Table'!$D:$D,'Each Gender Events'!M$2)*'Medal values'!$B$1
+ COUNTIFS('Official Medal Table'!$F:$F,'Each Gender Events'!$A23,'Official Medal Table'!$B:$B,'Each Gender Events'!M$1,'Official Medal Table'!$D:$D,'Each Gender Events'!M$2)*'Medal values'!$B$2
+ COUNTIFS('Official Medal Table'!$G:$G,'Each Gender Events'!$A23,'Official Medal Table'!$B:$B,'Each Gender Events'!M$1,'Official Medal Table'!$D:$D,'Each Gender Events'!M$2)*'Medal values'!$B$3
+ COUNTIFS('Official Medal Table'!$E:$E,'Each Gender Events'!$A23,'Official Medal Table'!$B:$B,'Each Gender Events'!M$1,'Official Medal Table'!$D:$D,"Mixed")*'Medal values'!$B$1/2
+ COUNTIFS('Official Medal Table'!$F:$F,'Each Gender Events'!$A23,'Official Medal Table'!$B:$B,'Each Gender Events'!M$1,'Official Medal Table'!$D:$D,"Mixed")*'Medal values'!$B$2/2
+ COUNTIFS('Official Medal Table'!$G:$G,'Each Gender Events'!$A23,'Official Medal Table'!$B:$B,'Each Gender Events'!M$1,'Official Medal Table'!$D:$D,"Mixed")*'Medal values'!$B$3/2</f>
        <v>0</v>
      </c>
      <c r="N23">
        <f>COUNTIFS('Official Medal Table'!$E:$E,'Each Gender Events'!$A23,'Official Medal Table'!$B:$B,'Each Gender Events'!N$1,'Official Medal Table'!$D:$D,'Each Gender Events'!N$2)*'Medal values'!$B$1
+ COUNTIFS('Official Medal Table'!$F:$F,'Each Gender Events'!$A23,'Official Medal Table'!$B:$B,'Each Gender Events'!N$1,'Official Medal Table'!$D:$D,'Each Gender Events'!N$2)*'Medal values'!$B$2
+ COUNTIFS('Official Medal Table'!$G:$G,'Each Gender Events'!$A23,'Official Medal Table'!$B:$B,'Each Gender Events'!N$1,'Official Medal Table'!$D:$D,'Each Gender Events'!N$2)*'Medal values'!$B$3
+ COUNTIFS('Official Medal Table'!$E:$E,'Each Gender Events'!$A23,'Official Medal Table'!$B:$B,'Each Gender Events'!N$1,'Official Medal Table'!$D:$D,"Mixed")*'Medal values'!$B$1/2
+ COUNTIFS('Official Medal Table'!$F:$F,'Each Gender Events'!$A23,'Official Medal Table'!$B:$B,'Each Gender Events'!N$1,'Official Medal Table'!$D:$D,"Mixed")*'Medal values'!$B$2/2
+ COUNTIFS('Official Medal Table'!$G:$G,'Each Gender Events'!$A23,'Official Medal Table'!$B:$B,'Each Gender Events'!N$1,'Official Medal Table'!$D:$D,"Mixed")*'Medal values'!$B$3/2</f>
        <v>0</v>
      </c>
      <c r="O23">
        <f>COUNTIFS('Official Medal Table'!$E:$E,'Each Gender Events'!$A23,'Official Medal Table'!$B:$B,'Each Gender Events'!O$1,'Official Medal Table'!$D:$D,'Each Gender Events'!O$2)*'Medal values'!$B$1
+ COUNTIFS('Official Medal Table'!$F:$F,'Each Gender Events'!$A23,'Official Medal Table'!$B:$B,'Each Gender Events'!O$1,'Official Medal Table'!$D:$D,'Each Gender Events'!O$2)*'Medal values'!$B$2
+ COUNTIFS('Official Medal Table'!$G:$G,'Each Gender Events'!$A23,'Official Medal Table'!$B:$B,'Each Gender Events'!O$1,'Official Medal Table'!$D:$D,'Each Gender Events'!O$2)*'Medal values'!$B$3
+ COUNTIFS('Official Medal Table'!$E:$E,'Each Gender Events'!$A23,'Official Medal Table'!$B:$B,'Each Gender Events'!O$1,'Official Medal Table'!$D:$D,"Mixed")*'Medal values'!$B$1/2
+ COUNTIFS('Official Medal Table'!$F:$F,'Each Gender Events'!$A23,'Official Medal Table'!$B:$B,'Each Gender Events'!O$1,'Official Medal Table'!$D:$D,"Mixed")*'Medal values'!$B$2/2
+ COUNTIFS('Official Medal Table'!$G:$G,'Each Gender Events'!$A23,'Official Medal Table'!$B:$B,'Each Gender Events'!O$1,'Official Medal Table'!$D:$D,"Mixed")*'Medal values'!$B$3/2</f>
        <v>0</v>
      </c>
      <c r="P23">
        <f>COUNTIFS('Official Medal Table'!$E:$E,'Each Gender Events'!$A23,'Official Medal Table'!$B:$B,'Each Gender Events'!P$1,'Official Medal Table'!$D:$D,'Each Gender Events'!P$2)*'Medal values'!$B$1
+ COUNTIFS('Official Medal Table'!$F:$F,'Each Gender Events'!$A23,'Official Medal Table'!$B:$B,'Each Gender Events'!P$1,'Official Medal Table'!$D:$D,'Each Gender Events'!P$2)*'Medal values'!$B$2
+ COUNTIFS('Official Medal Table'!$G:$G,'Each Gender Events'!$A23,'Official Medal Table'!$B:$B,'Each Gender Events'!P$1,'Official Medal Table'!$D:$D,'Each Gender Events'!P$2)*'Medal values'!$B$3
+ COUNTIFS('Official Medal Table'!$E:$E,'Each Gender Events'!$A23,'Official Medal Table'!$B:$B,'Each Gender Events'!P$1,'Official Medal Table'!$D:$D,"Mixed")*'Medal values'!$B$1/2
+ COUNTIFS('Official Medal Table'!$F:$F,'Each Gender Events'!$A23,'Official Medal Table'!$B:$B,'Each Gender Events'!P$1,'Official Medal Table'!$D:$D,"Mixed")*'Medal values'!$B$2/2
+ COUNTIFS('Official Medal Table'!$G:$G,'Each Gender Events'!$A23,'Official Medal Table'!$B:$B,'Each Gender Events'!P$1,'Official Medal Table'!$D:$D,"Mixed")*'Medal values'!$B$3/2</f>
        <v>0</v>
      </c>
      <c r="Q23">
        <f>COUNTIFS('Official Medal Table'!$E:$E,'Each Gender Events'!$A23,'Official Medal Table'!$B:$B,'Each Gender Events'!Q$1,'Official Medal Table'!$D:$D,'Each Gender Events'!Q$2)*'Medal values'!$B$1
+ COUNTIFS('Official Medal Table'!$F:$F,'Each Gender Events'!$A23,'Official Medal Table'!$B:$B,'Each Gender Events'!Q$1,'Official Medal Table'!$D:$D,'Each Gender Events'!Q$2)*'Medal values'!$B$2
+ COUNTIFS('Official Medal Table'!$G:$G,'Each Gender Events'!$A23,'Official Medal Table'!$B:$B,'Each Gender Events'!Q$1,'Official Medal Table'!$D:$D,'Each Gender Events'!Q$2)*'Medal values'!$B$3
+ COUNTIFS('Official Medal Table'!$E:$E,'Each Gender Events'!$A23,'Official Medal Table'!$B:$B,'Each Gender Events'!Q$1,'Official Medal Table'!$D:$D,"Mixed")*'Medal values'!$B$1/2
+ COUNTIFS('Official Medal Table'!$F:$F,'Each Gender Events'!$A23,'Official Medal Table'!$B:$B,'Each Gender Events'!Q$1,'Official Medal Table'!$D:$D,"Mixed")*'Medal values'!$B$2/2
+ COUNTIFS('Official Medal Table'!$G:$G,'Each Gender Events'!$A23,'Official Medal Table'!$B:$B,'Each Gender Events'!Q$1,'Official Medal Table'!$D:$D,"Mixed")*'Medal values'!$B$3/2</f>
        <v>0</v>
      </c>
      <c r="R23">
        <f>COUNTIFS('Official Medal Table'!$E:$E,'Each Gender Events'!$A23,'Official Medal Table'!$B:$B,'Each Gender Events'!R$1,'Official Medal Table'!$D:$D,'Each Gender Events'!R$2)*'Medal values'!$B$1
+ COUNTIFS('Official Medal Table'!$F:$F,'Each Gender Events'!$A23,'Official Medal Table'!$B:$B,'Each Gender Events'!R$1,'Official Medal Table'!$D:$D,'Each Gender Events'!R$2)*'Medal values'!$B$2
+ COUNTIFS('Official Medal Table'!$G:$G,'Each Gender Events'!$A23,'Official Medal Table'!$B:$B,'Each Gender Events'!R$1,'Official Medal Table'!$D:$D,'Each Gender Events'!R$2)*'Medal values'!$B$3
+ COUNTIFS('Official Medal Table'!$E:$E,'Each Gender Events'!$A23,'Official Medal Table'!$B:$B,'Each Gender Events'!R$1,'Official Medal Table'!$D:$D,"Mixed")*'Medal values'!$B$1/2
+ COUNTIFS('Official Medal Table'!$F:$F,'Each Gender Events'!$A23,'Official Medal Table'!$B:$B,'Each Gender Events'!R$1,'Official Medal Table'!$D:$D,"Mixed")*'Medal values'!$B$2/2
+ COUNTIFS('Official Medal Table'!$G:$G,'Each Gender Events'!$A23,'Official Medal Table'!$B:$B,'Each Gender Events'!R$1,'Official Medal Table'!$D:$D,"Mixed")*'Medal values'!$B$3/2</f>
        <v>0</v>
      </c>
      <c r="S23">
        <f>COUNTIFS('Official Medal Table'!$E:$E,'Each Gender Events'!$A23,'Official Medal Table'!$B:$B,'Each Gender Events'!S$1,'Official Medal Table'!$D:$D,'Each Gender Events'!S$2)*'Medal values'!$B$1
+ COUNTIFS('Official Medal Table'!$F:$F,'Each Gender Events'!$A23,'Official Medal Table'!$B:$B,'Each Gender Events'!S$1,'Official Medal Table'!$D:$D,'Each Gender Events'!S$2)*'Medal values'!$B$2
+ COUNTIFS('Official Medal Table'!$G:$G,'Each Gender Events'!$A23,'Official Medal Table'!$B:$B,'Each Gender Events'!S$1,'Official Medal Table'!$D:$D,'Each Gender Events'!S$2)*'Medal values'!$B$3
+ COUNTIFS('Official Medal Table'!$E:$E,'Each Gender Events'!$A23,'Official Medal Table'!$B:$B,'Each Gender Events'!S$1,'Official Medal Table'!$D:$D,"Mixed")*'Medal values'!$B$1/2
+ COUNTIFS('Official Medal Table'!$F:$F,'Each Gender Events'!$A23,'Official Medal Table'!$B:$B,'Each Gender Events'!S$1,'Official Medal Table'!$D:$D,"Mixed")*'Medal values'!$B$2/2
+ COUNTIFS('Official Medal Table'!$G:$G,'Each Gender Events'!$A23,'Official Medal Table'!$B:$B,'Each Gender Events'!S$1,'Official Medal Table'!$D:$D,"Mixed")*'Medal values'!$B$3/2</f>
        <v>0</v>
      </c>
      <c r="T23">
        <f>COUNTIFS('Official Medal Table'!$E:$E,'Each Gender Events'!$A23,'Official Medal Table'!$B:$B,'Each Gender Events'!T$1,'Official Medal Table'!$D:$D,'Each Gender Events'!T$2)*'Medal values'!$B$1
+ COUNTIFS('Official Medal Table'!$F:$F,'Each Gender Events'!$A23,'Official Medal Table'!$B:$B,'Each Gender Events'!T$1,'Official Medal Table'!$D:$D,'Each Gender Events'!T$2)*'Medal values'!$B$2
+ COUNTIFS('Official Medal Table'!$G:$G,'Each Gender Events'!$A23,'Official Medal Table'!$B:$B,'Each Gender Events'!T$1,'Official Medal Table'!$D:$D,'Each Gender Events'!T$2)*'Medal values'!$B$3
+ COUNTIFS('Official Medal Table'!$E:$E,'Each Gender Events'!$A23,'Official Medal Table'!$B:$B,'Each Gender Events'!T$1,'Official Medal Table'!$D:$D,"Mixed")*'Medal values'!$B$1/2
+ COUNTIFS('Official Medal Table'!$F:$F,'Each Gender Events'!$A23,'Official Medal Table'!$B:$B,'Each Gender Events'!T$1,'Official Medal Table'!$D:$D,"Mixed")*'Medal values'!$B$2/2
+ COUNTIFS('Official Medal Table'!$G:$G,'Each Gender Events'!$A23,'Official Medal Table'!$B:$B,'Each Gender Events'!T$1,'Official Medal Table'!$D:$D,"Mixed")*'Medal values'!$B$3/2</f>
        <v>0</v>
      </c>
      <c r="U23">
        <f>COUNTIFS('Official Medal Table'!$E:$E,'Each Gender Events'!$A23,'Official Medal Table'!$B:$B,'Each Gender Events'!U$1,'Official Medal Table'!$D:$D,'Each Gender Events'!U$2)*'Medal values'!$B$1
+ COUNTIFS('Official Medal Table'!$F:$F,'Each Gender Events'!$A23,'Official Medal Table'!$B:$B,'Each Gender Events'!U$1,'Official Medal Table'!$D:$D,'Each Gender Events'!U$2)*'Medal values'!$B$2
+ COUNTIFS('Official Medal Table'!$G:$G,'Each Gender Events'!$A23,'Official Medal Table'!$B:$B,'Each Gender Events'!U$1,'Official Medal Table'!$D:$D,'Each Gender Events'!U$2)*'Medal values'!$B$3
+ COUNTIFS('Official Medal Table'!$E:$E,'Each Gender Events'!$A23,'Official Medal Table'!$B:$B,'Each Gender Events'!U$1,'Official Medal Table'!$D:$D,"Mixed")*'Medal values'!$B$1/2
+ COUNTIFS('Official Medal Table'!$F:$F,'Each Gender Events'!$A23,'Official Medal Table'!$B:$B,'Each Gender Events'!U$1,'Official Medal Table'!$D:$D,"Mixed")*'Medal values'!$B$2/2
+ COUNTIFS('Official Medal Table'!$G:$G,'Each Gender Events'!$A23,'Official Medal Table'!$B:$B,'Each Gender Events'!U$1,'Official Medal Table'!$D:$D,"Mixed")*'Medal values'!$B$3/2</f>
        <v>0</v>
      </c>
      <c r="V23">
        <f>COUNTIFS('Official Medal Table'!$E:$E,'Each Gender Events'!$A23,'Official Medal Table'!$B:$B,'Each Gender Events'!V$1,'Official Medal Table'!$D:$D,'Each Gender Events'!V$2)*'Medal values'!$B$1
+ COUNTIFS('Official Medal Table'!$F:$F,'Each Gender Events'!$A23,'Official Medal Table'!$B:$B,'Each Gender Events'!V$1,'Official Medal Table'!$D:$D,'Each Gender Events'!V$2)*'Medal values'!$B$2
+ COUNTIFS('Official Medal Table'!$G:$G,'Each Gender Events'!$A23,'Official Medal Table'!$B:$B,'Each Gender Events'!V$1,'Official Medal Table'!$D:$D,'Each Gender Events'!V$2)*'Medal values'!$B$3
+ COUNTIFS('Official Medal Table'!$E:$E,'Each Gender Events'!$A23,'Official Medal Table'!$B:$B,'Each Gender Events'!V$1,'Official Medal Table'!$D:$D,"Mixed")*'Medal values'!$B$1/2
+ COUNTIFS('Official Medal Table'!$F:$F,'Each Gender Events'!$A23,'Official Medal Table'!$B:$B,'Each Gender Events'!V$1,'Official Medal Table'!$D:$D,"Mixed")*'Medal values'!$B$2/2
+ COUNTIFS('Official Medal Table'!$G:$G,'Each Gender Events'!$A23,'Official Medal Table'!$B:$B,'Each Gender Events'!V$1,'Official Medal Table'!$D:$D,"Mixed")*'Medal values'!$B$3/2</f>
        <v>0</v>
      </c>
      <c r="W23">
        <f>COUNTIFS('Official Medal Table'!$E:$E,'Each Gender Events'!$A23,'Official Medal Table'!$B:$B,'Each Gender Events'!W$1,'Official Medal Table'!$D:$D,'Each Gender Events'!W$2)*'Medal values'!$B$1
+ COUNTIFS('Official Medal Table'!$F:$F,'Each Gender Events'!$A23,'Official Medal Table'!$B:$B,'Each Gender Events'!W$1,'Official Medal Table'!$D:$D,'Each Gender Events'!W$2)*'Medal values'!$B$2
+ COUNTIFS('Official Medal Table'!$G:$G,'Each Gender Events'!$A23,'Official Medal Table'!$B:$B,'Each Gender Events'!W$1,'Official Medal Table'!$D:$D,'Each Gender Events'!W$2)*'Medal values'!$B$3
+ COUNTIFS('Official Medal Table'!$E:$E,'Each Gender Events'!$A23,'Official Medal Table'!$B:$B,'Each Gender Events'!W$1,'Official Medal Table'!$D:$D,"Mixed")*'Medal values'!$B$1/2
+ COUNTIFS('Official Medal Table'!$F:$F,'Each Gender Events'!$A23,'Official Medal Table'!$B:$B,'Each Gender Events'!W$1,'Official Medal Table'!$D:$D,"Mixed")*'Medal values'!$B$2/2
+ COUNTIFS('Official Medal Table'!$G:$G,'Each Gender Events'!$A23,'Official Medal Table'!$B:$B,'Each Gender Events'!W$1,'Official Medal Table'!$D:$D,"Mixed")*'Medal values'!$B$3/2</f>
        <v>0</v>
      </c>
      <c r="X23">
        <f>COUNTIFS('Official Medal Table'!$E:$E,'Each Gender Events'!$A23,'Official Medal Table'!$B:$B,'Each Gender Events'!X$1,'Official Medal Table'!$D:$D,'Each Gender Events'!X$2)*'Medal values'!$B$1
+ COUNTIFS('Official Medal Table'!$F:$F,'Each Gender Events'!$A23,'Official Medal Table'!$B:$B,'Each Gender Events'!X$1,'Official Medal Table'!$D:$D,'Each Gender Events'!X$2)*'Medal values'!$B$2
+ COUNTIFS('Official Medal Table'!$G:$G,'Each Gender Events'!$A23,'Official Medal Table'!$B:$B,'Each Gender Events'!X$1,'Official Medal Table'!$D:$D,'Each Gender Events'!X$2)*'Medal values'!$B$3
+ COUNTIFS('Official Medal Table'!$E:$E,'Each Gender Events'!$A23,'Official Medal Table'!$B:$B,'Each Gender Events'!X$1,'Official Medal Table'!$D:$D,"Mixed")*'Medal values'!$B$1/2
+ COUNTIFS('Official Medal Table'!$F:$F,'Each Gender Events'!$A23,'Official Medal Table'!$B:$B,'Each Gender Events'!X$1,'Official Medal Table'!$D:$D,"Mixed")*'Medal values'!$B$2/2
+ COUNTIFS('Official Medal Table'!$G:$G,'Each Gender Events'!$A23,'Official Medal Table'!$B:$B,'Each Gender Events'!X$1,'Official Medal Table'!$D:$D,"Mixed")*'Medal values'!$B$3/2</f>
        <v>0</v>
      </c>
      <c r="Y23">
        <f>COUNTIFS('Official Medal Table'!$E:$E,'Each Gender Events'!$A23,'Official Medal Table'!$B:$B,'Each Gender Events'!Y$1,'Official Medal Table'!$D:$D,'Each Gender Events'!Y$2)*'Medal values'!$B$1
+ COUNTIFS('Official Medal Table'!$F:$F,'Each Gender Events'!$A23,'Official Medal Table'!$B:$B,'Each Gender Events'!Y$1,'Official Medal Table'!$D:$D,'Each Gender Events'!Y$2)*'Medal values'!$B$2
+ COUNTIFS('Official Medal Table'!$G:$G,'Each Gender Events'!$A23,'Official Medal Table'!$B:$B,'Each Gender Events'!Y$1,'Official Medal Table'!$D:$D,'Each Gender Events'!Y$2)*'Medal values'!$B$3
+ COUNTIFS('Official Medal Table'!$E:$E,'Each Gender Events'!$A23,'Official Medal Table'!$B:$B,'Each Gender Events'!Y$1,'Official Medal Table'!$D:$D,"Mixed")*'Medal values'!$B$1/2
+ COUNTIFS('Official Medal Table'!$F:$F,'Each Gender Events'!$A23,'Official Medal Table'!$B:$B,'Each Gender Events'!Y$1,'Official Medal Table'!$D:$D,"Mixed")*'Medal values'!$B$2/2
+ COUNTIFS('Official Medal Table'!$G:$G,'Each Gender Events'!$A23,'Official Medal Table'!$B:$B,'Each Gender Events'!Y$1,'Official Medal Table'!$D:$D,"Mixed")*'Medal values'!$B$3/2</f>
        <v>0</v>
      </c>
      <c r="Z23">
        <f>COUNTIFS('Official Medal Table'!$E:$E,'Each Gender Events'!$A23,'Official Medal Table'!$B:$B,'Each Gender Events'!Z$1,'Official Medal Table'!$D:$D,'Each Gender Events'!Z$2)*'Medal values'!$B$1
+ COUNTIFS('Official Medal Table'!$F:$F,'Each Gender Events'!$A23,'Official Medal Table'!$B:$B,'Each Gender Events'!Z$1,'Official Medal Table'!$D:$D,'Each Gender Events'!Z$2)*'Medal values'!$B$2
+ COUNTIFS('Official Medal Table'!$G:$G,'Each Gender Events'!$A23,'Official Medal Table'!$B:$B,'Each Gender Events'!Z$1,'Official Medal Table'!$D:$D,'Each Gender Events'!Z$2)*'Medal values'!$B$3
+ COUNTIFS('Official Medal Table'!$E:$E,'Each Gender Events'!$A23,'Official Medal Table'!$B:$B,'Each Gender Events'!Z$1,'Official Medal Table'!$D:$D,"Mixed")*'Medal values'!$B$1/2
+ COUNTIFS('Official Medal Table'!$F:$F,'Each Gender Events'!$A23,'Official Medal Table'!$B:$B,'Each Gender Events'!Z$1,'Official Medal Table'!$D:$D,"Mixed")*'Medal values'!$B$2/2
+ COUNTIFS('Official Medal Table'!$G:$G,'Each Gender Events'!$A23,'Official Medal Table'!$B:$B,'Each Gender Events'!Z$1,'Official Medal Table'!$D:$D,"Mixed")*'Medal values'!$B$3/2</f>
        <v>0</v>
      </c>
      <c r="AA23">
        <f>COUNTIFS('Official Medal Table'!$E:$E,'Each Gender Events'!$A23,'Official Medal Table'!$B:$B,'Each Gender Events'!AA$1,'Official Medal Table'!$D:$D,'Each Gender Events'!AA$2)*'Medal values'!$B$1
+ COUNTIFS('Official Medal Table'!$F:$F,'Each Gender Events'!$A23,'Official Medal Table'!$B:$B,'Each Gender Events'!AA$1,'Official Medal Table'!$D:$D,'Each Gender Events'!AA$2)*'Medal values'!$B$2
+ COUNTIFS('Official Medal Table'!$G:$G,'Each Gender Events'!$A23,'Official Medal Table'!$B:$B,'Each Gender Events'!AA$1,'Official Medal Table'!$D:$D,'Each Gender Events'!AA$2)*'Medal values'!$B$3
+ COUNTIFS('Official Medal Table'!$E:$E,'Each Gender Events'!$A23,'Official Medal Table'!$B:$B,'Each Gender Events'!AA$1,'Official Medal Table'!$D:$D,"Mixed")*'Medal values'!$B$1/2
+ COUNTIFS('Official Medal Table'!$F:$F,'Each Gender Events'!$A23,'Official Medal Table'!$B:$B,'Each Gender Events'!AA$1,'Official Medal Table'!$D:$D,"Mixed")*'Medal values'!$B$2/2
+ COUNTIFS('Official Medal Table'!$G:$G,'Each Gender Events'!$A23,'Official Medal Table'!$B:$B,'Each Gender Events'!AA$1,'Official Medal Table'!$D:$D,"Mixed")*'Medal values'!$B$3/2</f>
        <v>0</v>
      </c>
      <c r="AB23">
        <f>COUNTIFS('Official Medal Table'!$E:$E,'Each Gender Events'!$A23,'Official Medal Table'!$B:$B,'Each Gender Events'!AB$1,'Official Medal Table'!$D:$D,'Each Gender Events'!AB$2)*'Medal values'!$B$1
+ COUNTIFS('Official Medal Table'!$F:$F,'Each Gender Events'!$A23,'Official Medal Table'!$B:$B,'Each Gender Events'!AB$1,'Official Medal Table'!$D:$D,'Each Gender Events'!AB$2)*'Medal values'!$B$2
+ COUNTIFS('Official Medal Table'!$G:$G,'Each Gender Events'!$A23,'Official Medal Table'!$B:$B,'Each Gender Events'!AB$1,'Official Medal Table'!$D:$D,'Each Gender Events'!AB$2)*'Medal values'!$B$3
+ COUNTIFS('Official Medal Table'!$E:$E,'Each Gender Events'!$A23,'Official Medal Table'!$B:$B,'Each Gender Events'!AB$1,'Official Medal Table'!$D:$D,"Mixed")*'Medal values'!$B$1/2
+ COUNTIFS('Official Medal Table'!$F:$F,'Each Gender Events'!$A23,'Official Medal Table'!$B:$B,'Each Gender Events'!AB$1,'Official Medal Table'!$D:$D,"Mixed")*'Medal values'!$B$2/2
+ COUNTIFS('Official Medal Table'!$G:$G,'Each Gender Events'!$A23,'Official Medal Table'!$B:$B,'Each Gender Events'!AB$1,'Official Medal Table'!$D:$D,"Mixed")*'Medal values'!$B$3/2</f>
        <v>0</v>
      </c>
      <c r="AC23">
        <f>COUNTIFS('Official Medal Table'!$E:$E,'Each Gender Events'!$A23,'Official Medal Table'!$B:$B,'Each Gender Events'!AC$1,'Official Medal Table'!$D:$D,'Each Gender Events'!AC$2)*'Medal values'!$B$1
+ COUNTIFS('Official Medal Table'!$F:$F,'Each Gender Events'!$A23,'Official Medal Table'!$B:$B,'Each Gender Events'!AC$1,'Official Medal Table'!$D:$D,'Each Gender Events'!AC$2)*'Medal values'!$B$2
+ COUNTIFS('Official Medal Table'!$G:$G,'Each Gender Events'!$A23,'Official Medal Table'!$B:$B,'Each Gender Events'!AC$1,'Official Medal Table'!$D:$D,'Each Gender Events'!AC$2)*'Medal values'!$B$3
+ COUNTIFS('Official Medal Table'!$E:$E,'Each Gender Events'!$A23,'Official Medal Table'!$B:$B,'Each Gender Events'!AC$1,'Official Medal Table'!$D:$D,"Mixed")*'Medal values'!$B$1/2
+ COUNTIFS('Official Medal Table'!$F:$F,'Each Gender Events'!$A23,'Official Medal Table'!$B:$B,'Each Gender Events'!AC$1,'Official Medal Table'!$D:$D,"Mixed")*'Medal values'!$B$2/2
+ COUNTIFS('Official Medal Table'!$G:$G,'Each Gender Events'!$A23,'Official Medal Table'!$B:$B,'Each Gender Events'!AC$1,'Official Medal Table'!$D:$D,"Mixed")*'Medal values'!$B$3/2</f>
        <v>0</v>
      </c>
      <c r="AD23">
        <f>COUNTIFS('Official Medal Table'!$E:$E,'Each Gender Events'!$A23,'Official Medal Table'!$B:$B,'Each Gender Events'!AD$1,'Official Medal Table'!$D:$D,'Each Gender Events'!AD$2)*'Medal values'!$B$1
+ COUNTIFS('Official Medal Table'!$F:$F,'Each Gender Events'!$A23,'Official Medal Table'!$B:$B,'Each Gender Events'!AD$1,'Official Medal Table'!$D:$D,'Each Gender Events'!AD$2)*'Medal values'!$B$2
+ COUNTIFS('Official Medal Table'!$G:$G,'Each Gender Events'!$A23,'Official Medal Table'!$B:$B,'Each Gender Events'!AD$1,'Official Medal Table'!$D:$D,'Each Gender Events'!AD$2)*'Medal values'!$B$3
+ COUNTIFS('Official Medal Table'!$E:$E,'Each Gender Events'!$A23,'Official Medal Table'!$B:$B,'Each Gender Events'!AD$1,'Official Medal Table'!$D:$D,"Mixed")*'Medal values'!$B$1/2
+ COUNTIFS('Official Medal Table'!$F:$F,'Each Gender Events'!$A23,'Official Medal Table'!$B:$B,'Each Gender Events'!AD$1,'Official Medal Table'!$D:$D,"Mixed")*'Medal values'!$B$2/2
+ COUNTIFS('Official Medal Table'!$G:$G,'Each Gender Events'!$A23,'Official Medal Table'!$B:$B,'Each Gender Events'!AD$1,'Official Medal Table'!$D:$D,"Mixed")*'Medal values'!$B$3/2</f>
        <v>0</v>
      </c>
      <c r="AE23">
        <f>COUNTIFS('Official Medal Table'!$E:$E,'Each Gender Events'!$A23,'Official Medal Table'!$B:$B,'Each Gender Events'!AE$1,'Official Medal Table'!$D:$D,'Each Gender Events'!AE$2)*'Medal values'!$B$1
+ COUNTIFS('Official Medal Table'!$F:$F,'Each Gender Events'!$A23,'Official Medal Table'!$B:$B,'Each Gender Events'!AE$1,'Official Medal Table'!$D:$D,'Each Gender Events'!AE$2)*'Medal values'!$B$2
+ COUNTIFS('Official Medal Table'!$G:$G,'Each Gender Events'!$A23,'Official Medal Table'!$B:$B,'Each Gender Events'!AE$1,'Official Medal Table'!$D:$D,'Each Gender Events'!AE$2)*'Medal values'!$B$3
+ COUNTIFS('Official Medal Table'!$E:$E,'Each Gender Events'!$A23,'Official Medal Table'!$B:$B,'Each Gender Events'!AE$1,'Official Medal Table'!$D:$D,"Mixed")*'Medal values'!$B$1/2
+ COUNTIFS('Official Medal Table'!$F:$F,'Each Gender Events'!$A23,'Official Medal Table'!$B:$B,'Each Gender Events'!AE$1,'Official Medal Table'!$D:$D,"Mixed")*'Medal values'!$B$2/2
+ COUNTIFS('Official Medal Table'!$G:$G,'Each Gender Events'!$A23,'Official Medal Table'!$B:$B,'Each Gender Events'!AE$1,'Official Medal Table'!$D:$D,"Mixed")*'Medal values'!$B$3/2</f>
        <v>0</v>
      </c>
      <c r="AF23">
        <f>COUNTIFS('Official Medal Table'!$E:$E,'Each Gender Events'!$A23,'Official Medal Table'!$B:$B,'Each Gender Events'!AF$1,'Official Medal Table'!$D:$D,'Each Gender Events'!AF$2)*'Medal values'!$B$1
+ COUNTIFS('Official Medal Table'!$F:$F,'Each Gender Events'!$A23,'Official Medal Table'!$B:$B,'Each Gender Events'!AF$1,'Official Medal Table'!$D:$D,'Each Gender Events'!AF$2)*'Medal values'!$B$2
+ COUNTIFS('Official Medal Table'!$G:$G,'Each Gender Events'!$A23,'Official Medal Table'!$B:$B,'Each Gender Events'!AF$1,'Official Medal Table'!$D:$D,'Each Gender Events'!AF$2)*'Medal values'!$B$3
+ COUNTIFS('Official Medal Table'!$E:$E,'Each Gender Events'!$A23,'Official Medal Table'!$B:$B,'Each Gender Events'!AF$1,'Official Medal Table'!$D:$D,"Mixed")*'Medal values'!$B$1/2
+ COUNTIFS('Official Medal Table'!$F:$F,'Each Gender Events'!$A23,'Official Medal Table'!$B:$B,'Each Gender Events'!AF$1,'Official Medal Table'!$D:$D,"Mixed")*'Medal values'!$B$2/2
+ COUNTIFS('Official Medal Table'!$G:$G,'Each Gender Events'!$A23,'Official Medal Table'!$B:$B,'Each Gender Events'!AF$1,'Official Medal Table'!$D:$D,"Mixed")*'Medal values'!$B$3/2</f>
        <v>0</v>
      </c>
      <c r="AG23">
        <f>COUNTIFS('Official Medal Table'!$E:$E,'Each Gender Events'!$A23,'Official Medal Table'!$B:$B,'Each Gender Events'!AG$1,'Official Medal Table'!$D:$D,'Each Gender Events'!AG$2)*'Medal values'!$B$1
+ COUNTIFS('Official Medal Table'!$F:$F,'Each Gender Events'!$A23,'Official Medal Table'!$B:$B,'Each Gender Events'!AG$1,'Official Medal Table'!$D:$D,'Each Gender Events'!AG$2)*'Medal values'!$B$2
+ COUNTIFS('Official Medal Table'!$G:$G,'Each Gender Events'!$A23,'Official Medal Table'!$B:$B,'Each Gender Events'!AG$1,'Official Medal Table'!$D:$D,'Each Gender Events'!AG$2)*'Medal values'!$B$3
+ COUNTIFS('Official Medal Table'!$E:$E,'Each Gender Events'!$A23,'Official Medal Table'!$B:$B,'Each Gender Events'!AG$1,'Official Medal Table'!$D:$D,"Mixed")*'Medal values'!$B$1/2
+ COUNTIFS('Official Medal Table'!$F:$F,'Each Gender Events'!$A23,'Official Medal Table'!$B:$B,'Each Gender Events'!AG$1,'Official Medal Table'!$D:$D,"Mixed")*'Medal values'!$B$2/2
+ COUNTIFS('Official Medal Table'!$G:$G,'Each Gender Events'!$A23,'Official Medal Table'!$B:$B,'Each Gender Events'!AG$1,'Official Medal Table'!$D:$D,"Mixed")*'Medal values'!$B$3/2</f>
        <v>0</v>
      </c>
      <c r="AH23">
        <f>COUNTIFS('Official Medal Table'!$E:$E,'Each Gender Events'!$A23,'Official Medal Table'!$B:$B,'Each Gender Events'!AH$1,'Official Medal Table'!$D:$D,'Each Gender Events'!AH$2)*'Medal values'!$B$1
+ COUNTIFS('Official Medal Table'!$F:$F,'Each Gender Events'!$A23,'Official Medal Table'!$B:$B,'Each Gender Events'!AH$1,'Official Medal Table'!$D:$D,'Each Gender Events'!AH$2)*'Medal values'!$B$2
+ COUNTIFS('Official Medal Table'!$G:$G,'Each Gender Events'!$A23,'Official Medal Table'!$B:$B,'Each Gender Events'!AH$1,'Official Medal Table'!$D:$D,'Each Gender Events'!AH$2)*'Medal values'!$B$3
+ COUNTIFS('Official Medal Table'!$E:$E,'Each Gender Events'!$A23,'Official Medal Table'!$B:$B,'Each Gender Events'!AH$1,'Official Medal Table'!$D:$D,"Mixed")*'Medal values'!$B$1/2
+ COUNTIFS('Official Medal Table'!$F:$F,'Each Gender Events'!$A23,'Official Medal Table'!$B:$B,'Each Gender Events'!AH$1,'Official Medal Table'!$D:$D,"Mixed")*'Medal values'!$B$2/2
+ COUNTIFS('Official Medal Table'!$G:$G,'Each Gender Events'!$A23,'Official Medal Table'!$B:$B,'Each Gender Events'!AH$1,'Official Medal Table'!$D:$D,"Mixed")*'Medal values'!$B$3/2</f>
        <v>1</v>
      </c>
      <c r="AI23">
        <f>COUNTIFS('Official Medal Table'!$E:$E,'Each Gender Events'!$A23,'Official Medal Table'!$B:$B,'Each Gender Events'!AI$1,'Official Medal Table'!$D:$D,'Each Gender Events'!AI$2)*'Medal values'!$B$1
+ COUNTIFS('Official Medal Table'!$F:$F,'Each Gender Events'!$A23,'Official Medal Table'!$B:$B,'Each Gender Events'!AI$1,'Official Medal Table'!$D:$D,'Each Gender Events'!AI$2)*'Medal values'!$B$2
+ COUNTIFS('Official Medal Table'!$G:$G,'Each Gender Events'!$A23,'Official Medal Table'!$B:$B,'Each Gender Events'!AI$1,'Official Medal Table'!$D:$D,'Each Gender Events'!AI$2)*'Medal values'!$B$3
+ COUNTIFS('Official Medal Table'!$E:$E,'Each Gender Events'!$A23,'Official Medal Table'!$B:$B,'Each Gender Events'!AI$1,'Official Medal Table'!$D:$D,"Mixed")*'Medal values'!$B$1/2
+ COUNTIFS('Official Medal Table'!$F:$F,'Each Gender Events'!$A23,'Official Medal Table'!$B:$B,'Each Gender Events'!AI$1,'Official Medal Table'!$D:$D,"Mixed")*'Medal values'!$B$2/2
+ COUNTIFS('Official Medal Table'!$G:$G,'Each Gender Events'!$A23,'Official Medal Table'!$B:$B,'Each Gender Events'!AI$1,'Official Medal Table'!$D:$D,"Mixed")*'Medal values'!$B$3/2</f>
        <v>0</v>
      </c>
      <c r="AJ23">
        <f>COUNTIFS('Official Medal Table'!$E:$E,'Each Gender Events'!$A23,'Official Medal Table'!$B:$B,'Each Gender Events'!AJ$1,'Official Medal Table'!$D:$D,'Each Gender Events'!AJ$2)*'Medal values'!$B$1
+ COUNTIFS('Official Medal Table'!$F:$F,'Each Gender Events'!$A23,'Official Medal Table'!$B:$B,'Each Gender Events'!AJ$1,'Official Medal Table'!$D:$D,'Each Gender Events'!AJ$2)*'Medal values'!$B$2
+ COUNTIFS('Official Medal Table'!$G:$G,'Each Gender Events'!$A23,'Official Medal Table'!$B:$B,'Each Gender Events'!AJ$1,'Official Medal Table'!$D:$D,'Each Gender Events'!AJ$2)*'Medal values'!$B$3
+ COUNTIFS('Official Medal Table'!$E:$E,'Each Gender Events'!$A23,'Official Medal Table'!$B:$B,'Each Gender Events'!AJ$1,'Official Medal Table'!$D:$D,"Mixed")*'Medal values'!$B$1/2
+ COUNTIFS('Official Medal Table'!$F:$F,'Each Gender Events'!$A23,'Official Medal Table'!$B:$B,'Each Gender Events'!AJ$1,'Official Medal Table'!$D:$D,"Mixed")*'Medal values'!$B$2/2
+ COUNTIFS('Official Medal Table'!$G:$G,'Each Gender Events'!$A23,'Official Medal Table'!$B:$B,'Each Gender Events'!AJ$1,'Official Medal Table'!$D:$D,"Mixed")*'Medal values'!$B$3/2</f>
        <v>0</v>
      </c>
      <c r="AK23">
        <f>COUNTIFS('Official Medal Table'!$E:$E,'Each Gender Events'!$A23,'Official Medal Table'!$B:$B,'Each Gender Events'!AK$1,'Official Medal Table'!$D:$D,'Each Gender Events'!AK$2)*'Medal values'!$B$1
+ COUNTIFS('Official Medal Table'!$F:$F,'Each Gender Events'!$A23,'Official Medal Table'!$B:$B,'Each Gender Events'!AK$1,'Official Medal Table'!$D:$D,'Each Gender Events'!AK$2)*'Medal values'!$B$2
+ COUNTIFS('Official Medal Table'!$G:$G,'Each Gender Events'!$A23,'Official Medal Table'!$B:$B,'Each Gender Events'!AK$1,'Official Medal Table'!$D:$D,'Each Gender Events'!AK$2)*'Medal values'!$B$3
+ COUNTIFS('Official Medal Table'!$E:$E,'Each Gender Events'!$A23,'Official Medal Table'!$B:$B,'Each Gender Events'!AK$1,'Official Medal Table'!$D:$D,"Mixed")*'Medal values'!$B$1/2
+ COUNTIFS('Official Medal Table'!$F:$F,'Each Gender Events'!$A23,'Official Medal Table'!$B:$B,'Each Gender Events'!AK$1,'Official Medal Table'!$D:$D,"Mixed")*'Medal values'!$B$2/2
+ COUNTIFS('Official Medal Table'!$G:$G,'Each Gender Events'!$A23,'Official Medal Table'!$B:$B,'Each Gender Events'!AK$1,'Official Medal Table'!$D:$D,"Mixed")*'Medal values'!$B$3/2</f>
        <v>0</v>
      </c>
      <c r="AL23">
        <f>COUNTIFS('Official Medal Table'!$E:$E,'Each Gender Events'!$A23,'Official Medal Table'!$B:$B,'Each Gender Events'!AL$1,'Official Medal Table'!$D:$D,'Each Gender Events'!AL$2)*'Medal values'!$B$1
+ COUNTIFS('Official Medal Table'!$F:$F,'Each Gender Events'!$A23,'Official Medal Table'!$B:$B,'Each Gender Events'!AL$1,'Official Medal Table'!$D:$D,'Each Gender Events'!AL$2)*'Medal values'!$B$2
+ COUNTIFS('Official Medal Table'!$G:$G,'Each Gender Events'!$A23,'Official Medal Table'!$B:$B,'Each Gender Events'!AL$1,'Official Medal Table'!$D:$D,'Each Gender Events'!AL$2)*'Medal values'!$B$3
+ COUNTIFS('Official Medal Table'!$E:$E,'Each Gender Events'!$A23,'Official Medal Table'!$B:$B,'Each Gender Events'!AL$1,'Official Medal Table'!$D:$D,"Mixed")*'Medal values'!$B$1/2
+ COUNTIFS('Official Medal Table'!$F:$F,'Each Gender Events'!$A23,'Official Medal Table'!$B:$B,'Each Gender Events'!AL$1,'Official Medal Table'!$D:$D,"Mixed")*'Medal values'!$B$2/2
+ COUNTIFS('Official Medal Table'!$G:$G,'Each Gender Events'!$A23,'Official Medal Table'!$B:$B,'Each Gender Events'!AL$1,'Official Medal Table'!$D:$D,"Mixed")*'Medal values'!$B$3/2</f>
        <v>0</v>
      </c>
      <c r="AM23">
        <f>COUNTIFS('Official Medal Table'!$E:$E,'Each Gender Events'!$A23,'Official Medal Table'!$B:$B,'Each Gender Events'!AM$1,'Official Medal Table'!$D:$D,'Each Gender Events'!AM$2)*'Medal values'!$B$1
+ COUNTIFS('Official Medal Table'!$F:$F,'Each Gender Events'!$A23,'Official Medal Table'!$B:$B,'Each Gender Events'!AM$1,'Official Medal Table'!$D:$D,'Each Gender Events'!AM$2)*'Medal values'!$B$2
+ COUNTIFS('Official Medal Table'!$G:$G,'Each Gender Events'!$A23,'Official Medal Table'!$B:$B,'Each Gender Events'!AM$1,'Official Medal Table'!$D:$D,'Each Gender Events'!AM$2)*'Medal values'!$B$3
+ COUNTIFS('Official Medal Table'!$E:$E,'Each Gender Events'!$A23,'Official Medal Table'!$B:$B,'Each Gender Events'!AM$1,'Official Medal Table'!$D:$D,"Mixed")*'Medal values'!$B$1/2
+ COUNTIFS('Official Medal Table'!$F:$F,'Each Gender Events'!$A23,'Official Medal Table'!$B:$B,'Each Gender Events'!AM$1,'Official Medal Table'!$D:$D,"Mixed")*'Medal values'!$B$2/2
+ COUNTIFS('Official Medal Table'!$G:$G,'Each Gender Events'!$A23,'Official Medal Table'!$B:$B,'Each Gender Events'!AM$1,'Official Medal Table'!$D:$D,"Mixed")*'Medal values'!$B$3/2</f>
        <v>0</v>
      </c>
    </row>
    <row r="24" spans="1:39" x14ac:dyDescent="0.3">
      <c r="A24" t="str">
        <f>Countries!A22</f>
        <v>ROC</v>
      </c>
      <c r="B24">
        <f>COUNTIFS('Official Medal Table'!$E:$E,'Each Gender Events'!$A24,'Official Medal Table'!$B:$B,'Each Gender Events'!B$1,'Official Medal Table'!$D:$D,'Each Gender Events'!B$2)*'Medal values'!$B$1
+ COUNTIFS('Official Medal Table'!$F:$F,'Each Gender Events'!$A24,'Official Medal Table'!$B:$B,'Each Gender Events'!B$1,'Official Medal Table'!$D:$D,'Each Gender Events'!B$2)*'Medal values'!$B$2
+ COUNTIFS('Official Medal Table'!$G:$G,'Each Gender Events'!$A24,'Official Medal Table'!$B:$B,'Each Gender Events'!B$1,'Official Medal Table'!$D:$D,'Each Gender Events'!B$2)*'Medal values'!$B$3
+ COUNTIFS('Official Medal Table'!$E:$E,'Each Gender Events'!$A24,'Official Medal Table'!$B:$B,'Each Gender Events'!B$1,'Official Medal Table'!$D:$D,"Mixed")*'Medal values'!$B$1/2
+ COUNTIFS('Official Medal Table'!$F:$F,'Each Gender Events'!$A24,'Official Medal Table'!$B:$B,'Each Gender Events'!B$1,'Official Medal Table'!$D:$D,"Mixed")*'Medal values'!$B$2/2
+ COUNTIFS('Official Medal Table'!$G:$G,'Each Gender Events'!$A24,'Official Medal Table'!$B:$B,'Each Gender Events'!B$1,'Official Medal Table'!$D:$D,"Mixed")*'Medal values'!$B$3/2</f>
        <v>0</v>
      </c>
      <c r="C24">
        <f>COUNTIFS('Official Medal Table'!$E:$E,'Each Gender Events'!$A24,'Official Medal Table'!$B:$B,'Each Gender Events'!C$1,'Official Medal Table'!$D:$D,'Each Gender Events'!C$2)*'Medal values'!$B$1
+ COUNTIFS('Official Medal Table'!$F:$F,'Each Gender Events'!$A24,'Official Medal Table'!$B:$B,'Each Gender Events'!C$1,'Official Medal Table'!$D:$D,'Each Gender Events'!C$2)*'Medal values'!$B$2
+ COUNTIFS('Official Medal Table'!$G:$G,'Each Gender Events'!$A24,'Official Medal Table'!$B:$B,'Each Gender Events'!C$1,'Official Medal Table'!$D:$D,'Each Gender Events'!C$2)*'Medal values'!$B$3
+ COUNTIFS('Official Medal Table'!$E:$E,'Each Gender Events'!$A24,'Official Medal Table'!$B:$B,'Each Gender Events'!C$1,'Official Medal Table'!$D:$D,"Mixed")*'Medal values'!$B$1/2
+ COUNTIFS('Official Medal Table'!$F:$F,'Each Gender Events'!$A24,'Official Medal Table'!$B:$B,'Each Gender Events'!C$1,'Official Medal Table'!$D:$D,"Mixed")*'Medal values'!$B$2/2
+ COUNTIFS('Official Medal Table'!$G:$G,'Each Gender Events'!$A24,'Official Medal Table'!$B:$B,'Each Gender Events'!C$1,'Official Medal Table'!$D:$D,"Mixed")*'Medal values'!$B$3/2</f>
        <v>0</v>
      </c>
      <c r="D24">
        <f>COUNTIFS('Official Medal Table'!$E:$E,'Each Gender Events'!$A24,'Official Medal Table'!$B:$B,'Each Gender Events'!D$1,'Official Medal Table'!$D:$D,'Each Gender Events'!D$2)*'Medal values'!$B$1
+ COUNTIFS('Official Medal Table'!$F:$F,'Each Gender Events'!$A24,'Official Medal Table'!$B:$B,'Each Gender Events'!D$1,'Official Medal Table'!$D:$D,'Each Gender Events'!D$2)*'Medal values'!$B$2
+ COUNTIFS('Official Medal Table'!$G:$G,'Each Gender Events'!$A24,'Official Medal Table'!$B:$B,'Each Gender Events'!D$1,'Official Medal Table'!$D:$D,'Each Gender Events'!D$2)*'Medal values'!$B$3
+ COUNTIFS('Official Medal Table'!$E:$E,'Each Gender Events'!$A24,'Official Medal Table'!$B:$B,'Each Gender Events'!D$1,'Official Medal Table'!$D:$D,"Mixed")*'Medal values'!$B$1/2
+ COUNTIFS('Official Medal Table'!$F:$F,'Each Gender Events'!$A24,'Official Medal Table'!$B:$B,'Each Gender Events'!D$1,'Official Medal Table'!$D:$D,"Mixed")*'Medal values'!$B$2/2
+ COUNTIFS('Official Medal Table'!$G:$G,'Each Gender Events'!$A24,'Official Medal Table'!$B:$B,'Each Gender Events'!D$1,'Official Medal Table'!$D:$D,"Mixed")*'Medal values'!$B$3/2</f>
        <v>0</v>
      </c>
      <c r="E24">
        <f>COUNTIFS('Official Medal Table'!$E:$E,'Each Gender Events'!$A24,'Official Medal Table'!$B:$B,'Each Gender Events'!E$1,'Official Medal Table'!$D:$D,'Each Gender Events'!E$2)*'Medal values'!$B$1
+ COUNTIFS('Official Medal Table'!$F:$F,'Each Gender Events'!$A24,'Official Medal Table'!$B:$B,'Each Gender Events'!E$1,'Official Medal Table'!$D:$D,'Each Gender Events'!E$2)*'Medal values'!$B$2
+ COUNTIFS('Official Medal Table'!$G:$G,'Each Gender Events'!$A24,'Official Medal Table'!$B:$B,'Each Gender Events'!E$1,'Official Medal Table'!$D:$D,'Each Gender Events'!E$2)*'Medal values'!$B$3
+ COUNTIFS('Official Medal Table'!$E:$E,'Each Gender Events'!$A24,'Official Medal Table'!$B:$B,'Each Gender Events'!E$1,'Official Medal Table'!$D:$D,"Mixed")*'Medal values'!$B$1/2
+ COUNTIFS('Official Medal Table'!$F:$F,'Each Gender Events'!$A24,'Official Medal Table'!$B:$B,'Each Gender Events'!E$1,'Official Medal Table'!$D:$D,"Mixed")*'Medal values'!$B$2/2
+ COUNTIFS('Official Medal Table'!$G:$G,'Each Gender Events'!$A24,'Official Medal Table'!$B:$B,'Each Gender Events'!E$1,'Official Medal Table'!$D:$D,"Mixed")*'Medal values'!$B$3/2</f>
        <v>2.5000010000000001</v>
      </c>
      <c r="F24">
        <f>COUNTIFS('Official Medal Table'!$E:$E,'Each Gender Events'!$A24,'Official Medal Table'!$B:$B,'Each Gender Events'!F$1,'Official Medal Table'!$D:$D,'Each Gender Events'!F$2)*'Medal values'!$B$1
+ COUNTIFS('Official Medal Table'!$F:$F,'Each Gender Events'!$A24,'Official Medal Table'!$B:$B,'Each Gender Events'!F$1,'Official Medal Table'!$D:$D,'Each Gender Events'!F$2)*'Medal values'!$B$2
+ COUNTIFS('Official Medal Table'!$G:$G,'Each Gender Events'!$A24,'Official Medal Table'!$B:$B,'Each Gender Events'!F$1,'Official Medal Table'!$D:$D,'Each Gender Events'!F$2)*'Medal values'!$B$3
+ COUNTIFS('Official Medal Table'!$E:$E,'Each Gender Events'!$A24,'Official Medal Table'!$B:$B,'Each Gender Events'!F$1,'Official Medal Table'!$D:$D,"Mixed")*'Medal values'!$B$1/2
+ COUNTIFS('Official Medal Table'!$F:$F,'Each Gender Events'!$A24,'Official Medal Table'!$B:$B,'Each Gender Events'!F$1,'Official Medal Table'!$D:$D,"Mixed")*'Medal values'!$B$2/2
+ COUNTIFS('Official Medal Table'!$G:$G,'Each Gender Events'!$A24,'Official Medal Table'!$B:$B,'Each Gender Events'!F$1,'Official Medal Table'!$D:$D,"Mixed")*'Medal values'!$B$3/2</f>
        <v>1.5</v>
      </c>
      <c r="G24">
        <f>COUNTIFS('Official Medal Table'!$E:$E,'Each Gender Events'!$A24,'Official Medal Table'!$B:$B,'Each Gender Events'!G$1,'Official Medal Table'!$D:$D,'Each Gender Events'!G$2)*'Medal values'!$B$1
+ COUNTIFS('Official Medal Table'!$F:$F,'Each Gender Events'!$A24,'Official Medal Table'!$B:$B,'Each Gender Events'!G$1,'Official Medal Table'!$D:$D,'Each Gender Events'!G$2)*'Medal values'!$B$2
+ COUNTIFS('Official Medal Table'!$G:$G,'Each Gender Events'!$A24,'Official Medal Table'!$B:$B,'Each Gender Events'!G$1,'Official Medal Table'!$D:$D,'Each Gender Events'!G$2)*'Medal values'!$B$3
+ COUNTIFS('Official Medal Table'!$E:$E,'Each Gender Events'!$A24,'Official Medal Table'!$B:$B,'Each Gender Events'!G$1,'Official Medal Table'!$D:$D,"Mixed")*'Medal values'!$B$1/2
+ COUNTIFS('Official Medal Table'!$F:$F,'Each Gender Events'!$A24,'Official Medal Table'!$B:$B,'Each Gender Events'!G$1,'Official Medal Table'!$D:$D,"Mixed")*'Medal values'!$B$2/2
+ COUNTIFS('Official Medal Table'!$G:$G,'Each Gender Events'!$A24,'Official Medal Table'!$B:$B,'Each Gender Events'!G$1,'Official Medal Table'!$D:$D,"Mixed")*'Medal values'!$B$3/2</f>
        <v>2.5</v>
      </c>
      <c r="H24">
        <f>COUNTIFS('Official Medal Table'!$E:$E,'Each Gender Events'!$A24,'Official Medal Table'!$B:$B,'Each Gender Events'!H$1,'Official Medal Table'!$D:$D,'Each Gender Events'!H$2)*'Medal values'!$B$1
+ COUNTIFS('Official Medal Table'!$F:$F,'Each Gender Events'!$A24,'Official Medal Table'!$B:$B,'Each Gender Events'!H$1,'Official Medal Table'!$D:$D,'Each Gender Events'!H$2)*'Medal values'!$B$2
+ COUNTIFS('Official Medal Table'!$G:$G,'Each Gender Events'!$A24,'Official Medal Table'!$B:$B,'Each Gender Events'!H$1,'Official Medal Table'!$D:$D,'Each Gender Events'!H$2)*'Medal values'!$B$3
+ COUNTIFS('Official Medal Table'!$E:$E,'Each Gender Events'!$A24,'Official Medal Table'!$B:$B,'Each Gender Events'!H$1,'Official Medal Table'!$D:$D,"Mixed")*'Medal values'!$B$1/2
+ COUNTIFS('Official Medal Table'!$F:$F,'Each Gender Events'!$A24,'Official Medal Table'!$B:$B,'Each Gender Events'!H$1,'Official Medal Table'!$D:$D,"Mixed")*'Medal values'!$B$2/2
+ COUNTIFS('Official Medal Table'!$G:$G,'Each Gender Events'!$A24,'Official Medal Table'!$B:$B,'Each Gender Events'!H$1,'Official Medal Table'!$D:$D,"Mixed")*'Medal values'!$B$3/2</f>
        <v>0</v>
      </c>
      <c r="I24">
        <f>COUNTIFS('Official Medal Table'!$E:$E,'Each Gender Events'!$A24,'Official Medal Table'!$B:$B,'Each Gender Events'!I$1,'Official Medal Table'!$D:$D,'Each Gender Events'!I$2)*'Medal values'!$B$1
+ COUNTIFS('Official Medal Table'!$F:$F,'Each Gender Events'!$A24,'Official Medal Table'!$B:$B,'Each Gender Events'!I$1,'Official Medal Table'!$D:$D,'Each Gender Events'!I$2)*'Medal values'!$B$2
+ COUNTIFS('Official Medal Table'!$G:$G,'Each Gender Events'!$A24,'Official Medal Table'!$B:$B,'Each Gender Events'!I$1,'Official Medal Table'!$D:$D,'Each Gender Events'!I$2)*'Medal values'!$B$3
+ COUNTIFS('Official Medal Table'!$E:$E,'Each Gender Events'!$A24,'Official Medal Table'!$B:$B,'Each Gender Events'!I$1,'Official Medal Table'!$D:$D,"Mixed")*'Medal values'!$B$1/2
+ COUNTIFS('Official Medal Table'!$F:$F,'Each Gender Events'!$A24,'Official Medal Table'!$B:$B,'Each Gender Events'!I$1,'Official Medal Table'!$D:$D,"Mixed")*'Medal values'!$B$2/2
+ COUNTIFS('Official Medal Table'!$G:$G,'Each Gender Events'!$A24,'Official Medal Table'!$B:$B,'Each Gender Events'!I$1,'Official Medal Table'!$D:$D,"Mixed")*'Medal values'!$B$3/2</f>
        <v>0</v>
      </c>
      <c r="J24">
        <f>COUNTIFS('Official Medal Table'!$E:$E,'Each Gender Events'!$A24,'Official Medal Table'!$B:$B,'Each Gender Events'!J$1,'Official Medal Table'!$D:$D,'Each Gender Events'!J$2)*'Medal values'!$B$1
+ COUNTIFS('Official Medal Table'!$F:$F,'Each Gender Events'!$A24,'Official Medal Table'!$B:$B,'Each Gender Events'!J$1,'Official Medal Table'!$D:$D,'Each Gender Events'!J$2)*'Medal values'!$B$2
+ COUNTIFS('Official Medal Table'!$G:$G,'Each Gender Events'!$A24,'Official Medal Table'!$B:$B,'Each Gender Events'!J$1,'Official Medal Table'!$D:$D,'Each Gender Events'!J$2)*'Medal values'!$B$3
+ COUNTIFS('Official Medal Table'!$E:$E,'Each Gender Events'!$A24,'Official Medal Table'!$B:$B,'Each Gender Events'!J$1,'Official Medal Table'!$D:$D,"Mixed")*'Medal values'!$B$1/2
+ COUNTIFS('Official Medal Table'!$F:$F,'Each Gender Events'!$A24,'Official Medal Table'!$B:$B,'Each Gender Events'!J$1,'Official Medal Table'!$D:$D,"Mixed")*'Medal values'!$B$2/2
+ COUNTIFS('Official Medal Table'!$G:$G,'Each Gender Events'!$A24,'Official Medal Table'!$B:$B,'Each Gender Events'!J$1,'Official Medal Table'!$D:$D,"Mixed")*'Medal values'!$B$3/2</f>
        <v>7.0010010000000005</v>
      </c>
      <c r="K24">
        <f>COUNTIFS('Official Medal Table'!$E:$E,'Each Gender Events'!$A24,'Official Medal Table'!$B:$B,'Each Gender Events'!K$1,'Official Medal Table'!$D:$D,'Each Gender Events'!K$2)*'Medal values'!$B$1
+ COUNTIFS('Official Medal Table'!$F:$F,'Each Gender Events'!$A24,'Official Medal Table'!$B:$B,'Each Gender Events'!K$1,'Official Medal Table'!$D:$D,'Each Gender Events'!K$2)*'Medal values'!$B$2
+ COUNTIFS('Official Medal Table'!$G:$G,'Each Gender Events'!$A24,'Official Medal Table'!$B:$B,'Each Gender Events'!K$1,'Official Medal Table'!$D:$D,'Each Gender Events'!K$2)*'Medal values'!$B$3
+ COUNTIFS('Official Medal Table'!$E:$E,'Each Gender Events'!$A24,'Official Medal Table'!$B:$B,'Each Gender Events'!K$1,'Official Medal Table'!$D:$D,"Mixed")*'Medal values'!$B$1/2
+ COUNTIFS('Official Medal Table'!$F:$F,'Each Gender Events'!$A24,'Official Medal Table'!$B:$B,'Each Gender Events'!K$1,'Official Medal Table'!$D:$D,"Mixed")*'Medal values'!$B$2/2
+ COUNTIFS('Official Medal Table'!$G:$G,'Each Gender Events'!$A24,'Official Medal Table'!$B:$B,'Each Gender Events'!K$1,'Official Medal Table'!$D:$D,"Mixed")*'Medal values'!$B$3/2</f>
        <v>16.003003</v>
      </c>
      <c r="L24">
        <f>COUNTIFS('Official Medal Table'!$E:$E,'Each Gender Events'!$A24,'Official Medal Table'!$B:$B,'Each Gender Events'!L$1,'Official Medal Table'!$D:$D,'Each Gender Events'!L$2)*'Medal values'!$B$1
+ COUNTIFS('Official Medal Table'!$F:$F,'Each Gender Events'!$A24,'Official Medal Table'!$B:$B,'Each Gender Events'!L$1,'Official Medal Table'!$D:$D,'Each Gender Events'!L$2)*'Medal values'!$B$2
+ COUNTIFS('Official Medal Table'!$G:$G,'Each Gender Events'!$A24,'Official Medal Table'!$B:$B,'Each Gender Events'!L$1,'Official Medal Table'!$D:$D,'Each Gender Events'!L$2)*'Medal values'!$B$3
+ COUNTIFS('Official Medal Table'!$E:$E,'Each Gender Events'!$A24,'Official Medal Table'!$B:$B,'Each Gender Events'!L$1,'Official Medal Table'!$D:$D,"Mixed")*'Medal values'!$B$1/2
+ COUNTIFS('Official Medal Table'!$F:$F,'Each Gender Events'!$A24,'Official Medal Table'!$B:$B,'Each Gender Events'!L$1,'Official Medal Table'!$D:$D,"Mixed")*'Medal values'!$B$2/2
+ COUNTIFS('Official Medal Table'!$G:$G,'Each Gender Events'!$A24,'Official Medal Table'!$B:$B,'Each Gender Events'!L$1,'Official Medal Table'!$D:$D,"Mixed")*'Medal values'!$B$3/2</f>
        <v>0</v>
      </c>
      <c r="M24">
        <f>COUNTIFS('Official Medal Table'!$E:$E,'Each Gender Events'!$A24,'Official Medal Table'!$B:$B,'Each Gender Events'!M$1,'Official Medal Table'!$D:$D,'Each Gender Events'!M$2)*'Medal values'!$B$1
+ COUNTIFS('Official Medal Table'!$F:$F,'Each Gender Events'!$A24,'Official Medal Table'!$B:$B,'Each Gender Events'!M$1,'Official Medal Table'!$D:$D,'Each Gender Events'!M$2)*'Medal values'!$B$2
+ COUNTIFS('Official Medal Table'!$G:$G,'Each Gender Events'!$A24,'Official Medal Table'!$B:$B,'Each Gender Events'!M$1,'Official Medal Table'!$D:$D,'Each Gender Events'!M$2)*'Medal values'!$B$3
+ COUNTIFS('Official Medal Table'!$E:$E,'Each Gender Events'!$A24,'Official Medal Table'!$B:$B,'Each Gender Events'!M$1,'Official Medal Table'!$D:$D,"Mixed")*'Medal values'!$B$1/2
+ COUNTIFS('Official Medal Table'!$F:$F,'Each Gender Events'!$A24,'Official Medal Table'!$B:$B,'Each Gender Events'!M$1,'Official Medal Table'!$D:$D,"Mixed")*'Medal values'!$B$2/2
+ COUNTIFS('Official Medal Table'!$G:$G,'Each Gender Events'!$A24,'Official Medal Table'!$B:$B,'Each Gender Events'!M$1,'Official Medal Table'!$D:$D,"Mixed")*'Medal values'!$B$3/2</f>
        <v>0</v>
      </c>
      <c r="N24">
        <f>COUNTIFS('Official Medal Table'!$E:$E,'Each Gender Events'!$A24,'Official Medal Table'!$B:$B,'Each Gender Events'!N$1,'Official Medal Table'!$D:$D,'Each Gender Events'!N$2)*'Medal values'!$B$1
+ COUNTIFS('Official Medal Table'!$F:$F,'Each Gender Events'!$A24,'Official Medal Table'!$B:$B,'Each Gender Events'!N$1,'Official Medal Table'!$D:$D,'Each Gender Events'!N$2)*'Medal values'!$B$2
+ COUNTIFS('Official Medal Table'!$G:$G,'Each Gender Events'!$A24,'Official Medal Table'!$B:$B,'Each Gender Events'!N$1,'Official Medal Table'!$D:$D,'Each Gender Events'!N$2)*'Medal values'!$B$3
+ COUNTIFS('Official Medal Table'!$E:$E,'Each Gender Events'!$A24,'Official Medal Table'!$B:$B,'Each Gender Events'!N$1,'Official Medal Table'!$D:$D,"Mixed")*'Medal values'!$B$1/2
+ COUNTIFS('Official Medal Table'!$F:$F,'Each Gender Events'!$A24,'Official Medal Table'!$B:$B,'Each Gender Events'!N$1,'Official Medal Table'!$D:$D,"Mixed")*'Medal values'!$B$2/2
+ COUNTIFS('Official Medal Table'!$G:$G,'Each Gender Events'!$A24,'Official Medal Table'!$B:$B,'Each Gender Events'!N$1,'Official Medal Table'!$D:$D,"Mixed")*'Medal values'!$B$3/2</f>
        <v>0</v>
      </c>
      <c r="O24">
        <f>COUNTIFS('Official Medal Table'!$E:$E,'Each Gender Events'!$A24,'Official Medal Table'!$B:$B,'Each Gender Events'!O$1,'Official Medal Table'!$D:$D,'Each Gender Events'!O$2)*'Medal values'!$B$1
+ COUNTIFS('Official Medal Table'!$F:$F,'Each Gender Events'!$A24,'Official Medal Table'!$B:$B,'Each Gender Events'!O$1,'Official Medal Table'!$D:$D,'Each Gender Events'!O$2)*'Medal values'!$B$2
+ COUNTIFS('Official Medal Table'!$G:$G,'Each Gender Events'!$A24,'Official Medal Table'!$B:$B,'Each Gender Events'!O$1,'Official Medal Table'!$D:$D,'Each Gender Events'!O$2)*'Medal values'!$B$3
+ COUNTIFS('Official Medal Table'!$E:$E,'Each Gender Events'!$A24,'Official Medal Table'!$B:$B,'Each Gender Events'!O$1,'Official Medal Table'!$D:$D,"Mixed")*'Medal values'!$B$1/2
+ COUNTIFS('Official Medal Table'!$F:$F,'Each Gender Events'!$A24,'Official Medal Table'!$B:$B,'Each Gender Events'!O$1,'Official Medal Table'!$D:$D,"Mixed")*'Medal values'!$B$2/2
+ COUNTIFS('Official Medal Table'!$G:$G,'Each Gender Events'!$A24,'Official Medal Table'!$B:$B,'Each Gender Events'!O$1,'Official Medal Table'!$D:$D,"Mixed")*'Medal values'!$B$3/2</f>
        <v>4.0005009999999999</v>
      </c>
      <c r="P24">
        <f>COUNTIFS('Official Medal Table'!$E:$E,'Each Gender Events'!$A24,'Official Medal Table'!$B:$B,'Each Gender Events'!P$1,'Official Medal Table'!$D:$D,'Each Gender Events'!P$2)*'Medal values'!$B$1
+ COUNTIFS('Official Medal Table'!$F:$F,'Each Gender Events'!$A24,'Official Medal Table'!$B:$B,'Each Gender Events'!P$1,'Official Medal Table'!$D:$D,'Each Gender Events'!P$2)*'Medal values'!$B$2
+ COUNTIFS('Official Medal Table'!$G:$G,'Each Gender Events'!$A24,'Official Medal Table'!$B:$B,'Each Gender Events'!P$1,'Official Medal Table'!$D:$D,'Each Gender Events'!P$2)*'Medal values'!$B$3
+ COUNTIFS('Official Medal Table'!$E:$E,'Each Gender Events'!$A24,'Official Medal Table'!$B:$B,'Each Gender Events'!P$1,'Official Medal Table'!$D:$D,"Mixed")*'Medal values'!$B$1/2
+ COUNTIFS('Official Medal Table'!$F:$F,'Each Gender Events'!$A24,'Official Medal Table'!$B:$B,'Each Gender Events'!P$1,'Official Medal Table'!$D:$D,"Mixed")*'Medal values'!$B$2/2
+ COUNTIFS('Official Medal Table'!$G:$G,'Each Gender Events'!$A24,'Official Medal Table'!$B:$B,'Each Gender Events'!P$1,'Official Medal Table'!$D:$D,"Mixed")*'Medal values'!$B$3/2</f>
        <v>12.001503</v>
      </c>
      <c r="Q24">
        <f>COUNTIFS('Official Medal Table'!$E:$E,'Each Gender Events'!$A24,'Official Medal Table'!$B:$B,'Each Gender Events'!Q$1,'Official Medal Table'!$D:$D,'Each Gender Events'!Q$2)*'Medal values'!$B$1
+ COUNTIFS('Official Medal Table'!$F:$F,'Each Gender Events'!$A24,'Official Medal Table'!$B:$B,'Each Gender Events'!Q$1,'Official Medal Table'!$D:$D,'Each Gender Events'!Q$2)*'Medal values'!$B$2
+ COUNTIFS('Official Medal Table'!$G:$G,'Each Gender Events'!$A24,'Official Medal Table'!$B:$B,'Each Gender Events'!Q$1,'Official Medal Table'!$D:$D,'Each Gender Events'!Q$2)*'Medal values'!$B$3
+ COUNTIFS('Official Medal Table'!$E:$E,'Each Gender Events'!$A24,'Official Medal Table'!$B:$B,'Each Gender Events'!Q$1,'Official Medal Table'!$D:$D,"Mixed")*'Medal values'!$B$1/2
+ COUNTIFS('Official Medal Table'!$F:$F,'Each Gender Events'!$A24,'Official Medal Table'!$B:$B,'Each Gender Events'!Q$1,'Official Medal Table'!$D:$D,"Mixed")*'Medal values'!$B$2/2
+ COUNTIFS('Official Medal Table'!$G:$G,'Each Gender Events'!$A24,'Official Medal Table'!$B:$B,'Each Gender Events'!Q$1,'Official Medal Table'!$D:$D,"Mixed")*'Medal values'!$B$3/2</f>
        <v>9.0015020000000003</v>
      </c>
      <c r="R24">
        <f>COUNTIFS('Official Medal Table'!$E:$E,'Each Gender Events'!$A24,'Official Medal Table'!$B:$B,'Each Gender Events'!R$1,'Official Medal Table'!$D:$D,'Each Gender Events'!R$2)*'Medal values'!$B$1
+ COUNTIFS('Official Medal Table'!$F:$F,'Each Gender Events'!$A24,'Official Medal Table'!$B:$B,'Each Gender Events'!R$1,'Official Medal Table'!$D:$D,'Each Gender Events'!R$2)*'Medal values'!$B$2
+ COUNTIFS('Official Medal Table'!$G:$G,'Each Gender Events'!$A24,'Official Medal Table'!$B:$B,'Each Gender Events'!R$1,'Official Medal Table'!$D:$D,'Each Gender Events'!R$2)*'Medal values'!$B$3
+ COUNTIFS('Official Medal Table'!$E:$E,'Each Gender Events'!$A24,'Official Medal Table'!$B:$B,'Each Gender Events'!R$1,'Official Medal Table'!$D:$D,"Mixed")*'Medal values'!$B$1/2
+ COUNTIFS('Official Medal Table'!$F:$F,'Each Gender Events'!$A24,'Official Medal Table'!$B:$B,'Each Gender Events'!R$1,'Official Medal Table'!$D:$D,"Mixed")*'Medal values'!$B$2/2
+ COUNTIFS('Official Medal Table'!$G:$G,'Each Gender Events'!$A24,'Official Medal Table'!$B:$B,'Each Gender Events'!R$1,'Official Medal Table'!$D:$D,"Mixed")*'Medal values'!$B$3/2</f>
        <v>2</v>
      </c>
      <c r="S24">
        <f>COUNTIFS('Official Medal Table'!$E:$E,'Each Gender Events'!$A24,'Official Medal Table'!$B:$B,'Each Gender Events'!S$1,'Official Medal Table'!$D:$D,'Each Gender Events'!S$2)*'Medal values'!$B$1
+ COUNTIFS('Official Medal Table'!$F:$F,'Each Gender Events'!$A24,'Official Medal Table'!$B:$B,'Each Gender Events'!S$1,'Official Medal Table'!$D:$D,'Each Gender Events'!S$2)*'Medal values'!$B$2
+ COUNTIFS('Official Medal Table'!$G:$G,'Each Gender Events'!$A24,'Official Medal Table'!$B:$B,'Each Gender Events'!S$1,'Official Medal Table'!$D:$D,'Each Gender Events'!S$2)*'Medal values'!$B$3
+ COUNTIFS('Official Medal Table'!$E:$E,'Each Gender Events'!$A24,'Official Medal Table'!$B:$B,'Each Gender Events'!S$1,'Official Medal Table'!$D:$D,"Mixed")*'Medal values'!$B$1/2
+ COUNTIFS('Official Medal Table'!$F:$F,'Each Gender Events'!$A24,'Official Medal Table'!$B:$B,'Each Gender Events'!S$1,'Official Medal Table'!$D:$D,"Mixed")*'Medal values'!$B$2/2
+ COUNTIFS('Official Medal Table'!$G:$G,'Each Gender Events'!$A24,'Official Medal Table'!$B:$B,'Each Gender Events'!S$1,'Official Medal Table'!$D:$D,"Mixed")*'Medal values'!$B$3/2</f>
        <v>0</v>
      </c>
      <c r="T24">
        <f>COUNTIFS('Official Medal Table'!$E:$E,'Each Gender Events'!$A24,'Official Medal Table'!$B:$B,'Each Gender Events'!T$1,'Official Medal Table'!$D:$D,'Each Gender Events'!T$2)*'Medal values'!$B$1
+ COUNTIFS('Official Medal Table'!$F:$F,'Each Gender Events'!$A24,'Official Medal Table'!$B:$B,'Each Gender Events'!T$1,'Official Medal Table'!$D:$D,'Each Gender Events'!T$2)*'Medal values'!$B$2
+ COUNTIFS('Official Medal Table'!$G:$G,'Each Gender Events'!$A24,'Official Medal Table'!$B:$B,'Each Gender Events'!T$1,'Official Medal Table'!$D:$D,'Each Gender Events'!T$2)*'Medal values'!$B$3
+ COUNTIFS('Official Medal Table'!$E:$E,'Each Gender Events'!$A24,'Official Medal Table'!$B:$B,'Each Gender Events'!T$1,'Official Medal Table'!$D:$D,"Mixed")*'Medal values'!$B$1/2
+ COUNTIFS('Official Medal Table'!$F:$F,'Each Gender Events'!$A24,'Official Medal Table'!$B:$B,'Each Gender Events'!T$1,'Official Medal Table'!$D:$D,"Mixed")*'Medal values'!$B$2/2
+ COUNTIFS('Official Medal Table'!$G:$G,'Each Gender Events'!$A24,'Official Medal Table'!$B:$B,'Each Gender Events'!T$1,'Official Medal Table'!$D:$D,"Mixed")*'Medal values'!$B$3/2</f>
        <v>1</v>
      </c>
      <c r="U24">
        <f>COUNTIFS('Official Medal Table'!$E:$E,'Each Gender Events'!$A24,'Official Medal Table'!$B:$B,'Each Gender Events'!U$1,'Official Medal Table'!$D:$D,'Each Gender Events'!U$2)*'Medal values'!$B$1
+ COUNTIFS('Official Medal Table'!$F:$F,'Each Gender Events'!$A24,'Official Medal Table'!$B:$B,'Each Gender Events'!U$1,'Official Medal Table'!$D:$D,'Each Gender Events'!U$2)*'Medal values'!$B$2
+ COUNTIFS('Official Medal Table'!$G:$G,'Each Gender Events'!$A24,'Official Medal Table'!$B:$B,'Each Gender Events'!U$1,'Official Medal Table'!$D:$D,'Each Gender Events'!U$2)*'Medal values'!$B$3
+ COUNTIFS('Official Medal Table'!$E:$E,'Each Gender Events'!$A24,'Official Medal Table'!$B:$B,'Each Gender Events'!U$1,'Official Medal Table'!$D:$D,"Mixed")*'Medal values'!$B$1/2
+ COUNTIFS('Official Medal Table'!$F:$F,'Each Gender Events'!$A24,'Official Medal Table'!$B:$B,'Each Gender Events'!U$1,'Official Medal Table'!$D:$D,"Mixed")*'Medal values'!$B$2/2
+ COUNTIFS('Official Medal Table'!$G:$G,'Each Gender Events'!$A24,'Official Medal Table'!$B:$B,'Each Gender Events'!U$1,'Official Medal Table'!$D:$D,"Mixed")*'Medal values'!$B$3/2</f>
        <v>0</v>
      </c>
      <c r="V24">
        <f>COUNTIFS('Official Medal Table'!$E:$E,'Each Gender Events'!$A24,'Official Medal Table'!$B:$B,'Each Gender Events'!V$1,'Official Medal Table'!$D:$D,'Each Gender Events'!V$2)*'Medal values'!$B$1
+ COUNTIFS('Official Medal Table'!$F:$F,'Each Gender Events'!$A24,'Official Medal Table'!$B:$B,'Each Gender Events'!V$1,'Official Medal Table'!$D:$D,'Each Gender Events'!V$2)*'Medal values'!$B$2
+ COUNTIFS('Official Medal Table'!$G:$G,'Each Gender Events'!$A24,'Official Medal Table'!$B:$B,'Each Gender Events'!V$1,'Official Medal Table'!$D:$D,'Each Gender Events'!V$2)*'Medal values'!$B$3
+ COUNTIFS('Official Medal Table'!$E:$E,'Each Gender Events'!$A24,'Official Medal Table'!$B:$B,'Each Gender Events'!V$1,'Official Medal Table'!$D:$D,"Mixed")*'Medal values'!$B$1/2
+ COUNTIFS('Official Medal Table'!$F:$F,'Each Gender Events'!$A24,'Official Medal Table'!$B:$B,'Each Gender Events'!V$1,'Official Medal Table'!$D:$D,"Mixed")*'Medal values'!$B$2/2
+ COUNTIFS('Official Medal Table'!$G:$G,'Each Gender Events'!$A24,'Official Medal Table'!$B:$B,'Each Gender Events'!V$1,'Official Medal Table'!$D:$D,"Mixed")*'Medal values'!$B$3/2</f>
        <v>2.0000010000000001</v>
      </c>
      <c r="W24">
        <f>COUNTIFS('Official Medal Table'!$E:$E,'Each Gender Events'!$A24,'Official Medal Table'!$B:$B,'Each Gender Events'!W$1,'Official Medal Table'!$D:$D,'Each Gender Events'!W$2)*'Medal values'!$B$1
+ COUNTIFS('Official Medal Table'!$F:$F,'Each Gender Events'!$A24,'Official Medal Table'!$B:$B,'Each Gender Events'!W$1,'Official Medal Table'!$D:$D,'Each Gender Events'!W$2)*'Medal values'!$B$2
+ COUNTIFS('Official Medal Table'!$G:$G,'Each Gender Events'!$A24,'Official Medal Table'!$B:$B,'Each Gender Events'!W$1,'Official Medal Table'!$D:$D,'Each Gender Events'!W$2)*'Medal values'!$B$3
+ COUNTIFS('Official Medal Table'!$E:$E,'Each Gender Events'!$A24,'Official Medal Table'!$B:$B,'Each Gender Events'!W$1,'Official Medal Table'!$D:$D,"Mixed")*'Medal values'!$B$1/2
+ COUNTIFS('Official Medal Table'!$F:$F,'Each Gender Events'!$A24,'Official Medal Table'!$B:$B,'Each Gender Events'!W$1,'Official Medal Table'!$D:$D,"Mixed")*'Medal values'!$B$2/2
+ COUNTIFS('Official Medal Table'!$G:$G,'Each Gender Events'!$A24,'Official Medal Table'!$B:$B,'Each Gender Events'!W$1,'Official Medal Table'!$D:$D,"Mixed")*'Medal values'!$B$3/2</f>
        <v>0</v>
      </c>
      <c r="X24">
        <f>COUNTIFS('Official Medal Table'!$E:$E,'Each Gender Events'!$A24,'Official Medal Table'!$B:$B,'Each Gender Events'!X$1,'Official Medal Table'!$D:$D,'Each Gender Events'!X$2)*'Medal values'!$B$1
+ COUNTIFS('Official Medal Table'!$F:$F,'Each Gender Events'!$A24,'Official Medal Table'!$B:$B,'Each Gender Events'!X$1,'Official Medal Table'!$D:$D,'Each Gender Events'!X$2)*'Medal values'!$B$2
+ COUNTIFS('Official Medal Table'!$G:$G,'Each Gender Events'!$A24,'Official Medal Table'!$B:$B,'Each Gender Events'!X$1,'Official Medal Table'!$D:$D,'Each Gender Events'!X$2)*'Medal values'!$B$3
+ COUNTIFS('Official Medal Table'!$E:$E,'Each Gender Events'!$A24,'Official Medal Table'!$B:$B,'Each Gender Events'!X$1,'Official Medal Table'!$D:$D,"Mixed")*'Medal values'!$B$1/2
+ COUNTIFS('Official Medal Table'!$F:$F,'Each Gender Events'!$A24,'Official Medal Table'!$B:$B,'Each Gender Events'!X$1,'Official Medal Table'!$D:$D,"Mixed")*'Medal values'!$B$2/2
+ COUNTIFS('Official Medal Table'!$G:$G,'Each Gender Events'!$A24,'Official Medal Table'!$B:$B,'Each Gender Events'!X$1,'Official Medal Table'!$D:$D,"Mixed")*'Medal values'!$B$3/2</f>
        <v>0</v>
      </c>
      <c r="Y24">
        <f>COUNTIFS('Official Medal Table'!$E:$E,'Each Gender Events'!$A24,'Official Medal Table'!$B:$B,'Each Gender Events'!Y$1,'Official Medal Table'!$D:$D,'Each Gender Events'!Y$2)*'Medal values'!$B$1
+ COUNTIFS('Official Medal Table'!$F:$F,'Each Gender Events'!$A24,'Official Medal Table'!$B:$B,'Each Gender Events'!Y$1,'Official Medal Table'!$D:$D,'Each Gender Events'!Y$2)*'Medal values'!$B$2
+ COUNTIFS('Official Medal Table'!$G:$G,'Each Gender Events'!$A24,'Official Medal Table'!$B:$B,'Each Gender Events'!Y$1,'Official Medal Table'!$D:$D,'Each Gender Events'!Y$2)*'Medal values'!$B$3
+ COUNTIFS('Official Medal Table'!$E:$E,'Each Gender Events'!$A24,'Official Medal Table'!$B:$B,'Each Gender Events'!Y$1,'Official Medal Table'!$D:$D,"Mixed")*'Medal values'!$B$1/2
+ COUNTIFS('Official Medal Table'!$F:$F,'Each Gender Events'!$A24,'Official Medal Table'!$B:$B,'Each Gender Events'!Y$1,'Official Medal Table'!$D:$D,"Mixed")*'Medal values'!$B$2/2
+ COUNTIFS('Official Medal Table'!$G:$G,'Each Gender Events'!$A24,'Official Medal Table'!$B:$B,'Each Gender Events'!Y$1,'Official Medal Table'!$D:$D,"Mixed")*'Medal values'!$B$3/2</f>
        <v>1</v>
      </c>
      <c r="Z24">
        <f>COUNTIFS('Official Medal Table'!$E:$E,'Each Gender Events'!$A24,'Official Medal Table'!$B:$B,'Each Gender Events'!Z$1,'Official Medal Table'!$D:$D,'Each Gender Events'!Z$2)*'Medal values'!$B$1
+ COUNTIFS('Official Medal Table'!$F:$F,'Each Gender Events'!$A24,'Official Medal Table'!$B:$B,'Each Gender Events'!Z$1,'Official Medal Table'!$D:$D,'Each Gender Events'!Z$2)*'Medal values'!$B$2
+ COUNTIFS('Official Medal Table'!$G:$G,'Each Gender Events'!$A24,'Official Medal Table'!$B:$B,'Each Gender Events'!Z$1,'Official Medal Table'!$D:$D,'Each Gender Events'!Z$2)*'Medal values'!$B$3
+ COUNTIFS('Official Medal Table'!$E:$E,'Each Gender Events'!$A24,'Official Medal Table'!$B:$B,'Each Gender Events'!Z$1,'Official Medal Table'!$D:$D,"Mixed")*'Medal values'!$B$1/2
+ COUNTIFS('Official Medal Table'!$F:$F,'Each Gender Events'!$A24,'Official Medal Table'!$B:$B,'Each Gender Events'!Z$1,'Official Medal Table'!$D:$D,"Mixed")*'Medal values'!$B$2/2
+ COUNTIFS('Official Medal Table'!$G:$G,'Each Gender Events'!$A24,'Official Medal Table'!$B:$B,'Each Gender Events'!Z$1,'Official Medal Table'!$D:$D,"Mixed")*'Medal values'!$B$3/2</f>
        <v>0</v>
      </c>
      <c r="AA24">
        <f>COUNTIFS('Official Medal Table'!$E:$E,'Each Gender Events'!$A24,'Official Medal Table'!$B:$B,'Each Gender Events'!AA$1,'Official Medal Table'!$D:$D,'Each Gender Events'!AA$2)*'Medal values'!$B$1
+ COUNTIFS('Official Medal Table'!$F:$F,'Each Gender Events'!$A24,'Official Medal Table'!$B:$B,'Each Gender Events'!AA$1,'Official Medal Table'!$D:$D,'Each Gender Events'!AA$2)*'Medal values'!$B$2
+ COUNTIFS('Official Medal Table'!$G:$G,'Each Gender Events'!$A24,'Official Medal Table'!$B:$B,'Each Gender Events'!AA$1,'Official Medal Table'!$D:$D,'Each Gender Events'!AA$2)*'Medal values'!$B$3
+ COUNTIFS('Official Medal Table'!$E:$E,'Each Gender Events'!$A24,'Official Medal Table'!$B:$B,'Each Gender Events'!AA$1,'Official Medal Table'!$D:$D,"Mixed")*'Medal values'!$B$1/2
+ COUNTIFS('Official Medal Table'!$F:$F,'Each Gender Events'!$A24,'Official Medal Table'!$B:$B,'Each Gender Events'!AA$1,'Official Medal Table'!$D:$D,"Mixed")*'Medal values'!$B$2/2
+ COUNTIFS('Official Medal Table'!$G:$G,'Each Gender Events'!$A24,'Official Medal Table'!$B:$B,'Each Gender Events'!AA$1,'Official Medal Table'!$D:$D,"Mixed")*'Medal values'!$B$3/2</f>
        <v>0</v>
      </c>
      <c r="AB24">
        <f>COUNTIFS('Official Medal Table'!$E:$E,'Each Gender Events'!$A24,'Official Medal Table'!$B:$B,'Each Gender Events'!AB$1,'Official Medal Table'!$D:$D,'Each Gender Events'!AB$2)*'Medal values'!$B$1
+ COUNTIFS('Official Medal Table'!$F:$F,'Each Gender Events'!$A24,'Official Medal Table'!$B:$B,'Each Gender Events'!AB$1,'Official Medal Table'!$D:$D,'Each Gender Events'!AB$2)*'Medal values'!$B$2
+ COUNTIFS('Official Medal Table'!$G:$G,'Each Gender Events'!$A24,'Official Medal Table'!$B:$B,'Each Gender Events'!AB$1,'Official Medal Table'!$D:$D,'Each Gender Events'!AB$2)*'Medal values'!$B$3
+ COUNTIFS('Official Medal Table'!$E:$E,'Each Gender Events'!$A24,'Official Medal Table'!$B:$B,'Each Gender Events'!AB$1,'Official Medal Table'!$D:$D,"Mixed")*'Medal values'!$B$1/2
+ COUNTIFS('Official Medal Table'!$F:$F,'Each Gender Events'!$A24,'Official Medal Table'!$B:$B,'Each Gender Events'!AB$1,'Official Medal Table'!$D:$D,"Mixed")*'Medal values'!$B$2/2
+ COUNTIFS('Official Medal Table'!$G:$G,'Each Gender Events'!$A24,'Official Medal Table'!$B:$B,'Each Gender Events'!AB$1,'Official Medal Table'!$D:$D,"Mixed")*'Medal values'!$B$3/2</f>
        <v>0</v>
      </c>
      <c r="AC24">
        <f>COUNTIFS('Official Medal Table'!$E:$E,'Each Gender Events'!$A24,'Official Medal Table'!$B:$B,'Each Gender Events'!AC$1,'Official Medal Table'!$D:$D,'Each Gender Events'!AC$2)*'Medal values'!$B$1
+ COUNTIFS('Official Medal Table'!$F:$F,'Each Gender Events'!$A24,'Official Medal Table'!$B:$B,'Each Gender Events'!AC$1,'Official Medal Table'!$D:$D,'Each Gender Events'!AC$2)*'Medal values'!$B$2
+ COUNTIFS('Official Medal Table'!$G:$G,'Each Gender Events'!$A24,'Official Medal Table'!$B:$B,'Each Gender Events'!AC$1,'Official Medal Table'!$D:$D,'Each Gender Events'!AC$2)*'Medal values'!$B$3
+ COUNTIFS('Official Medal Table'!$E:$E,'Each Gender Events'!$A24,'Official Medal Table'!$B:$B,'Each Gender Events'!AC$1,'Official Medal Table'!$D:$D,"Mixed")*'Medal values'!$B$1/2
+ COUNTIFS('Official Medal Table'!$F:$F,'Each Gender Events'!$A24,'Official Medal Table'!$B:$B,'Each Gender Events'!AC$1,'Official Medal Table'!$D:$D,"Mixed")*'Medal values'!$B$2/2
+ COUNTIFS('Official Medal Table'!$G:$G,'Each Gender Events'!$A24,'Official Medal Table'!$B:$B,'Each Gender Events'!AC$1,'Official Medal Table'!$D:$D,"Mixed")*'Medal values'!$B$3/2</f>
        <v>3.0000010000000001</v>
      </c>
      <c r="AD24">
        <f>COUNTIFS('Official Medal Table'!$E:$E,'Each Gender Events'!$A24,'Official Medal Table'!$B:$B,'Each Gender Events'!AD$1,'Official Medal Table'!$D:$D,'Each Gender Events'!AD$2)*'Medal values'!$B$1
+ COUNTIFS('Official Medal Table'!$F:$F,'Each Gender Events'!$A24,'Official Medal Table'!$B:$B,'Each Gender Events'!AD$1,'Official Medal Table'!$D:$D,'Each Gender Events'!AD$2)*'Medal values'!$B$2
+ COUNTIFS('Official Medal Table'!$G:$G,'Each Gender Events'!$A24,'Official Medal Table'!$B:$B,'Each Gender Events'!AD$1,'Official Medal Table'!$D:$D,'Each Gender Events'!AD$2)*'Medal values'!$B$3
+ COUNTIFS('Official Medal Table'!$E:$E,'Each Gender Events'!$A24,'Official Medal Table'!$B:$B,'Each Gender Events'!AD$1,'Official Medal Table'!$D:$D,"Mixed")*'Medal values'!$B$1/2
+ COUNTIFS('Official Medal Table'!$F:$F,'Each Gender Events'!$A24,'Official Medal Table'!$B:$B,'Each Gender Events'!AD$1,'Official Medal Table'!$D:$D,"Mixed")*'Medal values'!$B$2/2
+ COUNTIFS('Official Medal Table'!$G:$G,'Each Gender Events'!$A24,'Official Medal Table'!$B:$B,'Each Gender Events'!AD$1,'Official Medal Table'!$D:$D,"Mixed")*'Medal values'!$B$3/2</f>
        <v>0</v>
      </c>
      <c r="AE24">
        <f>COUNTIFS('Official Medal Table'!$E:$E,'Each Gender Events'!$A24,'Official Medal Table'!$B:$B,'Each Gender Events'!AE$1,'Official Medal Table'!$D:$D,'Each Gender Events'!AE$2)*'Medal values'!$B$1
+ COUNTIFS('Official Medal Table'!$F:$F,'Each Gender Events'!$A24,'Official Medal Table'!$B:$B,'Each Gender Events'!AE$1,'Official Medal Table'!$D:$D,'Each Gender Events'!AE$2)*'Medal values'!$B$2
+ COUNTIFS('Official Medal Table'!$G:$G,'Each Gender Events'!$A24,'Official Medal Table'!$B:$B,'Each Gender Events'!AE$1,'Official Medal Table'!$D:$D,'Each Gender Events'!AE$2)*'Medal values'!$B$3
+ COUNTIFS('Official Medal Table'!$E:$E,'Each Gender Events'!$A24,'Official Medal Table'!$B:$B,'Each Gender Events'!AE$1,'Official Medal Table'!$D:$D,"Mixed")*'Medal values'!$B$1/2
+ COUNTIFS('Official Medal Table'!$F:$F,'Each Gender Events'!$A24,'Official Medal Table'!$B:$B,'Each Gender Events'!AE$1,'Official Medal Table'!$D:$D,"Mixed")*'Medal values'!$B$2/2
+ COUNTIFS('Official Medal Table'!$G:$G,'Each Gender Events'!$A24,'Official Medal Table'!$B:$B,'Each Gender Events'!AE$1,'Official Medal Table'!$D:$D,"Mixed")*'Medal values'!$B$3/2</f>
        <v>0</v>
      </c>
      <c r="AF24">
        <f>COUNTIFS('Official Medal Table'!$E:$E,'Each Gender Events'!$A24,'Official Medal Table'!$B:$B,'Each Gender Events'!AF$1,'Official Medal Table'!$D:$D,'Each Gender Events'!AF$2)*'Medal values'!$B$1
+ COUNTIFS('Official Medal Table'!$F:$F,'Each Gender Events'!$A24,'Official Medal Table'!$B:$B,'Each Gender Events'!AF$1,'Official Medal Table'!$D:$D,'Each Gender Events'!AF$2)*'Medal values'!$B$2
+ COUNTIFS('Official Medal Table'!$G:$G,'Each Gender Events'!$A24,'Official Medal Table'!$B:$B,'Each Gender Events'!AF$1,'Official Medal Table'!$D:$D,'Each Gender Events'!AF$2)*'Medal values'!$B$3
+ COUNTIFS('Official Medal Table'!$E:$E,'Each Gender Events'!$A24,'Official Medal Table'!$B:$B,'Each Gender Events'!AF$1,'Official Medal Table'!$D:$D,"Mixed")*'Medal values'!$B$1/2
+ COUNTIFS('Official Medal Table'!$F:$F,'Each Gender Events'!$A24,'Official Medal Table'!$B:$B,'Each Gender Events'!AF$1,'Official Medal Table'!$D:$D,"Mixed")*'Medal values'!$B$2/2
+ COUNTIFS('Official Medal Table'!$G:$G,'Each Gender Events'!$A24,'Official Medal Table'!$B:$B,'Each Gender Events'!AF$1,'Official Medal Table'!$D:$D,"Mixed")*'Medal values'!$B$3/2</f>
        <v>1.0000005000000001</v>
      </c>
      <c r="AG24">
        <f>COUNTIFS('Official Medal Table'!$E:$E,'Each Gender Events'!$A24,'Official Medal Table'!$B:$B,'Each Gender Events'!AG$1,'Official Medal Table'!$D:$D,'Each Gender Events'!AG$2)*'Medal values'!$B$1
+ COUNTIFS('Official Medal Table'!$F:$F,'Each Gender Events'!$A24,'Official Medal Table'!$B:$B,'Each Gender Events'!AG$1,'Official Medal Table'!$D:$D,'Each Gender Events'!AG$2)*'Medal values'!$B$2
+ COUNTIFS('Official Medal Table'!$G:$G,'Each Gender Events'!$A24,'Official Medal Table'!$B:$B,'Each Gender Events'!AG$1,'Official Medal Table'!$D:$D,'Each Gender Events'!AG$2)*'Medal values'!$B$3
+ COUNTIFS('Official Medal Table'!$E:$E,'Each Gender Events'!$A24,'Official Medal Table'!$B:$B,'Each Gender Events'!AG$1,'Official Medal Table'!$D:$D,"Mixed")*'Medal values'!$B$1/2
+ COUNTIFS('Official Medal Table'!$F:$F,'Each Gender Events'!$A24,'Official Medal Table'!$B:$B,'Each Gender Events'!AG$1,'Official Medal Table'!$D:$D,"Mixed")*'Medal values'!$B$2/2
+ COUNTIFS('Official Medal Table'!$G:$G,'Each Gender Events'!$A24,'Official Medal Table'!$B:$B,'Each Gender Events'!AG$1,'Official Medal Table'!$D:$D,"Mixed")*'Medal values'!$B$3/2</f>
        <v>3.0000015000000002</v>
      </c>
      <c r="AH24">
        <f>COUNTIFS('Official Medal Table'!$E:$E,'Each Gender Events'!$A24,'Official Medal Table'!$B:$B,'Each Gender Events'!AH$1,'Official Medal Table'!$D:$D,'Each Gender Events'!AH$2)*'Medal values'!$B$1
+ COUNTIFS('Official Medal Table'!$F:$F,'Each Gender Events'!$A24,'Official Medal Table'!$B:$B,'Each Gender Events'!AH$1,'Official Medal Table'!$D:$D,'Each Gender Events'!AH$2)*'Medal values'!$B$2
+ COUNTIFS('Official Medal Table'!$G:$G,'Each Gender Events'!$A24,'Official Medal Table'!$B:$B,'Each Gender Events'!AH$1,'Official Medal Table'!$D:$D,'Each Gender Events'!AH$2)*'Medal values'!$B$3
+ COUNTIFS('Official Medal Table'!$E:$E,'Each Gender Events'!$A24,'Official Medal Table'!$B:$B,'Each Gender Events'!AH$1,'Official Medal Table'!$D:$D,"Mixed")*'Medal values'!$B$1/2
+ COUNTIFS('Official Medal Table'!$F:$F,'Each Gender Events'!$A24,'Official Medal Table'!$B:$B,'Each Gender Events'!AH$1,'Official Medal Table'!$D:$D,"Mixed")*'Medal values'!$B$2/2
+ COUNTIFS('Official Medal Table'!$G:$G,'Each Gender Events'!$A24,'Official Medal Table'!$B:$B,'Each Gender Events'!AH$1,'Official Medal Table'!$D:$D,"Mixed")*'Medal values'!$B$3/2</f>
        <v>1.0000005000000001</v>
      </c>
      <c r="AI24">
        <f>COUNTIFS('Official Medal Table'!$E:$E,'Each Gender Events'!$A24,'Official Medal Table'!$B:$B,'Each Gender Events'!AI$1,'Official Medal Table'!$D:$D,'Each Gender Events'!AI$2)*'Medal values'!$B$1
+ COUNTIFS('Official Medal Table'!$F:$F,'Each Gender Events'!$A24,'Official Medal Table'!$B:$B,'Each Gender Events'!AI$1,'Official Medal Table'!$D:$D,'Each Gender Events'!AI$2)*'Medal values'!$B$2
+ COUNTIFS('Official Medal Table'!$G:$G,'Each Gender Events'!$A24,'Official Medal Table'!$B:$B,'Each Gender Events'!AI$1,'Official Medal Table'!$D:$D,'Each Gender Events'!AI$2)*'Medal values'!$B$3
+ COUNTIFS('Official Medal Table'!$E:$E,'Each Gender Events'!$A24,'Official Medal Table'!$B:$B,'Each Gender Events'!AI$1,'Official Medal Table'!$D:$D,"Mixed")*'Medal values'!$B$1/2
+ COUNTIFS('Official Medal Table'!$F:$F,'Each Gender Events'!$A24,'Official Medal Table'!$B:$B,'Each Gender Events'!AI$1,'Official Medal Table'!$D:$D,"Mixed")*'Medal values'!$B$2/2
+ COUNTIFS('Official Medal Table'!$G:$G,'Each Gender Events'!$A24,'Official Medal Table'!$B:$B,'Each Gender Events'!AI$1,'Official Medal Table'!$D:$D,"Mixed")*'Medal values'!$B$3/2</f>
        <v>0</v>
      </c>
      <c r="AJ24">
        <f>COUNTIFS('Official Medal Table'!$E:$E,'Each Gender Events'!$A24,'Official Medal Table'!$B:$B,'Each Gender Events'!AJ$1,'Official Medal Table'!$D:$D,'Each Gender Events'!AJ$2)*'Medal values'!$B$1
+ COUNTIFS('Official Medal Table'!$F:$F,'Each Gender Events'!$A24,'Official Medal Table'!$B:$B,'Each Gender Events'!AJ$1,'Official Medal Table'!$D:$D,'Each Gender Events'!AJ$2)*'Medal values'!$B$2
+ COUNTIFS('Official Medal Table'!$G:$G,'Each Gender Events'!$A24,'Official Medal Table'!$B:$B,'Each Gender Events'!AJ$1,'Official Medal Table'!$D:$D,'Each Gender Events'!AJ$2)*'Medal values'!$B$3
+ COUNTIFS('Official Medal Table'!$E:$E,'Each Gender Events'!$A24,'Official Medal Table'!$B:$B,'Each Gender Events'!AJ$1,'Official Medal Table'!$D:$D,"Mixed")*'Medal values'!$B$1/2
+ COUNTIFS('Official Medal Table'!$F:$F,'Each Gender Events'!$A24,'Official Medal Table'!$B:$B,'Each Gender Events'!AJ$1,'Official Medal Table'!$D:$D,"Mixed")*'Medal values'!$B$2/2
+ COUNTIFS('Official Medal Table'!$G:$G,'Each Gender Events'!$A24,'Official Medal Table'!$B:$B,'Each Gender Events'!AJ$1,'Official Medal Table'!$D:$D,"Mixed")*'Medal values'!$B$3/2</f>
        <v>0</v>
      </c>
      <c r="AK24">
        <f>COUNTIFS('Official Medal Table'!$E:$E,'Each Gender Events'!$A24,'Official Medal Table'!$B:$B,'Each Gender Events'!AK$1,'Official Medal Table'!$D:$D,'Each Gender Events'!AK$2)*'Medal values'!$B$1
+ COUNTIFS('Official Medal Table'!$F:$F,'Each Gender Events'!$A24,'Official Medal Table'!$B:$B,'Each Gender Events'!AK$1,'Official Medal Table'!$D:$D,'Each Gender Events'!AK$2)*'Medal values'!$B$2
+ COUNTIFS('Official Medal Table'!$G:$G,'Each Gender Events'!$A24,'Official Medal Table'!$B:$B,'Each Gender Events'!AK$1,'Official Medal Table'!$D:$D,'Each Gender Events'!AK$2)*'Medal values'!$B$3
+ COUNTIFS('Official Medal Table'!$E:$E,'Each Gender Events'!$A24,'Official Medal Table'!$B:$B,'Each Gender Events'!AK$1,'Official Medal Table'!$D:$D,"Mixed")*'Medal values'!$B$1/2
+ COUNTIFS('Official Medal Table'!$F:$F,'Each Gender Events'!$A24,'Official Medal Table'!$B:$B,'Each Gender Events'!AK$1,'Official Medal Table'!$D:$D,"Mixed")*'Medal values'!$B$2/2
+ COUNTIFS('Official Medal Table'!$G:$G,'Each Gender Events'!$A24,'Official Medal Table'!$B:$B,'Each Gender Events'!AK$1,'Official Medal Table'!$D:$D,"Mixed")*'Medal values'!$B$3/2</f>
        <v>1</v>
      </c>
      <c r="AL24">
        <f>COUNTIFS('Official Medal Table'!$E:$E,'Each Gender Events'!$A24,'Official Medal Table'!$B:$B,'Each Gender Events'!AL$1,'Official Medal Table'!$D:$D,'Each Gender Events'!AL$2)*'Medal values'!$B$1
+ COUNTIFS('Official Medal Table'!$F:$F,'Each Gender Events'!$A24,'Official Medal Table'!$B:$B,'Each Gender Events'!AL$1,'Official Medal Table'!$D:$D,'Each Gender Events'!AL$2)*'Medal values'!$B$2
+ COUNTIFS('Official Medal Table'!$G:$G,'Each Gender Events'!$A24,'Official Medal Table'!$B:$B,'Each Gender Events'!AL$1,'Official Medal Table'!$D:$D,'Each Gender Events'!AL$2)*'Medal values'!$B$3
+ COUNTIFS('Official Medal Table'!$E:$E,'Each Gender Events'!$A24,'Official Medal Table'!$B:$B,'Each Gender Events'!AL$1,'Official Medal Table'!$D:$D,"Mixed")*'Medal values'!$B$1/2
+ COUNTIFS('Official Medal Table'!$F:$F,'Each Gender Events'!$A24,'Official Medal Table'!$B:$B,'Each Gender Events'!AL$1,'Official Medal Table'!$D:$D,"Mixed")*'Medal values'!$B$2/2
+ COUNTIFS('Official Medal Table'!$G:$G,'Each Gender Events'!$A24,'Official Medal Table'!$B:$B,'Each Gender Events'!AL$1,'Official Medal Table'!$D:$D,"Mixed")*'Medal values'!$B$3/2</f>
        <v>1</v>
      </c>
      <c r="AM24">
        <f>COUNTIFS('Official Medal Table'!$E:$E,'Each Gender Events'!$A24,'Official Medal Table'!$B:$B,'Each Gender Events'!AM$1,'Official Medal Table'!$D:$D,'Each Gender Events'!AM$2)*'Medal values'!$B$1
+ COUNTIFS('Official Medal Table'!$F:$F,'Each Gender Events'!$A24,'Official Medal Table'!$B:$B,'Each Gender Events'!AM$1,'Official Medal Table'!$D:$D,'Each Gender Events'!AM$2)*'Medal values'!$B$2
+ COUNTIFS('Official Medal Table'!$G:$G,'Each Gender Events'!$A24,'Official Medal Table'!$B:$B,'Each Gender Events'!AM$1,'Official Medal Table'!$D:$D,'Each Gender Events'!AM$2)*'Medal values'!$B$3
+ COUNTIFS('Official Medal Table'!$E:$E,'Each Gender Events'!$A24,'Official Medal Table'!$B:$B,'Each Gender Events'!AM$1,'Official Medal Table'!$D:$D,"Mixed")*'Medal values'!$B$1/2
+ COUNTIFS('Official Medal Table'!$F:$F,'Each Gender Events'!$A24,'Official Medal Table'!$B:$B,'Each Gender Events'!AM$1,'Official Medal Table'!$D:$D,"Mixed")*'Medal values'!$B$2/2
+ COUNTIFS('Official Medal Table'!$G:$G,'Each Gender Events'!$A24,'Official Medal Table'!$B:$B,'Each Gender Events'!AM$1,'Official Medal Table'!$D:$D,"Mixed")*'Medal values'!$B$3/2</f>
        <v>2.0000010000000001</v>
      </c>
    </row>
    <row r="25" spans="1:39" x14ac:dyDescent="0.3">
      <c r="A25" t="str">
        <f>Countries!A23</f>
        <v>SLO</v>
      </c>
      <c r="B25">
        <f>COUNTIFS('Official Medal Table'!$E:$E,'Each Gender Events'!$A25,'Official Medal Table'!$B:$B,'Each Gender Events'!B$1,'Official Medal Table'!$D:$D,'Each Gender Events'!B$2)*'Medal values'!$B$1
+ COUNTIFS('Official Medal Table'!$F:$F,'Each Gender Events'!$A25,'Official Medal Table'!$B:$B,'Each Gender Events'!B$1,'Official Medal Table'!$D:$D,'Each Gender Events'!B$2)*'Medal values'!$B$2
+ COUNTIFS('Official Medal Table'!$G:$G,'Each Gender Events'!$A25,'Official Medal Table'!$B:$B,'Each Gender Events'!B$1,'Official Medal Table'!$D:$D,'Each Gender Events'!B$2)*'Medal values'!$B$3
+ COUNTIFS('Official Medal Table'!$E:$E,'Each Gender Events'!$A25,'Official Medal Table'!$B:$B,'Each Gender Events'!B$1,'Official Medal Table'!$D:$D,"Mixed")*'Medal values'!$B$1/2
+ COUNTIFS('Official Medal Table'!$F:$F,'Each Gender Events'!$A25,'Official Medal Table'!$B:$B,'Each Gender Events'!B$1,'Official Medal Table'!$D:$D,"Mixed")*'Medal values'!$B$2/2
+ COUNTIFS('Official Medal Table'!$G:$G,'Each Gender Events'!$A25,'Official Medal Table'!$B:$B,'Each Gender Events'!B$1,'Official Medal Table'!$D:$D,"Mixed")*'Medal values'!$B$3/2</f>
        <v>2.0000010000000001</v>
      </c>
      <c r="C25">
        <f>COUNTIFS('Official Medal Table'!$E:$E,'Each Gender Events'!$A25,'Official Medal Table'!$B:$B,'Each Gender Events'!C$1,'Official Medal Table'!$D:$D,'Each Gender Events'!C$2)*'Medal values'!$B$1
+ COUNTIFS('Official Medal Table'!$F:$F,'Each Gender Events'!$A25,'Official Medal Table'!$B:$B,'Each Gender Events'!C$1,'Official Medal Table'!$D:$D,'Each Gender Events'!C$2)*'Medal values'!$B$2
+ COUNTIFS('Official Medal Table'!$G:$G,'Each Gender Events'!$A25,'Official Medal Table'!$B:$B,'Each Gender Events'!C$1,'Official Medal Table'!$D:$D,'Each Gender Events'!C$2)*'Medal values'!$B$3
+ COUNTIFS('Official Medal Table'!$E:$E,'Each Gender Events'!$A25,'Official Medal Table'!$B:$B,'Each Gender Events'!C$1,'Official Medal Table'!$D:$D,"Mixed")*'Medal values'!$B$1/2
+ COUNTIFS('Official Medal Table'!$F:$F,'Each Gender Events'!$A25,'Official Medal Table'!$B:$B,'Each Gender Events'!C$1,'Official Medal Table'!$D:$D,"Mixed")*'Medal values'!$B$2/2
+ COUNTIFS('Official Medal Table'!$G:$G,'Each Gender Events'!$A25,'Official Medal Table'!$B:$B,'Each Gender Events'!C$1,'Official Medal Table'!$D:$D,"Mixed")*'Medal values'!$B$3/2</f>
        <v>0</v>
      </c>
      <c r="D25">
        <f>COUNTIFS('Official Medal Table'!$E:$E,'Each Gender Events'!$A25,'Official Medal Table'!$B:$B,'Each Gender Events'!D$1,'Official Medal Table'!$D:$D,'Each Gender Events'!D$2)*'Medal values'!$B$1
+ COUNTIFS('Official Medal Table'!$F:$F,'Each Gender Events'!$A25,'Official Medal Table'!$B:$B,'Each Gender Events'!D$1,'Official Medal Table'!$D:$D,'Each Gender Events'!D$2)*'Medal values'!$B$2
+ COUNTIFS('Official Medal Table'!$G:$G,'Each Gender Events'!$A25,'Official Medal Table'!$B:$B,'Each Gender Events'!D$1,'Official Medal Table'!$D:$D,'Each Gender Events'!D$2)*'Medal values'!$B$3
+ COUNTIFS('Official Medal Table'!$E:$E,'Each Gender Events'!$A25,'Official Medal Table'!$B:$B,'Each Gender Events'!D$1,'Official Medal Table'!$D:$D,"Mixed")*'Medal values'!$B$1/2
+ COUNTIFS('Official Medal Table'!$F:$F,'Each Gender Events'!$A25,'Official Medal Table'!$B:$B,'Each Gender Events'!D$1,'Official Medal Table'!$D:$D,"Mixed")*'Medal values'!$B$2/2
+ COUNTIFS('Official Medal Table'!$G:$G,'Each Gender Events'!$A25,'Official Medal Table'!$B:$B,'Each Gender Events'!D$1,'Official Medal Table'!$D:$D,"Mixed")*'Medal values'!$B$3/2</f>
        <v>0</v>
      </c>
      <c r="E25">
        <f>COUNTIFS('Official Medal Table'!$E:$E,'Each Gender Events'!$A25,'Official Medal Table'!$B:$B,'Each Gender Events'!E$1,'Official Medal Table'!$D:$D,'Each Gender Events'!E$2)*'Medal values'!$B$1
+ COUNTIFS('Official Medal Table'!$F:$F,'Each Gender Events'!$A25,'Official Medal Table'!$B:$B,'Each Gender Events'!E$1,'Official Medal Table'!$D:$D,'Each Gender Events'!E$2)*'Medal values'!$B$2
+ COUNTIFS('Official Medal Table'!$G:$G,'Each Gender Events'!$A25,'Official Medal Table'!$B:$B,'Each Gender Events'!E$1,'Official Medal Table'!$D:$D,'Each Gender Events'!E$2)*'Medal values'!$B$3
+ COUNTIFS('Official Medal Table'!$E:$E,'Each Gender Events'!$A25,'Official Medal Table'!$B:$B,'Each Gender Events'!E$1,'Official Medal Table'!$D:$D,"Mixed")*'Medal values'!$B$1/2
+ COUNTIFS('Official Medal Table'!$F:$F,'Each Gender Events'!$A25,'Official Medal Table'!$B:$B,'Each Gender Events'!E$1,'Official Medal Table'!$D:$D,"Mixed")*'Medal values'!$B$2/2
+ COUNTIFS('Official Medal Table'!$G:$G,'Each Gender Events'!$A25,'Official Medal Table'!$B:$B,'Each Gender Events'!E$1,'Official Medal Table'!$D:$D,"Mixed")*'Medal values'!$B$3/2</f>
        <v>0</v>
      </c>
      <c r="F25">
        <f>COUNTIFS('Official Medal Table'!$E:$E,'Each Gender Events'!$A25,'Official Medal Table'!$B:$B,'Each Gender Events'!F$1,'Official Medal Table'!$D:$D,'Each Gender Events'!F$2)*'Medal values'!$B$1
+ COUNTIFS('Official Medal Table'!$F:$F,'Each Gender Events'!$A25,'Official Medal Table'!$B:$B,'Each Gender Events'!F$1,'Official Medal Table'!$D:$D,'Each Gender Events'!F$2)*'Medal values'!$B$2
+ COUNTIFS('Official Medal Table'!$G:$G,'Each Gender Events'!$A25,'Official Medal Table'!$B:$B,'Each Gender Events'!F$1,'Official Medal Table'!$D:$D,'Each Gender Events'!F$2)*'Medal values'!$B$3
+ COUNTIFS('Official Medal Table'!$E:$E,'Each Gender Events'!$A25,'Official Medal Table'!$B:$B,'Each Gender Events'!F$1,'Official Medal Table'!$D:$D,"Mixed")*'Medal values'!$B$1/2
+ COUNTIFS('Official Medal Table'!$F:$F,'Each Gender Events'!$A25,'Official Medal Table'!$B:$B,'Each Gender Events'!F$1,'Official Medal Table'!$D:$D,"Mixed")*'Medal values'!$B$2/2
+ COUNTIFS('Official Medal Table'!$G:$G,'Each Gender Events'!$A25,'Official Medal Table'!$B:$B,'Each Gender Events'!F$1,'Official Medal Table'!$D:$D,"Mixed")*'Medal values'!$B$3/2</f>
        <v>0</v>
      </c>
      <c r="G25">
        <f>COUNTIFS('Official Medal Table'!$E:$E,'Each Gender Events'!$A25,'Official Medal Table'!$B:$B,'Each Gender Events'!G$1,'Official Medal Table'!$D:$D,'Each Gender Events'!G$2)*'Medal values'!$B$1
+ COUNTIFS('Official Medal Table'!$F:$F,'Each Gender Events'!$A25,'Official Medal Table'!$B:$B,'Each Gender Events'!G$1,'Official Medal Table'!$D:$D,'Each Gender Events'!G$2)*'Medal values'!$B$2
+ COUNTIFS('Official Medal Table'!$G:$G,'Each Gender Events'!$A25,'Official Medal Table'!$B:$B,'Each Gender Events'!G$1,'Official Medal Table'!$D:$D,'Each Gender Events'!G$2)*'Medal values'!$B$3
+ COUNTIFS('Official Medal Table'!$E:$E,'Each Gender Events'!$A25,'Official Medal Table'!$B:$B,'Each Gender Events'!G$1,'Official Medal Table'!$D:$D,"Mixed")*'Medal values'!$B$1/2
+ COUNTIFS('Official Medal Table'!$F:$F,'Each Gender Events'!$A25,'Official Medal Table'!$B:$B,'Each Gender Events'!G$1,'Official Medal Table'!$D:$D,"Mixed")*'Medal values'!$B$2/2
+ COUNTIFS('Official Medal Table'!$G:$G,'Each Gender Events'!$A25,'Official Medal Table'!$B:$B,'Each Gender Events'!G$1,'Official Medal Table'!$D:$D,"Mixed")*'Medal values'!$B$3/2</f>
        <v>0</v>
      </c>
      <c r="H25">
        <f>COUNTIFS('Official Medal Table'!$E:$E,'Each Gender Events'!$A25,'Official Medal Table'!$B:$B,'Each Gender Events'!H$1,'Official Medal Table'!$D:$D,'Each Gender Events'!H$2)*'Medal values'!$B$1
+ COUNTIFS('Official Medal Table'!$F:$F,'Each Gender Events'!$A25,'Official Medal Table'!$B:$B,'Each Gender Events'!H$1,'Official Medal Table'!$D:$D,'Each Gender Events'!H$2)*'Medal values'!$B$2
+ COUNTIFS('Official Medal Table'!$G:$G,'Each Gender Events'!$A25,'Official Medal Table'!$B:$B,'Each Gender Events'!H$1,'Official Medal Table'!$D:$D,'Each Gender Events'!H$2)*'Medal values'!$B$3
+ COUNTIFS('Official Medal Table'!$E:$E,'Each Gender Events'!$A25,'Official Medal Table'!$B:$B,'Each Gender Events'!H$1,'Official Medal Table'!$D:$D,"Mixed")*'Medal values'!$B$1/2
+ COUNTIFS('Official Medal Table'!$F:$F,'Each Gender Events'!$A25,'Official Medal Table'!$B:$B,'Each Gender Events'!H$1,'Official Medal Table'!$D:$D,"Mixed")*'Medal values'!$B$2/2
+ COUNTIFS('Official Medal Table'!$G:$G,'Each Gender Events'!$A25,'Official Medal Table'!$B:$B,'Each Gender Events'!H$1,'Official Medal Table'!$D:$D,"Mixed")*'Medal values'!$B$3/2</f>
        <v>0</v>
      </c>
      <c r="I25">
        <f>COUNTIFS('Official Medal Table'!$E:$E,'Each Gender Events'!$A25,'Official Medal Table'!$B:$B,'Each Gender Events'!I$1,'Official Medal Table'!$D:$D,'Each Gender Events'!I$2)*'Medal values'!$B$1
+ COUNTIFS('Official Medal Table'!$F:$F,'Each Gender Events'!$A25,'Official Medal Table'!$B:$B,'Each Gender Events'!I$1,'Official Medal Table'!$D:$D,'Each Gender Events'!I$2)*'Medal values'!$B$2
+ COUNTIFS('Official Medal Table'!$G:$G,'Each Gender Events'!$A25,'Official Medal Table'!$B:$B,'Each Gender Events'!I$1,'Official Medal Table'!$D:$D,'Each Gender Events'!I$2)*'Medal values'!$B$3
+ COUNTIFS('Official Medal Table'!$E:$E,'Each Gender Events'!$A25,'Official Medal Table'!$B:$B,'Each Gender Events'!I$1,'Official Medal Table'!$D:$D,"Mixed")*'Medal values'!$B$1/2
+ COUNTIFS('Official Medal Table'!$F:$F,'Each Gender Events'!$A25,'Official Medal Table'!$B:$B,'Each Gender Events'!I$1,'Official Medal Table'!$D:$D,"Mixed")*'Medal values'!$B$2/2
+ COUNTIFS('Official Medal Table'!$G:$G,'Each Gender Events'!$A25,'Official Medal Table'!$B:$B,'Each Gender Events'!I$1,'Official Medal Table'!$D:$D,"Mixed")*'Medal values'!$B$3/2</f>
        <v>0</v>
      </c>
      <c r="J25">
        <f>COUNTIFS('Official Medal Table'!$E:$E,'Each Gender Events'!$A25,'Official Medal Table'!$B:$B,'Each Gender Events'!J$1,'Official Medal Table'!$D:$D,'Each Gender Events'!J$2)*'Medal values'!$B$1
+ COUNTIFS('Official Medal Table'!$F:$F,'Each Gender Events'!$A25,'Official Medal Table'!$B:$B,'Each Gender Events'!J$1,'Official Medal Table'!$D:$D,'Each Gender Events'!J$2)*'Medal values'!$B$2
+ COUNTIFS('Official Medal Table'!$G:$G,'Each Gender Events'!$A25,'Official Medal Table'!$B:$B,'Each Gender Events'!J$1,'Official Medal Table'!$D:$D,'Each Gender Events'!J$2)*'Medal values'!$B$3
+ COUNTIFS('Official Medal Table'!$E:$E,'Each Gender Events'!$A25,'Official Medal Table'!$B:$B,'Each Gender Events'!J$1,'Official Medal Table'!$D:$D,"Mixed")*'Medal values'!$B$1/2
+ COUNTIFS('Official Medal Table'!$F:$F,'Each Gender Events'!$A25,'Official Medal Table'!$B:$B,'Each Gender Events'!J$1,'Official Medal Table'!$D:$D,"Mixed")*'Medal values'!$B$2/2
+ COUNTIFS('Official Medal Table'!$G:$G,'Each Gender Events'!$A25,'Official Medal Table'!$B:$B,'Each Gender Events'!J$1,'Official Medal Table'!$D:$D,"Mixed")*'Medal values'!$B$3/2</f>
        <v>0</v>
      </c>
      <c r="K25">
        <f>COUNTIFS('Official Medal Table'!$E:$E,'Each Gender Events'!$A25,'Official Medal Table'!$B:$B,'Each Gender Events'!K$1,'Official Medal Table'!$D:$D,'Each Gender Events'!K$2)*'Medal values'!$B$1
+ COUNTIFS('Official Medal Table'!$F:$F,'Each Gender Events'!$A25,'Official Medal Table'!$B:$B,'Each Gender Events'!K$1,'Official Medal Table'!$D:$D,'Each Gender Events'!K$2)*'Medal values'!$B$2
+ COUNTIFS('Official Medal Table'!$G:$G,'Each Gender Events'!$A25,'Official Medal Table'!$B:$B,'Each Gender Events'!K$1,'Official Medal Table'!$D:$D,'Each Gender Events'!K$2)*'Medal values'!$B$3
+ COUNTIFS('Official Medal Table'!$E:$E,'Each Gender Events'!$A25,'Official Medal Table'!$B:$B,'Each Gender Events'!K$1,'Official Medal Table'!$D:$D,"Mixed")*'Medal values'!$B$1/2
+ COUNTIFS('Official Medal Table'!$F:$F,'Each Gender Events'!$A25,'Official Medal Table'!$B:$B,'Each Gender Events'!K$1,'Official Medal Table'!$D:$D,"Mixed")*'Medal values'!$B$2/2
+ COUNTIFS('Official Medal Table'!$G:$G,'Each Gender Events'!$A25,'Official Medal Table'!$B:$B,'Each Gender Events'!K$1,'Official Medal Table'!$D:$D,"Mixed")*'Medal values'!$B$3/2</f>
        <v>0</v>
      </c>
      <c r="L25">
        <f>COUNTIFS('Official Medal Table'!$E:$E,'Each Gender Events'!$A25,'Official Medal Table'!$B:$B,'Each Gender Events'!L$1,'Official Medal Table'!$D:$D,'Each Gender Events'!L$2)*'Medal values'!$B$1
+ COUNTIFS('Official Medal Table'!$F:$F,'Each Gender Events'!$A25,'Official Medal Table'!$B:$B,'Each Gender Events'!L$1,'Official Medal Table'!$D:$D,'Each Gender Events'!L$2)*'Medal values'!$B$2
+ COUNTIFS('Official Medal Table'!$G:$G,'Each Gender Events'!$A25,'Official Medal Table'!$B:$B,'Each Gender Events'!L$1,'Official Medal Table'!$D:$D,'Each Gender Events'!L$2)*'Medal values'!$B$3
+ COUNTIFS('Official Medal Table'!$E:$E,'Each Gender Events'!$A25,'Official Medal Table'!$B:$B,'Each Gender Events'!L$1,'Official Medal Table'!$D:$D,"Mixed")*'Medal values'!$B$1/2
+ COUNTIFS('Official Medal Table'!$F:$F,'Each Gender Events'!$A25,'Official Medal Table'!$B:$B,'Each Gender Events'!L$1,'Official Medal Table'!$D:$D,"Mixed")*'Medal values'!$B$2/2
+ COUNTIFS('Official Medal Table'!$G:$G,'Each Gender Events'!$A25,'Official Medal Table'!$B:$B,'Each Gender Events'!L$1,'Official Medal Table'!$D:$D,"Mixed")*'Medal values'!$B$3/2</f>
        <v>0</v>
      </c>
      <c r="M25">
        <f>COUNTIFS('Official Medal Table'!$E:$E,'Each Gender Events'!$A25,'Official Medal Table'!$B:$B,'Each Gender Events'!M$1,'Official Medal Table'!$D:$D,'Each Gender Events'!M$2)*'Medal values'!$B$1
+ COUNTIFS('Official Medal Table'!$F:$F,'Each Gender Events'!$A25,'Official Medal Table'!$B:$B,'Each Gender Events'!M$1,'Official Medal Table'!$D:$D,'Each Gender Events'!M$2)*'Medal values'!$B$2
+ COUNTIFS('Official Medal Table'!$G:$G,'Each Gender Events'!$A25,'Official Medal Table'!$B:$B,'Each Gender Events'!M$1,'Official Medal Table'!$D:$D,'Each Gender Events'!M$2)*'Medal values'!$B$3
+ COUNTIFS('Official Medal Table'!$E:$E,'Each Gender Events'!$A25,'Official Medal Table'!$B:$B,'Each Gender Events'!M$1,'Official Medal Table'!$D:$D,"Mixed")*'Medal values'!$B$1/2
+ COUNTIFS('Official Medal Table'!$F:$F,'Each Gender Events'!$A25,'Official Medal Table'!$B:$B,'Each Gender Events'!M$1,'Official Medal Table'!$D:$D,"Mixed")*'Medal values'!$B$2/2
+ COUNTIFS('Official Medal Table'!$G:$G,'Each Gender Events'!$A25,'Official Medal Table'!$B:$B,'Each Gender Events'!M$1,'Official Medal Table'!$D:$D,"Mixed")*'Medal values'!$B$3/2</f>
        <v>0</v>
      </c>
      <c r="N25">
        <f>COUNTIFS('Official Medal Table'!$E:$E,'Each Gender Events'!$A25,'Official Medal Table'!$B:$B,'Each Gender Events'!N$1,'Official Medal Table'!$D:$D,'Each Gender Events'!N$2)*'Medal values'!$B$1
+ COUNTIFS('Official Medal Table'!$F:$F,'Each Gender Events'!$A25,'Official Medal Table'!$B:$B,'Each Gender Events'!N$1,'Official Medal Table'!$D:$D,'Each Gender Events'!N$2)*'Medal values'!$B$2
+ COUNTIFS('Official Medal Table'!$G:$G,'Each Gender Events'!$A25,'Official Medal Table'!$B:$B,'Each Gender Events'!N$1,'Official Medal Table'!$D:$D,'Each Gender Events'!N$2)*'Medal values'!$B$3
+ COUNTIFS('Official Medal Table'!$E:$E,'Each Gender Events'!$A25,'Official Medal Table'!$B:$B,'Each Gender Events'!N$1,'Official Medal Table'!$D:$D,"Mixed")*'Medal values'!$B$1/2
+ COUNTIFS('Official Medal Table'!$F:$F,'Each Gender Events'!$A25,'Official Medal Table'!$B:$B,'Each Gender Events'!N$1,'Official Medal Table'!$D:$D,"Mixed")*'Medal values'!$B$2/2
+ COUNTIFS('Official Medal Table'!$G:$G,'Each Gender Events'!$A25,'Official Medal Table'!$B:$B,'Each Gender Events'!N$1,'Official Medal Table'!$D:$D,"Mixed")*'Medal values'!$B$3/2</f>
        <v>0</v>
      </c>
      <c r="O25">
        <f>COUNTIFS('Official Medal Table'!$E:$E,'Each Gender Events'!$A25,'Official Medal Table'!$B:$B,'Each Gender Events'!O$1,'Official Medal Table'!$D:$D,'Each Gender Events'!O$2)*'Medal values'!$B$1
+ COUNTIFS('Official Medal Table'!$F:$F,'Each Gender Events'!$A25,'Official Medal Table'!$B:$B,'Each Gender Events'!O$1,'Official Medal Table'!$D:$D,'Each Gender Events'!O$2)*'Medal values'!$B$2
+ COUNTIFS('Official Medal Table'!$G:$G,'Each Gender Events'!$A25,'Official Medal Table'!$B:$B,'Each Gender Events'!O$1,'Official Medal Table'!$D:$D,'Each Gender Events'!O$2)*'Medal values'!$B$3
+ COUNTIFS('Official Medal Table'!$E:$E,'Each Gender Events'!$A25,'Official Medal Table'!$B:$B,'Each Gender Events'!O$1,'Official Medal Table'!$D:$D,"Mixed")*'Medal values'!$B$1/2
+ COUNTIFS('Official Medal Table'!$F:$F,'Each Gender Events'!$A25,'Official Medal Table'!$B:$B,'Each Gender Events'!O$1,'Official Medal Table'!$D:$D,"Mixed")*'Medal values'!$B$2/2
+ COUNTIFS('Official Medal Table'!$G:$G,'Each Gender Events'!$A25,'Official Medal Table'!$B:$B,'Each Gender Events'!O$1,'Official Medal Table'!$D:$D,"Mixed")*'Medal values'!$B$3/2</f>
        <v>0</v>
      </c>
      <c r="P25">
        <f>COUNTIFS('Official Medal Table'!$E:$E,'Each Gender Events'!$A25,'Official Medal Table'!$B:$B,'Each Gender Events'!P$1,'Official Medal Table'!$D:$D,'Each Gender Events'!P$2)*'Medal values'!$B$1
+ COUNTIFS('Official Medal Table'!$F:$F,'Each Gender Events'!$A25,'Official Medal Table'!$B:$B,'Each Gender Events'!P$1,'Official Medal Table'!$D:$D,'Each Gender Events'!P$2)*'Medal values'!$B$2
+ COUNTIFS('Official Medal Table'!$G:$G,'Each Gender Events'!$A25,'Official Medal Table'!$B:$B,'Each Gender Events'!P$1,'Official Medal Table'!$D:$D,'Each Gender Events'!P$2)*'Medal values'!$B$3
+ COUNTIFS('Official Medal Table'!$E:$E,'Each Gender Events'!$A25,'Official Medal Table'!$B:$B,'Each Gender Events'!P$1,'Official Medal Table'!$D:$D,"Mixed")*'Medal values'!$B$1/2
+ COUNTIFS('Official Medal Table'!$F:$F,'Each Gender Events'!$A25,'Official Medal Table'!$B:$B,'Each Gender Events'!P$1,'Official Medal Table'!$D:$D,"Mixed")*'Medal values'!$B$2/2
+ COUNTIFS('Official Medal Table'!$G:$G,'Each Gender Events'!$A25,'Official Medal Table'!$B:$B,'Each Gender Events'!P$1,'Official Medal Table'!$D:$D,"Mixed")*'Medal values'!$B$3/2</f>
        <v>0</v>
      </c>
      <c r="Q25">
        <f>COUNTIFS('Official Medal Table'!$E:$E,'Each Gender Events'!$A25,'Official Medal Table'!$B:$B,'Each Gender Events'!Q$1,'Official Medal Table'!$D:$D,'Each Gender Events'!Q$2)*'Medal values'!$B$1
+ COUNTIFS('Official Medal Table'!$F:$F,'Each Gender Events'!$A25,'Official Medal Table'!$B:$B,'Each Gender Events'!Q$1,'Official Medal Table'!$D:$D,'Each Gender Events'!Q$2)*'Medal values'!$B$2
+ COUNTIFS('Official Medal Table'!$G:$G,'Each Gender Events'!$A25,'Official Medal Table'!$B:$B,'Each Gender Events'!Q$1,'Official Medal Table'!$D:$D,'Each Gender Events'!Q$2)*'Medal values'!$B$3
+ COUNTIFS('Official Medal Table'!$E:$E,'Each Gender Events'!$A25,'Official Medal Table'!$B:$B,'Each Gender Events'!Q$1,'Official Medal Table'!$D:$D,"Mixed")*'Medal values'!$B$1/2
+ COUNTIFS('Official Medal Table'!$F:$F,'Each Gender Events'!$A25,'Official Medal Table'!$B:$B,'Each Gender Events'!Q$1,'Official Medal Table'!$D:$D,"Mixed")*'Medal values'!$B$2/2
+ COUNTIFS('Official Medal Table'!$G:$G,'Each Gender Events'!$A25,'Official Medal Table'!$B:$B,'Each Gender Events'!Q$1,'Official Medal Table'!$D:$D,"Mixed")*'Medal values'!$B$3/2</f>
        <v>0</v>
      </c>
      <c r="R25">
        <f>COUNTIFS('Official Medal Table'!$E:$E,'Each Gender Events'!$A25,'Official Medal Table'!$B:$B,'Each Gender Events'!R$1,'Official Medal Table'!$D:$D,'Each Gender Events'!R$2)*'Medal values'!$B$1
+ COUNTIFS('Official Medal Table'!$F:$F,'Each Gender Events'!$A25,'Official Medal Table'!$B:$B,'Each Gender Events'!R$1,'Official Medal Table'!$D:$D,'Each Gender Events'!R$2)*'Medal values'!$B$2
+ COUNTIFS('Official Medal Table'!$G:$G,'Each Gender Events'!$A25,'Official Medal Table'!$B:$B,'Each Gender Events'!R$1,'Official Medal Table'!$D:$D,'Each Gender Events'!R$2)*'Medal values'!$B$3
+ COUNTIFS('Official Medal Table'!$E:$E,'Each Gender Events'!$A25,'Official Medal Table'!$B:$B,'Each Gender Events'!R$1,'Official Medal Table'!$D:$D,"Mixed")*'Medal values'!$B$1/2
+ COUNTIFS('Official Medal Table'!$F:$F,'Each Gender Events'!$A25,'Official Medal Table'!$B:$B,'Each Gender Events'!R$1,'Official Medal Table'!$D:$D,"Mixed")*'Medal values'!$B$2/2
+ COUNTIFS('Official Medal Table'!$G:$G,'Each Gender Events'!$A25,'Official Medal Table'!$B:$B,'Each Gender Events'!R$1,'Official Medal Table'!$D:$D,"Mixed")*'Medal values'!$B$3/2</f>
        <v>0</v>
      </c>
      <c r="S25">
        <f>COUNTIFS('Official Medal Table'!$E:$E,'Each Gender Events'!$A25,'Official Medal Table'!$B:$B,'Each Gender Events'!S$1,'Official Medal Table'!$D:$D,'Each Gender Events'!S$2)*'Medal values'!$B$1
+ COUNTIFS('Official Medal Table'!$F:$F,'Each Gender Events'!$A25,'Official Medal Table'!$B:$B,'Each Gender Events'!S$1,'Official Medal Table'!$D:$D,'Each Gender Events'!S$2)*'Medal values'!$B$2
+ COUNTIFS('Official Medal Table'!$G:$G,'Each Gender Events'!$A25,'Official Medal Table'!$B:$B,'Each Gender Events'!S$1,'Official Medal Table'!$D:$D,'Each Gender Events'!S$2)*'Medal values'!$B$3
+ COUNTIFS('Official Medal Table'!$E:$E,'Each Gender Events'!$A25,'Official Medal Table'!$B:$B,'Each Gender Events'!S$1,'Official Medal Table'!$D:$D,"Mixed")*'Medal values'!$B$1/2
+ COUNTIFS('Official Medal Table'!$F:$F,'Each Gender Events'!$A25,'Official Medal Table'!$B:$B,'Each Gender Events'!S$1,'Official Medal Table'!$D:$D,"Mixed")*'Medal values'!$B$2/2
+ COUNTIFS('Official Medal Table'!$G:$G,'Each Gender Events'!$A25,'Official Medal Table'!$B:$B,'Each Gender Events'!S$1,'Official Medal Table'!$D:$D,"Mixed")*'Medal values'!$B$3/2</f>
        <v>0</v>
      </c>
      <c r="T25">
        <f>COUNTIFS('Official Medal Table'!$E:$E,'Each Gender Events'!$A25,'Official Medal Table'!$B:$B,'Each Gender Events'!T$1,'Official Medal Table'!$D:$D,'Each Gender Events'!T$2)*'Medal values'!$B$1
+ COUNTIFS('Official Medal Table'!$F:$F,'Each Gender Events'!$A25,'Official Medal Table'!$B:$B,'Each Gender Events'!T$1,'Official Medal Table'!$D:$D,'Each Gender Events'!T$2)*'Medal values'!$B$2
+ COUNTIFS('Official Medal Table'!$G:$G,'Each Gender Events'!$A25,'Official Medal Table'!$B:$B,'Each Gender Events'!T$1,'Official Medal Table'!$D:$D,'Each Gender Events'!T$2)*'Medal values'!$B$3
+ COUNTIFS('Official Medal Table'!$E:$E,'Each Gender Events'!$A25,'Official Medal Table'!$B:$B,'Each Gender Events'!T$1,'Official Medal Table'!$D:$D,"Mixed")*'Medal values'!$B$1/2
+ COUNTIFS('Official Medal Table'!$F:$F,'Each Gender Events'!$A25,'Official Medal Table'!$B:$B,'Each Gender Events'!T$1,'Official Medal Table'!$D:$D,"Mixed")*'Medal values'!$B$2/2
+ COUNTIFS('Official Medal Table'!$G:$G,'Each Gender Events'!$A25,'Official Medal Table'!$B:$B,'Each Gender Events'!T$1,'Official Medal Table'!$D:$D,"Mixed")*'Medal values'!$B$3/2</f>
        <v>0</v>
      </c>
      <c r="U25">
        <f>COUNTIFS('Official Medal Table'!$E:$E,'Each Gender Events'!$A25,'Official Medal Table'!$B:$B,'Each Gender Events'!U$1,'Official Medal Table'!$D:$D,'Each Gender Events'!U$2)*'Medal values'!$B$1
+ COUNTIFS('Official Medal Table'!$F:$F,'Each Gender Events'!$A25,'Official Medal Table'!$B:$B,'Each Gender Events'!U$1,'Official Medal Table'!$D:$D,'Each Gender Events'!U$2)*'Medal values'!$B$2
+ COUNTIFS('Official Medal Table'!$G:$G,'Each Gender Events'!$A25,'Official Medal Table'!$B:$B,'Each Gender Events'!U$1,'Official Medal Table'!$D:$D,'Each Gender Events'!U$2)*'Medal values'!$B$3
+ COUNTIFS('Official Medal Table'!$E:$E,'Each Gender Events'!$A25,'Official Medal Table'!$B:$B,'Each Gender Events'!U$1,'Official Medal Table'!$D:$D,"Mixed")*'Medal values'!$B$1/2
+ COUNTIFS('Official Medal Table'!$F:$F,'Each Gender Events'!$A25,'Official Medal Table'!$B:$B,'Each Gender Events'!U$1,'Official Medal Table'!$D:$D,"Mixed")*'Medal values'!$B$2/2
+ COUNTIFS('Official Medal Table'!$G:$G,'Each Gender Events'!$A25,'Official Medal Table'!$B:$B,'Each Gender Events'!U$1,'Official Medal Table'!$D:$D,"Mixed")*'Medal values'!$B$3/2</f>
        <v>0</v>
      </c>
      <c r="V25">
        <f>COUNTIFS('Official Medal Table'!$E:$E,'Each Gender Events'!$A25,'Official Medal Table'!$B:$B,'Each Gender Events'!V$1,'Official Medal Table'!$D:$D,'Each Gender Events'!V$2)*'Medal values'!$B$1
+ COUNTIFS('Official Medal Table'!$F:$F,'Each Gender Events'!$A25,'Official Medal Table'!$B:$B,'Each Gender Events'!V$1,'Official Medal Table'!$D:$D,'Each Gender Events'!V$2)*'Medal values'!$B$2
+ COUNTIFS('Official Medal Table'!$G:$G,'Each Gender Events'!$A25,'Official Medal Table'!$B:$B,'Each Gender Events'!V$1,'Official Medal Table'!$D:$D,'Each Gender Events'!V$2)*'Medal values'!$B$3
+ COUNTIFS('Official Medal Table'!$E:$E,'Each Gender Events'!$A25,'Official Medal Table'!$B:$B,'Each Gender Events'!V$1,'Official Medal Table'!$D:$D,"Mixed")*'Medal values'!$B$1/2
+ COUNTIFS('Official Medal Table'!$F:$F,'Each Gender Events'!$A25,'Official Medal Table'!$B:$B,'Each Gender Events'!V$1,'Official Medal Table'!$D:$D,"Mixed")*'Medal values'!$B$2/2
+ COUNTIFS('Official Medal Table'!$G:$G,'Each Gender Events'!$A25,'Official Medal Table'!$B:$B,'Each Gender Events'!V$1,'Official Medal Table'!$D:$D,"Mixed")*'Medal values'!$B$3/2</f>
        <v>0</v>
      </c>
      <c r="W25">
        <f>COUNTIFS('Official Medal Table'!$E:$E,'Each Gender Events'!$A25,'Official Medal Table'!$B:$B,'Each Gender Events'!W$1,'Official Medal Table'!$D:$D,'Each Gender Events'!W$2)*'Medal values'!$B$1
+ COUNTIFS('Official Medal Table'!$F:$F,'Each Gender Events'!$A25,'Official Medal Table'!$B:$B,'Each Gender Events'!W$1,'Official Medal Table'!$D:$D,'Each Gender Events'!W$2)*'Medal values'!$B$2
+ COUNTIFS('Official Medal Table'!$G:$G,'Each Gender Events'!$A25,'Official Medal Table'!$B:$B,'Each Gender Events'!W$1,'Official Medal Table'!$D:$D,'Each Gender Events'!W$2)*'Medal values'!$B$3
+ COUNTIFS('Official Medal Table'!$E:$E,'Each Gender Events'!$A25,'Official Medal Table'!$B:$B,'Each Gender Events'!W$1,'Official Medal Table'!$D:$D,"Mixed")*'Medal values'!$B$1/2
+ COUNTIFS('Official Medal Table'!$F:$F,'Each Gender Events'!$A25,'Official Medal Table'!$B:$B,'Each Gender Events'!W$1,'Official Medal Table'!$D:$D,"Mixed")*'Medal values'!$B$2/2
+ COUNTIFS('Official Medal Table'!$G:$G,'Each Gender Events'!$A25,'Official Medal Table'!$B:$B,'Each Gender Events'!W$1,'Official Medal Table'!$D:$D,"Mixed")*'Medal values'!$B$3/2</f>
        <v>0</v>
      </c>
      <c r="X25">
        <f>COUNTIFS('Official Medal Table'!$E:$E,'Each Gender Events'!$A25,'Official Medal Table'!$B:$B,'Each Gender Events'!X$1,'Official Medal Table'!$D:$D,'Each Gender Events'!X$2)*'Medal values'!$B$1
+ COUNTIFS('Official Medal Table'!$F:$F,'Each Gender Events'!$A25,'Official Medal Table'!$B:$B,'Each Gender Events'!X$1,'Official Medal Table'!$D:$D,'Each Gender Events'!X$2)*'Medal values'!$B$2
+ COUNTIFS('Official Medal Table'!$G:$G,'Each Gender Events'!$A25,'Official Medal Table'!$B:$B,'Each Gender Events'!X$1,'Official Medal Table'!$D:$D,'Each Gender Events'!X$2)*'Medal values'!$B$3
+ COUNTIFS('Official Medal Table'!$E:$E,'Each Gender Events'!$A25,'Official Medal Table'!$B:$B,'Each Gender Events'!X$1,'Official Medal Table'!$D:$D,"Mixed")*'Medal values'!$B$1/2
+ COUNTIFS('Official Medal Table'!$F:$F,'Each Gender Events'!$A25,'Official Medal Table'!$B:$B,'Each Gender Events'!X$1,'Official Medal Table'!$D:$D,"Mixed")*'Medal values'!$B$2/2
+ COUNTIFS('Official Medal Table'!$G:$G,'Each Gender Events'!$A25,'Official Medal Table'!$B:$B,'Each Gender Events'!X$1,'Official Medal Table'!$D:$D,"Mixed")*'Medal values'!$B$3/2</f>
        <v>0</v>
      </c>
      <c r="Y25">
        <f>COUNTIFS('Official Medal Table'!$E:$E,'Each Gender Events'!$A25,'Official Medal Table'!$B:$B,'Each Gender Events'!Y$1,'Official Medal Table'!$D:$D,'Each Gender Events'!Y$2)*'Medal values'!$B$1
+ COUNTIFS('Official Medal Table'!$F:$F,'Each Gender Events'!$A25,'Official Medal Table'!$B:$B,'Each Gender Events'!Y$1,'Official Medal Table'!$D:$D,'Each Gender Events'!Y$2)*'Medal values'!$B$2
+ COUNTIFS('Official Medal Table'!$G:$G,'Each Gender Events'!$A25,'Official Medal Table'!$B:$B,'Each Gender Events'!Y$1,'Official Medal Table'!$D:$D,'Each Gender Events'!Y$2)*'Medal values'!$B$3
+ COUNTIFS('Official Medal Table'!$E:$E,'Each Gender Events'!$A25,'Official Medal Table'!$B:$B,'Each Gender Events'!Y$1,'Official Medal Table'!$D:$D,"Mixed")*'Medal values'!$B$1/2
+ COUNTIFS('Official Medal Table'!$F:$F,'Each Gender Events'!$A25,'Official Medal Table'!$B:$B,'Each Gender Events'!Y$1,'Official Medal Table'!$D:$D,"Mixed")*'Medal values'!$B$2/2
+ COUNTIFS('Official Medal Table'!$G:$G,'Each Gender Events'!$A25,'Official Medal Table'!$B:$B,'Each Gender Events'!Y$1,'Official Medal Table'!$D:$D,"Mixed")*'Medal values'!$B$3/2</f>
        <v>0</v>
      </c>
      <c r="Z25">
        <f>COUNTIFS('Official Medal Table'!$E:$E,'Each Gender Events'!$A25,'Official Medal Table'!$B:$B,'Each Gender Events'!Z$1,'Official Medal Table'!$D:$D,'Each Gender Events'!Z$2)*'Medal values'!$B$1
+ COUNTIFS('Official Medal Table'!$F:$F,'Each Gender Events'!$A25,'Official Medal Table'!$B:$B,'Each Gender Events'!Z$1,'Official Medal Table'!$D:$D,'Each Gender Events'!Z$2)*'Medal values'!$B$2
+ COUNTIFS('Official Medal Table'!$G:$G,'Each Gender Events'!$A25,'Official Medal Table'!$B:$B,'Each Gender Events'!Z$1,'Official Medal Table'!$D:$D,'Each Gender Events'!Z$2)*'Medal values'!$B$3
+ COUNTIFS('Official Medal Table'!$E:$E,'Each Gender Events'!$A25,'Official Medal Table'!$B:$B,'Each Gender Events'!Z$1,'Official Medal Table'!$D:$D,"Mixed")*'Medal values'!$B$1/2
+ COUNTIFS('Official Medal Table'!$F:$F,'Each Gender Events'!$A25,'Official Medal Table'!$B:$B,'Each Gender Events'!Z$1,'Official Medal Table'!$D:$D,"Mixed")*'Medal values'!$B$2/2
+ COUNTIFS('Official Medal Table'!$G:$G,'Each Gender Events'!$A25,'Official Medal Table'!$B:$B,'Each Gender Events'!Z$1,'Official Medal Table'!$D:$D,"Mixed")*'Medal values'!$B$3/2</f>
        <v>0</v>
      </c>
      <c r="AA25">
        <f>COUNTIFS('Official Medal Table'!$E:$E,'Each Gender Events'!$A25,'Official Medal Table'!$B:$B,'Each Gender Events'!AA$1,'Official Medal Table'!$D:$D,'Each Gender Events'!AA$2)*'Medal values'!$B$1
+ COUNTIFS('Official Medal Table'!$F:$F,'Each Gender Events'!$A25,'Official Medal Table'!$B:$B,'Each Gender Events'!AA$1,'Official Medal Table'!$D:$D,'Each Gender Events'!AA$2)*'Medal values'!$B$2
+ COUNTIFS('Official Medal Table'!$G:$G,'Each Gender Events'!$A25,'Official Medal Table'!$B:$B,'Each Gender Events'!AA$1,'Official Medal Table'!$D:$D,'Each Gender Events'!AA$2)*'Medal values'!$B$3
+ COUNTIFS('Official Medal Table'!$E:$E,'Each Gender Events'!$A25,'Official Medal Table'!$B:$B,'Each Gender Events'!AA$1,'Official Medal Table'!$D:$D,"Mixed")*'Medal values'!$B$1/2
+ COUNTIFS('Official Medal Table'!$F:$F,'Each Gender Events'!$A25,'Official Medal Table'!$B:$B,'Each Gender Events'!AA$1,'Official Medal Table'!$D:$D,"Mixed")*'Medal values'!$B$2/2
+ COUNTIFS('Official Medal Table'!$G:$G,'Each Gender Events'!$A25,'Official Medal Table'!$B:$B,'Each Gender Events'!AA$1,'Official Medal Table'!$D:$D,"Mixed")*'Medal values'!$B$3/2</f>
        <v>0</v>
      </c>
      <c r="AB25">
        <f>COUNTIFS('Official Medal Table'!$E:$E,'Each Gender Events'!$A25,'Official Medal Table'!$B:$B,'Each Gender Events'!AB$1,'Official Medal Table'!$D:$D,'Each Gender Events'!AB$2)*'Medal values'!$B$1
+ COUNTIFS('Official Medal Table'!$F:$F,'Each Gender Events'!$A25,'Official Medal Table'!$B:$B,'Each Gender Events'!AB$1,'Official Medal Table'!$D:$D,'Each Gender Events'!AB$2)*'Medal values'!$B$2
+ COUNTIFS('Official Medal Table'!$G:$G,'Each Gender Events'!$A25,'Official Medal Table'!$B:$B,'Each Gender Events'!AB$1,'Official Medal Table'!$D:$D,'Each Gender Events'!AB$2)*'Medal values'!$B$3
+ COUNTIFS('Official Medal Table'!$E:$E,'Each Gender Events'!$A25,'Official Medal Table'!$B:$B,'Each Gender Events'!AB$1,'Official Medal Table'!$D:$D,"Mixed")*'Medal values'!$B$1/2
+ COUNTIFS('Official Medal Table'!$F:$F,'Each Gender Events'!$A25,'Official Medal Table'!$B:$B,'Each Gender Events'!AB$1,'Official Medal Table'!$D:$D,"Mixed")*'Medal values'!$B$2/2
+ COUNTIFS('Official Medal Table'!$G:$G,'Each Gender Events'!$A25,'Official Medal Table'!$B:$B,'Each Gender Events'!AB$1,'Official Medal Table'!$D:$D,"Mixed")*'Medal values'!$B$3/2</f>
        <v>0</v>
      </c>
      <c r="AC25">
        <f>COUNTIFS('Official Medal Table'!$E:$E,'Each Gender Events'!$A25,'Official Medal Table'!$B:$B,'Each Gender Events'!AC$1,'Official Medal Table'!$D:$D,'Each Gender Events'!AC$2)*'Medal values'!$B$1
+ COUNTIFS('Official Medal Table'!$F:$F,'Each Gender Events'!$A25,'Official Medal Table'!$B:$B,'Each Gender Events'!AC$1,'Official Medal Table'!$D:$D,'Each Gender Events'!AC$2)*'Medal values'!$B$2
+ COUNTIFS('Official Medal Table'!$G:$G,'Each Gender Events'!$A25,'Official Medal Table'!$B:$B,'Each Gender Events'!AC$1,'Official Medal Table'!$D:$D,'Each Gender Events'!AC$2)*'Medal values'!$B$3
+ COUNTIFS('Official Medal Table'!$E:$E,'Each Gender Events'!$A25,'Official Medal Table'!$B:$B,'Each Gender Events'!AC$1,'Official Medal Table'!$D:$D,"Mixed")*'Medal values'!$B$1/2
+ COUNTIFS('Official Medal Table'!$F:$F,'Each Gender Events'!$A25,'Official Medal Table'!$B:$B,'Each Gender Events'!AC$1,'Official Medal Table'!$D:$D,"Mixed")*'Medal values'!$B$2/2
+ COUNTIFS('Official Medal Table'!$G:$G,'Each Gender Events'!$A25,'Official Medal Table'!$B:$B,'Each Gender Events'!AC$1,'Official Medal Table'!$D:$D,"Mixed")*'Medal values'!$B$3/2</f>
        <v>0</v>
      </c>
      <c r="AD25">
        <f>COUNTIFS('Official Medal Table'!$E:$E,'Each Gender Events'!$A25,'Official Medal Table'!$B:$B,'Each Gender Events'!AD$1,'Official Medal Table'!$D:$D,'Each Gender Events'!AD$2)*'Medal values'!$B$1
+ COUNTIFS('Official Medal Table'!$F:$F,'Each Gender Events'!$A25,'Official Medal Table'!$B:$B,'Each Gender Events'!AD$1,'Official Medal Table'!$D:$D,'Each Gender Events'!AD$2)*'Medal values'!$B$2
+ COUNTIFS('Official Medal Table'!$G:$G,'Each Gender Events'!$A25,'Official Medal Table'!$B:$B,'Each Gender Events'!AD$1,'Official Medal Table'!$D:$D,'Each Gender Events'!AD$2)*'Medal values'!$B$3
+ COUNTIFS('Official Medal Table'!$E:$E,'Each Gender Events'!$A25,'Official Medal Table'!$B:$B,'Each Gender Events'!AD$1,'Official Medal Table'!$D:$D,"Mixed")*'Medal values'!$B$1/2
+ COUNTIFS('Official Medal Table'!$F:$F,'Each Gender Events'!$A25,'Official Medal Table'!$B:$B,'Each Gender Events'!AD$1,'Official Medal Table'!$D:$D,"Mixed")*'Medal values'!$B$2/2
+ COUNTIFS('Official Medal Table'!$G:$G,'Each Gender Events'!$A25,'Official Medal Table'!$B:$B,'Each Gender Events'!AD$1,'Official Medal Table'!$D:$D,"Mixed")*'Medal values'!$B$3/2</f>
        <v>0</v>
      </c>
      <c r="AE25">
        <f>COUNTIFS('Official Medal Table'!$E:$E,'Each Gender Events'!$A25,'Official Medal Table'!$B:$B,'Each Gender Events'!AE$1,'Official Medal Table'!$D:$D,'Each Gender Events'!AE$2)*'Medal values'!$B$1
+ COUNTIFS('Official Medal Table'!$F:$F,'Each Gender Events'!$A25,'Official Medal Table'!$B:$B,'Each Gender Events'!AE$1,'Official Medal Table'!$D:$D,'Each Gender Events'!AE$2)*'Medal values'!$B$2
+ COUNTIFS('Official Medal Table'!$G:$G,'Each Gender Events'!$A25,'Official Medal Table'!$B:$B,'Each Gender Events'!AE$1,'Official Medal Table'!$D:$D,'Each Gender Events'!AE$2)*'Medal values'!$B$3
+ COUNTIFS('Official Medal Table'!$E:$E,'Each Gender Events'!$A25,'Official Medal Table'!$B:$B,'Each Gender Events'!AE$1,'Official Medal Table'!$D:$D,"Mixed")*'Medal values'!$B$1/2
+ COUNTIFS('Official Medal Table'!$F:$F,'Each Gender Events'!$A25,'Official Medal Table'!$B:$B,'Each Gender Events'!AE$1,'Official Medal Table'!$D:$D,"Mixed")*'Medal values'!$B$2/2
+ COUNTIFS('Official Medal Table'!$G:$G,'Each Gender Events'!$A25,'Official Medal Table'!$B:$B,'Each Gender Events'!AE$1,'Official Medal Table'!$D:$D,"Mixed")*'Medal values'!$B$3/2</f>
        <v>0</v>
      </c>
      <c r="AF25">
        <f>COUNTIFS('Official Medal Table'!$E:$E,'Each Gender Events'!$A25,'Official Medal Table'!$B:$B,'Each Gender Events'!AF$1,'Official Medal Table'!$D:$D,'Each Gender Events'!AF$2)*'Medal values'!$B$1
+ COUNTIFS('Official Medal Table'!$F:$F,'Each Gender Events'!$A25,'Official Medal Table'!$B:$B,'Each Gender Events'!AF$1,'Official Medal Table'!$D:$D,'Each Gender Events'!AF$2)*'Medal values'!$B$2
+ COUNTIFS('Official Medal Table'!$G:$G,'Each Gender Events'!$A25,'Official Medal Table'!$B:$B,'Each Gender Events'!AF$1,'Official Medal Table'!$D:$D,'Each Gender Events'!AF$2)*'Medal values'!$B$3
+ COUNTIFS('Official Medal Table'!$E:$E,'Each Gender Events'!$A25,'Official Medal Table'!$B:$B,'Each Gender Events'!AF$1,'Official Medal Table'!$D:$D,"Mixed")*'Medal values'!$B$1/2
+ COUNTIFS('Official Medal Table'!$F:$F,'Each Gender Events'!$A25,'Official Medal Table'!$B:$B,'Each Gender Events'!AF$1,'Official Medal Table'!$D:$D,"Mixed")*'Medal values'!$B$2/2
+ COUNTIFS('Official Medal Table'!$G:$G,'Each Gender Events'!$A25,'Official Medal Table'!$B:$B,'Each Gender Events'!AF$1,'Official Medal Table'!$D:$D,"Mixed")*'Medal values'!$B$3/2</f>
        <v>5.5014999999999992</v>
      </c>
      <c r="AG25">
        <f>COUNTIFS('Official Medal Table'!$E:$E,'Each Gender Events'!$A25,'Official Medal Table'!$B:$B,'Each Gender Events'!AG$1,'Official Medal Table'!$D:$D,'Each Gender Events'!AG$2)*'Medal values'!$B$1
+ COUNTIFS('Official Medal Table'!$F:$F,'Each Gender Events'!$A25,'Official Medal Table'!$B:$B,'Each Gender Events'!AG$1,'Official Medal Table'!$D:$D,'Each Gender Events'!AG$2)*'Medal values'!$B$2
+ COUNTIFS('Official Medal Table'!$G:$G,'Each Gender Events'!$A25,'Official Medal Table'!$B:$B,'Each Gender Events'!AG$1,'Official Medal Table'!$D:$D,'Each Gender Events'!AG$2)*'Medal values'!$B$3
+ COUNTIFS('Official Medal Table'!$E:$E,'Each Gender Events'!$A25,'Official Medal Table'!$B:$B,'Each Gender Events'!AG$1,'Official Medal Table'!$D:$D,"Mixed")*'Medal values'!$B$1/2
+ COUNTIFS('Official Medal Table'!$F:$F,'Each Gender Events'!$A25,'Official Medal Table'!$B:$B,'Each Gender Events'!AG$1,'Official Medal Table'!$D:$D,"Mixed")*'Medal values'!$B$2/2
+ COUNTIFS('Official Medal Table'!$G:$G,'Each Gender Events'!$A25,'Official Medal Table'!$B:$B,'Each Gender Events'!AG$1,'Official Medal Table'!$D:$D,"Mixed")*'Medal values'!$B$3/2</f>
        <v>4.5015000000000001</v>
      </c>
      <c r="AH25">
        <f>COUNTIFS('Official Medal Table'!$E:$E,'Each Gender Events'!$A25,'Official Medal Table'!$B:$B,'Each Gender Events'!AH$1,'Official Medal Table'!$D:$D,'Each Gender Events'!AH$2)*'Medal values'!$B$1
+ COUNTIFS('Official Medal Table'!$F:$F,'Each Gender Events'!$A25,'Official Medal Table'!$B:$B,'Each Gender Events'!AH$1,'Official Medal Table'!$D:$D,'Each Gender Events'!AH$2)*'Medal values'!$B$2
+ COUNTIFS('Official Medal Table'!$G:$G,'Each Gender Events'!$A25,'Official Medal Table'!$B:$B,'Each Gender Events'!AH$1,'Official Medal Table'!$D:$D,'Each Gender Events'!AH$2)*'Medal values'!$B$3
+ COUNTIFS('Official Medal Table'!$E:$E,'Each Gender Events'!$A25,'Official Medal Table'!$B:$B,'Each Gender Events'!AH$1,'Official Medal Table'!$D:$D,"Mixed")*'Medal values'!$B$1/2
+ COUNTIFS('Official Medal Table'!$F:$F,'Each Gender Events'!$A25,'Official Medal Table'!$B:$B,'Each Gender Events'!AH$1,'Official Medal Table'!$D:$D,"Mixed")*'Medal values'!$B$2/2
+ COUNTIFS('Official Medal Table'!$G:$G,'Each Gender Events'!$A25,'Official Medal Table'!$B:$B,'Each Gender Events'!AH$1,'Official Medal Table'!$D:$D,"Mixed")*'Medal values'!$B$3/2</f>
        <v>3.5005009999999999</v>
      </c>
      <c r="AI25">
        <f>COUNTIFS('Official Medal Table'!$E:$E,'Each Gender Events'!$A25,'Official Medal Table'!$B:$B,'Each Gender Events'!AI$1,'Official Medal Table'!$D:$D,'Each Gender Events'!AI$2)*'Medal values'!$B$1
+ COUNTIFS('Official Medal Table'!$F:$F,'Each Gender Events'!$A25,'Official Medal Table'!$B:$B,'Each Gender Events'!AI$1,'Official Medal Table'!$D:$D,'Each Gender Events'!AI$2)*'Medal values'!$B$2
+ COUNTIFS('Official Medal Table'!$G:$G,'Each Gender Events'!$A25,'Official Medal Table'!$B:$B,'Each Gender Events'!AI$1,'Official Medal Table'!$D:$D,'Each Gender Events'!AI$2)*'Medal values'!$B$3
+ COUNTIFS('Official Medal Table'!$E:$E,'Each Gender Events'!$A25,'Official Medal Table'!$B:$B,'Each Gender Events'!AI$1,'Official Medal Table'!$D:$D,"Mixed")*'Medal values'!$B$1/2
+ COUNTIFS('Official Medal Table'!$F:$F,'Each Gender Events'!$A25,'Official Medal Table'!$B:$B,'Each Gender Events'!AI$1,'Official Medal Table'!$D:$D,"Mixed")*'Medal values'!$B$2/2
+ COUNTIFS('Official Medal Table'!$G:$G,'Each Gender Events'!$A25,'Official Medal Table'!$B:$B,'Each Gender Events'!AI$1,'Official Medal Table'!$D:$D,"Mixed")*'Medal values'!$B$3/2</f>
        <v>1</v>
      </c>
      <c r="AJ25">
        <f>COUNTIFS('Official Medal Table'!$E:$E,'Each Gender Events'!$A25,'Official Medal Table'!$B:$B,'Each Gender Events'!AJ$1,'Official Medal Table'!$D:$D,'Each Gender Events'!AJ$2)*'Medal values'!$B$1
+ COUNTIFS('Official Medal Table'!$F:$F,'Each Gender Events'!$A25,'Official Medal Table'!$B:$B,'Each Gender Events'!AJ$1,'Official Medal Table'!$D:$D,'Each Gender Events'!AJ$2)*'Medal values'!$B$2
+ COUNTIFS('Official Medal Table'!$G:$G,'Each Gender Events'!$A25,'Official Medal Table'!$B:$B,'Each Gender Events'!AJ$1,'Official Medal Table'!$D:$D,'Each Gender Events'!AJ$2)*'Medal values'!$B$3
+ COUNTIFS('Official Medal Table'!$E:$E,'Each Gender Events'!$A25,'Official Medal Table'!$B:$B,'Each Gender Events'!AJ$1,'Official Medal Table'!$D:$D,"Mixed")*'Medal values'!$B$1/2
+ COUNTIFS('Official Medal Table'!$F:$F,'Each Gender Events'!$A25,'Official Medal Table'!$B:$B,'Each Gender Events'!AJ$1,'Official Medal Table'!$D:$D,"Mixed")*'Medal values'!$B$2/2
+ COUNTIFS('Official Medal Table'!$G:$G,'Each Gender Events'!$A25,'Official Medal Table'!$B:$B,'Each Gender Events'!AJ$1,'Official Medal Table'!$D:$D,"Mixed")*'Medal values'!$B$3/2</f>
        <v>0</v>
      </c>
      <c r="AK25">
        <f>COUNTIFS('Official Medal Table'!$E:$E,'Each Gender Events'!$A25,'Official Medal Table'!$B:$B,'Each Gender Events'!AK$1,'Official Medal Table'!$D:$D,'Each Gender Events'!AK$2)*'Medal values'!$B$1
+ COUNTIFS('Official Medal Table'!$F:$F,'Each Gender Events'!$A25,'Official Medal Table'!$B:$B,'Each Gender Events'!AK$1,'Official Medal Table'!$D:$D,'Each Gender Events'!AK$2)*'Medal values'!$B$2
+ COUNTIFS('Official Medal Table'!$G:$G,'Each Gender Events'!$A25,'Official Medal Table'!$B:$B,'Each Gender Events'!AK$1,'Official Medal Table'!$D:$D,'Each Gender Events'!AK$2)*'Medal values'!$B$3
+ COUNTIFS('Official Medal Table'!$E:$E,'Each Gender Events'!$A25,'Official Medal Table'!$B:$B,'Each Gender Events'!AK$1,'Official Medal Table'!$D:$D,"Mixed")*'Medal values'!$B$1/2
+ COUNTIFS('Official Medal Table'!$F:$F,'Each Gender Events'!$A25,'Official Medal Table'!$B:$B,'Each Gender Events'!AK$1,'Official Medal Table'!$D:$D,"Mixed")*'Medal values'!$B$2/2
+ COUNTIFS('Official Medal Table'!$G:$G,'Each Gender Events'!$A25,'Official Medal Table'!$B:$B,'Each Gender Events'!AK$1,'Official Medal Table'!$D:$D,"Mixed")*'Medal values'!$B$3/2</f>
        <v>2.0000010000000001</v>
      </c>
      <c r="AL25">
        <f>COUNTIFS('Official Medal Table'!$E:$E,'Each Gender Events'!$A25,'Official Medal Table'!$B:$B,'Each Gender Events'!AL$1,'Official Medal Table'!$D:$D,'Each Gender Events'!AL$2)*'Medal values'!$B$1
+ COUNTIFS('Official Medal Table'!$F:$F,'Each Gender Events'!$A25,'Official Medal Table'!$B:$B,'Each Gender Events'!AL$1,'Official Medal Table'!$D:$D,'Each Gender Events'!AL$2)*'Medal values'!$B$2
+ COUNTIFS('Official Medal Table'!$G:$G,'Each Gender Events'!$A25,'Official Medal Table'!$B:$B,'Each Gender Events'!AL$1,'Official Medal Table'!$D:$D,'Each Gender Events'!AL$2)*'Medal values'!$B$3
+ COUNTIFS('Official Medal Table'!$E:$E,'Each Gender Events'!$A25,'Official Medal Table'!$B:$B,'Each Gender Events'!AL$1,'Official Medal Table'!$D:$D,"Mixed")*'Medal values'!$B$1/2
+ COUNTIFS('Official Medal Table'!$F:$F,'Each Gender Events'!$A25,'Official Medal Table'!$B:$B,'Each Gender Events'!AL$1,'Official Medal Table'!$D:$D,"Mixed")*'Medal values'!$B$2/2
+ COUNTIFS('Official Medal Table'!$G:$G,'Each Gender Events'!$A25,'Official Medal Table'!$B:$B,'Each Gender Events'!AL$1,'Official Medal Table'!$D:$D,"Mixed")*'Medal values'!$B$3/2</f>
        <v>0</v>
      </c>
      <c r="AM25">
        <f>COUNTIFS('Official Medal Table'!$E:$E,'Each Gender Events'!$A25,'Official Medal Table'!$B:$B,'Each Gender Events'!AM$1,'Official Medal Table'!$D:$D,'Each Gender Events'!AM$2)*'Medal values'!$B$1
+ COUNTIFS('Official Medal Table'!$F:$F,'Each Gender Events'!$A25,'Official Medal Table'!$B:$B,'Each Gender Events'!AM$1,'Official Medal Table'!$D:$D,'Each Gender Events'!AM$2)*'Medal values'!$B$2
+ COUNTIFS('Official Medal Table'!$G:$G,'Each Gender Events'!$A25,'Official Medal Table'!$B:$B,'Each Gender Events'!AM$1,'Official Medal Table'!$D:$D,'Each Gender Events'!AM$2)*'Medal values'!$B$3
+ COUNTIFS('Official Medal Table'!$E:$E,'Each Gender Events'!$A25,'Official Medal Table'!$B:$B,'Each Gender Events'!AM$1,'Official Medal Table'!$D:$D,"Mixed")*'Medal values'!$B$1/2
+ COUNTIFS('Official Medal Table'!$F:$F,'Each Gender Events'!$A25,'Official Medal Table'!$B:$B,'Each Gender Events'!AM$1,'Official Medal Table'!$D:$D,"Mixed")*'Medal values'!$B$2/2
+ COUNTIFS('Official Medal Table'!$G:$G,'Each Gender Events'!$A25,'Official Medal Table'!$B:$B,'Each Gender Events'!AM$1,'Official Medal Table'!$D:$D,"Mixed")*'Medal values'!$B$3/2</f>
        <v>0</v>
      </c>
    </row>
    <row r="26" spans="1:39" x14ac:dyDescent="0.3">
      <c r="A26" t="str">
        <f>Countries!A24</f>
        <v>SUI</v>
      </c>
      <c r="B26">
        <f>COUNTIFS('Official Medal Table'!$E:$E,'Each Gender Events'!$A26,'Official Medal Table'!$B:$B,'Each Gender Events'!B$1,'Official Medal Table'!$D:$D,'Each Gender Events'!B$2)*'Medal values'!$B$1
+ COUNTIFS('Official Medal Table'!$F:$F,'Each Gender Events'!$A26,'Official Medal Table'!$B:$B,'Each Gender Events'!B$1,'Official Medal Table'!$D:$D,'Each Gender Events'!B$2)*'Medal values'!$B$2
+ COUNTIFS('Official Medal Table'!$G:$G,'Each Gender Events'!$A26,'Official Medal Table'!$B:$B,'Each Gender Events'!B$1,'Official Medal Table'!$D:$D,'Each Gender Events'!B$2)*'Medal values'!$B$3
+ COUNTIFS('Official Medal Table'!$E:$E,'Each Gender Events'!$A26,'Official Medal Table'!$B:$B,'Each Gender Events'!B$1,'Official Medal Table'!$D:$D,"Mixed")*'Medal values'!$B$1/2
+ COUNTIFS('Official Medal Table'!$F:$F,'Each Gender Events'!$A26,'Official Medal Table'!$B:$B,'Each Gender Events'!B$1,'Official Medal Table'!$D:$D,"Mixed")*'Medal values'!$B$2/2
+ COUNTIFS('Official Medal Table'!$G:$G,'Each Gender Events'!$A26,'Official Medal Table'!$B:$B,'Each Gender Events'!B$1,'Official Medal Table'!$D:$D,"Mixed")*'Medal values'!$B$3/2</f>
        <v>6.0019999999999998</v>
      </c>
      <c r="C26">
        <f>COUNTIFS('Official Medal Table'!$E:$E,'Each Gender Events'!$A26,'Official Medal Table'!$B:$B,'Each Gender Events'!C$1,'Official Medal Table'!$D:$D,'Each Gender Events'!C$2)*'Medal values'!$B$1
+ COUNTIFS('Official Medal Table'!$F:$F,'Each Gender Events'!$A26,'Official Medal Table'!$B:$B,'Each Gender Events'!C$1,'Official Medal Table'!$D:$D,'Each Gender Events'!C$2)*'Medal values'!$B$2
+ COUNTIFS('Official Medal Table'!$G:$G,'Each Gender Events'!$A26,'Official Medal Table'!$B:$B,'Each Gender Events'!C$1,'Official Medal Table'!$D:$D,'Each Gender Events'!C$2)*'Medal values'!$B$3
+ COUNTIFS('Official Medal Table'!$E:$E,'Each Gender Events'!$A26,'Official Medal Table'!$B:$B,'Each Gender Events'!C$1,'Official Medal Table'!$D:$D,"Mixed")*'Medal values'!$B$1/2
+ COUNTIFS('Official Medal Table'!$F:$F,'Each Gender Events'!$A26,'Official Medal Table'!$B:$B,'Each Gender Events'!C$1,'Official Medal Table'!$D:$D,"Mixed")*'Medal values'!$B$2/2
+ COUNTIFS('Official Medal Table'!$G:$G,'Each Gender Events'!$A26,'Official Medal Table'!$B:$B,'Each Gender Events'!C$1,'Official Medal Table'!$D:$D,"Mixed")*'Medal values'!$B$3/2</f>
        <v>0</v>
      </c>
      <c r="D26">
        <f>COUNTIFS('Official Medal Table'!$E:$E,'Each Gender Events'!$A26,'Official Medal Table'!$B:$B,'Each Gender Events'!D$1,'Official Medal Table'!$D:$D,'Each Gender Events'!D$2)*'Medal values'!$B$1
+ COUNTIFS('Official Medal Table'!$F:$F,'Each Gender Events'!$A26,'Official Medal Table'!$B:$B,'Each Gender Events'!D$1,'Official Medal Table'!$D:$D,'Each Gender Events'!D$2)*'Medal values'!$B$2
+ COUNTIFS('Official Medal Table'!$G:$G,'Each Gender Events'!$A26,'Official Medal Table'!$B:$B,'Each Gender Events'!D$1,'Official Medal Table'!$D:$D,'Each Gender Events'!D$2)*'Medal values'!$B$3
+ COUNTIFS('Official Medal Table'!$E:$E,'Each Gender Events'!$A26,'Official Medal Table'!$B:$B,'Each Gender Events'!D$1,'Official Medal Table'!$D:$D,"Mixed")*'Medal values'!$B$1/2
+ COUNTIFS('Official Medal Table'!$F:$F,'Each Gender Events'!$A26,'Official Medal Table'!$B:$B,'Each Gender Events'!D$1,'Official Medal Table'!$D:$D,"Mixed")*'Medal values'!$B$2/2
+ COUNTIFS('Official Medal Table'!$G:$G,'Each Gender Events'!$A26,'Official Medal Table'!$B:$B,'Each Gender Events'!D$1,'Official Medal Table'!$D:$D,"Mixed")*'Medal values'!$B$3/2</f>
        <v>14.003001000000001</v>
      </c>
      <c r="E26">
        <f>COUNTIFS('Official Medal Table'!$E:$E,'Each Gender Events'!$A26,'Official Medal Table'!$B:$B,'Each Gender Events'!E$1,'Official Medal Table'!$D:$D,'Each Gender Events'!E$2)*'Medal values'!$B$1
+ COUNTIFS('Official Medal Table'!$F:$F,'Each Gender Events'!$A26,'Official Medal Table'!$B:$B,'Each Gender Events'!E$1,'Official Medal Table'!$D:$D,'Each Gender Events'!E$2)*'Medal values'!$B$2
+ COUNTIFS('Official Medal Table'!$G:$G,'Each Gender Events'!$A26,'Official Medal Table'!$B:$B,'Each Gender Events'!E$1,'Official Medal Table'!$D:$D,'Each Gender Events'!E$2)*'Medal values'!$B$3
+ COUNTIFS('Official Medal Table'!$E:$E,'Each Gender Events'!$A26,'Official Medal Table'!$B:$B,'Each Gender Events'!E$1,'Official Medal Table'!$D:$D,"Mixed")*'Medal values'!$B$1/2
+ COUNTIFS('Official Medal Table'!$F:$F,'Each Gender Events'!$A26,'Official Medal Table'!$B:$B,'Each Gender Events'!E$1,'Official Medal Table'!$D:$D,"Mixed")*'Medal values'!$B$2/2
+ COUNTIFS('Official Medal Table'!$G:$G,'Each Gender Events'!$A26,'Official Medal Table'!$B:$B,'Each Gender Events'!E$1,'Official Medal Table'!$D:$D,"Mixed")*'Medal values'!$B$3/2</f>
        <v>0</v>
      </c>
      <c r="F26">
        <f>COUNTIFS('Official Medal Table'!$E:$E,'Each Gender Events'!$A26,'Official Medal Table'!$B:$B,'Each Gender Events'!F$1,'Official Medal Table'!$D:$D,'Each Gender Events'!F$2)*'Medal values'!$B$1
+ COUNTIFS('Official Medal Table'!$F:$F,'Each Gender Events'!$A26,'Official Medal Table'!$B:$B,'Each Gender Events'!F$1,'Official Medal Table'!$D:$D,'Each Gender Events'!F$2)*'Medal values'!$B$2
+ COUNTIFS('Official Medal Table'!$G:$G,'Each Gender Events'!$A26,'Official Medal Table'!$B:$B,'Each Gender Events'!F$1,'Official Medal Table'!$D:$D,'Each Gender Events'!F$2)*'Medal values'!$B$3
+ COUNTIFS('Official Medal Table'!$E:$E,'Each Gender Events'!$A26,'Official Medal Table'!$B:$B,'Each Gender Events'!F$1,'Official Medal Table'!$D:$D,"Mixed")*'Medal values'!$B$1/2
+ COUNTIFS('Official Medal Table'!$F:$F,'Each Gender Events'!$A26,'Official Medal Table'!$B:$B,'Each Gender Events'!F$1,'Official Medal Table'!$D:$D,"Mixed")*'Medal values'!$B$2/2
+ COUNTIFS('Official Medal Table'!$G:$G,'Each Gender Events'!$A26,'Official Medal Table'!$B:$B,'Each Gender Events'!F$1,'Official Medal Table'!$D:$D,"Mixed")*'Medal values'!$B$3/2</f>
        <v>0</v>
      </c>
      <c r="G26">
        <f>COUNTIFS('Official Medal Table'!$E:$E,'Each Gender Events'!$A26,'Official Medal Table'!$B:$B,'Each Gender Events'!G$1,'Official Medal Table'!$D:$D,'Each Gender Events'!G$2)*'Medal values'!$B$1
+ COUNTIFS('Official Medal Table'!$F:$F,'Each Gender Events'!$A26,'Official Medal Table'!$B:$B,'Each Gender Events'!G$1,'Official Medal Table'!$D:$D,'Each Gender Events'!G$2)*'Medal values'!$B$2
+ COUNTIFS('Official Medal Table'!$G:$G,'Each Gender Events'!$A26,'Official Medal Table'!$B:$B,'Each Gender Events'!G$1,'Official Medal Table'!$D:$D,'Each Gender Events'!G$2)*'Medal values'!$B$3
+ COUNTIFS('Official Medal Table'!$E:$E,'Each Gender Events'!$A26,'Official Medal Table'!$B:$B,'Each Gender Events'!G$1,'Official Medal Table'!$D:$D,"Mixed")*'Medal values'!$B$1/2
+ COUNTIFS('Official Medal Table'!$F:$F,'Each Gender Events'!$A26,'Official Medal Table'!$B:$B,'Each Gender Events'!G$1,'Official Medal Table'!$D:$D,"Mixed")*'Medal values'!$B$2/2
+ COUNTIFS('Official Medal Table'!$G:$G,'Each Gender Events'!$A26,'Official Medal Table'!$B:$B,'Each Gender Events'!G$1,'Official Medal Table'!$D:$D,"Mixed")*'Medal values'!$B$3/2</f>
        <v>0</v>
      </c>
      <c r="H26">
        <f>COUNTIFS('Official Medal Table'!$E:$E,'Each Gender Events'!$A26,'Official Medal Table'!$B:$B,'Each Gender Events'!H$1,'Official Medal Table'!$D:$D,'Each Gender Events'!H$2)*'Medal values'!$B$1
+ COUNTIFS('Official Medal Table'!$F:$F,'Each Gender Events'!$A26,'Official Medal Table'!$B:$B,'Each Gender Events'!H$1,'Official Medal Table'!$D:$D,'Each Gender Events'!H$2)*'Medal values'!$B$2
+ COUNTIFS('Official Medal Table'!$G:$G,'Each Gender Events'!$A26,'Official Medal Table'!$B:$B,'Each Gender Events'!H$1,'Official Medal Table'!$D:$D,'Each Gender Events'!H$2)*'Medal values'!$B$3
+ COUNTIFS('Official Medal Table'!$E:$E,'Each Gender Events'!$A26,'Official Medal Table'!$B:$B,'Each Gender Events'!H$1,'Official Medal Table'!$D:$D,"Mixed")*'Medal values'!$B$1/2
+ COUNTIFS('Official Medal Table'!$F:$F,'Each Gender Events'!$A26,'Official Medal Table'!$B:$B,'Each Gender Events'!H$1,'Official Medal Table'!$D:$D,"Mixed")*'Medal values'!$B$2/2
+ COUNTIFS('Official Medal Table'!$G:$G,'Each Gender Events'!$A26,'Official Medal Table'!$B:$B,'Each Gender Events'!H$1,'Official Medal Table'!$D:$D,"Mixed")*'Medal values'!$B$3/2</f>
        <v>0</v>
      </c>
      <c r="I26">
        <f>COUNTIFS('Official Medal Table'!$E:$E,'Each Gender Events'!$A26,'Official Medal Table'!$B:$B,'Each Gender Events'!I$1,'Official Medal Table'!$D:$D,'Each Gender Events'!I$2)*'Medal values'!$B$1
+ COUNTIFS('Official Medal Table'!$F:$F,'Each Gender Events'!$A26,'Official Medal Table'!$B:$B,'Each Gender Events'!I$1,'Official Medal Table'!$D:$D,'Each Gender Events'!I$2)*'Medal values'!$B$2
+ COUNTIFS('Official Medal Table'!$G:$G,'Each Gender Events'!$A26,'Official Medal Table'!$B:$B,'Each Gender Events'!I$1,'Official Medal Table'!$D:$D,'Each Gender Events'!I$2)*'Medal values'!$B$3
+ COUNTIFS('Official Medal Table'!$E:$E,'Each Gender Events'!$A26,'Official Medal Table'!$B:$B,'Each Gender Events'!I$1,'Official Medal Table'!$D:$D,"Mixed")*'Medal values'!$B$1/2
+ COUNTIFS('Official Medal Table'!$F:$F,'Each Gender Events'!$A26,'Official Medal Table'!$B:$B,'Each Gender Events'!I$1,'Official Medal Table'!$D:$D,"Mixed")*'Medal values'!$B$2/2
+ COUNTIFS('Official Medal Table'!$G:$G,'Each Gender Events'!$A26,'Official Medal Table'!$B:$B,'Each Gender Events'!I$1,'Official Medal Table'!$D:$D,"Mixed")*'Medal values'!$B$3/2</f>
        <v>0</v>
      </c>
      <c r="J26">
        <f>COUNTIFS('Official Medal Table'!$E:$E,'Each Gender Events'!$A26,'Official Medal Table'!$B:$B,'Each Gender Events'!J$1,'Official Medal Table'!$D:$D,'Each Gender Events'!J$2)*'Medal values'!$B$1
+ COUNTIFS('Official Medal Table'!$F:$F,'Each Gender Events'!$A26,'Official Medal Table'!$B:$B,'Each Gender Events'!J$1,'Official Medal Table'!$D:$D,'Each Gender Events'!J$2)*'Medal values'!$B$2
+ COUNTIFS('Official Medal Table'!$G:$G,'Each Gender Events'!$A26,'Official Medal Table'!$B:$B,'Each Gender Events'!J$1,'Official Medal Table'!$D:$D,'Each Gender Events'!J$2)*'Medal values'!$B$3
+ COUNTIFS('Official Medal Table'!$E:$E,'Each Gender Events'!$A26,'Official Medal Table'!$B:$B,'Each Gender Events'!J$1,'Official Medal Table'!$D:$D,"Mixed")*'Medal values'!$B$1/2
+ COUNTIFS('Official Medal Table'!$F:$F,'Each Gender Events'!$A26,'Official Medal Table'!$B:$B,'Each Gender Events'!J$1,'Official Medal Table'!$D:$D,"Mixed")*'Medal values'!$B$2/2
+ COUNTIFS('Official Medal Table'!$G:$G,'Each Gender Events'!$A26,'Official Medal Table'!$B:$B,'Each Gender Events'!J$1,'Official Medal Table'!$D:$D,"Mixed")*'Medal values'!$B$3/2</f>
        <v>0</v>
      </c>
      <c r="K26">
        <f>COUNTIFS('Official Medal Table'!$E:$E,'Each Gender Events'!$A26,'Official Medal Table'!$B:$B,'Each Gender Events'!K$1,'Official Medal Table'!$D:$D,'Each Gender Events'!K$2)*'Medal values'!$B$1
+ COUNTIFS('Official Medal Table'!$F:$F,'Each Gender Events'!$A26,'Official Medal Table'!$B:$B,'Each Gender Events'!K$1,'Official Medal Table'!$D:$D,'Each Gender Events'!K$2)*'Medal values'!$B$2
+ COUNTIFS('Official Medal Table'!$G:$G,'Each Gender Events'!$A26,'Official Medal Table'!$B:$B,'Each Gender Events'!K$1,'Official Medal Table'!$D:$D,'Each Gender Events'!K$2)*'Medal values'!$B$3
+ COUNTIFS('Official Medal Table'!$E:$E,'Each Gender Events'!$A26,'Official Medal Table'!$B:$B,'Each Gender Events'!K$1,'Official Medal Table'!$D:$D,"Mixed")*'Medal values'!$B$1/2
+ COUNTIFS('Official Medal Table'!$F:$F,'Each Gender Events'!$A26,'Official Medal Table'!$B:$B,'Each Gender Events'!K$1,'Official Medal Table'!$D:$D,"Mixed")*'Medal values'!$B$2/2
+ COUNTIFS('Official Medal Table'!$G:$G,'Each Gender Events'!$A26,'Official Medal Table'!$B:$B,'Each Gender Events'!K$1,'Official Medal Table'!$D:$D,"Mixed")*'Medal values'!$B$3/2</f>
        <v>0</v>
      </c>
      <c r="L26">
        <f>COUNTIFS('Official Medal Table'!$E:$E,'Each Gender Events'!$A26,'Official Medal Table'!$B:$B,'Each Gender Events'!L$1,'Official Medal Table'!$D:$D,'Each Gender Events'!L$2)*'Medal values'!$B$1
+ COUNTIFS('Official Medal Table'!$F:$F,'Each Gender Events'!$A26,'Official Medal Table'!$B:$B,'Each Gender Events'!L$1,'Official Medal Table'!$D:$D,'Each Gender Events'!L$2)*'Medal values'!$B$2
+ COUNTIFS('Official Medal Table'!$G:$G,'Each Gender Events'!$A26,'Official Medal Table'!$B:$B,'Each Gender Events'!L$1,'Official Medal Table'!$D:$D,'Each Gender Events'!L$2)*'Medal values'!$B$3
+ COUNTIFS('Official Medal Table'!$E:$E,'Each Gender Events'!$A26,'Official Medal Table'!$B:$B,'Each Gender Events'!L$1,'Official Medal Table'!$D:$D,"Mixed")*'Medal values'!$B$1/2
+ COUNTIFS('Official Medal Table'!$F:$F,'Each Gender Events'!$A26,'Official Medal Table'!$B:$B,'Each Gender Events'!L$1,'Official Medal Table'!$D:$D,"Mixed")*'Medal values'!$B$2/2
+ COUNTIFS('Official Medal Table'!$G:$G,'Each Gender Events'!$A26,'Official Medal Table'!$B:$B,'Each Gender Events'!L$1,'Official Medal Table'!$D:$D,"Mixed")*'Medal values'!$B$3/2</f>
        <v>0</v>
      </c>
      <c r="M26">
        <f>COUNTIFS('Official Medal Table'!$E:$E,'Each Gender Events'!$A26,'Official Medal Table'!$B:$B,'Each Gender Events'!M$1,'Official Medal Table'!$D:$D,'Each Gender Events'!M$2)*'Medal values'!$B$1
+ COUNTIFS('Official Medal Table'!$F:$F,'Each Gender Events'!$A26,'Official Medal Table'!$B:$B,'Each Gender Events'!M$1,'Official Medal Table'!$D:$D,'Each Gender Events'!M$2)*'Medal values'!$B$2
+ COUNTIFS('Official Medal Table'!$G:$G,'Each Gender Events'!$A26,'Official Medal Table'!$B:$B,'Each Gender Events'!M$1,'Official Medal Table'!$D:$D,'Each Gender Events'!M$2)*'Medal values'!$B$3
+ COUNTIFS('Official Medal Table'!$E:$E,'Each Gender Events'!$A26,'Official Medal Table'!$B:$B,'Each Gender Events'!M$1,'Official Medal Table'!$D:$D,"Mixed")*'Medal values'!$B$1/2
+ COUNTIFS('Official Medal Table'!$F:$F,'Each Gender Events'!$A26,'Official Medal Table'!$B:$B,'Each Gender Events'!M$1,'Official Medal Table'!$D:$D,"Mixed")*'Medal values'!$B$2/2
+ COUNTIFS('Official Medal Table'!$G:$G,'Each Gender Events'!$A26,'Official Medal Table'!$B:$B,'Each Gender Events'!M$1,'Official Medal Table'!$D:$D,"Mixed")*'Medal values'!$B$3/2</f>
        <v>0</v>
      </c>
      <c r="N26">
        <f>COUNTIFS('Official Medal Table'!$E:$E,'Each Gender Events'!$A26,'Official Medal Table'!$B:$B,'Each Gender Events'!N$1,'Official Medal Table'!$D:$D,'Each Gender Events'!N$2)*'Medal values'!$B$1
+ COUNTIFS('Official Medal Table'!$F:$F,'Each Gender Events'!$A26,'Official Medal Table'!$B:$B,'Each Gender Events'!N$1,'Official Medal Table'!$D:$D,'Each Gender Events'!N$2)*'Medal values'!$B$2
+ COUNTIFS('Official Medal Table'!$G:$G,'Each Gender Events'!$A26,'Official Medal Table'!$B:$B,'Each Gender Events'!N$1,'Official Medal Table'!$D:$D,'Each Gender Events'!N$2)*'Medal values'!$B$3
+ COUNTIFS('Official Medal Table'!$E:$E,'Each Gender Events'!$A26,'Official Medal Table'!$B:$B,'Each Gender Events'!N$1,'Official Medal Table'!$D:$D,"Mixed")*'Medal values'!$B$1/2
+ COUNTIFS('Official Medal Table'!$F:$F,'Each Gender Events'!$A26,'Official Medal Table'!$B:$B,'Each Gender Events'!N$1,'Official Medal Table'!$D:$D,"Mixed")*'Medal values'!$B$2/2
+ COUNTIFS('Official Medal Table'!$G:$G,'Each Gender Events'!$A26,'Official Medal Table'!$B:$B,'Each Gender Events'!N$1,'Official Medal Table'!$D:$D,"Mixed")*'Medal values'!$B$3/2</f>
        <v>0</v>
      </c>
      <c r="O26">
        <f>COUNTIFS('Official Medal Table'!$E:$E,'Each Gender Events'!$A26,'Official Medal Table'!$B:$B,'Each Gender Events'!O$1,'Official Medal Table'!$D:$D,'Each Gender Events'!O$2)*'Medal values'!$B$1
+ COUNTIFS('Official Medal Table'!$F:$F,'Each Gender Events'!$A26,'Official Medal Table'!$B:$B,'Each Gender Events'!O$1,'Official Medal Table'!$D:$D,'Each Gender Events'!O$2)*'Medal values'!$B$2
+ COUNTIFS('Official Medal Table'!$G:$G,'Each Gender Events'!$A26,'Official Medal Table'!$B:$B,'Each Gender Events'!O$1,'Official Medal Table'!$D:$D,'Each Gender Events'!O$2)*'Medal values'!$B$3
+ COUNTIFS('Official Medal Table'!$E:$E,'Each Gender Events'!$A26,'Official Medal Table'!$B:$B,'Each Gender Events'!O$1,'Official Medal Table'!$D:$D,"Mixed")*'Medal values'!$B$1/2
+ COUNTIFS('Official Medal Table'!$F:$F,'Each Gender Events'!$A26,'Official Medal Table'!$B:$B,'Each Gender Events'!O$1,'Official Medal Table'!$D:$D,"Mixed")*'Medal values'!$B$2/2
+ COUNTIFS('Official Medal Table'!$G:$G,'Each Gender Events'!$A26,'Official Medal Table'!$B:$B,'Each Gender Events'!O$1,'Official Medal Table'!$D:$D,"Mixed")*'Medal values'!$B$3/2</f>
        <v>0</v>
      </c>
      <c r="P26">
        <f>COUNTIFS('Official Medal Table'!$E:$E,'Each Gender Events'!$A26,'Official Medal Table'!$B:$B,'Each Gender Events'!P$1,'Official Medal Table'!$D:$D,'Each Gender Events'!P$2)*'Medal values'!$B$1
+ COUNTIFS('Official Medal Table'!$F:$F,'Each Gender Events'!$A26,'Official Medal Table'!$B:$B,'Each Gender Events'!P$1,'Official Medal Table'!$D:$D,'Each Gender Events'!P$2)*'Medal values'!$B$2
+ COUNTIFS('Official Medal Table'!$G:$G,'Each Gender Events'!$A26,'Official Medal Table'!$B:$B,'Each Gender Events'!P$1,'Official Medal Table'!$D:$D,'Each Gender Events'!P$2)*'Medal values'!$B$3
+ COUNTIFS('Official Medal Table'!$E:$E,'Each Gender Events'!$A26,'Official Medal Table'!$B:$B,'Each Gender Events'!P$1,'Official Medal Table'!$D:$D,"Mixed")*'Medal values'!$B$1/2
+ COUNTIFS('Official Medal Table'!$F:$F,'Each Gender Events'!$A26,'Official Medal Table'!$B:$B,'Each Gender Events'!P$1,'Official Medal Table'!$D:$D,"Mixed")*'Medal values'!$B$2/2
+ COUNTIFS('Official Medal Table'!$G:$G,'Each Gender Events'!$A26,'Official Medal Table'!$B:$B,'Each Gender Events'!P$1,'Official Medal Table'!$D:$D,"Mixed")*'Medal values'!$B$3/2</f>
        <v>0</v>
      </c>
      <c r="Q26">
        <f>COUNTIFS('Official Medal Table'!$E:$E,'Each Gender Events'!$A26,'Official Medal Table'!$B:$B,'Each Gender Events'!Q$1,'Official Medal Table'!$D:$D,'Each Gender Events'!Q$2)*'Medal values'!$B$1
+ COUNTIFS('Official Medal Table'!$F:$F,'Each Gender Events'!$A26,'Official Medal Table'!$B:$B,'Each Gender Events'!Q$1,'Official Medal Table'!$D:$D,'Each Gender Events'!Q$2)*'Medal values'!$B$2
+ COUNTIFS('Official Medal Table'!$G:$G,'Each Gender Events'!$A26,'Official Medal Table'!$B:$B,'Each Gender Events'!Q$1,'Official Medal Table'!$D:$D,'Each Gender Events'!Q$2)*'Medal values'!$B$3
+ COUNTIFS('Official Medal Table'!$E:$E,'Each Gender Events'!$A26,'Official Medal Table'!$B:$B,'Each Gender Events'!Q$1,'Official Medal Table'!$D:$D,"Mixed")*'Medal values'!$B$1/2
+ COUNTIFS('Official Medal Table'!$F:$F,'Each Gender Events'!$A26,'Official Medal Table'!$B:$B,'Each Gender Events'!Q$1,'Official Medal Table'!$D:$D,"Mixed")*'Medal values'!$B$2/2
+ COUNTIFS('Official Medal Table'!$G:$G,'Each Gender Events'!$A26,'Official Medal Table'!$B:$B,'Each Gender Events'!Q$1,'Official Medal Table'!$D:$D,"Mixed")*'Medal values'!$B$3/2</f>
        <v>0</v>
      </c>
      <c r="R26">
        <f>COUNTIFS('Official Medal Table'!$E:$E,'Each Gender Events'!$A26,'Official Medal Table'!$B:$B,'Each Gender Events'!R$1,'Official Medal Table'!$D:$D,'Each Gender Events'!R$2)*'Medal values'!$B$1
+ COUNTIFS('Official Medal Table'!$F:$F,'Each Gender Events'!$A26,'Official Medal Table'!$B:$B,'Each Gender Events'!R$1,'Official Medal Table'!$D:$D,'Each Gender Events'!R$2)*'Medal values'!$B$2
+ COUNTIFS('Official Medal Table'!$G:$G,'Each Gender Events'!$A26,'Official Medal Table'!$B:$B,'Each Gender Events'!R$1,'Official Medal Table'!$D:$D,'Each Gender Events'!R$2)*'Medal values'!$B$3
+ COUNTIFS('Official Medal Table'!$E:$E,'Each Gender Events'!$A26,'Official Medal Table'!$B:$B,'Each Gender Events'!R$1,'Official Medal Table'!$D:$D,"Mixed")*'Medal values'!$B$1/2
+ COUNTIFS('Official Medal Table'!$F:$F,'Each Gender Events'!$A26,'Official Medal Table'!$B:$B,'Each Gender Events'!R$1,'Official Medal Table'!$D:$D,"Mixed")*'Medal values'!$B$2/2
+ COUNTIFS('Official Medal Table'!$G:$G,'Each Gender Events'!$A26,'Official Medal Table'!$B:$B,'Each Gender Events'!R$1,'Official Medal Table'!$D:$D,"Mixed")*'Medal values'!$B$3/2</f>
        <v>5.0010010000000005</v>
      </c>
      <c r="S26">
        <f>COUNTIFS('Official Medal Table'!$E:$E,'Each Gender Events'!$A26,'Official Medal Table'!$B:$B,'Each Gender Events'!S$1,'Official Medal Table'!$D:$D,'Each Gender Events'!S$2)*'Medal values'!$B$1
+ COUNTIFS('Official Medal Table'!$F:$F,'Each Gender Events'!$A26,'Official Medal Table'!$B:$B,'Each Gender Events'!S$1,'Official Medal Table'!$D:$D,'Each Gender Events'!S$2)*'Medal values'!$B$2
+ COUNTIFS('Official Medal Table'!$G:$G,'Each Gender Events'!$A26,'Official Medal Table'!$B:$B,'Each Gender Events'!S$1,'Official Medal Table'!$D:$D,'Each Gender Events'!S$2)*'Medal values'!$B$3
+ COUNTIFS('Official Medal Table'!$E:$E,'Each Gender Events'!$A26,'Official Medal Table'!$B:$B,'Each Gender Events'!S$1,'Official Medal Table'!$D:$D,"Mixed")*'Medal values'!$B$1/2
+ COUNTIFS('Official Medal Table'!$F:$F,'Each Gender Events'!$A26,'Official Medal Table'!$B:$B,'Each Gender Events'!S$1,'Official Medal Table'!$D:$D,"Mixed")*'Medal values'!$B$2/2
+ COUNTIFS('Official Medal Table'!$G:$G,'Each Gender Events'!$A26,'Official Medal Table'!$B:$B,'Each Gender Events'!S$1,'Official Medal Table'!$D:$D,"Mixed")*'Medal values'!$B$3/2</f>
        <v>0</v>
      </c>
      <c r="T26">
        <f>COUNTIFS('Official Medal Table'!$E:$E,'Each Gender Events'!$A26,'Official Medal Table'!$B:$B,'Each Gender Events'!T$1,'Official Medal Table'!$D:$D,'Each Gender Events'!T$2)*'Medal values'!$B$1
+ COUNTIFS('Official Medal Table'!$F:$F,'Each Gender Events'!$A26,'Official Medal Table'!$B:$B,'Each Gender Events'!T$1,'Official Medal Table'!$D:$D,'Each Gender Events'!T$2)*'Medal values'!$B$2
+ COUNTIFS('Official Medal Table'!$G:$G,'Each Gender Events'!$A26,'Official Medal Table'!$B:$B,'Each Gender Events'!T$1,'Official Medal Table'!$D:$D,'Each Gender Events'!T$2)*'Medal values'!$B$3
+ COUNTIFS('Official Medal Table'!$E:$E,'Each Gender Events'!$A26,'Official Medal Table'!$B:$B,'Each Gender Events'!T$1,'Official Medal Table'!$D:$D,"Mixed")*'Medal values'!$B$1/2
+ COUNTIFS('Official Medal Table'!$F:$F,'Each Gender Events'!$A26,'Official Medal Table'!$B:$B,'Each Gender Events'!T$1,'Official Medal Table'!$D:$D,"Mixed")*'Medal values'!$B$2/2
+ COUNTIFS('Official Medal Table'!$G:$G,'Each Gender Events'!$A26,'Official Medal Table'!$B:$B,'Each Gender Events'!T$1,'Official Medal Table'!$D:$D,"Mixed")*'Medal values'!$B$3/2</f>
        <v>4.0009999999999994</v>
      </c>
      <c r="U26">
        <f>COUNTIFS('Official Medal Table'!$E:$E,'Each Gender Events'!$A26,'Official Medal Table'!$B:$B,'Each Gender Events'!U$1,'Official Medal Table'!$D:$D,'Each Gender Events'!U$2)*'Medal values'!$B$1
+ COUNTIFS('Official Medal Table'!$F:$F,'Each Gender Events'!$A26,'Official Medal Table'!$B:$B,'Each Gender Events'!U$1,'Official Medal Table'!$D:$D,'Each Gender Events'!U$2)*'Medal values'!$B$2
+ COUNTIFS('Official Medal Table'!$G:$G,'Each Gender Events'!$A26,'Official Medal Table'!$B:$B,'Each Gender Events'!U$1,'Official Medal Table'!$D:$D,'Each Gender Events'!U$2)*'Medal values'!$B$3
+ COUNTIFS('Official Medal Table'!$E:$E,'Each Gender Events'!$A26,'Official Medal Table'!$B:$B,'Each Gender Events'!U$1,'Official Medal Table'!$D:$D,"Mixed")*'Medal values'!$B$1/2
+ COUNTIFS('Official Medal Table'!$F:$F,'Each Gender Events'!$A26,'Official Medal Table'!$B:$B,'Each Gender Events'!U$1,'Official Medal Table'!$D:$D,"Mixed")*'Medal values'!$B$2/2
+ COUNTIFS('Official Medal Table'!$G:$G,'Each Gender Events'!$A26,'Official Medal Table'!$B:$B,'Each Gender Events'!U$1,'Official Medal Table'!$D:$D,"Mixed")*'Medal values'!$B$3/2</f>
        <v>0</v>
      </c>
      <c r="V26">
        <f>COUNTIFS('Official Medal Table'!$E:$E,'Each Gender Events'!$A26,'Official Medal Table'!$B:$B,'Each Gender Events'!V$1,'Official Medal Table'!$D:$D,'Each Gender Events'!V$2)*'Medal values'!$B$1
+ COUNTIFS('Official Medal Table'!$F:$F,'Each Gender Events'!$A26,'Official Medal Table'!$B:$B,'Each Gender Events'!V$1,'Official Medal Table'!$D:$D,'Each Gender Events'!V$2)*'Medal values'!$B$2
+ COUNTIFS('Official Medal Table'!$G:$G,'Each Gender Events'!$A26,'Official Medal Table'!$B:$B,'Each Gender Events'!V$1,'Official Medal Table'!$D:$D,'Each Gender Events'!V$2)*'Medal values'!$B$3
+ COUNTIFS('Official Medal Table'!$E:$E,'Each Gender Events'!$A26,'Official Medal Table'!$B:$B,'Each Gender Events'!V$1,'Official Medal Table'!$D:$D,"Mixed")*'Medal values'!$B$1/2
+ COUNTIFS('Official Medal Table'!$F:$F,'Each Gender Events'!$A26,'Official Medal Table'!$B:$B,'Each Gender Events'!V$1,'Official Medal Table'!$D:$D,"Mixed")*'Medal values'!$B$2/2
+ COUNTIFS('Official Medal Table'!$G:$G,'Each Gender Events'!$A26,'Official Medal Table'!$B:$B,'Each Gender Events'!V$1,'Official Medal Table'!$D:$D,"Mixed")*'Medal values'!$B$3/2</f>
        <v>0</v>
      </c>
      <c r="W26">
        <f>COUNTIFS('Official Medal Table'!$E:$E,'Each Gender Events'!$A26,'Official Medal Table'!$B:$B,'Each Gender Events'!W$1,'Official Medal Table'!$D:$D,'Each Gender Events'!W$2)*'Medal values'!$B$1
+ COUNTIFS('Official Medal Table'!$F:$F,'Each Gender Events'!$A26,'Official Medal Table'!$B:$B,'Each Gender Events'!W$1,'Official Medal Table'!$D:$D,'Each Gender Events'!W$2)*'Medal values'!$B$2
+ COUNTIFS('Official Medal Table'!$G:$G,'Each Gender Events'!$A26,'Official Medal Table'!$B:$B,'Each Gender Events'!W$1,'Official Medal Table'!$D:$D,'Each Gender Events'!W$2)*'Medal values'!$B$3
+ COUNTIFS('Official Medal Table'!$E:$E,'Each Gender Events'!$A26,'Official Medal Table'!$B:$B,'Each Gender Events'!W$1,'Official Medal Table'!$D:$D,"Mixed")*'Medal values'!$B$1/2
+ COUNTIFS('Official Medal Table'!$F:$F,'Each Gender Events'!$A26,'Official Medal Table'!$B:$B,'Each Gender Events'!W$1,'Official Medal Table'!$D:$D,"Mixed")*'Medal values'!$B$2/2
+ COUNTIFS('Official Medal Table'!$G:$G,'Each Gender Events'!$A26,'Official Medal Table'!$B:$B,'Each Gender Events'!W$1,'Official Medal Table'!$D:$D,"Mixed")*'Medal values'!$B$3/2</f>
        <v>0</v>
      </c>
      <c r="X26">
        <f>COUNTIFS('Official Medal Table'!$E:$E,'Each Gender Events'!$A26,'Official Medal Table'!$B:$B,'Each Gender Events'!X$1,'Official Medal Table'!$D:$D,'Each Gender Events'!X$2)*'Medal values'!$B$1
+ COUNTIFS('Official Medal Table'!$F:$F,'Each Gender Events'!$A26,'Official Medal Table'!$B:$B,'Each Gender Events'!X$1,'Official Medal Table'!$D:$D,'Each Gender Events'!X$2)*'Medal values'!$B$2
+ COUNTIFS('Official Medal Table'!$G:$G,'Each Gender Events'!$A26,'Official Medal Table'!$B:$B,'Each Gender Events'!X$1,'Official Medal Table'!$D:$D,'Each Gender Events'!X$2)*'Medal values'!$B$3
+ COUNTIFS('Official Medal Table'!$E:$E,'Each Gender Events'!$A26,'Official Medal Table'!$B:$B,'Each Gender Events'!X$1,'Official Medal Table'!$D:$D,"Mixed")*'Medal values'!$B$1/2
+ COUNTIFS('Official Medal Table'!$F:$F,'Each Gender Events'!$A26,'Official Medal Table'!$B:$B,'Each Gender Events'!X$1,'Official Medal Table'!$D:$D,"Mixed")*'Medal values'!$B$2/2
+ COUNTIFS('Official Medal Table'!$G:$G,'Each Gender Events'!$A26,'Official Medal Table'!$B:$B,'Each Gender Events'!X$1,'Official Medal Table'!$D:$D,"Mixed")*'Medal values'!$B$3/2</f>
        <v>0</v>
      </c>
      <c r="Y26">
        <f>COUNTIFS('Official Medal Table'!$E:$E,'Each Gender Events'!$A26,'Official Medal Table'!$B:$B,'Each Gender Events'!Y$1,'Official Medal Table'!$D:$D,'Each Gender Events'!Y$2)*'Medal values'!$B$1
+ COUNTIFS('Official Medal Table'!$F:$F,'Each Gender Events'!$A26,'Official Medal Table'!$B:$B,'Each Gender Events'!Y$1,'Official Medal Table'!$D:$D,'Each Gender Events'!Y$2)*'Medal values'!$B$2
+ COUNTIFS('Official Medal Table'!$G:$G,'Each Gender Events'!$A26,'Official Medal Table'!$B:$B,'Each Gender Events'!Y$1,'Official Medal Table'!$D:$D,'Each Gender Events'!Y$2)*'Medal values'!$B$3
+ COUNTIFS('Official Medal Table'!$E:$E,'Each Gender Events'!$A26,'Official Medal Table'!$B:$B,'Each Gender Events'!Y$1,'Official Medal Table'!$D:$D,"Mixed")*'Medal values'!$B$1/2
+ COUNTIFS('Official Medal Table'!$F:$F,'Each Gender Events'!$A26,'Official Medal Table'!$B:$B,'Each Gender Events'!Y$1,'Official Medal Table'!$D:$D,"Mixed")*'Medal values'!$B$2/2
+ COUNTIFS('Official Medal Table'!$G:$G,'Each Gender Events'!$A26,'Official Medal Table'!$B:$B,'Each Gender Events'!Y$1,'Official Medal Table'!$D:$D,"Mixed")*'Medal values'!$B$3/2</f>
        <v>0</v>
      </c>
      <c r="Z26">
        <f>COUNTIFS('Official Medal Table'!$E:$E,'Each Gender Events'!$A26,'Official Medal Table'!$B:$B,'Each Gender Events'!Z$1,'Official Medal Table'!$D:$D,'Each Gender Events'!Z$2)*'Medal values'!$B$1
+ COUNTIFS('Official Medal Table'!$F:$F,'Each Gender Events'!$A26,'Official Medal Table'!$B:$B,'Each Gender Events'!Z$1,'Official Medal Table'!$D:$D,'Each Gender Events'!Z$2)*'Medal values'!$B$2
+ COUNTIFS('Official Medal Table'!$G:$G,'Each Gender Events'!$A26,'Official Medal Table'!$B:$B,'Each Gender Events'!Z$1,'Official Medal Table'!$D:$D,'Each Gender Events'!Z$2)*'Medal values'!$B$3
+ COUNTIFS('Official Medal Table'!$E:$E,'Each Gender Events'!$A26,'Official Medal Table'!$B:$B,'Each Gender Events'!Z$1,'Official Medal Table'!$D:$D,"Mixed")*'Medal values'!$B$1/2
+ COUNTIFS('Official Medal Table'!$F:$F,'Each Gender Events'!$A26,'Official Medal Table'!$B:$B,'Each Gender Events'!Z$1,'Official Medal Table'!$D:$D,"Mixed")*'Medal values'!$B$2/2
+ COUNTIFS('Official Medal Table'!$G:$G,'Each Gender Events'!$A26,'Official Medal Table'!$B:$B,'Each Gender Events'!Z$1,'Official Medal Table'!$D:$D,"Mixed")*'Medal values'!$B$3/2</f>
        <v>0</v>
      </c>
      <c r="AA26">
        <f>COUNTIFS('Official Medal Table'!$E:$E,'Each Gender Events'!$A26,'Official Medal Table'!$B:$B,'Each Gender Events'!AA$1,'Official Medal Table'!$D:$D,'Each Gender Events'!AA$2)*'Medal values'!$B$1
+ COUNTIFS('Official Medal Table'!$F:$F,'Each Gender Events'!$A26,'Official Medal Table'!$B:$B,'Each Gender Events'!AA$1,'Official Medal Table'!$D:$D,'Each Gender Events'!AA$2)*'Medal values'!$B$2
+ COUNTIFS('Official Medal Table'!$G:$G,'Each Gender Events'!$A26,'Official Medal Table'!$B:$B,'Each Gender Events'!AA$1,'Official Medal Table'!$D:$D,'Each Gender Events'!AA$2)*'Medal values'!$B$3
+ COUNTIFS('Official Medal Table'!$E:$E,'Each Gender Events'!$A26,'Official Medal Table'!$B:$B,'Each Gender Events'!AA$1,'Official Medal Table'!$D:$D,"Mixed")*'Medal values'!$B$1/2
+ COUNTIFS('Official Medal Table'!$F:$F,'Each Gender Events'!$A26,'Official Medal Table'!$B:$B,'Each Gender Events'!AA$1,'Official Medal Table'!$D:$D,"Mixed")*'Medal values'!$B$2/2
+ COUNTIFS('Official Medal Table'!$G:$G,'Each Gender Events'!$A26,'Official Medal Table'!$B:$B,'Each Gender Events'!AA$1,'Official Medal Table'!$D:$D,"Mixed")*'Medal values'!$B$3/2</f>
        <v>0</v>
      </c>
      <c r="AB26">
        <f>COUNTIFS('Official Medal Table'!$E:$E,'Each Gender Events'!$A26,'Official Medal Table'!$B:$B,'Each Gender Events'!AB$1,'Official Medal Table'!$D:$D,'Each Gender Events'!AB$2)*'Medal values'!$B$1
+ COUNTIFS('Official Medal Table'!$F:$F,'Each Gender Events'!$A26,'Official Medal Table'!$B:$B,'Each Gender Events'!AB$1,'Official Medal Table'!$D:$D,'Each Gender Events'!AB$2)*'Medal values'!$B$2
+ COUNTIFS('Official Medal Table'!$G:$G,'Each Gender Events'!$A26,'Official Medal Table'!$B:$B,'Each Gender Events'!AB$1,'Official Medal Table'!$D:$D,'Each Gender Events'!AB$2)*'Medal values'!$B$3
+ COUNTIFS('Official Medal Table'!$E:$E,'Each Gender Events'!$A26,'Official Medal Table'!$B:$B,'Each Gender Events'!AB$1,'Official Medal Table'!$D:$D,"Mixed")*'Medal values'!$B$1/2
+ COUNTIFS('Official Medal Table'!$F:$F,'Each Gender Events'!$A26,'Official Medal Table'!$B:$B,'Each Gender Events'!AB$1,'Official Medal Table'!$D:$D,"Mixed")*'Medal values'!$B$2/2
+ COUNTIFS('Official Medal Table'!$G:$G,'Each Gender Events'!$A26,'Official Medal Table'!$B:$B,'Each Gender Events'!AB$1,'Official Medal Table'!$D:$D,"Mixed")*'Medal values'!$B$3/2</f>
        <v>0</v>
      </c>
      <c r="AC26">
        <f>COUNTIFS('Official Medal Table'!$E:$E,'Each Gender Events'!$A26,'Official Medal Table'!$B:$B,'Each Gender Events'!AC$1,'Official Medal Table'!$D:$D,'Each Gender Events'!AC$2)*'Medal values'!$B$1
+ COUNTIFS('Official Medal Table'!$F:$F,'Each Gender Events'!$A26,'Official Medal Table'!$B:$B,'Each Gender Events'!AC$1,'Official Medal Table'!$D:$D,'Each Gender Events'!AC$2)*'Medal values'!$B$2
+ COUNTIFS('Official Medal Table'!$G:$G,'Each Gender Events'!$A26,'Official Medal Table'!$B:$B,'Each Gender Events'!AC$1,'Official Medal Table'!$D:$D,'Each Gender Events'!AC$2)*'Medal values'!$B$3
+ COUNTIFS('Official Medal Table'!$E:$E,'Each Gender Events'!$A26,'Official Medal Table'!$B:$B,'Each Gender Events'!AC$1,'Official Medal Table'!$D:$D,"Mixed")*'Medal values'!$B$1/2
+ COUNTIFS('Official Medal Table'!$F:$F,'Each Gender Events'!$A26,'Official Medal Table'!$B:$B,'Each Gender Events'!AC$1,'Official Medal Table'!$D:$D,"Mixed")*'Medal values'!$B$2/2
+ COUNTIFS('Official Medal Table'!$G:$G,'Each Gender Events'!$A26,'Official Medal Table'!$B:$B,'Each Gender Events'!AC$1,'Official Medal Table'!$D:$D,"Mixed")*'Medal values'!$B$3/2</f>
        <v>0</v>
      </c>
      <c r="AD26">
        <f>COUNTIFS('Official Medal Table'!$E:$E,'Each Gender Events'!$A26,'Official Medal Table'!$B:$B,'Each Gender Events'!AD$1,'Official Medal Table'!$D:$D,'Each Gender Events'!AD$2)*'Medal values'!$B$1
+ COUNTIFS('Official Medal Table'!$F:$F,'Each Gender Events'!$A26,'Official Medal Table'!$B:$B,'Each Gender Events'!AD$1,'Official Medal Table'!$D:$D,'Each Gender Events'!AD$2)*'Medal values'!$B$2
+ COUNTIFS('Official Medal Table'!$G:$G,'Each Gender Events'!$A26,'Official Medal Table'!$B:$B,'Each Gender Events'!AD$1,'Official Medal Table'!$D:$D,'Each Gender Events'!AD$2)*'Medal values'!$B$3
+ COUNTIFS('Official Medal Table'!$E:$E,'Each Gender Events'!$A26,'Official Medal Table'!$B:$B,'Each Gender Events'!AD$1,'Official Medal Table'!$D:$D,"Mixed")*'Medal values'!$B$1/2
+ COUNTIFS('Official Medal Table'!$F:$F,'Each Gender Events'!$A26,'Official Medal Table'!$B:$B,'Each Gender Events'!AD$1,'Official Medal Table'!$D:$D,"Mixed")*'Medal values'!$B$2/2
+ COUNTIFS('Official Medal Table'!$G:$G,'Each Gender Events'!$A26,'Official Medal Table'!$B:$B,'Each Gender Events'!AD$1,'Official Medal Table'!$D:$D,"Mixed")*'Medal values'!$B$3/2</f>
        <v>0</v>
      </c>
      <c r="AE26">
        <f>COUNTIFS('Official Medal Table'!$E:$E,'Each Gender Events'!$A26,'Official Medal Table'!$B:$B,'Each Gender Events'!AE$1,'Official Medal Table'!$D:$D,'Each Gender Events'!AE$2)*'Medal values'!$B$1
+ COUNTIFS('Official Medal Table'!$F:$F,'Each Gender Events'!$A26,'Official Medal Table'!$B:$B,'Each Gender Events'!AE$1,'Official Medal Table'!$D:$D,'Each Gender Events'!AE$2)*'Medal values'!$B$2
+ COUNTIFS('Official Medal Table'!$G:$G,'Each Gender Events'!$A26,'Official Medal Table'!$B:$B,'Each Gender Events'!AE$1,'Official Medal Table'!$D:$D,'Each Gender Events'!AE$2)*'Medal values'!$B$3
+ COUNTIFS('Official Medal Table'!$E:$E,'Each Gender Events'!$A26,'Official Medal Table'!$B:$B,'Each Gender Events'!AE$1,'Official Medal Table'!$D:$D,"Mixed")*'Medal values'!$B$1/2
+ COUNTIFS('Official Medal Table'!$F:$F,'Each Gender Events'!$A26,'Official Medal Table'!$B:$B,'Each Gender Events'!AE$1,'Official Medal Table'!$D:$D,"Mixed")*'Medal values'!$B$2/2
+ COUNTIFS('Official Medal Table'!$G:$G,'Each Gender Events'!$A26,'Official Medal Table'!$B:$B,'Each Gender Events'!AE$1,'Official Medal Table'!$D:$D,"Mixed")*'Medal values'!$B$3/2</f>
        <v>0</v>
      </c>
      <c r="AF26">
        <f>COUNTIFS('Official Medal Table'!$E:$E,'Each Gender Events'!$A26,'Official Medal Table'!$B:$B,'Each Gender Events'!AF$1,'Official Medal Table'!$D:$D,'Each Gender Events'!AF$2)*'Medal values'!$B$1
+ COUNTIFS('Official Medal Table'!$F:$F,'Each Gender Events'!$A26,'Official Medal Table'!$B:$B,'Each Gender Events'!AF$1,'Official Medal Table'!$D:$D,'Each Gender Events'!AF$2)*'Medal values'!$B$2
+ COUNTIFS('Official Medal Table'!$G:$G,'Each Gender Events'!$A26,'Official Medal Table'!$B:$B,'Each Gender Events'!AF$1,'Official Medal Table'!$D:$D,'Each Gender Events'!AF$2)*'Medal values'!$B$3
+ COUNTIFS('Official Medal Table'!$E:$E,'Each Gender Events'!$A26,'Official Medal Table'!$B:$B,'Each Gender Events'!AF$1,'Official Medal Table'!$D:$D,"Mixed")*'Medal values'!$B$1/2
+ COUNTIFS('Official Medal Table'!$F:$F,'Each Gender Events'!$A26,'Official Medal Table'!$B:$B,'Each Gender Events'!AF$1,'Official Medal Table'!$D:$D,"Mixed")*'Medal values'!$B$2/2
+ COUNTIFS('Official Medal Table'!$G:$G,'Each Gender Events'!$A26,'Official Medal Table'!$B:$B,'Each Gender Events'!AF$1,'Official Medal Table'!$D:$D,"Mixed")*'Medal values'!$B$3/2</f>
        <v>0</v>
      </c>
      <c r="AG26">
        <f>COUNTIFS('Official Medal Table'!$E:$E,'Each Gender Events'!$A26,'Official Medal Table'!$B:$B,'Each Gender Events'!AG$1,'Official Medal Table'!$D:$D,'Each Gender Events'!AG$2)*'Medal values'!$B$1
+ COUNTIFS('Official Medal Table'!$F:$F,'Each Gender Events'!$A26,'Official Medal Table'!$B:$B,'Each Gender Events'!AG$1,'Official Medal Table'!$D:$D,'Each Gender Events'!AG$2)*'Medal values'!$B$2
+ COUNTIFS('Official Medal Table'!$G:$G,'Each Gender Events'!$A26,'Official Medal Table'!$B:$B,'Each Gender Events'!AG$1,'Official Medal Table'!$D:$D,'Each Gender Events'!AG$2)*'Medal values'!$B$3
+ COUNTIFS('Official Medal Table'!$E:$E,'Each Gender Events'!$A26,'Official Medal Table'!$B:$B,'Each Gender Events'!AG$1,'Official Medal Table'!$D:$D,"Mixed")*'Medal values'!$B$1/2
+ COUNTIFS('Official Medal Table'!$F:$F,'Each Gender Events'!$A26,'Official Medal Table'!$B:$B,'Each Gender Events'!AG$1,'Official Medal Table'!$D:$D,"Mixed")*'Medal values'!$B$2/2
+ COUNTIFS('Official Medal Table'!$G:$G,'Each Gender Events'!$A26,'Official Medal Table'!$B:$B,'Each Gender Events'!AG$1,'Official Medal Table'!$D:$D,"Mixed")*'Medal values'!$B$3/2</f>
        <v>0</v>
      </c>
      <c r="AH26">
        <f>COUNTIFS('Official Medal Table'!$E:$E,'Each Gender Events'!$A26,'Official Medal Table'!$B:$B,'Each Gender Events'!AH$1,'Official Medal Table'!$D:$D,'Each Gender Events'!AH$2)*'Medal values'!$B$1
+ COUNTIFS('Official Medal Table'!$F:$F,'Each Gender Events'!$A26,'Official Medal Table'!$B:$B,'Each Gender Events'!AH$1,'Official Medal Table'!$D:$D,'Each Gender Events'!AH$2)*'Medal values'!$B$2
+ COUNTIFS('Official Medal Table'!$G:$G,'Each Gender Events'!$A26,'Official Medal Table'!$B:$B,'Each Gender Events'!AH$1,'Official Medal Table'!$D:$D,'Each Gender Events'!AH$2)*'Medal values'!$B$3
+ COUNTIFS('Official Medal Table'!$E:$E,'Each Gender Events'!$A26,'Official Medal Table'!$B:$B,'Each Gender Events'!AH$1,'Official Medal Table'!$D:$D,"Mixed")*'Medal values'!$B$1/2
+ COUNTIFS('Official Medal Table'!$F:$F,'Each Gender Events'!$A26,'Official Medal Table'!$B:$B,'Each Gender Events'!AH$1,'Official Medal Table'!$D:$D,"Mixed")*'Medal values'!$B$2/2
+ COUNTIFS('Official Medal Table'!$G:$G,'Each Gender Events'!$A26,'Official Medal Table'!$B:$B,'Each Gender Events'!AH$1,'Official Medal Table'!$D:$D,"Mixed")*'Medal values'!$B$3/2</f>
        <v>0</v>
      </c>
      <c r="AI26">
        <f>COUNTIFS('Official Medal Table'!$E:$E,'Each Gender Events'!$A26,'Official Medal Table'!$B:$B,'Each Gender Events'!AI$1,'Official Medal Table'!$D:$D,'Each Gender Events'!AI$2)*'Medal values'!$B$1
+ COUNTIFS('Official Medal Table'!$F:$F,'Each Gender Events'!$A26,'Official Medal Table'!$B:$B,'Each Gender Events'!AI$1,'Official Medal Table'!$D:$D,'Each Gender Events'!AI$2)*'Medal values'!$B$2
+ COUNTIFS('Official Medal Table'!$G:$G,'Each Gender Events'!$A26,'Official Medal Table'!$B:$B,'Each Gender Events'!AI$1,'Official Medal Table'!$D:$D,'Each Gender Events'!AI$2)*'Medal values'!$B$3
+ COUNTIFS('Official Medal Table'!$E:$E,'Each Gender Events'!$A26,'Official Medal Table'!$B:$B,'Each Gender Events'!AI$1,'Official Medal Table'!$D:$D,"Mixed")*'Medal values'!$B$1/2
+ COUNTIFS('Official Medal Table'!$F:$F,'Each Gender Events'!$A26,'Official Medal Table'!$B:$B,'Each Gender Events'!AI$1,'Official Medal Table'!$D:$D,"Mixed")*'Medal values'!$B$2/2
+ COUNTIFS('Official Medal Table'!$G:$G,'Each Gender Events'!$A26,'Official Medal Table'!$B:$B,'Each Gender Events'!AI$1,'Official Medal Table'!$D:$D,"Mixed")*'Medal values'!$B$3/2</f>
        <v>0</v>
      </c>
      <c r="AJ26">
        <f>COUNTIFS('Official Medal Table'!$E:$E,'Each Gender Events'!$A26,'Official Medal Table'!$B:$B,'Each Gender Events'!AJ$1,'Official Medal Table'!$D:$D,'Each Gender Events'!AJ$2)*'Medal values'!$B$1
+ COUNTIFS('Official Medal Table'!$F:$F,'Each Gender Events'!$A26,'Official Medal Table'!$B:$B,'Each Gender Events'!AJ$1,'Official Medal Table'!$D:$D,'Each Gender Events'!AJ$2)*'Medal values'!$B$2
+ COUNTIFS('Official Medal Table'!$G:$G,'Each Gender Events'!$A26,'Official Medal Table'!$B:$B,'Each Gender Events'!AJ$1,'Official Medal Table'!$D:$D,'Each Gender Events'!AJ$2)*'Medal values'!$B$3
+ COUNTIFS('Official Medal Table'!$E:$E,'Each Gender Events'!$A26,'Official Medal Table'!$B:$B,'Each Gender Events'!AJ$1,'Official Medal Table'!$D:$D,"Mixed")*'Medal values'!$B$1/2
+ COUNTIFS('Official Medal Table'!$F:$F,'Each Gender Events'!$A26,'Official Medal Table'!$B:$B,'Each Gender Events'!AJ$1,'Official Medal Table'!$D:$D,"Mixed")*'Medal values'!$B$2/2
+ COUNTIFS('Official Medal Table'!$G:$G,'Each Gender Events'!$A26,'Official Medal Table'!$B:$B,'Each Gender Events'!AJ$1,'Official Medal Table'!$D:$D,"Mixed")*'Medal values'!$B$3/2</f>
        <v>0</v>
      </c>
      <c r="AK26">
        <f>COUNTIFS('Official Medal Table'!$E:$E,'Each Gender Events'!$A26,'Official Medal Table'!$B:$B,'Each Gender Events'!AK$1,'Official Medal Table'!$D:$D,'Each Gender Events'!AK$2)*'Medal values'!$B$1
+ COUNTIFS('Official Medal Table'!$F:$F,'Each Gender Events'!$A26,'Official Medal Table'!$B:$B,'Each Gender Events'!AK$1,'Official Medal Table'!$D:$D,'Each Gender Events'!AK$2)*'Medal values'!$B$2
+ COUNTIFS('Official Medal Table'!$G:$G,'Each Gender Events'!$A26,'Official Medal Table'!$B:$B,'Each Gender Events'!AK$1,'Official Medal Table'!$D:$D,'Each Gender Events'!AK$2)*'Medal values'!$B$3
+ COUNTIFS('Official Medal Table'!$E:$E,'Each Gender Events'!$A26,'Official Medal Table'!$B:$B,'Each Gender Events'!AK$1,'Official Medal Table'!$D:$D,"Mixed")*'Medal values'!$B$1/2
+ COUNTIFS('Official Medal Table'!$F:$F,'Each Gender Events'!$A26,'Official Medal Table'!$B:$B,'Each Gender Events'!AK$1,'Official Medal Table'!$D:$D,"Mixed")*'Medal values'!$B$2/2
+ COUNTIFS('Official Medal Table'!$G:$G,'Each Gender Events'!$A26,'Official Medal Table'!$B:$B,'Each Gender Events'!AK$1,'Official Medal Table'!$D:$D,"Mixed")*'Medal values'!$B$3/2</f>
        <v>1</v>
      </c>
      <c r="AL26">
        <f>COUNTIFS('Official Medal Table'!$E:$E,'Each Gender Events'!$A26,'Official Medal Table'!$B:$B,'Each Gender Events'!AL$1,'Official Medal Table'!$D:$D,'Each Gender Events'!AL$2)*'Medal values'!$B$1
+ COUNTIFS('Official Medal Table'!$F:$F,'Each Gender Events'!$A26,'Official Medal Table'!$B:$B,'Each Gender Events'!AL$1,'Official Medal Table'!$D:$D,'Each Gender Events'!AL$2)*'Medal values'!$B$2
+ COUNTIFS('Official Medal Table'!$G:$G,'Each Gender Events'!$A26,'Official Medal Table'!$B:$B,'Each Gender Events'!AL$1,'Official Medal Table'!$D:$D,'Each Gender Events'!AL$2)*'Medal values'!$B$3
+ COUNTIFS('Official Medal Table'!$E:$E,'Each Gender Events'!$A26,'Official Medal Table'!$B:$B,'Each Gender Events'!AL$1,'Official Medal Table'!$D:$D,"Mixed")*'Medal values'!$B$1/2
+ COUNTIFS('Official Medal Table'!$F:$F,'Each Gender Events'!$A26,'Official Medal Table'!$B:$B,'Each Gender Events'!AL$1,'Official Medal Table'!$D:$D,"Mixed")*'Medal values'!$B$2/2
+ COUNTIFS('Official Medal Table'!$G:$G,'Each Gender Events'!$A26,'Official Medal Table'!$B:$B,'Each Gender Events'!AL$1,'Official Medal Table'!$D:$D,"Mixed")*'Medal values'!$B$3/2</f>
        <v>0</v>
      </c>
      <c r="AM26">
        <f>COUNTIFS('Official Medal Table'!$E:$E,'Each Gender Events'!$A26,'Official Medal Table'!$B:$B,'Each Gender Events'!AM$1,'Official Medal Table'!$D:$D,'Each Gender Events'!AM$2)*'Medal values'!$B$1
+ COUNTIFS('Official Medal Table'!$F:$F,'Each Gender Events'!$A26,'Official Medal Table'!$B:$B,'Each Gender Events'!AM$1,'Official Medal Table'!$D:$D,'Each Gender Events'!AM$2)*'Medal values'!$B$2
+ COUNTIFS('Official Medal Table'!$G:$G,'Each Gender Events'!$A26,'Official Medal Table'!$B:$B,'Each Gender Events'!AM$1,'Official Medal Table'!$D:$D,'Each Gender Events'!AM$2)*'Medal values'!$B$3
+ COUNTIFS('Official Medal Table'!$E:$E,'Each Gender Events'!$A26,'Official Medal Table'!$B:$B,'Each Gender Events'!AM$1,'Official Medal Table'!$D:$D,"Mixed")*'Medal values'!$B$1/2
+ COUNTIFS('Official Medal Table'!$F:$F,'Each Gender Events'!$A26,'Official Medal Table'!$B:$B,'Each Gender Events'!AM$1,'Official Medal Table'!$D:$D,"Mixed")*'Medal values'!$B$2/2
+ COUNTIFS('Official Medal Table'!$G:$G,'Each Gender Events'!$A26,'Official Medal Table'!$B:$B,'Each Gender Events'!AM$1,'Official Medal Table'!$D:$D,"Mixed")*'Medal values'!$B$3/2</f>
        <v>0</v>
      </c>
    </row>
    <row r="27" spans="1:39" x14ac:dyDescent="0.3">
      <c r="A27" t="str">
        <f>Countries!A25</f>
        <v>SVK</v>
      </c>
      <c r="B27">
        <f>COUNTIFS('Official Medal Table'!$E:$E,'Each Gender Events'!$A27,'Official Medal Table'!$B:$B,'Each Gender Events'!B$1,'Official Medal Table'!$D:$D,'Each Gender Events'!B$2)*'Medal values'!$B$1
+ COUNTIFS('Official Medal Table'!$F:$F,'Each Gender Events'!$A27,'Official Medal Table'!$B:$B,'Each Gender Events'!B$1,'Official Medal Table'!$D:$D,'Each Gender Events'!B$2)*'Medal values'!$B$2
+ COUNTIFS('Official Medal Table'!$G:$G,'Each Gender Events'!$A27,'Official Medal Table'!$B:$B,'Each Gender Events'!B$1,'Official Medal Table'!$D:$D,'Each Gender Events'!B$2)*'Medal values'!$B$3
+ COUNTIFS('Official Medal Table'!$E:$E,'Each Gender Events'!$A27,'Official Medal Table'!$B:$B,'Each Gender Events'!B$1,'Official Medal Table'!$D:$D,"Mixed")*'Medal values'!$B$1/2
+ COUNTIFS('Official Medal Table'!$F:$F,'Each Gender Events'!$A27,'Official Medal Table'!$B:$B,'Each Gender Events'!B$1,'Official Medal Table'!$D:$D,"Mixed")*'Medal values'!$B$2/2
+ COUNTIFS('Official Medal Table'!$G:$G,'Each Gender Events'!$A27,'Official Medal Table'!$B:$B,'Each Gender Events'!B$1,'Official Medal Table'!$D:$D,"Mixed")*'Medal values'!$B$3/2</f>
        <v>0</v>
      </c>
      <c r="C27">
        <f>COUNTIFS('Official Medal Table'!$E:$E,'Each Gender Events'!$A27,'Official Medal Table'!$B:$B,'Each Gender Events'!C$1,'Official Medal Table'!$D:$D,'Each Gender Events'!C$2)*'Medal values'!$B$1
+ COUNTIFS('Official Medal Table'!$F:$F,'Each Gender Events'!$A27,'Official Medal Table'!$B:$B,'Each Gender Events'!C$1,'Official Medal Table'!$D:$D,'Each Gender Events'!C$2)*'Medal values'!$B$2
+ COUNTIFS('Official Medal Table'!$G:$G,'Each Gender Events'!$A27,'Official Medal Table'!$B:$B,'Each Gender Events'!C$1,'Official Medal Table'!$D:$D,'Each Gender Events'!C$2)*'Medal values'!$B$3
+ COUNTIFS('Official Medal Table'!$E:$E,'Each Gender Events'!$A27,'Official Medal Table'!$B:$B,'Each Gender Events'!C$1,'Official Medal Table'!$D:$D,"Mixed")*'Medal values'!$B$1/2
+ COUNTIFS('Official Medal Table'!$F:$F,'Each Gender Events'!$A27,'Official Medal Table'!$B:$B,'Each Gender Events'!C$1,'Official Medal Table'!$D:$D,"Mixed")*'Medal values'!$B$2/2
+ COUNTIFS('Official Medal Table'!$G:$G,'Each Gender Events'!$A27,'Official Medal Table'!$B:$B,'Each Gender Events'!C$1,'Official Medal Table'!$D:$D,"Mixed")*'Medal values'!$B$3/2</f>
        <v>0</v>
      </c>
      <c r="D27">
        <f>COUNTIFS('Official Medal Table'!$E:$E,'Each Gender Events'!$A27,'Official Medal Table'!$B:$B,'Each Gender Events'!D$1,'Official Medal Table'!$D:$D,'Each Gender Events'!D$2)*'Medal values'!$B$1
+ COUNTIFS('Official Medal Table'!$F:$F,'Each Gender Events'!$A27,'Official Medal Table'!$B:$B,'Each Gender Events'!D$1,'Official Medal Table'!$D:$D,'Each Gender Events'!D$2)*'Medal values'!$B$2
+ COUNTIFS('Official Medal Table'!$G:$G,'Each Gender Events'!$A27,'Official Medal Table'!$B:$B,'Each Gender Events'!D$1,'Official Medal Table'!$D:$D,'Each Gender Events'!D$2)*'Medal values'!$B$3
+ COUNTIFS('Official Medal Table'!$E:$E,'Each Gender Events'!$A27,'Official Medal Table'!$B:$B,'Each Gender Events'!D$1,'Official Medal Table'!$D:$D,"Mixed")*'Medal values'!$B$1/2
+ COUNTIFS('Official Medal Table'!$F:$F,'Each Gender Events'!$A27,'Official Medal Table'!$B:$B,'Each Gender Events'!D$1,'Official Medal Table'!$D:$D,"Mixed")*'Medal values'!$B$2/2
+ COUNTIFS('Official Medal Table'!$G:$G,'Each Gender Events'!$A27,'Official Medal Table'!$B:$B,'Each Gender Events'!D$1,'Official Medal Table'!$D:$D,"Mixed")*'Medal values'!$B$3/2</f>
        <v>3.0009999999999999</v>
      </c>
      <c r="E27">
        <f>COUNTIFS('Official Medal Table'!$E:$E,'Each Gender Events'!$A27,'Official Medal Table'!$B:$B,'Each Gender Events'!E$1,'Official Medal Table'!$D:$D,'Each Gender Events'!E$2)*'Medal values'!$B$1
+ COUNTIFS('Official Medal Table'!$F:$F,'Each Gender Events'!$A27,'Official Medal Table'!$B:$B,'Each Gender Events'!E$1,'Official Medal Table'!$D:$D,'Each Gender Events'!E$2)*'Medal values'!$B$2
+ COUNTIFS('Official Medal Table'!$G:$G,'Each Gender Events'!$A27,'Official Medal Table'!$B:$B,'Each Gender Events'!E$1,'Official Medal Table'!$D:$D,'Each Gender Events'!E$2)*'Medal values'!$B$3
+ COUNTIFS('Official Medal Table'!$E:$E,'Each Gender Events'!$A27,'Official Medal Table'!$B:$B,'Each Gender Events'!E$1,'Official Medal Table'!$D:$D,"Mixed")*'Medal values'!$B$1/2
+ COUNTIFS('Official Medal Table'!$F:$F,'Each Gender Events'!$A27,'Official Medal Table'!$B:$B,'Each Gender Events'!E$1,'Official Medal Table'!$D:$D,"Mixed")*'Medal values'!$B$2/2
+ COUNTIFS('Official Medal Table'!$G:$G,'Each Gender Events'!$A27,'Official Medal Table'!$B:$B,'Each Gender Events'!E$1,'Official Medal Table'!$D:$D,"Mixed")*'Medal values'!$B$3/2</f>
        <v>0</v>
      </c>
      <c r="F27">
        <f>COUNTIFS('Official Medal Table'!$E:$E,'Each Gender Events'!$A27,'Official Medal Table'!$B:$B,'Each Gender Events'!F$1,'Official Medal Table'!$D:$D,'Each Gender Events'!F$2)*'Medal values'!$B$1
+ COUNTIFS('Official Medal Table'!$F:$F,'Each Gender Events'!$A27,'Official Medal Table'!$B:$B,'Each Gender Events'!F$1,'Official Medal Table'!$D:$D,'Each Gender Events'!F$2)*'Medal values'!$B$2
+ COUNTIFS('Official Medal Table'!$G:$G,'Each Gender Events'!$A27,'Official Medal Table'!$B:$B,'Each Gender Events'!F$1,'Official Medal Table'!$D:$D,'Each Gender Events'!F$2)*'Medal values'!$B$3
+ COUNTIFS('Official Medal Table'!$E:$E,'Each Gender Events'!$A27,'Official Medal Table'!$B:$B,'Each Gender Events'!F$1,'Official Medal Table'!$D:$D,"Mixed")*'Medal values'!$B$1/2
+ COUNTIFS('Official Medal Table'!$F:$F,'Each Gender Events'!$A27,'Official Medal Table'!$B:$B,'Each Gender Events'!F$1,'Official Medal Table'!$D:$D,"Mixed")*'Medal values'!$B$2/2
+ COUNTIFS('Official Medal Table'!$G:$G,'Each Gender Events'!$A27,'Official Medal Table'!$B:$B,'Each Gender Events'!F$1,'Official Medal Table'!$D:$D,"Mixed")*'Medal values'!$B$3/2</f>
        <v>0</v>
      </c>
      <c r="G27">
        <f>COUNTIFS('Official Medal Table'!$E:$E,'Each Gender Events'!$A27,'Official Medal Table'!$B:$B,'Each Gender Events'!G$1,'Official Medal Table'!$D:$D,'Each Gender Events'!G$2)*'Medal values'!$B$1
+ COUNTIFS('Official Medal Table'!$F:$F,'Each Gender Events'!$A27,'Official Medal Table'!$B:$B,'Each Gender Events'!G$1,'Official Medal Table'!$D:$D,'Each Gender Events'!G$2)*'Medal values'!$B$2
+ COUNTIFS('Official Medal Table'!$G:$G,'Each Gender Events'!$A27,'Official Medal Table'!$B:$B,'Each Gender Events'!G$1,'Official Medal Table'!$D:$D,'Each Gender Events'!G$2)*'Medal values'!$B$3
+ COUNTIFS('Official Medal Table'!$E:$E,'Each Gender Events'!$A27,'Official Medal Table'!$B:$B,'Each Gender Events'!G$1,'Official Medal Table'!$D:$D,"Mixed")*'Medal values'!$B$1/2
+ COUNTIFS('Official Medal Table'!$F:$F,'Each Gender Events'!$A27,'Official Medal Table'!$B:$B,'Each Gender Events'!G$1,'Official Medal Table'!$D:$D,"Mixed")*'Medal values'!$B$2/2
+ COUNTIFS('Official Medal Table'!$G:$G,'Each Gender Events'!$A27,'Official Medal Table'!$B:$B,'Each Gender Events'!G$1,'Official Medal Table'!$D:$D,"Mixed")*'Medal values'!$B$3/2</f>
        <v>0</v>
      </c>
      <c r="H27">
        <f>COUNTIFS('Official Medal Table'!$E:$E,'Each Gender Events'!$A27,'Official Medal Table'!$B:$B,'Each Gender Events'!H$1,'Official Medal Table'!$D:$D,'Each Gender Events'!H$2)*'Medal values'!$B$1
+ COUNTIFS('Official Medal Table'!$F:$F,'Each Gender Events'!$A27,'Official Medal Table'!$B:$B,'Each Gender Events'!H$1,'Official Medal Table'!$D:$D,'Each Gender Events'!H$2)*'Medal values'!$B$2
+ COUNTIFS('Official Medal Table'!$G:$G,'Each Gender Events'!$A27,'Official Medal Table'!$B:$B,'Each Gender Events'!H$1,'Official Medal Table'!$D:$D,'Each Gender Events'!H$2)*'Medal values'!$B$3
+ COUNTIFS('Official Medal Table'!$E:$E,'Each Gender Events'!$A27,'Official Medal Table'!$B:$B,'Each Gender Events'!H$1,'Official Medal Table'!$D:$D,"Mixed")*'Medal values'!$B$1/2
+ COUNTIFS('Official Medal Table'!$F:$F,'Each Gender Events'!$A27,'Official Medal Table'!$B:$B,'Each Gender Events'!H$1,'Official Medal Table'!$D:$D,"Mixed")*'Medal values'!$B$2/2
+ COUNTIFS('Official Medal Table'!$G:$G,'Each Gender Events'!$A27,'Official Medal Table'!$B:$B,'Each Gender Events'!H$1,'Official Medal Table'!$D:$D,"Mixed")*'Medal values'!$B$3/2</f>
        <v>0</v>
      </c>
      <c r="I27">
        <f>COUNTIFS('Official Medal Table'!$E:$E,'Each Gender Events'!$A27,'Official Medal Table'!$B:$B,'Each Gender Events'!I$1,'Official Medal Table'!$D:$D,'Each Gender Events'!I$2)*'Medal values'!$B$1
+ COUNTIFS('Official Medal Table'!$F:$F,'Each Gender Events'!$A27,'Official Medal Table'!$B:$B,'Each Gender Events'!I$1,'Official Medal Table'!$D:$D,'Each Gender Events'!I$2)*'Medal values'!$B$2
+ COUNTIFS('Official Medal Table'!$G:$G,'Each Gender Events'!$A27,'Official Medal Table'!$B:$B,'Each Gender Events'!I$1,'Official Medal Table'!$D:$D,'Each Gender Events'!I$2)*'Medal values'!$B$3
+ COUNTIFS('Official Medal Table'!$E:$E,'Each Gender Events'!$A27,'Official Medal Table'!$B:$B,'Each Gender Events'!I$1,'Official Medal Table'!$D:$D,"Mixed")*'Medal values'!$B$1/2
+ COUNTIFS('Official Medal Table'!$F:$F,'Each Gender Events'!$A27,'Official Medal Table'!$B:$B,'Each Gender Events'!I$1,'Official Medal Table'!$D:$D,"Mixed")*'Medal values'!$B$2/2
+ COUNTIFS('Official Medal Table'!$G:$G,'Each Gender Events'!$A27,'Official Medal Table'!$B:$B,'Each Gender Events'!I$1,'Official Medal Table'!$D:$D,"Mixed")*'Medal values'!$B$3/2</f>
        <v>0</v>
      </c>
      <c r="J27">
        <f>COUNTIFS('Official Medal Table'!$E:$E,'Each Gender Events'!$A27,'Official Medal Table'!$B:$B,'Each Gender Events'!J$1,'Official Medal Table'!$D:$D,'Each Gender Events'!J$2)*'Medal values'!$B$1
+ COUNTIFS('Official Medal Table'!$F:$F,'Each Gender Events'!$A27,'Official Medal Table'!$B:$B,'Each Gender Events'!J$1,'Official Medal Table'!$D:$D,'Each Gender Events'!J$2)*'Medal values'!$B$2
+ COUNTIFS('Official Medal Table'!$G:$G,'Each Gender Events'!$A27,'Official Medal Table'!$B:$B,'Each Gender Events'!J$1,'Official Medal Table'!$D:$D,'Each Gender Events'!J$2)*'Medal values'!$B$3
+ COUNTIFS('Official Medal Table'!$E:$E,'Each Gender Events'!$A27,'Official Medal Table'!$B:$B,'Each Gender Events'!J$1,'Official Medal Table'!$D:$D,"Mixed")*'Medal values'!$B$1/2
+ COUNTIFS('Official Medal Table'!$F:$F,'Each Gender Events'!$A27,'Official Medal Table'!$B:$B,'Each Gender Events'!J$1,'Official Medal Table'!$D:$D,"Mixed")*'Medal values'!$B$2/2
+ COUNTIFS('Official Medal Table'!$G:$G,'Each Gender Events'!$A27,'Official Medal Table'!$B:$B,'Each Gender Events'!J$1,'Official Medal Table'!$D:$D,"Mixed")*'Medal values'!$B$3/2</f>
        <v>0</v>
      </c>
      <c r="K27">
        <f>COUNTIFS('Official Medal Table'!$E:$E,'Each Gender Events'!$A27,'Official Medal Table'!$B:$B,'Each Gender Events'!K$1,'Official Medal Table'!$D:$D,'Each Gender Events'!K$2)*'Medal values'!$B$1
+ COUNTIFS('Official Medal Table'!$F:$F,'Each Gender Events'!$A27,'Official Medal Table'!$B:$B,'Each Gender Events'!K$1,'Official Medal Table'!$D:$D,'Each Gender Events'!K$2)*'Medal values'!$B$2
+ COUNTIFS('Official Medal Table'!$G:$G,'Each Gender Events'!$A27,'Official Medal Table'!$B:$B,'Each Gender Events'!K$1,'Official Medal Table'!$D:$D,'Each Gender Events'!K$2)*'Medal values'!$B$3
+ COUNTIFS('Official Medal Table'!$E:$E,'Each Gender Events'!$A27,'Official Medal Table'!$B:$B,'Each Gender Events'!K$1,'Official Medal Table'!$D:$D,"Mixed")*'Medal values'!$B$1/2
+ COUNTIFS('Official Medal Table'!$F:$F,'Each Gender Events'!$A27,'Official Medal Table'!$B:$B,'Each Gender Events'!K$1,'Official Medal Table'!$D:$D,"Mixed")*'Medal values'!$B$2/2
+ COUNTIFS('Official Medal Table'!$G:$G,'Each Gender Events'!$A27,'Official Medal Table'!$B:$B,'Each Gender Events'!K$1,'Official Medal Table'!$D:$D,"Mixed")*'Medal values'!$B$3/2</f>
        <v>0</v>
      </c>
      <c r="L27">
        <f>COUNTIFS('Official Medal Table'!$E:$E,'Each Gender Events'!$A27,'Official Medal Table'!$B:$B,'Each Gender Events'!L$1,'Official Medal Table'!$D:$D,'Each Gender Events'!L$2)*'Medal values'!$B$1
+ COUNTIFS('Official Medal Table'!$F:$F,'Each Gender Events'!$A27,'Official Medal Table'!$B:$B,'Each Gender Events'!L$1,'Official Medal Table'!$D:$D,'Each Gender Events'!L$2)*'Medal values'!$B$2
+ COUNTIFS('Official Medal Table'!$G:$G,'Each Gender Events'!$A27,'Official Medal Table'!$B:$B,'Each Gender Events'!L$1,'Official Medal Table'!$D:$D,'Each Gender Events'!L$2)*'Medal values'!$B$3
+ COUNTIFS('Official Medal Table'!$E:$E,'Each Gender Events'!$A27,'Official Medal Table'!$B:$B,'Each Gender Events'!L$1,'Official Medal Table'!$D:$D,"Mixed")*'Medal values'!$B$1/2
+ COUNTIFS('Official Medal Table'!$F:$F,'Each Gender Events'!$A27,'Official Medal Table'!$B:$B,'Each Gender Events'!L$1,'Official Medal Table'!$D:$D,"Mixed")*'Medal values'!$B$2/2
+ COUNTIFS('Official Medal Table'!$G:$G,'Each Gender Events'!$A27,'Official Medal Table'!$B:$B,'Each Gender Events'!L$1,'Official Medal Table'!$D:$D,"Mixed")*'Medal values'!$B$3/2</f>
        <v>0</v>
      </c>
      <c r="M27">
        <f>COUNTIFS('Official Medal Table'!$E:$E,'Each Gender Events'!$A27,'Official Medal Table'!$B:$B,'Each Gender Events'!M$1,'Official Medal Table'!$D:$D,'Each Gender Events'!M$2)*'Medal values'!$B$1
+ COUNTIFS('Official Medal Table'!$F:$F,'Each Gender Events'!$A27,'Official Medal Table'!$B:$B,'Each Gender Events'!M$1,'Official Medal Table'!$D:$D,'Each Gender Events'!M$2)*'Medal values'!$B$2
+ COUNTIFS('Official Medal Table'!$G:$G,'Each Gender Events'!$A27,'Official Medal Table'!$B:$B,'Each Gender Events'!M$1,'Official Medal Table'!$D:$D,'Each Gender Events'!M$2)*'Medal values'!$B$3
+ COUNTIFS('Official Medal Table'!$E:$E,'Each Gender Events'!$A27,'Official Medal Table'!$B:$B,'Each Gender Events'!M$1,'Official Medal Table'!$D:$D,"Mixed")*'Medal values'!$B$1/2
+ COUNTIFS('Official Medal Table'!$F:$F,'Each Gender Events'!$A27,'Official Medal Table'!$B:$B,'Each Gender Events'!M$1,'Official Medal Table'!$D:$D,"Mixed")*'Medal values'!$B$2/2
+ COUNTIFS('Official Medal Table'!$G:$G,'Each Gender Events'!$A27,'Official Medal Table'!$B:$B,'Each Gender Events'!M$1,'Official Medal Table'!$D:$D,"Mixed")*'Medal values'!$B$3/2</f>
        <v>0</v>
      </c>
      <c r="N27">
        <f>COUNTIFS('Official Medal Table'!$E:$E,'Each Gender Events'!$A27,'Official Medal Table'!$B:$B,'Each Gender Events'!N$1,'Official Medal Table'!$D:$D,'Each Gender Events'!N$2)*'Medal values'!$B$1
+ COUNTIFS('Official Medal Table'!$F:$F,'Each Gender Events'!$A27,'Official Medal Table'!$B:$B,'Each Gender Events'!N$1,'Official Medal Table'!$D:$D,'Each Gender Events'!N$2)*'Medal values'!$B$2
+ COUNTIFS('Official Medal Table'!$G:$G,'Each Gender Events'!$A27,'Official Medal Table'!$B:$B,'Each Gender Events'!N$1,'Official Medal Table'!$D:$D,'Each Gender Events'!N$2)*'Medal values'!$B$3
+ COUNTIFS('Official Medal Table'!$E:$E,'Each Gender Events'!$A27,'Official Medal Table'!$B:$B,'Each Gender Events'!N$1,'Official Medal Table'!$D:$D,"Mixed")*'Medal values'!$B$1/2
+ COUNTIFS('Official Medal Table'!$F:$F,'Each Gender Events'!$A27,'Official Medal Table'!$B:$B,'Each Gender Events'!N$1,'Official Medal Table'!$D:$D,"Mixed")*'Medal values'!$B$2/2
+ COUNTIFS('Official Medal Table'!$G:$G,'Each Gender Events'!$A27,'Official Medal Table'!$B:$B,'Each Gender Events'!N$1,'Official Medal Table'!$D:$D,"Mixed")*'Medal values'!$B$3/2</f>
        <v>0</v>
      </c>
      <c r="O27">
        <f>COUNTIFS('Official Medal Table'!$E:$E,'Each Gender Events'!$A27,'Official Medal Table'!$B:$B,'Each Gender Events'!O$1,'Official Medal Table'!$D:$D,'Each Gender Events'!O$2)*'Medal values'!$B$1
+ COUNTIFS('Official Medal Table'!$F:$F,'Each Gender Events'!$A27,'Official Medal Table'!$B:$B,'Each Gender Events'!O$1,'Official Medal Table'!$D:$D,'Each Gender Events'!O$2)*'Medal values'!$B$2
+ COUNTIFS('Official Medal Table'!$G:$G,'Each Gender Events'!$A27,'Official Medal Table'!$B:$B,'Each Gender Events'!O$1,'Official Medal Table'!$D:$D,'Each Gender Events'!O$2)*'Medal values'!$B$3
+ COUNTIFS('Official Medal Table'!$E:$E,'Each Gender Events'!$A27,'Official Medal Table'!$B:$B,'Each Gender Events'!O$1,'Official Medal Table'!$D:$D,"Mixed")*'Medal values'!$B$1/2
+ COUNTIFS('Official Medal Table'!$F:$F,'Each Gender Events'!$A27,'Official Medal Table'!$B:$B,'Each Gender Events'!O$1,'Official Medal Table'!$D:$D,"Mixed")*'Medal values'!$B$2/2
+ COUNTIFS('Official Medal Table'!$G:$G,'Each Gender Events'!$A27,'Official Medal Table'!$B:$B,'Each Gender Events'!O$1,'Official Medal Table'!$D:$D,"Mixed")*'Medal values'!$B$3/2</f>
        <v>0</v>
      </c>
      <c r="P27">
        <f>COUNTIFS('Official Medal Table'!$E:$E,'Each Gender Events'!$A27,'Official Medal Table'!$B:$B,'Each Gender Events'!P$1,'Official Medal Table'!$D:$D,'Each Gender Events'!P$2)*'Medal values'!$B$1
+ COUNTIFS('Official Medal Table'!$F:$F,'Each Gender Events'!$A27,'Official Medal Table'!$B:$B,'Each Gender Events'!P$1,'Official Medal Table'!$D:$D,'Each Gender Events'!P$2)*'Medal values'!$B$2
+ COUNTIFS('Official Medal Table'!$G:$G,'Each Gender Events'!$A27,'Official Medal Table'!$B:$B,'Each Gender Events'!P$1,'Official Medal Table'!$D:$D,'Each Gender Events'!P$2)*'Medal values'!$B$3
+ COUNTIFS('Official Medal Table'!$E:$E,'Each Gender Events'!$A27,'Official Medal Table'!$B:$B,'Each Gender Events'!P$1,'Official Medal Table'!$D:$D,"Mixed")*'Medal values'!$B$1/2
+ COUNTIFS('Official Medal Table'!$F:$F,'Each Gender Events'!$A27,'Official Medal Table'!$B:$B,'Each Gender Events'!P$1,'Official Medal Table'!$D:$D,"Mixed")*'Medal values'!$B$2/2
+ COUNTIFS('Official Medal Table'!$G:$G,'Each Gender Events'!$A27,'Official Medal Table'!$B:$B,'Each Gender Events'!P$1,'Official Medal Table'!$D:$D,"Mixed")*'Medal values'!$B$3/2</f>
        <v>0</v>
      </c>
      <c r="Q27">
        <f>COUNTIFS('Official Medal Table'!$E:$E,'Each Gender Events'!$A27,'Official Medal Table'!$B:$B,'Each Gender Events'!Q$1,'Official Medal Table'!$D:$D,'Each Gender Events'!Q$2)*'Medal values'!$B$1
+ COUNTIFS('Official Medal Table'!$F:$F,'Each Gender Events'!$A27,'Official Medal Table'!$B:$B,'Each Gender Events'!Q$1,'Official Medal Table'!$D:$D,'Each Gender Events'!Q$2)*'Medal values'!$B$2
+ COUNTIFS('Official Medal Table'!$G:$G,'Each Gender Events'!$A27,'Official Medal Table'!$B:$B,'Each Gender Events'!Q$1,'Official Medal Table'!$D:$D,'Each Gender Events'!Q$2)*'Medal values'!$B$3
+ COUNTIFS('Official Medal Table'!$E:$E,'Each Gender Events'!$A27,'Official Medal Table'!$B:$B,'Each Gender Events'!Q$1,'Official Medal Table'!$D:$D,"Mixed")*'Medal values'!$B$1/2
+ COUNTIFS('Official Medal Table'!$F:$F,'Each Gender Events'!$A27,'Official Medal Table'!$B:$B,'Each Gender Events'!Q$1,'Official Medal Table'!$D:$D,"Mixed")*'Medal values'!$B$2/2
+ COUNTIFS('Official Medal Table'!$G:$G,'Each Gender Events'!$A27,'Official Medal Table'!$B:$B,'Each Gender Events'!Q$1,'Official Medal Table'!$D:$D,"Mixed")*'Medal values'!$B$3/2</f>
        <v>0</v>
      </c>
      <c r="R27">
        <f>COUNTIFS('Official Medal Table'!$E:$E,'Each Gender Events'!$A27,'Official Medal Table'!$B:$B,'Each Gender Events'!R$1,'Official Medal Table'!$D:$D,'Each Gender Events'!R$2)*'Medal values'!$B$1
+ COUNTIFS('Official Medal Table'!$F:$F,'Each Gender Events'!$A27,'Official Medal Table'!$B:$B,'Each Gender Events'!R$1,'Official Medal Table'!$D:$D,'Each Gender Events'!R$2)*'Medal values'!$B$2
+ COUNTIFS('Official Medal Table'!$G:$G,'Each Gender Events'!$A27,'Official Medal Table'!$B:$B,'Each Gender Events'!R$1,'Official Medal Table'!$D:$D,'Each Gender Events'!R$2)*'Medal values'!$B$3
+ COUNTIFS('Official Medal Table'!$E:$E,'Each Gender Events'!$A27,'Official Medal Table'!$B:$B,'Each Gender Events'!R$1,'Official Medal Table'!$D:$D,"Mixed")*'Medal values'!$B$1/2
+ COUNTIFS('Official Medal Table'!$F:$F,'Each Gender Events'!$A27,'Official Medal Table'!$B:$B,'Each Gender Events'!R$1,'Official Medal Table'!$D:$D,"Mixed")*'Medal values'!$B$2/2
+ COUNTIFS('Official Medal Table'!$G:$G,'Each Gender Events'!$A27,'Official Medal Table'!$B:$B,'Each Gender Events'!R$1,'Official Medal Table'!$D:$D,"Mixed")*'Medal values'!$B$3/2</f>
        <v>0</v>
      </c>
      <c r="S27">
        <f>COUNTIFS('Official Medal Table'!$E:$E,'Each Gender Events'!$A27,'Official Medal Table'!$B:$B,'Each Gender Events'!S$1,'Official Medal Table'!$D:$D,'Each Gender Events'!S$2)*'Medal values'!$B$1
+ COUNTIFS('Official Medal Table'!$F:$F,'Each Gender Events'!$A27,'Official Medal Table'!$B:$B,'Each Gender Events'!S$1,'Official Medal Table'!$D:$D,'Each Gender Events'!S$2)*'Medal values'!$B$2
+ COUNTIFS('Official Medal Table'!$G:$G,'Each Gender Events'!$A27,'Official Medal Table'!$B:$B,'Each Gender Events'!S$1,'Official Medal Table'!$D:$D,'Each Gender Events'!S$2)*'Medal values'!$B$3
+ COUNTIFS('Official Medal Table'!$E:$E,'Each Gender Events'!$A27,'Official Medal Table'!$B:$B,'Each Gender Events'!S$1,'Official Medal Table'!$D:$D,"Mixed")*'Medal values'!$B$1/2
+ COUNTIFS('Official Medal Table'!$F:$F,'Each Gender Events'!$A27,'Official Medal Table'!$B:$B,'Each Gender Events'!S$1,'Official Medal Table'!$D:$D,"Mixed")*'Medal values'!$B$2/2
+ COUNTIFS('Official Medal Table'!$G:$G,'Each Gender Events'!$A27,'Official Medal Table'!$B:$B,'Each Gender Events'!S$1,'Official Medal Table'!$D:$D,"Mixed")*'Medal values'!$B$3/2</f>
        <v>0</v>
      </c>
      <c r="T27">
        <f>COUNTIFS('Official Medal Table'!$E:$E,'Each Gender Events'!$A27,'Official Medal Table'!$B:$B,'Each Gender Events'!T$1,'Official Medal Table'!$D:$D,'Each Gender Events'!T$2)*'Medal values'!$B$1
+ COUNTIFS('Official Medal Table'!$F:$F,'Each Gender Events'!$A27,'Official Medal Table'!$B:$B,'Each Gender Events'!T$1,'Official Medal Table'!$D:$D,'Each Gender Events'!T$2)*'Medal values'!$B$2
+ COUNTIFS('Official Medal Table'!$G:$G,'Each Gender Events'!$A27,'Official Medal Table'!$B:$B,'Each Gender Events'!T$1,'Official Medal Table'!$D:$D,'Each Gender Events'!T$2)*'Medal values'!$B$3
+ COUNTIFS('Official Medal Table'!$E:$E,'Each Gender Events'!$A27,'Official Medal Table'!$B:$B,'Each Gender Events'!T$1,'Official Medal Table'!$D:$D,"Mixed")*'Medal values'!$B$1/2
+ COUNTIFS('Official Medal Table'!$F:$F,'Each Gender Events'!$A27,'Official Medal Table'!$B:$B,'Each Gender Events'!T$1,'Official Medal Table'!$D:$D,"Mixed")*'Medal values'!$B$2/2
+ COUNTIFS('Official Medal Table'!$G:$G,'Each Gender Events'!$A27,'Official Medal Table'!$B:$B,'Each Gender Events'!T$1,'Official Medal Table'!$D:$D,"Mixed")*'Medal values'!$B$3/2</f>
        <v>0</v>
      </c>
      <c r="U27">
        <f>COUNTIFS('Official Medal Table'!$E:$E,'Each Gender Events'!$A27,'Official Medal Table'!$B:$B,'Each Gender Events'!U$1,'Official Medal Table'!$D:$D,'Each Gender Events'!U$2)*'Medal values'!$B$1
+ COUNTIFS('Official Medal Table'!$F:$F,'Each Gender Events'!$A27,'Official Medal Table'!$B:$B,'Each Gender Events'!U$1,'Official Medal Table'!$D:$D,'Each Gender Events'!U$2)*'Medal values'!$B$2
+ COUNTIFS('Official Medal Table'!$G:$G,'Each Gender Events'!$A27,'Official Medal Table'!$B:$B,'Each Gender Events'!U$1,'Official Medal Table'!$D:$D,'Each Gender Events'!U$2)*'Medal values'!$B$3
+ COUNTIFS('Official Medal Table'!$E:$E,'Each Gender Events'!$A27,'Official Medal Table'!$B:$B,'Each Gender Events'!U$1,'Official Medal Table'!$D:$D,"Mixed")*'Medal values'!$B$1/2
+ COUNTIFS('Official Medal Table'!$F:$F,'Each Gender Events'!$A27,'Official Medal Table'!$B:$B,'Each Gender Events'!U$1,'Official Medal Table'!$D:$D,"Mixed")*'Medal values'!$B$2/2
+ COUNTIFS('Official Medal Table'!$G:$G,'Each Gender Events'!$A27,'Official Medal Table'!$B:$B,'Each Gender Events'!U$1,'Official Medal Table'!$D:$D,"Mixed")*'Medal values'!$B$3/2</f>
        <v>0</v>
      </c>
      <c r="V27">
        <f>COUNTIFS('Official Medal Table'!$E:$E,'Each Gender Events'!$A27,'Official Medal Table'!$B:$B,'Each Gender Events'!V$1,'Official Medal Table'!$D:$D,'Each Gender Events'!V$2)*'Medal values'!$B$1
+ COUNTIFS('Official Medal Table'!$F:$F,'Each Gender Events'!$A27,'Official Medal Table'!$B:$B,'Each Gender Events'!V$1,'Official Medal Table'!$D:$D,'Each Gender Events'!V$2)*'Medal values'!$B$2
+ COUNTIFS('Official Medal Table'!$G:$G,'Each Gender Events'!$A27,'Official Medal Table'!$B:$B,'Each Gender Events'!V$1,'Official Medal Table'!$D:$D,'Each Gender Events'!V$2)*'Medal values'!$B$3
+ COUNTIFS('Official Medal Table'!$E:$E,'Each Gender Events'!$A27,'Official Medal Table'!$B:$B,'Each Gender Events'!V$1,'Official Medal Table'!$D:$D,"Mixed")*'Medal values'!$B$1/2
+ COUNTIFS('Official Medal Table'!$F:$F,'Each Gender Events'!$A27,'Official Medal Table'!$B:$B,'Each Gender Events'!V$1,'Official Medal Table'!$D:$D,"Mixed")*'Medal values'!$B$2/2
+ COUNTIFS('Official Medal Table'!$G:$G,'Each Gender Events'!$A27,'Official Medal Table'!$B:$B,'Each Gender Events'!V$1,'Official Medal Table'!$D:$D,"Mixed")*'Medal values'!$B$3/2</f>
        <v>1</v>
      </c>
      <c r="W27">
        <f>COUNTIFS('Official Medal Table'!$E:$E,'Each Gender Events'!$A27,'Official Medal Table'!$B:$B,'Each Gender Events'!W$1,'Official Medal Table'!$D:$D,'Each Gender Events'!W$2)*'Medal values'!$B$1
+ COUNTIFS('Official Medal Table'!$F:$F,'Each Gender Events'!$A27,'Official Medal Table'!$B:$B,'Each Gender Events'!W$1,'Official Medal Table'!$D:$D,'Each Gender Events'!W$2)*'Medal values'!$B$2
+ COUNTIFS('Official Medal Table'!$G:$G,'Each Gender Events'!$A27,'Official Medal Table'!$B:$B,'Each Gender Events'!W$1,'Official Medal Table'!$D:$D,'Each Gender Events'!W$2)*'Medal values'!$B$3
+ COUNTIFS('Official Medal Table'!$E:$E,'Each Gender Events'!$A27,'Official Medal Table'!$B:$B,'Each Gender Events'!W$1,'Official Medal Table'!$D:$D,"Mixed")*'Medal values'!$B$1/2
+ COUNTIFS('Official Medal Table'!$F:$F,'Each Gender Events'!$A27,'Official Medal Table'!$B:$B,'Each Gender Events'!W$1,'Official Medal Table'!$D:$D,"Mixed")*'Medal values'!$B$2/2
+ COUNTIFS('Official Medal Table'!$G:$G,'Each Gender Events'!$A27,'Official Medal Table'!$B:$B,'Each Gender Events'!W$1,'Official Medal Table'!$D:$D,"Mixed")*'Medal values'!$B$3/2</f>
        <v>0</v>
      </c>
      <c r="X27">
        <f>COUNTIFS('Official Medal Table'!$E:$E,'Each Gender Events'!$A27,'Official Medal Table'!$B:$B,'Each Gender Events'!X$1,'Official Medal Table'!$D:$D,'Each Gender Events'!X$2)*'Medal values'!$B$1
+ COUNTIFS('Official Medal Table'!$F:$F,'Each Gender Events'!$A27,'Official Medal Table'!$B:$B,'Each Gender Events'!X$1,'Official Medal Table'!$D:$D,'Each Gender Events'!X$2)*'Medal values'!$B$2
+ COUNTIFS('Official Medal Table'!$G:$G,'Each Gender Events'!$A27,'Official Medal Table'!$B:$B,'Each Gender Events'!X$1,'Official Medal Table'!$D:$D,'Each Gender Events'!X$2)*'Medal values'!$B$3
+ COUNTIFS('Official Medal Table'!$E:$E,'Each Gender Events'!$A27,'Official Medal Table'!$B:$B,'Each Gender Events'!X$1,'Official Medal Table'!$D:$D,"Mixed")*'Medal values'!$B$1/2
+ COUNTIFS('Official Medal Table'!$F:$F,'Each Gender Events'!$A27,'Official Medal Table'!$B:$B,'Each Gender Events'!X$1,'Official Medal Table'!$D:$D,"Mixed")*'Medal values'!$B$2/2
+ COUNTIFS('Official Medal Table'!$G:$G,'Each Gender Events'!$A27,'Official Medal Table'!$B:$B,'Each Gender Events'!X$1,'Official Medal Table'!$D:$D,"Mixed")*'Medal values'!$B$3/2</f>
        <v>0</v>
      </c>
      <c r="Y27">
        <f>COUNTIFS('Official Medal Table'!$E:$E,'Each Gender Events'!$A27,'Official Medal Table'!$B:$B,'Each Gender Events'!Y$1,'Official Medal Table'!$D:$D,'Each Gender Events'!Y$2)*'Medal values'!$B$1
+ COUNTIFS('Official Medal Table'!$F:$F,'Each Gender Events'!$A27,'Official Medal Table'!$B:$B,'Each Gender Events'!Y$1,'Official Medal Table'!$D:$D,'Each Gender Events'!Y$2)*'Medal values'!$B$2
+ COUNTIFS('Official Medal Table'!$G:$G,'Each Gender Events'!$A27,'Official Medal Table'!$B:$B,'Each Gender Events'!Y$1,'Official Medal Table'!$D:$D,'Each Gender Events'!Y$2)*'Medal values'!$B$3
+ COUNTIFS('Official Medal Table'!$E:$E,'Each Gender Events'!$A27,'Official Medal Table'!$B:$B,'Each Gender Events'!Y$1,'Official Medal Table'!$D:$D,"Mixed")*'Medal values'!$B$1/2
+ COUNTIFS('Official Medal Table'!$F:$F,'Each Gender Events'!$A27,'Official Medal Table'!$B:$B,'Each Gender Events'!Y$1,'Official Medal Table'!$D:$D,"Mixed")*'Medal values'!$B$2/2
+ COUNTIFS('Official Medal Table'!$G:$G,'Each Gender Events'!$A27,'Official Medal Table'!$B:$B,'Each Gender Events'!Y$1,'Official Medal Table'!$D:$D,"Mixed")*'Medal values'!$B$3/2</f>
        <v>0</v>
      </c>
      <c r="Z27">
        <f>COUNTIFS('Official Medal Table'!$E:$E,'Each Gender Events'!$A27,'Official Medal Table'!$B:$B,'Each Gender Events'!Z$1,'Official Medal Table'!$D:$D,'Each Gender Events'!Z$2)*'Medal values'!$B$1
+ COUNTIFS('Official Medal Table'!$F:$F,'Each Gender Events'!$A27,'Official Medal Table'!$B:$B,'Each Gender Events'!Z$1,'Official Medal Table'!$D:$D,'Each Gender Events'!Z$2)*'Medal values'!$B$2
+ COUNTIFS('Official Medal Table'!$G:$G,'Each Gender Events'!$A27,'Official Medal Table'!$B:$B,'Each Gender Events'!Z$1,'Official Medal Table'!$D:$D,'Each Gender Events'!Z$2)*'Medal values'!$B$3
+ COUNTIFS('Official Medal Table'!$E:$E,'Each Gender Events'!$A27,'Official Medal Table'!$B:$B,'Each Gender Events'!Z$1,'Official Medal Table'!$D:$D,"Mixed")*'Medal values'!$B$1/2
+ COUNTIFS('Official Medal Table'!$F:$F,'Each Gender Events'!$A27,'Official Medal Table'!$B:$B,'Each Gender Events'!Z$1,'Official Medal Table'!$D:$D,"Mixed")*'Medal values'!$B$2/2
+ COUNTIFS('Official Medal Table'!$G:$G,'Each Gender Events'!$A27,'Official Medal Table'!$B:$B,'Each Gender Events'!Z$1,'Official Medal Table'!$D:$D,"Mixed")*'Medal values'!$B$3/2</f>
        <v>0</v>
      </c>
      <c r="AA27">
        <f>COUNTIFS('Official Medal Table'!$E:$E,'Each Gender Events'!$A27,'Official Medal Table'!$B:$B,'Each Gender Events'!AA$1,'Official Medal Table'!$D:$D,'Each Gender Events'!AA$2)*'Medal values'!$B$1
+ COUNTIFS('Official Medal Table'!$F:$F,'Each Gender Events'!$A27,'Official Medal Table'!$B:$B,'Each Gender Events'!AA$1,'Official Medal Table'!$D:$D,'Each Gender Events'!AA$2)*'Medal values'!$B$2
+ COUNTIFS('Official Medal Table'!$G:$G,'Each Gender Events'!$A27,'Official Medal Table'!$B:$B,'Each Gender Events'!AA$1,'Official Medal Table'!$D:$D,'Each Gender Events'!AA$2)*'Medal values'!$B$3
+ COUNTIFS('Official Medal Table'!$E:$E,'Each Gender Events'!$A27,'Official Medal Table'!$B:$B,'Each Gender Events'!AA$1,'Official Medal Table'!$D:$D,"Mixed")*'Medal values'!$B$1/2
+ COUNTIFS('Official Medal Table'!$F:$F,'Each Gender Events'!$A27,'Official Medal Table'!$B:$B,'Each Gender Events'!AA$1,'Official Medal Table'!$D:$D,"Mixed")*'Medal values'!$B$2/2
+ COUNTIFS('Official Medal Table'!$G:$G,'Each Gender Events'!$A27,'Official Medal Table'!$B:$B,'Each Gender Events'!AA$1,'Official Medal Table'!$D:$D,"Mixed")*'Medal values'!$B$3/2</f>
        <v>0</v>
      </c>
      <c r="AB27">
        <f>COUNTIFS('Official Medal Table'!$E:$E,'Each Gender Events'!$A27,'Official Medal Table'!$B:$B,'Each Gender Events'!AB$1,'Official Medal Table'!$D:$D,'Each Gender Events'!AB$2)*'Medal values'!$B$1
+ COUNTIFS('Official Medal Table'!$F:$F,'Each Gender Events'!$A27,'Official Medal Table'!$B:$B,'Each Gender Events'!AB$1,'Official Medal Table'!$D:$D,'Each Gender Events'!AB$2)*'Medal values'!$B$2
+ COUNTIFS('Official Medal Table'!$G:$G,'Each Gender Events'!$A27,'Official Medal Table'!$B:$B,'Each Gender Events'!AB$1,'Official Medal Table'!$D:$D,'Each Gender Events'!AB$2)*'Medal values'!$B$3
+ COUNTIFS('Official Medal Table'!$E:$E,'Each Gender Events'!$A27,'Official Medal Table'!$B:$B,'Each Gender Events'!AB$1,'Official Medal Table'!$D:$D,"Mixed")*'Medal values'!$B$1/2
+ COUNTIFS('Official Medal Table'!$F:$F,'Each Gender Events'!$A27,'Official Medal Table'!$B:$B,'Each Gender Events'!AB$1,'Official Medal Table'!$D:$D,"Mixed")*'Medal values'!$B$2/2
+ COUNTIFS('Official Medal Table'!$G:$G,'Each Gender Events'!$A27,'Official Medal Table'!$B:$B,'Each Gender Events'!AB$1,'Official Medal Table'!$D:$D,"Mixed")*'Medal values'!$B$3/2</f>
        <v>0</v>
      </c>
      <c r="AC27">
        <f>COUNTIFS('Official Medal Table'!$E:$E,'Each Gender Events'!$A27,'Official Medal Table'!$B:$B,'Each Gender Events'!AC$1,'Official Medal Table'!$D:$D,'Each Gender Events'!AC$2)*'Medal values'!$B$1
+ COUNTIFS('Official Medal Table'!$F:$F,'Each Gender Events'!$A27,'Official Medal Table'!$B:$B,'Each Gender Events'!AC$1,'Official Medal Table'!$D:$D,'Each Gender Events'!AC$2)*'Medal values'!$B$2
+ COUNTIFS('Official Medal Table'!$G:$G,'Each Gender Events'!$A27,'Official Medal Table'!$B:$B,'Each Gender Events'!AC$1,'Official Medal Table'!$D:$D,'Each Gender Events'!AC$2)*'Medal values'!$B$3
+ COUNTIFS('Official Medal Table'!$E:$E,'Each Gender Events'!$A27,'Official Medal Table'!$B:$B,'Each Gender Events'!AC$1,'Official Medal Table'!$D:$D,"Mixed")*'Medal values'!$B$1/2
+ COUNTIFS('Official Medal Table'!$F:$F,'Each Gender Events'!$A27,'Official Medal Table'!$B:$B,'Each Gender Events'!AC$1,'Official Medal Table'!$D:$D,"Mixed")*'Medal values'!$B$2/2
+ COUNTIFS('Official Medal Table'!$G:$G,'Each Gender Events'!$A27,'Official Medal Table'!$B:$B,'Each Gender Events'!AC$1,'Official Medal Table'!$D:$D,"Mixed")*'Medal values'!$B$3/2</f>
        <v>0</v>
      </c>
      <c r="AD27">
        <f>COUNTIFS('Official Medal Table'!$E:$E,'Each Gender Events'!$A27,'Official Medal Table'!$B:$B,'Each Gender Events'!AD$1,'Official Medal Table'!$D:$D,'Each Gender Events'!AD$2)*'Medal values'!$B$1
+ COUNTIFS('Official Medal Table'!$F:$F,'Each Gender Events'!$A27,'Official Medal Table'!$B:$B,'Each Gender Events'!AD$1,'Official Medal Table'!$D:$D,'Each Gender Events'!AD$2)*'Medal values'!$B$2
+ COUNTIFS('Official Medal Table'!$G:$G,'Each Gender Events'!$A27,'Official Medal Table'!$B:$B,'Each Gender Events'!AD$1,'Official Medal Table'!$D:$D,'Each Gender Events'!AD$2)*'Medal values'!$B$3
+ COUNTIFS('Official Medal Table'!$E:$E,'Each Gender Events'!$A27,'Official Medal Table'!$B:$B,'Each Gender Events'!AD$1,'Official Medal Table'!$D:$D,"Mixed")*'Medal values'!$B$1/2
+ COUNTIFS('Official Medal Table'!$F:$F,'Each Gender Events'!$A27,'Official Medal Table'!$B:$B,'Each Gender Events'!AD$1,'Official Medal Table'!$D:$D,"Mixed")*'Medal values'!$B$2/2
+ COUNTIFS('Official Medal Table'!$G:$G,'Each Gender Events'!$A27,'Official Medal Table'!$B:$B,'Each Gender Events'!AD$1,'Official Medal Table'!$D:$D,"Mixed")*'Medal values'!$B$3/2</f>
        <v>0</v>
      </c>
      <c r="AE27">
        <f>COUNTIFS('Official Medal Table'!$E:$E,'Each Gender Events'!$A27,'Official Medal Table'!$B:$B,'Each Gender Events'!AE$1,'Official Medal Table'!$D:$D,'Each Gender Events'!AE$2)*'Medal values'!$B$1
+ COUNTIFS('Official Medal Table'!$F:$F,'Each Gender Events'!$A27,'Official Medal Table'!$B:$B,'Each Gender Events'!AE$1,'Official Medal Table'!$D:$D,'Each Gender Events'!AE$2)*'Medal values'!$B$2
+ COUNTIFS('Official Medal Table'!$G:$G,'Each Gender Events'!$A27,'Official Medal Table'!$B:$B,'Each Gender Events'!AE$1,'Official Medal Table'!$D:$D,'Each Gender Events'!AE$2)*'Medal values'!$B$3
+ COUNTIFS('Official Medal Table'!$E:$E,'Each Gender Events'!$A27,'Official Medal Table'!$B:$B,'Each Gender Events'!AE$1,'Official Medal Table'!$D:$D,"Mixed")*'Medal values'!$B$1/2
+ COUNTIFS('Official Medal Table'!$F:$F,'Each Gender Events'!$A27,'Official Medal Table'!$B:$B,'Each Gender Events'!AE$1,'Official Medal Table'!$D:$D,"Mixed")*'Medal values'!$B$2/2
+ COUNTIFS('Official Medal Table'!$G:$G,'Each Gender Events'!$A27,'Official Medal Table'!$B:$B,'Each Gender Events'!AE$1,'Official Medal Table'!$D:$D,"Mixed")*'Medal values'!$B$3/2</f>
        <v>0</v>
      </c>
      <c r="AF27">
        <f>COUNTIFS('Official Medal Table'!$E:$E,'Each Gender Events'!$A27,'Official Medal Table'!$B:$B,'Each Gender Events'!AF$1,'Official Medal Table'!$D:$D,'Each Gender Events'!AF$2)*'Medal values'!$B$1
+ COUNTIFS('Official Medal Table'!$F:$F,'Each Gender Events'!$A27,'Official Medal Table'!$B:$B,'Each Gender Events'!AF$1,'Official Medal Table'!$D:$D,'Each Gender Events'!AF$2)*'Medal values'!$B$2
+ COUNTIFS('Official Medal Table'!$G:$G,'Each Gender Events'!$A27,'Official Medal Table'!$B:$B,'Each Gender Events'!AF$1,'Official Medal Table'!$D:$D,'Each Gender Events'!AF$2)*'Medal values'!$B$3
+ COUNTIFS('Official Medal Table'!$E:$E,'Each Gender Events'!$A27,'Official Medal Table'!$B:$B,'Each Gender Events'!AF$1,'Official Medal Table'!$D:$D,"Mixed")*'Medal values'!$B$1/2
+ COUNTIFS('Official Medal Table'!$F:$F,'Each Gender Events'!$A27,'Official Medal Table'!$B:$B,'Each Gender Events'!AF$1,'Official Medal Table'!$D:$D,"Mixed")*'Medal values'!$B$2/2
+ COUNTIFS('Official Medal Table'!$G:$G,'Each Gender Events'!$A27,'Official Medal Table'!$B:$B,'Each Gender Events'!AF$1,'Official Medal Table'!$D:$D,"Mixed")*'Medal values'!$B$3/2</f>
        <v>0</v>
      </c>
      <c r="AG27">
        <f>COUNTIFS('Official Medal Table'!$E:$E,'Each Gender Events'!$A27,'Official Medal Table'!$B:$B,'Each Gender Events'!AG$1,'Official Medal Table'!$D:$D,'Each Gender Events'!AG$2)*'Medal values'!$B$1
+ COUNTIFS('Official Medal Table'!$F:$F,'Each Gender Events'!$A27,'Official Medal Table'!$B:$B,'Each Gender Events'!AG$1,'Official Medal Table'!$D:$D,'Each Gender Events'!AG$2)*'Medal values'!$B$2
+ COUNTIFS('Official Medal Table'!$G:$G,'Each Gender Events'!$A27,'Official Medal Table'!$B:$B,'Each Gender Events'!AG$1,'Official Medal Table'!$D:$D,'Each Gender Events'!AG$2)*'Medal values'!$B$3
+ COUNTIFS('Official Medal Table'!$E:$E,'Each Gender Events'!$A27,'Official Medal Table'!$B:$B,'Each Gender Events'!AG$1,'Official Medal Table'!$D:$D,"Mixed")*'Medal values'!$B$1/2
+ COUNTIFS('Official Medal Table'!$F:$F,'Each Gender Events'!$A27,'Official Medal Table'!$B:$B,'Each Gender Events'!AG$1,'Official Medal Table'!$D:$D,"Mixed")*'Medal values'!$B$2/2
+ COUNTIFS('Official Medal Table'!$G:$G,'Each Gender Events'!$A27,'Official Medal Table'!$B:$B,'Each Gender Events'!AG$1,'Official Medal Table'!$D:$D,"Mixed")*'Medal values'!$B$3/2</f>
        <v>0</v>
      </c>
      <c r="AH27">
        <f>COUNTIFS('Official Medal Table'!$E:$E,'Each Gender Events'!$A27,'Official Medal Table'!$B:$B,'Each Gender Events'!AH$1,'Official Medal Table'!$D:$D,'Each Gender Events'!AH$2)*'Medal values'!$B$1
+ COUNTIFS('Official Medal Table'!$F:$F,'Each Gender Events'!$A27,'Official Medal Table'!$B:$B,'Each Gender Events'!AH$1,'Official Medal Table'!$D:$D,'Each Gender Events'!AH$2)*'Medal values'!$B$2
+ COUNTIFS('Official Medal Table'!$G:$G,'Each Gender Events'!$A27,'Official Medal Table'!$B:$B,'Each Gender Events'!AH$1,'Official Medal Table'!$D:$D,'Each Gender Events'!AH$2)*'Medal values'!$B$3
+ COUNTIFS('Official Medal Table'!$E:$E,'Each Gender Events'!$A27,'Official Medal Table'!$B:$B,'Each Gender Events'!AH$1,'Official Medal Table'!$D:$D,"Mixed")*'Medal values'!$B$1/2
+ COUNTIFS('Official Medal Table'!$F:$F,'Each Gender Events'!$A27,'Official Medal Table'!$B:$B,'Each Gender Events'!AH$1,'Official Medal Table'!$D:$D,"Mixed")*'Medal values'!$B$2/2
+ COUNTIFS('Official Medal Table'!$G:$G,'Each Gender Events'!$A27,'Official Medal Table'!$B:$B,'Each Gender Events'!AH$1,'Official Medal Table'!$D:$D,"Mixed")*'Medal values'!$B$3/2</f>
        <v>0</v>
      </c>
      <c r="AI27">
        <f>COUNTIFS('Official Medal Table'!$E:$E,'Each Gender Events'!$A27,'Official Medal Table'!$B:$B,'Each Gender Events'!AI$1,'Official Medal Table'!$D:$D,'Each Gender Events'!AI$2)*'Medal values'!$B$1
+ COUNTIFS('Official Medal Table'!$F:$F,'Each Gender Events'!$A27,'Official Medal Table'!$B:$B,'Each Gender Events'!AI$1,'Official Medal Table'!$D:$D,'Each Gender Events'!AI$2)*'Medal values'!$B$2
+ COUNTIFS('Official Medal Table'!$G:$G,'Each Gender Events'!$A27,'Official Medal Table'!$B:$B,'Each Gender Events'!AI$1,'Official Medal Table'!$D:$D,'Each Gender Events'!AI$2)*'Medal values'!$B$3
+ COUNTIFS('Official Medal Table'!$E:$E,'Each Gender Events'!$A27,'Official Medal Table'!$B:$B,'Each Gender Events'!AI$1,'Official Medal Table'!$D:$D,"Mixed")*'Medal values'!$B$1/2
+ COUNTIFS('Official Medal Table'!$F:$F,'Each Gender Events'!$A27,'Official Medal Table'!$B:$B,'Each Gender Events'!AI$1,'Official Medal Table'!$D:$D,"Mixed")*'Medal values'!$B$2/2
+ COUNTIFS('Official Medal Table'!$G:$G,'Each Gender Events'!$A27,'Official Medal Table'!$B:$B,'Each Gender Events'!AI$1,'Official Medal Table'!$D:$D,"Mixed")*'Medal values'!$B$3/2</f>
        <v>0</v>
      </c>
      <c r="AJ27">
        <f>COUNTIFS('Official Medal Table'!$E:$E,'Each Gender Events'!$A27,'Official Medal Table'!$B:$B,'Each Gender Events'!AJ$1,'Official Medal Table'!$D:$D,'Each Gender Events'!AJ$2)*'Medal values'!$B$1
+ COUNTIFS('Official Medal Table'!$F:$F,'Each Gender Events'!$A27,'Official Medal Table'!$B:$B,'Each Gender Events'!AJ$1,'Official Medal Table'!$D:$D,'Each Gender Events'!AJ$2)*'Medal values'!$B$2
+ COUNTIFS('Official Medal Table'!$G:$G,'Each Gender Events'!$A27,'Official Medal Table'!$B:$B,'Each Gender Events'!AJ$1,'Official Medal Table'!$D:$D,'Each Gender Events'!AJ$2)*'Medal values'!$B$3
+ COUNTIFS('Official Medal Table'!$E:$E,'Each Gender Events'!$A27,'Official Medal Table'!$B:$B,'Each Gender Events'!AJ$1,'Official Medal Table'!$D:$D,"Mixed")*'Medal values'!$B$1/2
+ COUNTIFS('Official Medal Table'!$F:$F,'Each Gender Events'!$A27,'Official Medal Table'!$B:$B,'Each Gender Events'!AJ$1,'Official Medal Table'!$D:$D,"Mixed")*'Medal values'!$B$2/2
+ COUNTIFS('Official Medal Table'!$G:$G,'Each Gender Events'!$A27,'Official Medal Table'!$B:$B,'Each Gender Events'!AJ$1,'Official Medal Table'!$D:$D,"Mixed")*'Medal values'!$B$3/2</f>
        <v>0</v>
      </c>
      <c r="AK27">
        <f>COUNTIFS('Official Medal Table'!$E:$E,'Each Gender Events'!$A27,'Official Medal Table'!$B:$B,'Each Gender Events'!AK$1,'Official Medal Table'!$D:$D,'Each Gender Events'!AK$2)*'Medal values'!$B$1
+ COUNTIFS('Official Medal Table'!$F:$F,'Each Gender Events'!$A27,'Official Medal Table'!$B:$B,'Each Gender Events'!AK$1,'Official Medal Table'!$D:$D,'Each Gender Events'!AK$2)*'Medal values'!$B$2
+ COUNTIFS('Official Medal Table'!$G:$G,'Each Gender Events'!$A27,'Official Medal Table'!$B:$B,'Each Gender Events'!AK$1,'Official Medal Table'!$D:$D,'Each Gender Events'!AK$2)*'Medal values'!$B$3
+ COUNTIFS('Official Medal Table'!$E:$E,'Each Gender Events'!$A27,'Official Medal Table'!$B:$B,'Each Gender Events'!AK$1,'Official Medal Table'!$D:$D,"Mixed")*'Medal values'!$B$1/2
+ COUNTIFS('Official Medal Table'!$F:$F,'Each Gender Events'!$A27,'Official Medal Table'!$B:$B,'Each Gender Events'!AK$1,'Official Medal Table'!$D:$D,"Mixed")*'Medal values'!$B$2/2
+ COUNTIFS('Official Medal Table'!$G:$G,'Each Gender Events'!$A27,'Official Medal Table'!$B:$B,'Each Gender Events'!AK$1,'Official Medal Table'!$D:$D,"Mixed")*'Medal values'!$B$3/2</f>
        <v>0</v>
      </c>
      <c r="AL27">
        <f>COUNTIFS('Official Medal Table'!$E:$E,'Each Gender Events'!$A27,'Official Medal Table'!$B:$B,'Each Gender Events'!AL$1,'Official Medal Table'!$D:$D,'Each Gender Events'!AL$2)*'Medal values'!$B$1
+ COUNTIFS('Official Medal Table'!$F:$F,'Each Gender Events'!$A27,'Official Medal Table'!$B:$B,'Each Gender Events'!AL$1,'Official Medal Table'!$D:$D,'Each Gender Events'!AL$2)*'Medal values'!$B$2
+ COUNTIFS('Official Medal Table'!$G:$G,'Each Gender Events'!$A27,'Official Medal Table'!$B:$B,'Each Gender Events'!AL$1,'Official Medal Table'!$D:$D,'Each Gender Events'!AL$2)*'Medal values'!$B$3
+ COUNTIFS('Official Medal Table'!$E:$E,'Each Gender Events'!$A27,'Official Medal Table'!$B:$B,'Each Gender Events'!AL$1,'Official Medal Table'!$D:$D,"Mixed")*'Medal values'!$B$1/2
+ COUNTIFS('Official Medal Table'!$F:$F,'Each Gender Events'!$A27,'Official Medal Table'!$B:$B,'Each Gender Events'!AL$1,'Official Medal Table'!$D:$D,"Mixed")*'Medal values'!$B$2/2
+ COUNTIFS('Official Medal Table'!$G:$G,'Each Gender Events'!$A27,'Official Medal Table'!$B:$B,'Each Gender Events'!AL$1,'Official Medal Table'!$D:$D,"Mixed")*'Medal values'!$B$3/2</f>
        <v>0</v>
      </c>
      <c r="AM27">
        <f>COUNTIFS('Official Medal Table'!$E:$E,'Each Gender Events'!$A27,'Official Medal Table'!$B:$B,'Each Gender Events'!AM$1,'Official Medal Table'!$D:$D,'Each Gender Events'!AM$2)*'Medal values'!$B$1
+ COUNTIFS('Official Medal Table'!$F:$F,'Each Gender Events'!$A27,'Official Medal Table'!$B:$B,'Each Gender Events'!AM$1,'Official Medal Table'!$D:$D,'Each Gender Events'!AM$2)*'Medal values'!$B$2
+ COUNTIFS('Official Medal Table'!$G:$G,'Each Gender Events'!$A27,'Official Medal Table'!$B:$B,'Each Gender Events'!AM$1,'Official Medal Table'!$D:$D,'Each Gender Events'!AM$2)*'Medal values'!$B$3
+ COUNTIFS('Official Medal Table'!$E:$E,'Each Gender Events'!$A27,'Official Medal Table'!$B:$B,'Each Gender Events'!AM$1,'Official Medal Table'!$D:$D,"Mixed")*'Medal values'!$B$1/2
+ COUNTIFS('Official Medal Table'!$F:$F,'Each Gender Events'!$A27,'Official Medal Table'!$B:$B,'Each Gender Events'!AM$1,'Official Medal Table'!$D:$D,"Mixed")*'Medal values'!$B$2/2
+ COUNTIFS('Official Medal Table'!$G:$G,'Each Gender Events'!$A27,'Official Medal Table'!$B:$B,'Each Gender Events'!AM$1,'Official Medal Table'!$D:$D,"Mixed")*'Medal values'!$B$3/2</f>
        <v>0</v>
      </c>
    </row>
    <row r="28" spans="1:39" x14ac:dyDescent="0.3">
      <c r="A28" t="str">
        <f>Countries!A26</f>
        <v>SWE</v>
      </c>
      <c r="B28">
        <f>COUNTIFS('Official Medal Table'!$E:$E,'Each Gender Events'!$A28,'Official Medal Table'!$B:$B,'Each Gender Events'!B$1,'Official Medal Table'!$D:$D,'Each Gender Events'!B$2)*'Medal values'!$B$1
+ COUNTIFS('Official Medal Table'!$F:$F,'Each Gender Events'!$A28,'Official Medal Table'!$B:$B,'Each Gender Events'!B$1,'Official Medal Table'!$D:$D,'Each Gender Events'!B$2)*'Medal values'!$B$2
+ COUNTIFS('Official Medal Table'!$G:$G,'Each Gender Events'!$A28,'Official Medal Table'!$B:$B,'Each Gender Events'!B$1,'Official Medal Table'!$D:$D,'Each Gender Events'!B$2)*'Medal values'!$B$3
+ COUNTIFS('Official Medal Table'!$E:$E,'Each Gender Events'!$A28,'Official Medal Table'!$B:$B,'Each Gender Events'!B$1,'Official Medal Table'!$D:$D,"Mixed")*'Medal values'!$B$1/2
+ COUNTIFS('Official Medal Table'!$F:$F,'Each Gender Events'!$A28,'Official Medal Table'!$B:$B,'Each Gender Events'!B$1,'Official Medal Table'!$D:$D,"Mixed")*'Medal values'!$B$2/2
+ COUNTIFS('Official Medal Table'!$G:$G,'Each Gender Events'!$A28,'Official Medal Table'!$B:$B,'Each Gender Events'!B$1,'Official Medal Table'!$D:$D,"Mixed")*'Medal values'!$B$3/2</f>
        <v>0</v>
      </c>
      <c r="C28">
        <f>COUNTIFS('Official Medal Table'!$E:$E,'Each Gender Events'!$A28,'Official Medal Table'!$B:$B,'Each Gender Events'!C$1,'Official Medal Table'!$D:$D,'Each Gender Events'!C$2)*'Medal values'!$B$1
+ COUNTIFS('Official Medal Table'!$F:$F,'Each Gender Events'!$A28,'Official Medal Table'!$B:$B,'Each Gender Events'!C$1,'Official Medal Table'!$D:$D,'Each Gender Events'!C$2)*'Medal values'!$B$2
+ COUNTIFS('Official Medal Table'!$G:$G,'Each Gender Events'!$A28,'Official Medal Table'!$B:$B,'Each Gender Events'!C$1,'Official Medal Table'!$D:$D,'Each Gender Events'!C$2)*'Medal values'!$B$3
+ COUNTIFS('Official Medal Table'!$E:$E,'Each Gender Events'!$A28,'Official Medal Table'!$B:$B,'Each Gender Events'!C$1,'Official Medal Table'!$D:$D,"Mixed")*'Medal values'!$B$1/2
+ COUNTIFS('Official Medal Table'!$F:$F,'Each Gender Events'!$A28,'Official Medal Table'!$B:$B,'Each Gender Events'!C$1,'Official Medal Table'!$D:$D,"Mixed")*'Medal values'!$B$2/2
+ COUNTIFS('Official Medal Table'!$G:$G,'Each Gender Events'!$A28,'Official Medal Table'!$B:$B,'Each Gender Events'!C$1,'Official Medal Table'!$D:$D,"Mixed")*'Medal values'!$B$3/2</f>
        <v>0</v>
      </c>
      <c r="D28">
        <f>COUNTIFS('Official Medal Table'!$E:$E,'Each Gender Events'!$A28,'Official Medal Table'!$B:$B,'Each Gender Events'!D$1,'Official Medal Table'!$D:$D,'Each Gender Events'!D$2)*'Medal values'!$B$1
+ COUNTIFS('Official Medal Table'!$F:$F,'Each Gender Events'!$A28,'Official Medal Table'!$B:$B,'Each Gender Events'!D$1,'Official Medal Table'!$D:$D,'Each Gender Events'!D$2)*'Medal values'!$B$2
+ COUNTIFS('Official Medal Table'!$G:$G,'Each Gender Events'!$A28,'Official Medal Table'!$B:$B,'Each Gender Events'!D$1,'Official Medal Table'!$D:$D,'Each Gender Events'!D$2)*'Medal values'!$B$3
+ COUNTIFS('Official Medal Table'!$E:$E,'Each Gender Events'!$A28,'Official Medal Table'!$B:$B,'Each Gender Events'!D$1,'Official Medal Table'!$D:$D,"Mixed")*'Medal values'!$B$1/2
+ COUNTIFS('Official Medal Table'!$F:$F,'Each Gender Events'!$A28,'Official Medal Table'!$B:$B,'Each Gender Events'!D$1,'Official Medal Table'!$D:$D,"Mixed")*'Medal values'!$B$2/2
+ COUNTIFS('Official Medal Table'!$G:$G,'Each Gender Events'!$A28,'Official Medal Table'!$B:$B,'Each Gender Events'!D$1,'Official Medal Table'!$D:$D,"Mixed")*'Medal values'!$B$3/2</f>
        <v>3.0009999999999999</v>
      </c>
      <c r="E28">
        <f>COUNTIFS('Official Medal Table'!$E:$E,'Each Gender Events'!$A28,'Official Medal Table'!$B:$B,'Each Gender Events'!E$1,'Official Medal Table'!$D:$D,'Each Gender Events'!E$2)*'Medal values'!$B$1
+ COUNTIFS('Official Medal Table'!$F:$F,'Each Gender Events'!$A28,'Official Medal Table'!$B:$B,'Each Gender Events'!E$1,'Official Medal Table'!$D:$D,'Each Gender Events'!E$2)*'Medal values'!$B$2
+ COUNTIFS('Official Medal Table'!$G:$G,'Each Gender Events'!$A28,'Official Medal Table'!$B:$B,'Each Gender Events'!E$1,'Official Medal Table'!$D:$D,'Each Gender Events'!E$2)*'Medal values'!$B$3
+ COUNTIFS('Official Medal Table'!$E:$E,'Each Gender Events'!$A28,'Official Medal Table'!$B:$B,'Each Gender Events'!E$1,'Official Medal Table'!$D:$D,"Mixed")*'Medal values'!$B$1/2
+ COUNTIFS('Official Medal Table'!$F:$F,'Each Gender Events'!$A28,'Official Medal Table'!$B:$B,'Each Gender Events'!E$1,'Official Medal Table'!$D:$D,"Mixed")*'Medal values'!$B$2/2
+ COUNTIFS('Official Medal Table'!$G:$G,'Each Gender Events'!$A28,'Official Medal Table'!$B:$B,'Each Gender Events'!E$1,'Official Medal Table'!$D:$D,"Mixed")*'Medal values'!$B$3/2</f>
        <v>7.0010019999999997</v>
      </c>
      <c r="F28">
        <f>COUNTIFS('Official Medal Table'!$E:$E,'Each Gender Events'!$A28,'Official Medal Table'!$B:$B,'Each Gender Events'!F$1,'Official Medal Table'!$D:$D,'Each Gender Events'!F$2)*'Medal values'!$B$1
+ COUNTIFS('Official Medal Table'!$F:$F,'Each Gender Events'!$A28,'Official Medal Table'!$B:$B,'Each Gender Events'!F$1,'Official Medal Table'!$D:$D,'Each Gender Events'!F$2)*'Medal values'!$B$2
+ COUNTIFS('Official Medal Table'!$G:$G,'Each Gender Events'!$A28,'Official Medal Table'!$B:$B,'Each Gender Events'!F$1,'Official Medal Table'!$D:$D,'Each Gender Events'!F$2)*'Medal values'!$B$3
+ COUNTIFS('Official Medal Table'!$E:$E,'Each Gender Events'!$A28,'Official Medal Table'!$B:$B,'Each Gender Events'!F$1,'Official Medal Table'!$D:$D,"Mixed")*'Medal values'!$B$1/2
+ COUNTIFS('Official Medal Table'!$F:$F,'Each Gender Events'!$A28,'Official Medal Table'!$B:$B,'Each Gender Events'!F$1,'Official Medal Table'!$D:$D,"Mixed")*'Medal values'!$B$2/2
+ COUNTIFS('Official Medal Table'!$G:$G,'Each Gender Events'!$A28,'Official Medal Table'!$B:$B,'Each Gender Events'!F$1,'Official Medal Table'!$D:$D,"Mixed")*'Medal values'!$B$3/2</f>
        <v>0</v>
      </c>
      <c r="G28">
        <f>COUNTIFS('Official Medal Table'!$E:$E,'Each Gender Events'!$A28,'Official Medal Table'!$B:$B,'Each Gender Events'!G$1,'Official Medal Table'!$D:$D,'Each Gender Events'!G$2)*'Medal values'!$B$1
+ COUNTIFS('Official Medal Table'!$F:$F,'Each Gender Events'!$A28,'Official Medal Table'!$B:$B,'Each Gender Events'!G$1,'Official Medal Table'!$D:$D,'Each Gender Events'!G$2)*'Medal values'!$B$2
+ COUNTIFS('Official Medal Table'!$G:$G,'Each Gender Events'!$A28,'Official Medal Table'!$B:$B,'Each Gender Events'!G$1,'Official Medal Table'!$D:$D,'Each Gender Events'!G$2)*'Medal values'!$B$3
+ COUNTIFS('Official Medal Table'!$E:$E,'Each Gender Events'!$A28,'Official Medal Table'!$B:$B,'Each Gender Events'!G$1,'Official Medal Table'!$D:$D,"Mixed")*'Medal values'!$B$1/2
+ COUNTIFS('Official Medal Table'!$F:$F,'Each Gender Events'!$A28,'Official Medal Table'!$B:$B,'Each Gender Events'!G$1,'Official Medal Table'!$D:$D,"Mixed")*'Medal values'!$B$2/2
+ COUNTIFS('Official Medal Table'!$G:$G,'Each Gender Events'!$A28,'Official Medal Table'!$B:$B,'Each Gender Events'!G$1,'Official Medal Table'!$D:$D,"Mixed")*'Medal values'!$B$3/2</f>
        <v>2.0000010000000001</v>
      </c>
      <c r="H28">
        <f>COUNTIFS('Official Medal Table'!$E:$E,'Each Gender Events'!$A28,'Official Medal Table'!$B:$B,'Each Gender Events'!H$1,'Official Medal Table'!$D:$D,'Each Gender Events'!H$2)*'Medal values'!$B$1
+ COUNTIFS('Official Medal Table'!$F:$F,'Each Gender Events'!$A28,'Official Medal Table'!$B:$B,'Each Gender Events'!H$1,'Official Medal Table'!$D:$D,'Each Gender Events'!H$2)*'Medal values'!$B$2
+ COUNTIFS('Official Medal Table'!$G:$G,'Each Gender Events'!$A28,'Official Medal Table'!$B:$B,'Each Gender Events'!H$1,'Official Medal Table'!$D:$D,'Each Gender Events'!H$2)*'Medal values'!$B$3
+ COUNTIFS('Official Medal Table'!$E:$E,'Each Gender Events'!$A28,'Official Medal Table'!$B:$B,'Each Gender Events'!H$1,'Official Medal Table'!$D:$D,"Mixed")*'Medal values'!$B$1/2
+ COUNTIFS('Official Medal Table'!$F:$F,'Each Gender Events'!$A28,'Official Medal Table'!$B:$B,'Each Gender Events'!H$1,'Official Medal Table'!$D:$D,"Mixed")*'Medal values'!$B$2/2
+ COUNTIFS('Official Medal Table'!$G:$G,'Each Gender Events'!$A28,'Official Medal Table'!$B:$B,'Each Gender Events'!H$1,'Official Medal Table'!$D:$D,"Mixed")*'Medal values'!$B$3/2</f>
        <v>0</v>
      </c>
      <c r="I28">
        <f>COUNTIFS('Official Medal Table'!$E:$E,'Each Gender Events'!$A28,'Official Medal Table'!$B:$B,'Each Gender Events'!I$1,'Official Medal Table'!$D:$D,'Each Gender Events'!I$2)*'Medal values'!$B$1
+ COUNTIFS('Official Medal Table'!$F:$F,'Each Gender Events'!$A28,'Official Medal Table'!$B:$B,'Each Gender Events'!I$1,'Official Medal Table'!$D:$D,'Each Gender Events'!I$2)*'Medal values'!$B$2
+ COUNTIFS('Official Medal Table'!$G:$G,'Each Gender Events'!$A28,'Official Medal Table'!$B:$B,'Each Gender Events'!I$1,'Official Medal Table'!$D:$D,'Each Gender Events'!I$2)*'Medal values'!$B$3
+ COUNTIFS('Official Medal Table'!$E:$E,'Each Gender Events'!$A28,'Official Medal Table'!$B:$B,'Each Gender Events'!I$1,'Official Medal Table'!$D:$D,"Mixed")*'Medal values'!$B$1/2
+ COUNTIFS('Official Medal Table'!$F:$F,'Each Gender Events'!$A28,'Official Medal Table'!$B:$B,'Each Gender Events'!I$1,'Official Medal Table'!$D:$D,"Mixed")*'Medal values'!$B$2/2
+ COUNTIFS('Official Medal Table'!$G:$G,'Each Gender Events'!$A28,'Official Medal Table'!$B:$B,'Each Gender Events'!I$1,'Official Medal Table'!$D:$D,"Mixed")*'Medal values'!$B$3/2</f>
        <v>0</v>
      </c>
      <c r="J28">
        <f>COUNTIFS('Official Medal Table'!$E:$E,'Each Gender Events'!$A28,'Official Medal Table'!$B:$B,'Each Gender Events'!J$1,'Official Medal Table'!$D:$D,'Each Gender Events'!J$2)*'Medal values'!$B$1
+ COUNTIFS('Official Medal Table'!$F:$F,'Each Gender Events'!$A28,'Official Medal Table'!$B:$B,'Each Gender Events'!J$1,'Official Medal Table'!$D:$D,'Each Gender Events'!J$2)*'Medal values'!$B$2
+ COUNTIFS('Official Medal Table'!$G:$G,'Each Gender Events'!$A28,'Official Medal Table'!$B:$B,'Each Gender Events'!J$1,'Official Medal Table'!$D:$D,'Each Gender Events'!J$2)*'Medal values'!$B$3
+ COUNTIFS('Official Medal Table'!$E:$E,'Each Gender Events'!$A28,'Official Medal Table'!$B:$B,'Each Gender Events'!J$1,'Official Medal Table'!$D:$D,"Mixed")*'Medal values'!$B$1/2
+ COUNTIFS('Official Medal Table'!$F:$F,'Each Gender Events'!$A28,'Official Medal Table'!$B:$B,'Each Gender Events'!J$1,'Official Medal Table'!$D:$D,"Mixed")*'Medal values'!$B$2/2
+ COUNTIFS('Official Medal Table'!$G:$G,'Each Gender Events'!$A28,'Official Medal Table'!$B:$B,'Each Gender Events'!J$1,'Official Medal Table'!$D:$D,"Mixed")*'Medal values'!$B$3/2</f>
        <v>3.0000010000000001</v>
      </c>
      <c r="K28">
        <f>COUNTIFS('Official Medal Table'!$E:$E,'Each Gender Events'!$A28,'Official Medal Table'!$B:$B,'Each Gender Events'!K$1,'Official Medal Table'!$D:$D,'Each Gender Events'!K$2)*'Medal values'!$B$1
+ COUNTIFS('Official Medal Table'!$F:$F,'Each Gender Events'!$A28,'Official Medal Table'!$B:$B,'Each Gender Events'!K$1,'Official Medal Table'!$D:$D,'Each Gender Events'!K$2)*'Medal values'!$B$2
+ COUNTIFS('Official Medal Table'!$G:$G,'Each Gender Events'!$A28,'Official Medal Table'!$B:$B,'Each Gender Events'!K$1,'Official Medal Table'!$D:$D,'Each Gender Events'!K$2)*'Medal values'!$B$3
+ COUNTIFS('Official Medal Table'!$E:$E,'Each Gender Events'!$A28,'Official Medal Table'!$B:$B,'Each Gender Events'!K$1,'Official Medal Table'!$D:$D,"Mixed")*'Medal values'!$B$1/2
+ COUNTIFS('Official Medal Table'!$F:$F,'Each Gender Events'!$A28,'Official Medal Table'!$B:$B,'Each Gender Events'!K$1,'Official Medal Table'!$D:$D,"Mixed")*'Medal values'!$B$2/2
+ COUNTIFS('Official Medal Table'!$G:$G,'Each Gender Events'!$A28,'Official Medal Table'!$B:$B,'Each Gender Events'!K$1,'Official Medal Table'!$D:$D,"Mixed")*'Medal values'!$B$3/2</f>
        <v>5.0010010000000005</v>
      </c>
      <c r="L28">
        <f>COUNTIFS('Official Medal Table'!$E:$E,'Each Gender Events'!$A28,'Official Medal Table'!$B:$B,'Each Gender Events'!L$1,'Official Medal Table'!$D:$D,'Each Gender Events'!L$2)*'Medal values'!$B$1
+ COUNTIFS('Official Medal Table'!$F:$F,'Each Gender Events'!$A28,'Official Medal Table'!$B:$B,'Each Gender Events'!L$1,'Official Medal Table'!$D:$D,'Each Gender Events'!L$2)*'Medal values'!$B$2
+ COUNTIFS('Official Medal Table'!$G:$G,'Each Gender Events'!$A28,'Official Medal Table'!$B:$B,'Each Gender Events'!L$1,'Official Medal Table'!$D:$D,'Each Gender Events'!L$2)*'Medal values'!$B$3
+ COUNTIFS('Official Medal Table'!$E:$E,'Each Gender Events'!$A28,'Official Medal Table'!$B:$B,'Each Gender Events'!L$1,'Official Medal Table'!$D:$D,"Mixed")*'Medal values'!$B$1/2
+ COUNTIFS('Official Medal Table'!$F:$F,'Each Gender Events'!$A28,'Official Medal Table'!$B:$B,'Each Gender Events'!L$1,'Official Medal Table'!$D:$D,"Mixed")*'Medal values'!$B$2/2
+ COUNTIFS('Official Medal Table'!$G:$G,'Each Gender Events'!$A28,'Official Medal Table'!$B:$B,'Each Gender Events'!L$1,'Official Medal Table'!$D:$D,"Mixed")*'Medal values'!$B$3/2</f>
        <v>3.5009999999999999</v>
      </c>
      <c r="M28">
        <f>COUNTIFS('Official Medal Table'!$E:$E,'Each Gender Events'!$A28,'Official Medal Table'!$B:$B,'Each Gender Events'!M$1,'Official Medal Table'!$D:$D,'Each Gender Events'!M$2)*'Medal values'!$B$1
+ COUNTIFS('Official Medal Table'!$F:$F,'Each Gender Events'!$A28,'Official Medal Table'!$B:$B,'Each Gender Events'!M$1,'Official Medal Table'!$D:$D,'Each Gender Events'!M$2)*'Medal values'!$B$2
+ COUNTIFS('Official Medal Table'!$G:$G,'Each Gender Events'!$A28,'Official Medal Table'!$B:$B,'Each Gender Events'!M$1,'Official Medal Table'!$D:$D,'Each Gender Events'!M$2)*'Medal values'!$B$3
+ COUNTIFS('Official Medal Table'!$E:$E,'Each Gender Events'!$A28,'Official Medal Table'!$B:$B,'Each Gender Events'!M$1,'Official Medal Table'!$D:$D,"Mixed")*'Medal values'!$B$1/2
+ COUNTIFS('Official Medal Table'!$F:$F,'Each Gender Events'!$A28,'Official Medal Table'!$B:$B,'Each Gender Events'!M$1,'Official Medal Table'!$D:$D,"Mixed")*'Medal values'!$B$2/2
+ COUNTIFS('Official Medal Table'!$G:$G,'Each Gender Events'!$A28,'Official Medal Table'!$B:$B,'Each Gender Events'!M$1,'Official Medal Table'!$D:$D,"Mixed")*'Medal values'!$B$3/2</f>
        <v>1.5</v>
      </c>
      <c r="N28">
        <f>COUNTIFS('Official Medal Table'!$E:$E,'Each Gender Events'!$A28,'Official Medal Table'!$B:$B,'Each Gender Events'!N$1,'Official Medal Table'!$D:$D,'Each Gender Events'!N$2)*'Medal values'!$B$1
+ COUNTIFS('Official Medal Table'!$F:$F,'Each Gender Events'!$A28,'Official Medal Table'!$B:$B,'Each Gender Events'!N$1,'Official Medal Table'!$D:$D,'Each Gender Events'!N$2)*'Medal values'!$B$2
+ COUNTIFS('Official Medal Table'!$G:$G,'Each Gender Events'!$A28,'Official Medal Table'!$B:$B,'Each Gender Events'!N$1,'Official Medal Table'!$D:$D,'Each Gender Events'!N$2)*'Medal values'!$B$3
+ COUNTIFS('Official Medal Table'!$E:$E,'Each Gender Events'!$A28,'Official Medal Table'!$B:$B,'Each Gender Events'!N$1,'Official Medal Table'!$D:$D,"Mixed")*'Medal values'!$B$1/2
+ COUNTIFS('Official Medal Table'!$F:$F,'Each Gender Events'!$A28,'Official Medal Table'!$B:$B,'Each Gender Events'!N$1,'Official Medal Table'!$D:$D,"Mixed")*'Medal values'!$B$2/2
+ COUNTIFS('Official Medal Table'!$G:$G,'Each Gender Events'!$A28,'Official Medal Table'!$B:$B,'Each Gender Events'!N$1,'Official Medal Table'!$D:$D,"Mixed")*'Medal values'!$B$3/2</f>
        <v>1.5</v>
      </c>
      <c r="O28">
        <f>COUNTIFS('Official Medal Table'!$E:$E,'Each Gender Events'!$A28,'Official Medal Table'!$B:$B,'Each Gender Events'!O$1,'Official Medal Table'!$D:$D,'Each Gender Events'!O$2)*'Medal values'!$B$1
+ COUNTIFS('Official Medal Table'!$F:$F,'Each Gender Events'!$A28,'Official Medal Table'!$B:$B,'Each Gender Events'!O$1,'Official Medal Table'!$D:$D,'Each Gender Events'!O$2)*'Medal values'!$B$2
+ COUNTIFS('Official Medal Table'!$G:$G,'Each Gender Events'!$A28,'Official Medal Table'!$B:$B,'Each Gender Events'!O$1,'Official Medal Table'!$D:$D,'Each Gender Events'!O$2)*'Medal values'!$B$3
+ COUNTIFS('Official Medal Table'!$E:$E,'Each Gender Events'!$A28,'Official Medal Table'!$B:$B,'Each Gender Events'!O$1,'Official Medal Table'!$D:$D,"Mixed")*'Medal values'!$B$1/2
+ COUNTIFS('Official Medal Table'!$F:$F,'Each Gender Events'!$A28,'Official Medal Table'!$B:$B,'Each Gender Events'!O$1,'Official Medal Table'!$D:$D,"Mixed")*'Medal values'!$B$2/2
+ COUNTIFS('Official Medal Table'!$G:$G,'Each Gender Events'!$A28,'Official Medal Table'!$B:$B,'Each Gender Events'!O$1,'Official Medal Table'!$D:$D,"Mixed")*'Medal values'!$B$3/2</f>
        <v>0</v>
      </c>
      <c r="P28">
        <f>COUNTIFS('Official Medal Table'!$E:$E,'Each Gender Events'!$A28,'Official Medal Table'!$B:$B,'Each Gender Events'!P$1,'Official Medal Table'!$D:$D,'Each Gender Events'!P$2)*'Medal values'!$B$1
+ COUNTIFS('Official Medal Table'!$F:$F,'Each Gender Events'!$A28,'Official Medal Table'!$B:$B,'Each Gender Events'!P$1,'Official Medal Table'!$D:$D,'Each Gender Events'!P$2)*'Medal values'!$B$2
+ COUNTIFS('Official Medal Table'!$G:$G,'Each Gender Events'!$A28,'Official Medal Table'!$B:$B,'Each Gender Events'!P$1,'Official Medal Table'!$D:$D,'Each Gender Events'!P$2)*'Medal values'!$B$3
+ COUNTIFS('Official Medal Table'!$E:$E,'Each Gender Events'!$A28,'Official Medal Table'!$B:$B,'Each Gender Events'!P$1,'Official Medal Table'!$D:$D,"Mixed")*'Medal values'!$B$1/2
+ COUNTIFS('Official Medal Table'!$F:$F,'Each Gender Events'!$A28,'Official Medal Table'!$B:$B,'Each Gender Events'!P$1,'Official Medal Table'!$D:$D,"Mixed")*'Medal values'!$B$2/2
+ COUNTIFS('Official Medal Table'!$G:$G,'Each Gender Events'!$A28,'Official Medal Table'!$B:$B,'Each Gender Events'!P$1,'Official Medal Table'!$D:$D,"Mixed")*'Medal values'!$B$3/2</f>
        <v>0</v>
      </c>
      <c r="Q28">
        <f>COUNTIFS('Official Medal Table'!$E:$E,'Each Gender Events'!$A28,'Official Medal Table'!$B:$B,'Each Gender Events'!Q$1,'Official Medal Table'!$D:$D,'Each Gender Events'!Q$2)*'Medal values'!$B$1
+ COUNTIFS('Official Medal Table'!$F:$F,'Each Gender Events'!$A28,'Official Medal Table'!$B:$B,'Each Gender Events'!Q$1,'Official Medal Table'!$D:$D,'Each Gender Events'!Q$2)*'Medal values'!$B$2
+ COUNTIFS('Official Medal Table'!$G:$G,'Each Gender Events'!$A28,'Official Medal Table'!$B:$B,'Each Gender Events'!Q$1,'Official Medal Table'!$D:$D,'Each Gender Events'!Q$2)*'Medal values'!$B$3
+ COUNTIFS('Official Medal Table'!$E:$E,'Each Gender Events'!$A28,'Official Medal Table'!$B:$B,'Each Gender Events'!Q$1,'Official Medal Table'!$D:$D,"Mixed")*'Medal values'!$B$1/2
+ COUNTIFS('Official Medal Table'!$F:$F,'Each Gender Events'!$A28,'Official Medal Table'!$B:$B,'Each Gender Events'!Q$1,'Official Medal Table'!$D:$D,"Mixed")*'Medal values'!$B$2/2
+ COUNTIFS('Official Medal Table'!$G:$G,'Each Gender Events'!$A28,'Official Medal Table'!$B:$B,'Each Gender Events'!Q$1,'Official Medal Table'!$D:$D,"Mixed")*'Medal values'!$B$3/2</f>
        <v>0</v>
      </c>
      <c r="R28">
        <f>COUNTIFS('Official Medal Table'!$E:$E,'Each Gender Events'!$A28,'Official Medal Table'!$B:$B,'Each Gender Events'!R$1,'Official Medal Table'!$D:$D,'Each Gender Events'!R$2)*'Medal values'!$B$1
+ COUNTIFS('Official Medal Table'!$F:$F,'Each Gender Events'!$A28,'Official Medal Table'!$B:$B,'Each Gender Events'!R$1,'Official Medal Table'!$D:$D,'Each Gender Events'!R$2)*'Medal values'!$B$2
+ COUNTIFS('Official Medal Table'!$G:$G,'Each Gender Events'!$A28,'Official Medal Table'!$B:$B,'Each Gender Events'!R$1,'Official Medal Table'!$D:$D,'Each Gender Events'!R$2)*'Medal values'!$B$3
+ COUNTIFS('Official Medal Table'!$E:$E,'Each Gender Events'!$A28,'Official Medal Table'!$B:$B,'Each Gender Events'!R$1,'Official Medal Table'!$D:$D,"Mixed")*'Medal values'!$B$1/2
+ COUNTIFS('Official Medal Table'!$F:$F,'Each Gender Events'!$A28,'Official Medal Table'!$B:$B,'Each Gender Events'!R$1,'Official Medal Table'!$D:$D,"Mixed")*'Medal values'!$B$2/2
+ COUNTIFS('Official Medal Table'!$G:$G,'Each Gender Events'!$A28,'Official Medal Table'!$B:$B,'Each Gender Events'!R$1,'Official Medal Table'!$D:$D,"Mixed")*'Medal values'!$B$3/2</f>
        <v>5.0009999999999994</v>
      </c>
      <c r="S28">
        <f>COUNTIFS('Official Medal Table'!$E:$E,'Each Gender Events'!$A28,'Official Medal Table'!$B:$B,'Each Gender Events'!S$1,'Official Medal Table'!$D:$D,'Each Gender Events'!S$2)*'Medal values'!$B$1
+ COUNTIFS('Official Medal Table'!$F:$F,'Each Gender Events'!$A28,'Official Medal Table'!$B:$B,'Each Gender Events'!S$1,'Official Medal Table'!$D:$D,'Each Gender Events'!S$2)*'Medal values'!$B$2
+ COUNTIFS('Official Medal Table'!$G:$G,'Each Gender Events'!$A28,'Official Medal Table'!$B:$B,'Each Gender Events'!S$1,'Official Medal Table'!$D:$D,'Each Gender Events'!S$2)*'Medal values'!$B$3
+ COUNTIFS('Official Medal Table'!$E:$E,'Each Gender Events'!$A28,'Official Medal Table'!$B:$B,'Each Gender Events'!S$1,'Official Medal Table'!$D:$D,"Mixed")*'Medal values'!$B$1/2
+ COUNTIFS('Official Medal Table'!$F:$F,'Each Gender Events'!$A28,'Official Medal Table'!$B:$B,'Each Gender Events'!S$1,'Official Medal Table'!$D:$D,"Mixed")*'Medal values'!$B$2/2
+ COUNTIFS('Official Medal Table'!$G:$G,'Each Gender Events'!$A28,'Official Medal Table'!$B:$B,'Each Gender Events'!S$1,'Official Medal Table'!$D:$D,"Mixed")*'Medal values'!$B$3/2</f>
        <v>0</v>
      </c>
      <c r="T28">
        <f>COUNTIFS('Official Medal Table'!$E:$E,'Each Gender Events'!$A28,'Official Medal Table'!$B:$B,'Each Gender Events'!T$1,'Official Medal Table'!$D:$D,'Each Gender Events'!T$2)*'Medal values'!$B$1
+ COUNTIFS('Official Medal Table'!$F:$F,'Each Gender Events'!$A28,'Official Medal Table'!$B:$B,'Each Gender Events'!T$1,'Official Medal Table'!$D:$D,'Each Gender Events'!T$2)*'Medal values'!$B$2
+ COUNTIFS('Official Medal Table'!$G:$G,'Each Gender Events'!$A28,'Official Medal Table'!$B:$B,'Each Gender Events'!T$1,'Official Medal Table'!$D:$D,'Each Gender Events'!T$2)*'Medal values'!$B$3
+ COUNTIFS('Official Medal Table'!$E:$E,'Each Gender Events'!$A28,'Official Medal Table'!$B:$B,'Each Gender Events'!T$1,'Official Medal Table'!$D:$D,"Mixed")*'Medal values'!$B$1/2
+ COUNTIFS('Official Medal Table'!$F:$F,'Each Gender Events'!$A28,'Official Medal Table'!$B:$B,'Each Gender Events'!T$1,'Official Medal Table'!$D:$D,"Mixed")*'Medal values'!$B$2/2
+ COUNTIFS('Official Medal Table'!$G:$G,'Each Gender Events'!$A28,'Official Medal Table'!$B:$B,'Each Gender Events'!T$1,'Official Medal Table'!$D:$D,"Mixed")*'Medal values'!$B$3/2</f>
        <v>3.0009999999999999</v>
      </c>
      <c r="U28">
        <f>COUNTIFS('Official Medal Table'!$E:$E,'Each Gender Events'!$A28,'Official Medal Table'!$B:$B,'Each Gender Events'!U$1,'Official Medal Table'!$D:$D,'Each Gender Events'!U$2)*'Medal values'!$B$1
+ COUNTIFS('Official Medal Table'!$F:$F,'Each Gender Events'!$A28,'Official Medal Table'!$B:$B,'Each Gender Events'!U$1,'Official Medal Table'!$D:$D,'Each Gender Events'!U$2)*'Medal values'!$B$2
+ COUNTIFS('Official Medal Table'!$G:$G,'Each Gender Events'!$A28,'Official Medal Table'!$B:$B,'Each Gender Events'!U$1,'Official Medal Table'!$D:$D,'Each Gender Events'!U$2)*'Medal values'!$B$3
+ COUNTIFS('Official Medal Table'!$E:$E,'Each Gender Events'!$A28,'Official Medal Table'!$B:$B,'Each Gender Events'!U$1,'Official Medal Table'!$D:$D,"Mixed")*'Medal values'!$B$1/2
+ COUNTIFS('Official Medal Table'!$F:$F,'Each Gender Events'!$A28,'Official Medal Table'!$B:$B,'Each Gender Events'!U$1,'Official Medal Table'!$D:$D,"Mixed")*'Medal values'!$B$2/2
+ COUNTIFS('Official Medal Table'!$G:$G,'Each Gender Events'!$A28,'Official Medal Table'!$B:$B,'Each Gender Events'!U$1,'Official Medal Table'!$D:$D,"Mixed")*'Medal values'!$B$3/2</f>
        <v>0</v>
      </c>
      <c r="V28">
        <f>COUNTIFS('Official Medal Table'!$E:$E,'Each Gender Events'!$A28,'Official Medal Table'!$B:$B,'Each Gender Events'!V$1,'Official Medal Table'!$D:$D,'Each Gender Events'!V$2)*'Medal values'!$B$1
+ COUNTIFS('Official Medal Table'!$F:$F,'Each Gender Events'!$A28,'Official Medal Table'!$B:$B,'Each Gender Events'!V$1,'Official Medal Table'!$D:$D,'Each Gender Events'!V$2)*'Medal values'!$B$2
+ COUNTIFS('Official Medal Table'!$G:$G,'Each Gender Events'!$A28,'Official Medal Table'!$B:$B,'Each Gender Events'!V$1,'Official Medal Table'!$D:$D,'Each Gender Events'!V$2)*'Medal values'!$B$3
+ COUNTIFS('Official Medal Table'!$E:$E,'Each Gender Events'!$A28,'Official Medal Table'!$B:$B,'Each Gender Events'!V$1,'Official Medal Table'!$D:$D,"Mixed")*'Medal values'!$B$1/2
+ COUNTIFS('Official Medal Table'!$F:$F,'Each Gender Events'!$A28,'Official Medal Table'!$B:$B,'Each Gender Events'!V$1,'Official Medal Table'!$D:$D,"Mixed")*'Medal values'!$B$2/2
+ COUNTIFS('Official Medal Table'!$G:$G,'Each Gender Events'!$A28,'Official Medal Table'!$B:$B,'Each Gender Events'!V$1,'Official Medal Table'!$D:$D,"Mixed")*'Medal values'!$B$3/2</f>
        <v>0</v>
      </c>
      <c r="W28">
        <f>COUNTIFS('Official Medal Table'!$E:$E,'Each Gender Events'!$A28,'Official Medal Table'!$B:$B,'Each Gender Events'!W$1,'Official Medal Table'!$D:$D,'Each Gender Events'!W$2)*'Medal values'!$B$1
+ COUNTIFS('Official Medal Table'!$F:$F,'Each Gender Events'!$A28,'Official Medal Table'!$B:$B,'Each Gender Events'!W$1,'Official Medal Table'!$D:$D,'Each Gender Events'!W$2)*'Medal values'!$B$2
+ COUNTIFS('Official Medal Table'!$G:$G,'Each Gender Events'!$A28,'Official Medal Table'!$B:$B,'Each Gender Events'!W$1,'Official Medal Table'!$D:$D,'Each Gender Events'!W$2)*'Medal values'!$B$3
+ COUNTIFS('Official Medal Table'!$E:$E,'Each Gender Events'!$A28,'Official Medal Table'!$B:$B,'Each Gender Events'!W$1,'Official Medal Table'!$D:$D,"Mixed")*'Medal values'!$B$1/2
+ COUNTIFS('Official Medal Table'!$F:$F,'Each Gender Events'!$A28,'Official Medal Table'!$B:$B,'Each Gender Events'!W$1,'Official Medal Table'!$D:$D,"Mixed")*'Medal values'!$B$2/2
+ COUNTIFS('Official Medal Table'!$G:$G,'Each Gender Events'!$A28,'Official Medal Table'!$B:$B,'Each Gender Events'!W$1,'Official Medal Table'!$D:$D,"Mixed")*'Medal values'!$B$3/2</f>
        <v>0</v>
      </c>
      <c r="X28">
        <f>COUNTIFS('Official Medal Table'!$E:$E,'Each Gender Events'!$A28,'Official Medal Table'!$B:$B,'Each Gender Events'!X$1,'Official Medal Table'!$D:$D,'Each Gender Events'!X$2)*'Medal values'!$B$1
+ COUNTIFS('Official Medal Table'!$F:$F,'Each Gender Events'!$A28,'Official Medal Table'!$B:$B,'Each Gender Events'!X$1,'Official Medal Table'!$D:$D,'Each Gender Events'!X$2)*'Medal values'!$B$2
+ COUNTIFS('Official Medal Table'!$G:$G,'Each Gender Events'!$A28,'Official Medal Table'!$B:$B,'Each Gender Events'!X$1,'Official Medal Table'!$D:$D,'Each Gender Events'!X$2)*'Medal values'!$B$3
+ COUNTIFS('Official Medal Table'!$E:$E,'Each Gender Events'!$A28,'Official Medal Table'!$B:$B,'Each Gender Events'!X$1,'Official Medal Table'!$D:$D,"Mixed")*'Medal values'!$B$1/2
+ COUNTIFS('Official Medal Table'!$F:$F,'Each Gender Events'!$A28,'Official Medal Table'!$B:$B,'Each Gender Events'!X$1,'Official Medal Table'!$D:$D,"Mixed")*'Medal values'!$B$2/2
+ COUNTIFS('Official Medal Table'!$G:$G,'Each Gender Events'!$A28,'Official Medal Table'!$B:$B,'Each Gender Events'!X$1,'Official Medal Table'!$D:$D,"Mixed")*'Medal values'!$B$3/2</f>
        <v>0</v>
      </c>
      <c r="Y28">
        <f>COUNTIFS('Official Medal Table'!$E:$E,'Each Gender Events'!$A28,'Official Medal Table'!$B:$B,'Each Gender Events'!Y$1,'Official Medal Table'!$D:$D,'Each Gender Events'!Y$2)*'Medal values'!$B$1
+ COUNTIFS('Official Medal Table'!$F:$F,'Each Gender Events'!$A28,'Official Medal Table'!$B:$B,'Each Gender Events'!Y$1,'Official Medal Table'!$D:$D,'Each Gender Events'!Y$2)*'Medal values'!$B$2
+ COUNTIFS('Official Medal Table'!$G:$G,'Each Gender Events'!$A28,'Official Medal Table'!$B:$B,'Each Gender Events'!Y$1,'Official Medal Table'!$D:$D,'Each Gender Events'!Y$2)*'Medal values'!$B$3
+ COUNTIFS('Official Medal Table'!$E:$E,'Each Gender Events'!$A28,'Official Medal Table'!$B:$B,'Each Gender Events'!Y$1,'Official Medal Table'!$D:$D,"Mixed")*'Medal values'!$B$1/2
+ COUNTIFS('Official Medal Table'!$F:$F,'Each Gender Events'!$A28,'Official Medal Table'!$B:$B,'Each Gender Events'!Y$1,'Official Medal Table'!$D:$D,"Mixed")*'Medal values'!$B$2/2
+ COUNTIFS('Official Medal Table'!$G:$G,'Each Gender Events'!$A28,'Official Medal Table'!$B:$B,'Each Gender Events'!Y$1,'Official Medal Table'!$D:$D,"Mixed")*'Medal values'!$B$3/2</f>
        <v>0</v>
      </c>
      <c r="Z28">
        <f>COUNTIFS('Official Medal Table'!$E:$E,'Each Gender Events'!$A28,'Official Medal Table'!$B:$B,'Each Gender Events'!Z$1,'Official Medal Table'!$D:$D,'Each Gender Events'!Z$2)*'Medal values'!$B$1
+ COUNTIFS('Official Medal Table'!$F:$F,'Each Gender Events'!$A28,'Official Medal Table'!$B:$B,'Each Gender Events'!Z$1,'Official Medal Table'!$D:$D,'Each Gender Events'!Z$2)*'Medal values'!$B$2
+ COUNTIFS('Official Medal Table'!$G:$G,'Each Gender Events'!$A28,'Official Medal Table'!$B:$B,'Each Gender Events'!Z$1,'Official Medal Table'!$D:$D,'Each Gender Events'!Z$2)*'Medal values'!$B$3
+ COUNTIFS('Official Medal Table'!$E:$E,'Each Gender Events'!$A28,'Official Medal Table'!$B:$B,'Each Gender Events'!Z$1,'Official Medal Table'!$D:$D,"Mixed")*'Medal values'!$B$1/2
+ COUNTIFS('Official Medal Table'!$F:$F,'Each Gender Events'!$A28,'Official Medal Table'!$B:$B,'Each Gender Events'!Z$1,'Official Medal Table'!$D:$D,"Mixed")*'Medal values'!$B$2/2
+ COUNTIFS('Official Medal Table'!$G:$G,'Each Gender Events'!$A28,'Official Medal Table'!$B:$B,'Each Gender Events'!Z$1,'Official Medal Table'!$D:$D,"Mixed")*'Medal values'!$B$3/2</f>
        <v>0</v>
      </c>
      <c r="AA28">
        <f>COUNTIFS('Official Medal Table'!$E:$E,'Each Gender Events'!$A28,'Official Medal Table'!$B:$B,'Each Gender Events'!AA$1,'Official Medal Table'!$D:$D,'Each Gender Events'!AA$2)*'Medal values'!$B$1
+ COUNTIFS('Official Medal Table'!$F:$F,'Each Gender Events'!$A28,'Official Medal Table'!$B:$B,'Each Gender Events'!AA$1,'Official Medal Table'!$D:$D,'Each Gender Events'!AA$2)*'Medal values'!$B$2
+ COUNTIFS('Official Medal Table'!$G:$G,'Each Gender Events'!$A28,'Official Medal Table'!$B:$B,'Each Gender Events'!AA$1,'Official Medal Table'!$D:$D,'Each Gender Events'!AA$2)*'Medal values'!$B$3
+ COUNTIFS('Official Medal Table'!$E:$E,'Each Gender Events'!$A28,'Official Medal Table'!$B:$B,'Each Gender Events'!AA$1,'Official Medal Table'!$D:$D,"Mixed")*'Medal values'!$B$1/2
+ COUNTIFS('Official Medal Table'!$F:$F,'Each Gender Events'!$A28,'Official Medal Table'!$B:$B,'Each Gender Events'!AA$1,'Official Medal Table'!$D:$D,"Mixed")*'Medal values'!$B$2/2
+ COUNTIFS('Official Medal Table'!$G:$G,'Each Gender Events'!$A28,'Official Medal Table'!$B:$B,'Each Gender Events'!AA$1,'Official Medal Table'!$D:$D,"Mixed")*'Medal values'!$B$3/2</f>
        <v>0</v>
      </c>
      <c r="AB28">
        <f>COUNTIFS('Official Medal Table'!$E:$E,'Each Gender Events'!$A28,'Official Medal Table'!$B:$B,'Each Gender Events'!AB$1,'Official Medal Table'!$D:$D,'Each Gender Events'!AB$2)*'Medal values'!$B$1
+ COUNTIFS('Official Medal Table'!$F:$F,'Each Gender Events'!$A28,'Official Medal Table'!$B:$B,'Each Gender Events'!AB$1,'Official Medal Table'!$D:$D,'Each Gender Events'!AB$2)*'Medal values'!$B$2
+ COUNTIFS('Official Medal Table'!$G:$G,'Each Gender Events'!$A28,'Official Medal Table'!$B:$B,'Each Gender Events'!AB$1,'Official Medal Table'!$D:$D,'Each Gender Events'!AB$2)*'Medal values'!$B$3
+ COUNTIFS('Official Medal Table'!$E:$E,'Each Gender Events'!$A28,'Official Medal Table'!$B:$B,'Each Gender Events'!AB$1,'Official Medal Table'!$D:$D,"Mixed")*'Medal values'!$B$1/2
+ COUNTIFS('Official Medal Table'!$F:$F,'Each Gender Events'!$A28,'Official Medal Table'!$B:$B,'Each Gender Events'!AB$1,'Official Medal Table'!$D:$D,"Mixed")*'Medal values'!$B$2/2
+ COUNTIFS('Official Medal Table'!$G:$G,'Each Gender Events'!$A28,'Official Medal Table'!$B:$B,'Each Gender Events'!AB$1,'Official Medal Table'!$D:$D,"Mixed")*'Medal values'!$B$3/2</f>
        <v>0</v>
      </c>
      <c r="AC28">
        <f>COUNTIFS('Official Medal Table'!$E:$E,'Each Gender Events'!$A28,'Official Medal Table'!$B:$B,'Each Gender Events'!AC$1,'Official Medal Table'!$D:$D,'Each Gender Events'!AC$2)*'Medal values'!$B$1
+ COUNTIFS('Official Medal Table'!$F:$F,'Each Gender Events'!$A28,'Official Medal Table'!$B:$B,'Each Gender Events'!AC$1,'Official Medal Table'!$D:$D,'Each Gender Events'!AC$2)*'Medal values'!$B$2
+ COUNTIFS('Official Medal Table'!$G:$G,'Each Gender Events'!$A28,'Official Medal Table'!$B:$B,'Each Gender Events'!AC$1,'Official Medal Table'!$D:$D,'Each Gender Events'!AC$2)*'Medal values'!$B$3
+ COUNTIFS('Official Medal Table'!$E:$E,'Each Gender Events'!$A28,'Official Medal Table'!$B:$B,'Each Gender Events'!AC$1,'Official Medal Table'!$D:$D,"Mixed")*'Medal values'!$B$1/2
+ COUNTIFS('Official Medal Table'!$F:$F,'Each Gender Events'!$A28,'Official Medal Table'!$B:$B,'Each Gender Events'!AC$1,'Official Medal Table'!$D:$D,"Mixed")*'Medal values'!$B$2/2
+ COUNTIFS('Official Medal Table'!$G:$G,'Each Gender Events'!$A28,'Official Medal Table'!$B:$B,'Each Gender Events'!AC$1,'Official Medal Table'!$D:$D,"Mixed")*'Medal values'!$B$3/2</f>
        <v>0</v>
      </c>
      <c r="AD28">
        <f>COUNTIFS('Official Medal Table'!$E:$E,'Each Gender Events'!$A28,'Official Medal Table'!$B:$B,'Each Gender Events'!AD$1,'Official Medal Table'!$D:$D,'Each Gender Events'!AD$2)*'Medal values'!$B$1
+ COUNTIFS('Official Medal Table'!$F:$F,'Each Gender Events'!$A28,'Official Medal Table'!$B:$B,'Each Gender Events'!AD$1,'Official Medal Table'!$D:$D,'Each Gender Events'!AD$2)*'Medal values'!$B$2
+ COUNTIFS('Official Medal Table'!$G:$G,'Each Gender Events'!$A28,'Official Medal Table'!$B:$B,'Each Gender Events'!AD$1,'Official Medal Table'!$D:$D,'Each Gender Events'!AD$2)*'Medal values'!$B$3
+ COUNTIFS('Official Medal Table'!$E:$E,'Each Gender Events'!$A28,'Official Medal Table'!$B:$B,'Each Gender Events'!AD$1,'Official Medal Table'!$D:$D,"Mixed")*'Medal values'!$B$1/2
+ COUNTIFS('Official Medal Table'!$F:$F,'Each Gender Events'!$A28,'Official Medal Table'!$B:$B,'Each Gender Events'!AD$1,'Official Medal Table'!$D:$D,"Mixed")*'Medal values'!$B$2/2
+ COUNTIFS('Official Medal Table'!$G:$G,'Each Gender Events'!$A28,'Official Medal Table'!$B:$B,'Each Gender Events'!AD$1,'Official Medal Table'!$D:$D,"Mixed")*'Medal values'!$B$3/2</f>
        <v>0</v>
      </c>
      <c r="AE28">
        <f>COUNTIFS('Official Medal Table'!$E:$E,'Each Gender Events'!$A28,'Official Medal Table'!$B:$B,'Each Gender Events'!AE$1,'Official Medal Table'!$D:$D,'Each Gender Events'!AE$2)*'Medal values'!$B$1
+ COUNTIFS('Official Medal Table'!$F:$F,'Each Gender Events'!$A28,'Official Medal Table'!$B:$B,'Each Gender Events'!AE$1,'Official Medal Table'!$D:$D,'Each Gender Events'!AE$2)*'Medal values'!$B$2
+ COUNTIFS('Official Medal Table'!$G:$G,'Each Gender Events'!$A28,'Official Medal Table'!$B:$B,'Each Gender Events'!AE$1,'Official Medal Table'!$D:$D,'Each Gender Events'!AE$2)*'Medal values'!$B$3
+ COUNTIFS('Official Medal Table'!$E:$E,'Each Gender Events'!$A28,'Official Medal Table'!$B:$B,'Each Gender Events'!AE$1,'Official Medal Table'!$D:$D,"Mixed")*'Medal values'!$B$1/2
+ COUNTIFS('Official Medal Table'!$F:$F,'Each Gender Events'!$A28,'Official Medal Table'!$B:$B,'Each Gender Events'!AE$1,'Official Medal Table'!$D:$D,"Mixed")*'Medal values'!$B$2/2
+ COUNTIFS('Official Medal Table'!$G:$G,'Each Gender Events'!$A28,'Official Medal Table'!$B:$B,'Each Gender Events'!AE$1,'Official Medal Table'!$D:$D,"Mixed")*'Medal values'!$B$3/2</f>
        <v>0</v>
      </c>
      <c r="AF28">
        <f>COUNTIFS('Official Medal Table'!$E:$E,'Each Gender Events'!$A28,'Official Medal Table'!$B:$B,'Each Gender Events'!AF$1,'Official Medal Table'!$D:$D,'Each Gender Events'!AF$2)*'Medal values'!$B$1
+ COUNTIFS('Official Medal Table'!$F:$F,'Each Gender Events'!$A28,'Official Medal Table'!$B:$B,'Each Gender Events'!AF$1,'Official Medal Table'!$D:$D,'Each Gender Events'!AF$2)*'Medal values'!$B$2
+ COUNTIFS('Official Medal Table'!$G:$G,'Each Gender Events'!$A28,'Official Medal Table'!$B:$B,'Each Gender Events'!AF$1,'Official Medal Table'!$D:$D,'Each Gender Events'!AF$2)*'Medal values'!$B$3
+ COUNTIFS('Official Medal Table'!$E:$E,'Each Gender Events'!$A28,'Official Medal Table'!$B:$B,'Each Gender Events'!AF$1,'Official Medal Table'!$D:$D,"Mixed")*'Medal values'!$B$1/2
+ COUNTIFS('Official Medal Table'!$F:$F,'Each Gender Events'!$A28,'Official Medal Table'!$B:$B,'Each Gender Events'!AF$1,'Official Medal Table'!$D:$D,"Mixed")*'Medal values'!$B$2/2
+ COUNTIFS('Official Medal Table'!$G:$G,'Each Gender Events'!$A28,'Official Medal Table'!$B:$B,'Each Gender Events'!AF$1,'Official Medal Table'!$D:$D,"Mixed")*'Medal values'!$B$3/2</f>
        <v>0</v>
      </c>
      <c r="AG28">
        <f>COUNTIFS('Official Medal Table'!$E:$E,'Each Gender Events'!$A28,'Official Medal Table'!$B:$B,'Each Gender Events'!AG$1,'Official Medal Table'!$D:$D,'Each Gender Events'!AG$2)*'Medal values'!$B$1
+ COUNTIFS('Official Medal Table'!$F:$F,'Each Gender Events'!$A28,'Official Medal Table'!$B:$B,'Each Gender Events'!AG$1,'Official Medal Table'!$D:$D,'Each Gender Events'!AG$2)*'Medal values'!$B$2
+ COUNTIFS('Official Medal Table'!$G:$G,'Each Gender Events'!$A28,'Official Medal Table'!$B:$B,'Each Gender Events'!AG$1,'Official Medal Table'!$D:$D,'Each Gender Events'!AG$2)*'Medal values'!$B$3
+ COUNTIFS('Official Medal Table'!$E:$E,'Each Gender Events'!$A28,'Official Medal Table'!$B:$B,'Each Gender Events'!AG$1,'Official Medal Table'!$D:$D,"Mixed")*'Medal values'!$B$1/2
+ COUNTIFS('Official Medal Table'!$F:$F,'Each Gender Events'!$A28,'Official Medal Table'!$B:$B,'Each Gender Events'!AG$1,'Official Medal Table'!$D:$D,"Mixed")*'Medal values'!$B$2/2
+ COUNTIFS('Official Medal Table'!$G:$G,'Each Gender Events'!$A28,'Official Medal Table'!$B:$B,'Each Gender Events'!AG$1,'Official Medal Table'!$D:$D,"Mixed")*'Medal values'!$B$3/2</f>
        <v>0</v>
      </c>
      <c r="AH28">
        <f>COUNTIFS('Official Medal Table'!$E:$E,'Each Gender Events'!$A28,'Official Medal Table'!$B:$B,'Each Gender Events'!AH$1,'Official Medal Table'!$D:$D,'Each Gender Events'!AH$2)*'Medal values'!$B$1
+ COUNTIFS('Official Medal Table'!$F:$F,'Each Gender Events'!$A28,'Official Medal Table'!$B:$B,'Each Gender Events'!AH$1,'Official Medal Table'!$D:$D,'Each Gender Events'!AH$2)*'Medal values'!$B$2
+ COUNTIFS('Official Medal Table'!$G:$G,'Each Gender Events'!$A28,'Official Medal Table'!$B:$B,'Each Gender Events'!AH$1,'Official Medal Table'!$D:$D,'Each Gender Events'!AH$2)*'Medal values'!$B$3
+ COUNTIFS('Official Medal Table'!$E:$E,'Each Gender Events'!$A28,'Official Medal Table'!$B:$B,'Each Gender Events'!AH$1,'Official Medal Table'!$D:$D,"Mixed")*'Medal values'!$B$1/2
+ COUNTIFS('Official Medal Table'!$F:$F,'Each Gender Events'!$A28,'Official Medal Table'!$B:$B,'Each Gender Events'!AH$1,'Official Medal Table'!$D:$D,"Mixed")*'Medal values'!$B$2/2
+ COUNTIFS('Official Medal Table'!$G:$G,'Each Gender Events'!$A28,'Official Medal Table'!$B:$B,'Each Gender Events'!AH$1,'Official Medal Table'!$D:$D,"Mixed")*'Medal values'!$B$3/2</f>
        <v>0</v>
      </c>
      <c r="AI28">
        <f>COUNTIFS('Official Medal Table'!$E:$E,'Each Gender Events'!$A28,'Official Medal Table'!$B:$B,'Each Gender Events'!AI$1,'Official Medal Table'!$D:$D,'Each Gender Events'!AI$2)*'Medal values'!$B$1
+ COUNTIFS('Official Medal Table'!$F:$F,'Each Gender Events'!$A28,'Official Medal Table'!$B:$B,'Each Gender Events'!AI$1,'Official Medal Table'!$D:$D,'Each Gender Events'!AI$2)*'Medal values'!$B$2
+ COUNTIFS('Official Medal Table'!$G:$G,'Each Gender Events'!$A28,'Official Medal Table'!$B:$B,'Each Gender Events'!AI$1,'Official Medal Table'!$D:$D,'Each Gender Events'!AI$2)*'Medal values'!$B$3
+ COUNTIFS('Official Medal Table'!$E:$E,'Each Gender Events'!$A28,'Official Medal Table'!$B:$B,'Each Gender Events'!AI$1,'Official Medal Table'!$D:$D,"Mixed")*'Medal values'!$B$1/2
+ COUNTIFS('Official Medal Table'!$F:$F,'Each Gender Events'!$A28,'Official Medal Table'!$B:$B,'Each Gender Events'!AI$1,'Official Medal Table'!$D:$D,"Mixed")*'Medal values'!$B$2/2
+ COUNTIFS('Official Medal Table'!$G:$G,'Each Gender Events'!$A28,'Official Medal Table'!$B:$B,'Each Gender Events'!AI$1,'Official Medal Table'!$D:$D,"Mixed")*'Medal values'!$B$3/2</f>
        <v>0</v>
      </c>
      <c r="AJ28">
        <f>COUNTIFS('Official Medal Table'!$E:$E,'Each Gender Events'!$A28,'Official Medal Table'!$B:$B,'Each Gender Events'!AJ$1,'Official Medal Table'!$D:$D,'Each Gender Events'!AJ$2)*'Medal values'!$B$1
+ COUNTIFS('Official Medal Table'!$F:$F,'Each Gender Events'!$A28,'Official Medal Table'!$B:$B,'Each Gender Events'!AJ$1,'Official Medal Table'!$D:$D,'Each Gender Events'!AJ$2)*'Medal values'!$B$2
+ COUNTIFS('Official Medal Table'!$G:$G,'Each Gender Events'!$A28,'Official Medal Table'!$B:$B,'Each Gender Events'!AJ$1,'Official Medal Table'!$D:$D,'Each Gender Events'!AJ$2)*'Medal values'!$B$3
+ COUNTIFS('Official Medal Table'!$E:$E,'Each Gender Events'!$A28,'Official Medal Table'!$B:$B,'Each Gender Events'!AJ$1,'Official Medal Table'!$D:$D,"Mixed")*'Medal values'!$B$1/2
+ COUNTIFS('Official Medal Table'!$F:$F,'Each Gender Events'!$A28,'Official Medal Table'!$B:$B,'Each Gender Events'!AJ$1,'Official Medal Table'!$D:$D,"Mixed")*'Medal values'!$B$2/2
+ COUNTIFS('Official Medal Table'!$G:$G,'Each Gender Events'!$A28,'Official Medal Table'!$B:$B,'Each Gender Events'!AJ$1,'Official Medal Table'!$D:$D,"Mixed")*'Medal values'!$B$3/2</f>
        <v>0</v>
      </c>
      <c r="AK28">
        <f>COUNTIFS('Official Medal Table'!$E:$E,'Each Gender Events'!$A28,'Official Medal Table'!$B:$B,'Each Gender Events'!AK$1,'Official Medal Table'!$D:$D,'Each Gender Events'!AK$2)*'Medal values'!$B$1
+ COUNTIFS('Official Medal Table'!$F:$F,'Each Gender Events'!$A28,'Official Medal Table'!$B:$B,'Each Gender Events'!AK$1,'Official Medal Table'!$D:$D,'Each Gender Events'!AK$2)*'Medal values'!$B$2
+ COUNTIFS('Official Medal Table'!$G:$G,'Each Gender Events'!$A28,'Official Medal Table'!$B:$B,'Each Gender Events'!AK$1,'Official Medal Table'!$D:$D,'Each Gender Events'!AK$2)*'Medal values'!$B$3
+ COUNTIFS('Official Medal Table'!$E:$E,'Each Gender Events'!$A28,'Official Medal Table'!$B:$B,'Each Gender Events'!AK$1,'Official Medal Table'!$D:$D,"Mixed")*'Medal values'!$B$1/2
+ COUNTIFS('Official Medal Table'!$F:$F,'Each Gender Events'!$A28,'Official Medal Table'!$B:$B,'Each Gender Events'!AK$1,'Official Medal Table'!$D:$D,"Mixed")*'Medal values'!$B$2/2
+ COUNTIFS('Official Medal Table'!$G:$G,'Each Gender Events'!$A28,'Official Medal Table'!$B:$B,'Each Gender Events'!AK$1,'Official Medal Table'!$D:$D,"Mixed")*'Medal values'!$B$3/2</f>
        <v>0</v>
      </c>
      <c r="AL28">
        <f>COUNTIFS('Official Medal Table'!$E:$E,'Each Gender Events'!$A28,'Official Medal Table'!$B:$B,'Each Gender Events'!AL$1,'Official Medal Table'!$D:$D,'Each Gender Events'!AL$2)*'Medal values'!$B$1
+ COUNTIFS('Official Medal Table'!$F:$F,'Each Gender Events'!$A28,'Official Medal Table'!$B:$B,'Each Gender Events'!AL$1,'Official Medal Table'!$D:$D,'Each Gender Events'!AL$2)*'Medal values'!$B$2
+ COUNTIFS('Official Medal Table'!$G:$G,'Each Gender Events'!$A28,'Official Medal Table'!$B:$B,'Each Gender Events'!AL$1,'Official Medal Table'!$D:$D,'Each Gender Events'!AL$2)*'Medal values'!$B$3
+ COUNTIFS('Official Medal Table'!$E:$E,'Each Gender Events'!$A28,'Official Medal Table'!$B:$B,'Each Gender Events'!AL$1,'Official Medal Table'!$D:$D,"Mixed")*'Medal values'!$B$1/2
+ COUNTIFS('Official Medal Table'!$F:$F,'Each Gender Events'!$A28,'Official Medal Table'!$B:$B,'Each Gender Events'!AL$1,'Official Medal Table'!$D:$D,"Mixed")*'Medal values'!$B$2/2
+ COUNTIFS('Official Medal Table'!$G:$G,'Each Gender Events'!$A28,'Official Medal Table'!$B:$B,'Each Gender Events'!AL$1,'Official Medal Table'!$D:$D,"Mixed")*'Medal values'!$B$3/2</f>
        <v>0</v>
      </c>
      <c r="AM28">
        <f>COUNTIFS('Official Medal Table'!$E:$E,'Each Gender Events'!$A28,'Official Medal Table'!$B:$B,'Each Gender Events'!AM$1,'Official Medal Table'!$D:$D,'Each Gender Events'!AM$2)*'Medal values'!$B$1
+ COUNTIFS('Official Medal Table'!$F:$F,'Each Gender Events'!$A28,'Official Medal Table'!$B:$B,'Each Gender Events'!AM$1,'Official Medal Table'!$D:$D,'Each Gender Events'!AM$2)*'Medal values'!$B$2
+ COUNTIFS('Official Medal Table'!$G:$G,'Each Gender Events'!$A28,'Official Medal Table'!$B:$B,'Each Gender Events'!AM$1,'Official Medal Table'!$D:$D,'Each Gender Events'!AM$2)*'Medal values'!$B$3
+ COUNTIFS('Official Medal Table'!$E:$E,'Each Gender Events'!$A28,'Official Medal Table'!$B:$B,'Each Gender Events'!AM$1,'Official Medal Table'!$D:$D,"Mixed")*'Medal values'!$B$1/2
+ COUNTIFS('Official Medal Table'!$F:$F,'Each Gender Events'!$A28,'Official Medal Table'!$B:$B,'Each Gender Events'!AM$1,'Official Medal Table'!$D:$D,"Mixed")*'Medal values'!$B$2/2
+ COUNTIFS('Official Medal Table'!$G:$G,'Each Gender Events'!$A28,'Official Medal Table'!$B:$B,'Each Gender Events'!AM$1,'Official Medal Table'!$D:$D,"Mixed")*'Medal values'!$B$3/2</f>
        <v>6.0019999999999998</v>
      </c>
    </row>
    <row r="29" spans="1:39" x14ac:dyDescent="0.3">
      <c r="A29" t="str">
        <f>Countries!A27</f>
        <v>UKR</v>
      </c>
      <c r="B29">
        <f>COUNTIFS('Official Medal Table'!$E:$E,'Each Gender Events'!$A29,'Official Medal Table'!$B:$B,'Each Gender Events'!B$1,'Official Medal Table'!$D:$D,'Each Gender Events'!B$2)*'Medal values'!$B$1
+ COUNTIFS('Official Medal Table'!$F:$F,'Each Gender Events'!$A29,'Official Medal Table'!$B:$B,'Each Gender Events'!B$1,'Official Medal Table'!$D:$D,'Each Gender Events'!B$2)*'Medal values'!$B$2
+ COUNTIFS('Official Medal Table'!$G:$G,'Each Gender Events'!$A29,'Official Medal Table'!$B:$B,'Each Gender Events'!B$1,'Official Medal Table'!$D:$D,'Each Gender Events'!B$2)*'Medal values'!$B$3
+ COUNTIFS('Official Medal Table'!$E:$E,'Each Gender Events'!$A29,'Official Medal Table'!$B:$B,'Each Gender Events'!B$1,'Official Medal Table'!$D:$D,"Mixed")*'Medal values'!$B$1/2
+ COUNTIFS('Official Medal Table'!$F:$F,'Each Gender Events'!$A29,'Official Medal Table'!$B:$B,'Each Gender Events'!B$1,'Official Medal Table'!$D:$D,"Mixed")*'Medal values'!$B$2/2
+ COUNTIFS('Official Medal Table'!$G:$G,'Each Gender Events'!$A29,'Official Medal Table'!$B:$B,'Each Gender Events'!B$1,'Official Medal Table'!$D:$D,"Mixed")*'Medal values'!$B$3/2</f>
        <v>0</v>
      </c>
      <c r="C29">
        <f>COUNTIFS('Official Medal Table'!$E:$E,'Each Gender Events'!$A29,'Official Medal Table'!$B:$B,'Each Gender Events'!C$1,'Official Medal Table'!$D:$D,'Each Gender Events'!C$2)*'Medal values'!$B$1
+ COUNTIFS('Official Medal Table'!$F:$F,'Each Gender Events'!$A29,'Official Medal Table'!$B:$B,'Each Gender Events'!C$1,'Official Medal Table'!$D:$D,'Each Gender Events'!C$2)*'Medal values'!$B$2
+ COUNTIFS('Official Medal Table'!$G:$G,'Each Gender Events'!$A29,'Official Medal Table'!$B:$B,'Each Gender Events'!C$1,'Official Medal Table'!$D:$D,'Each Gender Events'!C$2)*'Medal values'!$B$3
+ COUNTIFS('Official Medal Table'!$E:$E,'Each Gender Events'!$A29,'Official Medal Table'!$B:$B,'Each Gender Events'!C$1,'Official Medal Table'!$D:$D,"Mixed")*'Medal values'!$B$1/2
+ COUNTIFS('Official Medal Table'!$F:$F,'Each Gender Events'!$A29,'Official Medal Table'!$B:$B,'Each Gender Events'!C$1,'Official Medal Table'!$D:$D,"Mixed")*'Medal values'!$B$2/2
+ COUNTIFS('Official Medal Table'!$G:$G,'Each Gender Events'!$A29,'Official Medal Table'!$B:$B,'Each Gender Events'!C$1,'Official Medal Table'!$D:$D,"Mixed")*'Medal values'!$B$3/2</f>
        <v>0</v>
      </c>
      <c r="D29">
        <f>COUNTIFS('Official Medal Table'!$E:$E,'Each Gender Events'!$A29,'Official Medal Table'!$B:$B,'Each Gender Events'!D$1,'Official Medal Table'!$D:$D,'Each Gender Events'!D$2)*'Medal values'!$B$1
+ COUNTIFS('Official Medal Table'!$F:$F,'Each Gender Events'!$A29,'Official Medal Table'!$B:$B,'Each Gender Events'!D$1,'Official Medal Table'!$D:$D,'Each Gender Events'!D$2)*'Medal values'!$B$2
+ COUNTIFS('Official Medal Table'!$G:$G,'Each Gender Events'!$A29,'Official Medal Table'!$B:$B,'Each Gender Events'!D$1,'Official Medal Table'!$D:$D,'Each Gender Events'!D$2)*'Medal values'!$B$3
+ COUNTIFS('Official Medal Table'!$E:$E,'Each Gender Events'!$A29,'Official Medal Table'!$B:$B,'Each Gender Events'!D$1,'Official Medal Table'!$D:$D,"Mixed")*'Medal values'!$B$1/2
+ COUNTIFS('Official Medal Table'!$F:$F,'Each Gender Events'!$A29,'Official Medal Table'!$B:$B,'Each Gender Events'!D$1,'Official Medal Table'!$D:$D,"Mixed")*'Medal values'!$B$2/2
+ COUNTIFS('Official Medal Table'!$G:$G,'Each Gender Events'!$A29,'Official Medal Table'!$B:$B,'Each Gender Events'!D$1,'Official Medal Table'!$D:$D,"Mixed")*'Medal values'!$B$3/2</f>
        <v>0</v>
      </c>
      <c r="E29">
        <f>COUNTIFS('Official Medal Table'!$E:$E,'Each Gender Events'!$A29,'Official Medal Table'!$B:$B,'Each Gender Events'!E$1,'Official Medal Table'!$D:$D,'Each Gender Events'!E$2)*'Medal values'!$B$1
+ COUNTIFS('Official Medal Table'!$F:$F,'Each Gender Events'!$A29,'Official Medal Table'!$B:$B,'Each Gender Events'!E$1,'Official Medal Table'!$D:$D,'Each Gender Events'!E$2)*'Medal values'!$B$2
+ COUNTIFS('Official Medal Table'!$G:$G,'Each Gender Events'!$A29,'Official Medal Table'!$B:$B,'Each Gender Events'!E$1,'Official Medal Table'!$D:$D,'Each Gender Events'!E$2)*'Medal values'!$B$3
+ COUNTIFS('Official Medal Table'!$E:$E,'Each Gender Events'!$A29,'Official Medal Table'!$B:$B,'Each Gender Events'!E$1,'Official Medal Table'!$D:$D,"Mixed")*'Medal values'!$B$1/2
+ COUNTIFS('Official Medal Table'!$F:$F,'Each Gender Events'!$A29,'Official Medal Table'!$B:$B,'Each Gender Events'!E$1,'Official Medal Table'!$D:$D,"Mixed")*'Medal values'!$B$2/2
+ COUNTIFS('Official Medal Table'!$G:$G,'Each Gender Events'!$A29,'Official Medal Table'!$B:$B,'Each Gender Events'!E$1,'Official Medal Table'!$D:$D,"Mixed")*'Medal values'!$B$3/2</f>
        <v>0</v>
      </c>
      <c r="F29">
        <f>COUNTIFS('Official Medal Table'!$E:$E,'Each Gender Events'!$A29,'Official Medal Table'!$B:$B,'Each Gender Events'!F$1,'Official Medal Table'!$D:$D,'Each Gender Events'!F$2)*'Medal values'!$B$1
+ COUNTIFS('Official Medal Table'!$F:$F,'Each Gender Events'!$A29,'Official Medal Table'!$B:$B,'Each Gender Events'!F$1,'Official Medal Table'!$D:$D,'Each Gender Events'!F$2)*'Medal values'!$B$2
+ COUNTIFS('Official Medal Table'!$G:$G,'Each Gender Events'!$A29,'Official Medal Table'!$B:$B,'Each Gender Events'!F$1,'Official Medal Table'!$D:$D,'Each Gender Events'!F$2)*'Medal values'!$B$3
+ COUNTIFS('Official Medal Table'!$E:$E,'Each Gender Events'!$A29,'Official Medal Table'!$B:$B,'Each Gender Events'!F$1,'Official Medal Table'!$D:$D,"Mixed")*'Medal values'!$B$1/2
+ COUNTIFS('Official Medal Table'!$F:$F,'Each Gender Events'!$A29,'Official Medal Table'!$B:$B,'Each Gender Events'!F$1,'Official Medal Table'!$D:$D,"Mixed")*'Medal values'!$B$2/2
+ COUNTIFS('Official Medal Table'!$G:$G,'Each Gender Events'!$A29,'Official Medal Table'!$B:$B,'Each Gender Events'!F$1,'Official Medal Table'!$D:$D,"Mixed")*'Medal values'!$B$3/2</f>
        <v>0</v>
      </c>
      <c r="G29">
        <f>COUNTIFS('Official Medal Table'!$E:$E,'Each Gender Events'!$A29,'Official Medal Table'!$B:$B,'Each Gender Events'!G$1,'Official Medal Table'!$D:$D,'Each Gender Events'!G$2)*'Medal values'!$B$1
+ COUNTIFS('Official Medal Table'!$F:$F,'Each Gender Events'!$A29,'Official Medal Table'!$B:$B,'Each Gender Events'!G$1,'Official Medal Table'!$D:$D,'Each Gender Events'!G$2)*'Medal values'!$B$2
+ COUNTIFS('Official Medal Table'!$G:$G,'Each Gender Events'!$A29,'Official Medal Table'!$B:$B,'Each Gender Events'!G$1,'Official Medal Table'!$D:$D,'Each Gender Events'!G$2)*'Medal values'!$B$3
+ COUNTIFS('Official Medal Table'!$E:$E,'Each Gender Events'!$A29,'Official Medal Table'!$B:$B,'Each Gender Events'!G$1,'Official Medal Table'!$D:$D,"Mixed")*'Medal values'!$B$1/2
+ COUNTIFS('Official Medal Table'!$F:$F,'Each Gender Events'!$A29,'Official Medal Table'!$B:$B,'Each Gender Events'!G$1,'Official Medal Table'!$D:$D,"Mixed")*'Medal values'!$B$2/2
+ COUNTIFS('Official Medal Table'!$G:$G,'Each Gender Events'!$A29,'Official Medal Table'!$B:$B,'Each Gender Events'!G$1,'Official Medal Table'!$D:$D,"Mixed")*'Medal values'!$B$3/2</f>
        <v>0</v>
      </c>
      <c r="H29">
        <f>COUNTIFS('Official Medal Table'!$E:$E,'Each Gender Events'!$A29,'Official Medal Table'!$B:$B,'Each Gender Events'!H$1,'Official Medal Table'!$D:$D,'Each Gender Events'!H$2)*'Medal values'!$B$1
+ COUNTIFS('Official Medal Table'!$F:$F,'Each Gender Events'!$A29,'Official Medal Table'!$B:$B,'Each Gender Events'!H$1,'Official Medal Table'!$D:$D,'Each Gender Events'!H$2)*'Medal values'!$B$2
+ COUNTIFS('Official Medal Table'!$G:$G,'Each Gender Events'!$A29,'Official Medal Table'!$B:$B,'Each Gender Events'!H$1,'Official Medal Table'!$D:$D,'Each Gender Events'!H$2)*'Medal values'!$B$3
+ COUNTIFS('Official Medal Table'!$E:$E,'Each Gender Events'!$A29,'Official Medal Table'!$B:$B,'Each Gender Events'!H$1,'Official Medal Table'!$D:$D,"Mixed")*'Medal values'!$B$1/2
+ COUNTIFS('Official Medal Table'!$F:$F,'Each Gender Events'!$A29,'Official Medal Table'!$B:$B,'Each Gender Events'!H$1,'Official Medal Table'!$D:$D,"Mixed")*'Medal values'!$B$2/2
+ COUNTIFS('Official Medal Table'!$G:$G,'Each Gender Events'!$A29,'Official Medal Table'!$B:$B,'Each Gender Events'!H$1,'Official Medal Table'!$D:$D,"Mixed")*'Medal values'!$B$3/2</f>
        <v>0</v>
      </c>
      <c r="I29">
        <f>COUNTIFS('Official Medal Table'!$E:$E,'Each Gender Events'!$A29,'Official Medal Table'!$B:$B,'Each Gender Events'!I$1,'Official Medal Table'!$D:$D,'Each Gender Events'!I$2)*'Medal values'!$B$1
+ COUNTIFS('Official Medal Table'!$F:$F,'Each Gender Events'!$A29,'Official Medal Table'!$B:$B,'Each Gender Events'!I$1,'Official Medal Table'!$D:$D,'Each Gender Events'!I$2)*'Medal values'!$B$2
+ COUNTIFS('Official Medal Table'!$G:$G,'Each Gender Events'!$A29,'Official Medal Table'!$B:$B,'Each Gender Events'!I$1,'Official Medal Table'!$D:$D,'Each Gender Events'!I$2)*'Medal values'!$B$3
+ COUNTIFS('Official Medal Table'!$E:$E,'Each Gender Events'!$A29,'Official Medal Table'!$B:$B,'Each Gender Events'!I$1,'Official Medal Table'!$D:$D,"Mixed")*'Medal values'!$B$1/2
+ COUNTIFS('Official Medal Table'!$F:$F,'Each Gender Events'!$A29,'Official Medal Table'!$B:$B,'Each Gender Events'!I$1,'Official Medal Table'!$D:$D,"Mixed")*'Medal values'!$B$2/2
+ COUNTIFS('Official Medal Table'!$G:$G,'Each Gender Events'!$A29,'Official Medal Table'!$B:$B,'Each Gender Events'!I$1,'Official Medal Table'!$D:$D,"Mixed")*'Medal values'!$B$3/2</f>
        <v>0</v>
      </c>
      <c r="J29">
        <f>COUNTIFS('Official Medal Table'!$E:$E,'Each Gender Events'!$A29,'Official Medal Table'!$B:$B,'Each Gender Events'!J$1,'Official Medal Table'!$D:$D,'Each Gender Events'!J$2)*'Medal values'!$B$1
+ COUNTIFS('Official Medal Table'!$F:$F,'Each Gender Events'!$A29,'Official Medal Table'!$B:$B,'Each Gender Events'!J$1,'Official Medal Table'!$D:$D,'Each Gender Events'!J$2)*'Medal values'!$B$2
+ COUNTIFS('Official Medal Table'!$G:$G,'Each Gender Events'!$A29,'Official Medal Table'!$B:$B,'Each Gender Events'!J$1,'Official Medal Table'!$D:$D,'Each Gender Events'!J$2)*'Medal values'!$B$3
+ COUNTIFS('Official Medal Table'!$E:$E,'Each Gender Events'!$A29,'Official Medal Table'!$B:$B,'Each Gender Events'!J$1,'Official Medal Table'!$D:$D,"Mixed")*'Medal values'!$B$1/2
+ COUNTIFS('Official Medal Table'!$F:$F,'Each Gender Events'!$A29,'Official Medal Table'!$B:$B,'Each Gender Events'!J$1,'Official Medal Table'!$D:$D,"Mixed")*'Medal values'!$B$2/2
+ COUNTIFS('Official Medal Table'!$G:$G,'Each Gender Events'!$A29,'Official Medal Table'!$B:$B,'Each Gender Events'!J$1,'Official Medal Table'!$D:$D,"Mixed")*'Medal values'!$B$3/2</f>
        <v>0</v>
      </c>
      <c r="K29">
        <f>COUNTIFS('Official Medal Table'!$E:$E,'Each Gender Events'!$A29,'Official Medal Table'!$B:$B,'Each Gender Events'!K$1,'Official Medal Table'!$D:$D,'Each Gender Events'!K$2)*'Medal values'!$B$1
+ COUNTIFS('Official Medal Table'!$F:$F,'Each Gender Events'!$A29,'Official Medal Table'!$B:$B,'Each Gender Events'!K$1,'Official Medal Table'!$D:$D,'Each Gender Events'!K$2)*'Medal values'!$B$2
+ COUNTIFS('Official Medal Table'!$G:$G,'Each Gender Events'!$A29,'Official Medal Table'!$B:$B,'Each Gender Events'!K$1,'Official Medal Table'!$D:$D,'Each Gender Events'!K$2)*'Medal values'!$B$3
+ COUNTIFS('Official Medal Table'!$E:$E,'Each Gender Events'!$A29,'Official Medal Table'!$B:$B,'Each Gender Events'!K$1,'Official Medal Table'!$D:$D,"Mixed")*'Medal values'!$B$1/2
+ COUNTIFS('Official Medal Table'!$F:$F,'Each Gender Events'!$A29,'Official Medal Table'!$B:$B,'Each Gender Events'!K$1,'Official Medal Table'!$D:$D,"Mixed")*'Medal values'!$B$2/2
+ COUNTIFS('Official Medal Table'!$G:$G,'Each Gender Events'!$A29,'Official Medal Table'!$B:$B,'Each Gender Events'!K$1,'Official Medal Table'!$D:$D,"Mixed")*'Medal values'!$B$3/2</f>
        <v>0</v>
      </c>
      <c r="L29">
        <f>COUNTIFS('Official Medal Table'!$E:$E,'Each Gender Events'!$A29,'Official Medal Table'!$B:$B,'Each Gender Events'!L$1,'Official Medal Table'!$D:$D,'Each Gender Events'!L$2)*'Medal values'!$B$1
+ COUNTIFS('Official Medal Table'!$F:$F,'Each Gender Events'!$A29,'Official Medal Table'!$B:$B,'Each Gender Events'!L$1,'Official Medal Table'!$D:$D,'Each Gender Events'!L$2)*'Medal values'!$B$2
+ COUNTIFS('Official Medal Table'!$G:$G,'Each Gender Events'!$A29,'Official Medal Table'!$B:$B,'Each Gender Events'!L$1,'Official Medal Table'!$D:$D,'Each Gender Events'!L$2)*'Medal values'!$B$3
+ COUNTIFS('Official Medal Table'!$E:$E,'Each Gender Events'!$A29,'Official Medal Table'!$B:$B,'Each Gender Events'!L$1,'Official Medal Table'!$D:$D,"Mixed")*'Medal values'!$B$1/2
+ COUNTIFS('Official Medal Table'!$F:$F,'Each Gender Events'!$A29,'Official Medal Table'!$B:$B,'Each Gender Events'!L$1,'Official Medal Table'!$D:$D,"Mixed")*'Medal values'!$B$2/2
+ COUNTIFS('Official Medal Table'!$G:$G,'Each Gender Events'!$A29,'Official Medal Table'!$B:$B,'Each Gender Events'!L$1,'Official Medal Table'!$D:$D,"Mixed")*'Medal values'!$B$3/2</f>
        <v>0</v>
      </c>
      <c r="M29">
        <f>COUNTIFS('Official Medal Table'!$E:$E,'Each Gender Events'!$A29,'Official Medal Table'!$B:$B,'Each Gender Events'!M$1,'Official Medal Table'!$D:$D,'Each Gender Events'!M$2)*'Medal values'!$B$1
+ COUNTIFS('Official Medal Table'!$F:$F,'Each Gender Events'!$A29,'Official Medal Table'!$B:$B,'Each Gender Events'!M$1,'Official Medal Table'!$D:$D,'Each Gender Events'!M$2)*'Medal values'!$B$2
+ COUNTIFS('Official Medal Table'!$G:$G,'Each Gender Events'!$A29,'Official Medal Table'!$B:$B,'Each Gender Events'!M$1,'Official Medal Table'!$D:$D,'Each Gender Events'!M$2)*'Medal values'!$B$3
+ COUNTIFS('Official Medal Table'!$E:$E,'Each Gender Events'!$A29,'Official Medal Table'!$B:$B,'Each Gender Events'!M$1,'Official Medal Table'!$D:$D,"Mixed")*'Medal values'!$B$1/2
+ COUNTIFS('Official Medal Table'!$F:$F,'Each Gender Events'!$A29,'Official Medal Table'!$B:$B,'Each Gender Events'!M$1,'Official Medal Table'!$D:$D,"Mixed")*'Medal values'!$B$2/2
+ COUNTIFS('Official Medal Table'!$G:$G,'Each Gender Events'!$A29,'Official Medal Table'!$B:$B,'Each Gender Events'!M$1,'Official Medal Table'!$D:$D,"Mixed")*'Medal values'!$B$3/2</f>
        <v>0</v>
      </c>
      <c r="N29">
        <f>COUNTIFS('Official Medal Table'!$E:$E,'Each Gender Events'!$A29,'Official Medal Table'!$B:$B,'Each Gender Events'!N$1,'Official Medal Table'!$D:$D,'Each Gender Events'!N$2)*'Medal values'!$B$1
+ COUNTIFS('Official Medal Table'!$F:$F,'Each Gender Events'!$A29,'Official Medal Table'!$B:$B,'Each Gender Events'!N$1,'Official Medal Table'!$D:$D,'Each Gender Events'!N$2)*'Medal values'!$B$2
+ COUNTIFS('Official Medal Table'!$G:$G,'Each Gender Events'!$A29,'Official Medal Table'!$B:$B,'Each Gender Events'!N$1,'Official Medal Table'!$D:$D,'Each Gender Events'!N$2)*'Medal values'!$B$3
+ COUNTIFS('Official Medal Table'!$E:$E,'Each Gender Events'!$A29,'Official Medal Table'!$B:$B,'Each Gender Events'!N$1,'Official Medal Table'!$D:$D,"Mixed")*'Medal values'!$B$1/2
+ COUNTIFS('Official Medal Table'!$F:$F,'Each Gender Events'!$A29,'Official Medal Table'!$B:$B,'Each Gender Events'!N$1,'Official Medal Table'!$D:$D,"Mixed")*'Medal values'!$B$2/2
+ COUNTIFS('Official Medal Table'!$G:$G,'Each Gender Events'!$A29,'Official Medal Table'!$B:$B,'Each Gender Events'!N$1,'Official Medal Table'!$D:$D,"Mixed")*'Medal values'!$B$3/2</f>
        <v>0</v>
      </c>
      <c r="O29">
        <f>COUNTIFS('Official Medal Table'!$E:$E,'Each Gender Events'!$A29,'Official Medal Table'!$B:$B,'Each Gender Events'!O$1,'Official Medal Table'!$D:$D,'Each Gender Events'!O$2)*'Medal values'!$B$1
+ COUNTIFS('Official Medal Table'!$F:$F,'Each Gender Events'!$A29,'Official Medal Table'!$B:$B,'Each Gender Events'!O$1,'Official Medal Table'!$D:$D,'Each Gender Events'!O$2)*'Medal values'!$B$2
+ COUNTIFS('Official Medal Table'!$G:$G,'Each Gender Events'!$A29,'Official Medal Table'!$B:$B,'Each Gender Events'!O$1,'Official Medal Table'!$D:$D,'Each Gender Events'!O$2)*'Medal values'!$B$3
+ COUNTIFS('Official Medal Table'!$E:$E,'Each Gender Events'!$A29,'Official Medal Table'!$B:$B,'Each Gender Events'!O$1,'Official Medal Table'!$D:$D,"Mixed")*'Medal values'!$B$1/2
+ COUNTIFS('Official Medal Table'!$F:$F,'Each Gender Events'!$A29,'Official Medal Table'!$B:$B,'Each Gender Events'!O$1,'Official Medal Table'!$D:$D,"Mixed")*'Medal values'!$B$2/2
+ COUNTIFS('Official Medal Table'!$G:$G,'Each Gender Events'!$A29,'Official Medal Table'!$B:$B,'Each Gender Events'!O$1,'Official Medal Table'!$D:$D,"Mixed")*'Medal values'!$B$3/2</f>
        <v>0</v>
      </c>
      <c r="P29">
        <f>COUNTIFS('Official Medal Table'!$E:$E,'Each Gender Events'!$A29,'Official Medal Table'!$B:$B,'Each Gender Events'!P$1,'Official Medal Table'!$D:$D,'Each Gender Events'!P$2)*'Medal values'!$B$1
+ COUNTIFS('Official Medal Table'!$F:$F,'Each Gender Events'!$A29,'Official Medal Table'!$B:$B,'Each Gender Events'!P$1,'Official Medal Table'!$D:$D,'Each Gender Events'!P$2)*'Medal values'!$B$2
+ COUNTIFS('Official Medal Table'!$G:$G,'Each Gender Events'!$A29,'Official Medal Table'!$B:$B,'Each Gender Events'!P$1,'Official Medal Table'!$D:$D,'Each Gender Events'!P$2)*'Medal values'!$B$3
+ COUNTIFS('Official Medal Table'!$E:$E,'Each Gender Events'!$A29,'Official Medal Table'!$B:$B,'Each Gender Events'!P$1,'Official Medal Table'!$D:$D,"Mixed")*'Medal values'!$B$1/2
+ COUNTIFS('Official Medal Table'!$F:$F,'Each Gender Events'!$A29,'Official Medal Table'!$B:$B,'Each Gender Events'!P$1,'Official Medal Table'!$D:$D,"Mixed")*'Medal values'!$B$2/2
+ COUNTIFS('Official Medal Table'!$G:$G,'Each Gender Events'!$A29,'Official Medal Table'!$B:$B,'Each Gender Events'!P$1,'Official Medal Table'!$D:$D,"Mixed")*'Medal values'!$B$3/2</f>
        <v>0</v>
      </c>
      <c r="Q29">
        <f>COUNTIFS('Official Medal Table'!$E:$E,'Each Gender Events'!$A29,'Official Medal Table'!$B:$B,'Each Gender Events'!Q$1,'Official Medal Table'!$D:$D,'Each Gender Events'!Q$2)*'Medal values'!$B$1
+ COUNTIFS('Official Medal Table'!$F:$F,'Each Gender Events'!$A29,'Official Medal Table'!$B:$B,'Each Gender Events'!Q$1,'Official Medal Table'!$D:$D,'Each Gender Events'!Q$2)*'Medal values'!$B$2
+ COUNTIFS('Official Medal Table'!$G:$G,'Each Gender Events'!$A29,'Official Medal Table'!$B:$B,'Each Gender Events'!Q$1,'Official Medal Table'!$D:$D,'Each Gender Events'!Q$2)*'Medal values'!$B$3
+ COUNTIFS('Official Medal Table'!$E:$E,'Each Gender Events'!$A29,'Official Medal Table'!$B:$B,'Each Gender Events'!Q$1,'Official Medal Table'!$D:$D,"Mixed")*'Medal values'!$B$1/2
+ COUNTIFS('Official Medal Table'!$F:$F,'Each Gender Events'!$A29,'Official Medal Table'!$B:$B,'Each Gender Events'!Q$1,'Official Medal Table'!$D:$D,"Mixed")*'Medal values'!$B$2/2
+ COUNTIFS('Official Medal Table'!$G:$G,'Each Gender Events'!$A29,'Official Medal Table'!$B:$B,'Each Gender Events'!Q$1,'Official Medal Table'!$D:$D,"Mixed")*'Medal values'!$B$3/2</f>
        <v>0</v>
      </c>
      <c r="R29">
        <f>COUNTIFS('Official Medal Table'!$E:$E,'Each Gender Events'!$A29,'Official Medal Table'!$B:$B,'Each Gender Events'!R$1,'Official Medal Table'!$D:$D,'Each Gender Events'!R$2)*'Medal values'!$B$1
+ COUNTIFS('Official Medal Table'!$F:$F,'Each Gender Events'!$A29,'Official Medal Table'!$B:$B,'Each Gender Events'!R$1,'Official Medal Table'!$D:$D,'Each Gender Events'!R$2)*'Medal values'!$B$2
+ COUNTIFS('Official Medal Table'!$G:$G,'Each Gender Events'!$A29,'Official Medal Table'!$B:$B,'Each Gender Events'!R$1,'Official Medal Table'!$D:$D,'Each Gender Events'!R$2)*'Medal values'!$B$3
+ COUNTIFS('Official Medal Table'!$E:$E,'Each Gender Events'!$A29,'Official Medal Table'!$B:$B,'Each Gender Events'!R$1,'Official Medal Table'!$D:$D,"Mixed")*'Medal values'!$B$1/2
+ COUNTIFS('Official Medal Table'!$F:$F,'Each Gender Events'!$A29,'Official Medal Table'!$B:$B,'Each Gender Events'!R$1,'Official Medal Table'!$D:$D,"Mixed")*'Medal values'!$B$2/2
+ COUNTIFS('Official Medal Table'!$G:$G,'Each Gender Events'!$A29,'Official Medal Table'!$B:$B,'Each Gender Events'!R$1,'Official Medal Table'!$D:$D,"Mixed")*'Medal values'!$B$3/2</f>
        <v>2.0000010000000001</v>
      </c>
      <c r="S29">
        <f>COUNTIFS('Official Medal Table'!$E:$E,'Each Gender Events'!$A29,'Official Medal Table'!$B:$B,'Each Gender Events'!S$1,'Official Medal Table'!$D:$D,'Each Gender Events'!S$2)*'Medal values'!$B$1
+ COUNTIFS('Official Medal Table'!$F:$F,'Each Gender Events'!$A29,'Official Medal Table'!$B:$B,'Each Gender Events'!S$1,'Official Medal Table'!$D:$D,'Each Gender Events'!S$2)*'Medal values'!$B$2
+ COUNTIFS('Official Medal Table'!$G:$G,'Each Gender Events'!$A29,'Official Medal Table'!$B:$B,'Each Gender Events'!S$1,'Official Medal Table'!$D:$D,'Each Gender Events'!S$2)*'Medal values'!$B$3
+ COUNTIFS('Official Medal Table'!$E:$E,'Each Gender Events'!$A29,'Official Medal Table'!$B:$B,'Each Gender Events'!S$1,'Official Medal Table'!$D:$D,"Mixed")*'Medal values'!$B$1/2
+ COUNTIFS('Official Medal Table'!$F:$F,'Each Gender Events'!$A29,'Official Medal Table'!$B:$B,'Each Gender Events'!S$1,'Official Medal Table'!$D:$D,"Mixed")*'Medal values'!$B$2/2
+ COUNTIFS('Official Medal Table'!$G:$G,'Each Gender Events'!$A29,'Official Medal Table'!$B:$B,'Each Gender Events'!S$1,'Official Medal Table'!$D:$D,"Mixed")*'Medal values'!$B$3/2</f>
        <v>0</v>
      </c>
      <c r="T29">
        <f>COUNTIFS('Official Medal Table'!$E:$E,'Each Gender Events'!$A29,'Official Medal Table'!$B:$B,'Each Gender Events'!T$1,'Official Medal Table'!$D:$D,'Each Gender Events'!T$2)*'Medal values'!$B$1
+ COUNTIFS('Official Medal Table'!$F:$F,'Each Gender Events'!$A29,'Official Medal Table'!$B:$B,'Each Gender Events'!T$1,'Official Medal Table'!$D:$D,'Each Gender Events'!T$2)*'Medal values'!$B$2
+ COUNTIFS('Official Medal Table'!$G:$G,'Each Gender Events'!$A29,'Official Medal Table'!$B:$B,'Each Gender Events'!T$1,'Official Medal Table'!$D:$D,'Each Gender Events'!T$2)*'Medal values'!$B$3
+ COUNTIFS('Official Medal Table'!$E:$E,'Each Gender Events'!$A29,'Official Medal Table'!$B:$B,'Each Gender Events'!T$1,'Official Medal Table'!$D:$D,"Mixed")*'Medal values'!$B$1/2
+ COUNTIFS('Official Medal Table'!$F:$F,'Each Gender Events'!$A29,'Official Medal Table'!$B:$B,'Each Gender Events'!T$1,'Official Medal Table'!$D:$D,"Mixed")*'Medal values'!$B$2/2
+ COUNTIFS('Official Medal Table'!$G:$G,'Each Gender Events'!$A29,'Official Medal Table'!$B:$B,'Each Gender Events'!T$1,'Official Medal Table'!$D:$D,"Mixed")*'Medal values'!$B$3/2</f>
        <v>0</v>
      </c>
      <c r="U29">
        <f>COUNTIFS('Official Medal Table'!$E:$E,'Each Gender Events'!$A29,'Official Medal Table'!$B:$B,'Each Gender Events'!U$1,'Official Medal Table'!$D:$D,'Each Gender Events'!U$2)*'Medal values'!$B$1
+ COUNTIFS('Official Medal Table'!$F:$F,'Each Gender Events'!$A29,'Official Medal Table'!$B:$B,'Each Gender Events'!U$1,'Official Medal Table'!$D:$D,'Each Gender Events'!U$2)*'Medal values'!$B$2
+ COUNTIFS('Official Medal Table'!$G:$G,'Each Gender Events'!$A29,'Official Medal Table'!$B:$B,'Each Gender Events'!U$1,'Official Medal Table'!$D:$D,'Each Gender Events'!U$2)*'Medal values'!$B$3
+ COUNTIFS('Official Medal Table'!$E:$E,'Each Gender Events'!$A29,'Official Medal Table'!$B:$B,'Each Gender Events'!U$1,'Official Medal Table'!$D:$D,"Mixed")*'Medal values'!$B$1/2
+ COUNTIFS('Official Medal Table'!$F:$F,'Each Gender Events'!$A29,'Official Medal Table'!$B:$B,'Each Gender Events'!U$1,'Official Medal Table'!$D:$D,"Mixed")*'Medal values'!$B$2/2
+ COUNTIFS('Official Medal Table'!$G:$G,'Each Gender Events'!$A29,'Official Medal Table'!$B:$B,'Each Gender Events'!U$1,'Official Medal Table'!$D:$D,"Mixed")*'Medal values'!$B$3/2</f>
        <v>0</v>
      </c>
      <c r="V29">
        <f>COUNTIFS('Official Medal Table'!$E:$E,'Each Gender Events'!$A29,'Official Medal Table'!$B:$B,'Each Gender Events'!V$1,'Official Medal Table'!$D:$D,'Each Gender Events'!V$2)*'Medal values'!$B$1
+ COUNTIFS('Official Medal Table'!$F:$F,'Each Gender Events'!$A29,'Official Medal Table'!$B:$B,'Each Gender Events'!V$1,'Official Medal Table'!$D:$D,'Each Gender Events'!V$2)*'Medal values'!$B$2
+ COUNTIFS('Official Medal Table'!$G:$G,'Each Gender Events'!$A29,'Official Medal Table'!$B:$B,'Each Gender Events'!V$1,'Official Medal Table'!$D:$D,'Each Gender Events'!V$2)*'Medal values'!$B$3
+ COUNTIFS('Official Medal Table'!$E:$E,'Each Gender Events'!$A29,'Official Medal Table'!$B:$B,'Each Gender Events'!V$1,'Official Medal Table'!$D:$D,"Mixed")*'Medal values'!$B$1/2
+ COUNTIFS('Official Medal Table'!$F:$F,'Each Gender Events'!$A29,'Official Medal Table'!$B:$B,'Each Gender Events'!V$1,'Official Medal Table'!$D:$D,"Mixed")*'Medal values'!$B$2/2
+ COUNTIFS('Official Medal Table'!$G:$G,'Each Gender Events'!$A29,'Official Medal Table'!$B:$B,'Each Gender Events'!V$1,'Official Medal Table'!$D:$D,"Mixed")*'Medal values'!$B$3/2</f>
        <v>0</v>
      </c>
      <c r="W29">
        <f>COUNTIFS('Official Medal Table'!$E:$E,'Each Gender Events'!$A29,'Official Medal Table'!$B:$B,'Each Gender Events'!W$1,'Official Medal Table'!$D:$D,'Each Gender Events'!W$2)*'Medal values'!$B$1
+ COUNTIFS('Official Medal Table'!$F:$F,'Each Gender Events'!$A29,'Official Medal Table'!$B:$B,'Each Gender Events'!W$1,'Official Medal Table'!$D:$D,'Each Gender Events'!W$2)*'Medal values'!$B$2
+ COUNTIFS('Official Medal Table'!$G:$G,'Each Gender Events'!$A29,'Official Medal Table'!$B:$B,'Each Gender Events'!W$1,'Official Medal Table'!$D:$D,'Each Gender Events'!W$2)*'Medal values'!$B$3
+ COUNTIFS('Official Medal Table'!$E:$E,'Each Gender Events'!$A29,'Official Medal Table'!$B:$B,'Each Gender Events'!W$1,'Official Medal Table'!$D:$D,"Mixed")*'Medal values'!$B$1/2
+ COUNTIFS('Official Medal Table'!$F:$F,'Each Gender Events'!$A29,'Official Medal Table'!$B:$B,'Each Gender Events'!W$1,'Official Medal Table'!$D:$D,"Mixed")*'Medal values'!$B$2/2
+ COUNTIFS('Official Medal Table'!$G:$G,'Each Gender Events'!$A29,'Official Medal Table'!$B:$B,'Each Gender Events'!W$1,'Official Medal Table'!$D:$D,"Mixed")*'Medal values'!$B$3/2</f>
        <v>0</v>
      </c>
      <c r="X29">
        <f>COUNTIFS('Official Medal Table'!$E:$E,'Each Gender Events'!$A29,'Official Medal Table'!$B:$B,'Each Gender Events'!X$1,'Official Medal Table'!$D:$D,'Each Gender Events'!X$2)*'Medal values'!$B$1
+ COUNTIFS('Official Medal Table'!$F:$F,'Each Gender Events'!$A29,'Official Medal Table'!$B:$B,'Each Gender Events'!X$1,'Official Medal Table'!$D:$D,'Each Gender Events'!X$2)*'Medal values'!$B$2
+ COUNTIFS('Official Medal Table'!$G:$G,'Each Gender Events'!$A29,'Official Medal Table'!$B:$B,'Each Gender Events'!X$1,'Official Medal Table'!$D:$D,'Each Gender Events'!X$2)*'Medal values'!$B$3
+ COUNTIFS('Official Medal Table'!$E:$E,'Each Gender Events'!$A29,'Official Medal Table'!$B:$B,'Each Gender Events'!X$1,'Official Medal Table'!$D:$D,"Mixed")*'Medal values'!$B$1/2
+ COUNTIFS('Official Medal Table'!$F:$F,'Each Gender Events'!$A29,'Official Medal Table'!$B:$B,'Each Gender Events'!X$1,'Official Medal Table'!$D:$D,"Mixed")*'Medal values'!$B$2/2
+ COUNTIFS('Official Medal Table'!$G:$G,'Each Gender Events'!$A29,'Official Medal Table'!$B:$B,'Each Gender Events'!X$1,'Official Medal Table'!$D:$D,"Mixed")*'Medal values'!$B$3/2</f>
        <v>0</v>
      </c>
      <c r="Y29">
        <f>COUNTIFS('Official Medal Table'!$E:$E,'Each Gender Events'!$A29,'Official Medal Table'!$B:$B,'Each Gender Events'!Y$1,'Official Medal Table'!$D:$D,'Each Gender Events'!Y$2)*'Medal values'!$B$1
+ COUNTIFS('Official Medal Table'!$F:$F,'Each Gender Events'!$A29,'Official Medal Table'!$B:$B,'Each Gender Events'!Y$1,'Official Medal Table'!$D:$D,'Each Gender Events'!Y$2)*'Medal values'!$B$2
+ COUNTIFS('Official Medal Table'!$G:$G,'Each Gender Events'!$A29,'Official Medal Table'!$B:$B,'Each Gender Events'!Y$1,'Official Medal Table'!$D:$D,'Each Gender Events'!Y$2)*'Medal values'!$B$3
+ COUNTIFS('Official Medal Table'!$E:$E,'Each Gender Events'!$A29,'Official Medal Table'!$B:$B,'Each Gender Events'!Y$1,'Official Medal Table'!$D:$D,"Mixed")*'Medal values'!$B$1/2
+ COUNTIFS('Official Medal Table'!$F:$F,'Each Gender Events'!$A29,'Official Medal Table'!$B:$B,'Each Gender Events'!Y$1,'Official Medal Table'!$D:$D,"Mixed")*'Medal values'!$B$2/2
+ COUNTIFS('Official Medal Table'!$G:$G,'Each Gender Events'!$A29,'Official Medal Table'!$B:$B,'Each Gender Events'!Y$1,'Official Medal Table'!$D:$D,"Mixed")*'Medal values'!$B$3/2</f>
        <v>0</v>
      </c>
      <c r="Z29">
        <f>COUNTIFS('Official Medal Table'!$E:$E,'Each Gender Events'!$A29,'Official Medal Table'!$B:$B,'Each Gender Events'!Z$1,'Official Medal Table'!$D:$D,'Each Gender Events'!Z$2)*'Medal values'!$B$1
+ COUNTIFS('Official Medal Table'!$F:$F,'Each Gender Events'!$A29,'Official Medal Table'!$B:$B,'Each Gender Events'!Z$1,'Official Medal Table'!$D:$D,'Each Gender Events'!Z$2)*'Medal values'!$B$2
+ COUNTIFS('Official Medal Table'!$G:$G,'Each Gender Events'!$A29,'Official Medal Table'!$B:$B,'Each Gender Events'!Z$1,'Official Medal Table'!$D:$D,'Each Gender Events'!Z$2)*'Medal values'!$B$3
+ COUNTIFS('Official Medal Table'!$E:$E,'Each Gender Events'!$A29,'Official Medal Table'!$B:$B,'Each Gender Events'!Z$1,'Official Medal Table'!$D:$D,"Mixed")*'Medal values'!$B$1/2
+ COUNTIFS('Official Medal Table'!$F:$F,'Each Gender Events'!$A29,'Official Medal Table'!$B:$B,'Each Gender Events'!Z$1,'Official Medal Table'!$D:$D,"Mixed")*'Medal values'!$B$2/2
+ COUNTIFS('Official Medal Table'!$G:$G,'Each Gender Events'!$A29,'Official Medal Table'!$B:$B,'Each Gender Events'!Z$1,'Official Medal Table'!$D:$D,"Mixed")*'Medal values'!$B$3/2</f>
        <v>0</v>
      </c>
      <c r="AA29">
        <f>COUNTIFS('Official Medal Table'!$E:$E,'Each Gender Events'!$A29,'Official Medal Table'!$B:$B,'Each Gender Events'!AA$1,'Official Medal Table'!$D:$D,'Each Gender Events'!AA$2)*'Medal values'!$B$1
+ COUNTIFS('Official Medal Table'!$F:$F,'Each Gender Events'!$A29,'Official Medal Table'!$B:$B,'Each Gender Events'!AA$1,'Official Medal Table'!$D:$D,'Each Gender Events'!AA$2)*'Medal values'!$B$2
+ COUNTIFS('Official Medal Table'!$G:$G,'Each Gender Events'!$A29,'Official Medal Table'!$B:$B,'Each Gender Events'!AA$1,'Official Medal Table'!$D:$D,'Each Gender Events'!AA$2)*'Medal values'!$B$3
+ COUNTIFS('Official Medal Table'!$E:$E,'Each Gender Events'!$A29,'Official Medal Table'!$B:$B,'Each Gender Events'!AA$1,'Official Medal Table'!$D:$D,"Mixed")*'Medal values'!$B$1/2
+ COUNTIFS('Official Medal Table'!$F:$F,'Each Gender Events'!$A29,'Official Medal Table'!$B:$B,'Each Gender Events'!AA$1,'Official Medal Table'!$D:$D,"Mixed")*'Medal values'!$B$2/2
+ COUNTIFS('Official Medal Table'!$G:$G,'Each Gender Events'!$A29,'Official Medal Table'!$B:$B,'Each Gender Events'!AA$1,'Official Medal Table'!$D:$D,"Mixed")*'Medal values'!$B$3/2</f>
        <v>0</v>
      </c>
      <c r="AB29">
        <f>COUNTIFS('Official Medal Table'!$E:$E,'Each Gender Events'!$A29,'Official Medal Table'!$B:$B,'Each Gender Events'!AB$1,'Official Medal Table'!$D:$D,'Each Gender Events'!AB$2)*'Medal values'!$B$1
+ COUNTIFS('Official Medal Table'!$F:$F,'Each Gender Events'!$A29,'Official Medal Table'!$B:$B,'Each Gender Events'!AB$1,'Official Medal Table'!$D:$D,'Each Gender Events'!AB$2)*'Medal values'!$B$2
+ COUNTIFS('Official Medal Table'!$G:$G,'Each Gender Events'!$A29,'Official Medal Table'!$B:$B,'Each Gender Events'!AB$1,'Official Medal Table'!$D:$D,'Each Gender Events'!AB$2)*'Medal values'!$B$3
+ COUNTIFS('Official Medal Table'!$E:$E,'Each Gender Events'!$A29,'Official Medal Table'!$B:$B,'Each Gender Events'!AB$1,'Official Medal Table'!$D:$D,"Mixed")*'Medal values'!$B$1/2
+ COUNTIFS('Official Medal Table'!$F:$F,'Each Gender Events'!$A29,'Official Medal Table'!$B:$B,'Each Gender Events'!AB$1,'Official Medal Table'!$D:$D,"Mixed")*'Medal values'!$B$2/2
+ COUNTIFS('Official Medal Table'!$G:$G,'Each Gender Events'!$A29,'Official Medal Table'!$B:$B,'Each Gender Events'!AB$1,'Official Medal Table'!$D:$D,"Mixed")*'Medal values'!$B$3/2</f>
        <v>0</v>
      </c>
      <c r="AC29">
        <f>COUNTIFS('Official Medal Table'!$E:$E,'Each Gender Events'!$A29,'Official Medal Table'!$B:$B,'Each Gender Events'!AC$1,'Official Medal Table'!$D:$D,'Each Gender Events'!AC$2)*'Medal values'!$B$1
+ COUNTIFS('Official Medal Table'!$F:$F,'Each Gender Events'!$A29,'Official Medal Table'!$B:$B,'Each Gender Events'!AC$1,'Official Medal Table'!$D:$D,'Each Gender Events'!AC$2)*'Medal values'!$B$2
+ COUNTIFS('Official Medal Table'!$G:$G,'Each Gender Events'!$A29,'Official Medal Table'!$B:$B,'Each Gender Events'!AC$1,'Official Medal Table'!$D:$D,'Each Gender Events'!AC$2)*'Medal values'!$B$3
+ COUNTIFS('Official Medal Table'!$E:$E,'Each Gender Events'!$A29,'Official Medal Table'!$B:$B,'Each Gender Events'!AC$1,'Official Medal Table'!$D:$D,"Mixed")*'Medal values'!$B$1/2
+ COUNTIFS('Official Medal Table'!$F:$F,'Each Gender Events'!$A29,'Official Medal Table'!$B:$B,'Each Gender Events'!AC$1,'Official Medal Table'!$D:$D,"Mixed")*'Medal values'!$B$2/2
+ COUNTIFS('Official Medal Table'!$G:$G,'Each Gender Events'!$A29,'Official Medal Table'!$B:$B,'Each Gender Events'!AC$1,'Official Medal Table'!$D:$D,"Mixed")*'Medal values'!$B$3/2</f>
        <v>0</v>
      </c>
      <c r="AD29">
        <f>COUNTIFS('Official Medal Table'!$E:$E,'Each Gender Events'!$A29,'Official Medal Table'!$B:$B,'Each Gender Events'!AD$1,'Official Medal Table'!$D:$D,'Each Gender Events'!AD$2)*'Medal values'!$B$1
+ COUNTIFS('Official Medal Table'!$F:$F,'Each Gender Events'!$A29,'Official Medal Table'!$B:$B,'Each Gender Events'!AD$1,'Official Medal Table'!$D:$D,'Each Gender Events'!AD$2)*'Medal values'!$B$2
+ COUNTIFS('Official Medal Table'!$G:$G,'Each Gender Events'!$A29,'Official Medal Table'!$B:$B,'Each Gender Events'!AD$1,'Official Medal Table'!$D:$D,'Each Gender Events'!AD$2)*'Medal values'!$B$3
+ COUNTIFS('Official Medal Table'!$E:$E,'Each Gender Events'!$A29,'Official Medal Table'!$B:$B,'Each Gender Events'!AD$1,'Official Medal Table'!$D:$D,"Mixed")*'Medal values'!$B$1/2
+ COUNTIFS('Official Medal Table'!$F:$F,'Each Gender Events'!$A29,'Official Medal Table'!$B:$B,'Each Gender Events'!AD$1,'Official Medal Table'!$D:$D,"Mixed")*'Medal values'!$B$2/2
+ COUNTIFS('Official Medal Table'!$G:$G,'Each Gender Events'!$A29,'Official Medal Table'!$B:$B,'Each Gender Events'!AD$1,'Official Medal Table'!$D:$D,"Mixed")*'Medal values'!$B$3/2</f>
        <v>0</v>
      </c>
      <c r="AE29">
        <f>COUNTIFS('Official Medal Table'!$E:$E,'Each Gender Events'!$A29,'Official Medal Table'!$B:$B,'Each Gender Events'!AE$1,'Official Medal Table'!$D:$D,'Each Gender Events'!AE$2)*'Medal values'!$B$1
+ COUNTIFS('Official Medal Table'!$F:$F,'Each Gender Events'!$A29,'Official Medal Table'!$B:$B,'Each Gender Events'!AE$1,'Official Medal Table'!$D:$D,'Each Gender Events'!AE$2)*'Medal values'!$B$2
+ COUNTIFS('Official Medal Table'!$G:$G,'Each Gender Events'!$A29,'Official Medal Table'!$B:$B,'Each Gender Events'!AE$1,'Official Medal Table'!$D:$D,'Each Gender Events'!AE$2)*'Medal values'!$B$3
+ COUNTIFS('Official Medal Table'!$E:$E,'Each Gender Events'!$A29,'Official Medal Table'!$B:$B,'Each Gender Events'!AE$1,'Official Medal Table'!$D:$D,"Mixed")*'Medal values'!$B$1/2
+ COUNTIFS('Official Medal Table'!$F:$F,'Each Gender Events'!$A29,'Official Medal Table'!$B:$B,'Each Gender Events'!AE$1,'Official Medal Table'!$D:$D,"Mixed")*'Medal values'!$B$2/2
+ COUNTIFS('Official Medal Table'!$G:$G,'Each Gender Events'!$A29,'Official Medal Table'!$B:$B,'Each Gender Events'!AE$1,'Official Medal Table'!$D:$D,"Mixed")*'Medal values'!$B$3/2</f>
        <v>0</v>
      </c>
      <c r="AF29">
        <f>COUNTIFS('Official Medal Table'!$E:$E,'Each Gender Events'!$A29,'Official Medal Table'!$B:$B,'Each Gender Events'!AF$1,'Official Medal Table'!$D:$D,'Each Gender Events'!AF$2)*'Medal values'!$B$1
+ COUNTIFS('Official Medal Table'!$F:$F,'Each Gender Events'!$A29,'Official Medal Table'!$B:$B,'Each Gender Events'!AF$1,'Official Medal Table'!$D:$D,'Each Gender Events'!AF$2)*'Medal values'!$B$2
+ COUNTIFS('Official Medal Table'!$G:$G,'Each Gender Events'!$A29,'Official Medal Table'!$B:$B,'Each Gender Events'!AF$1,'Official Medal Table'!$D:$D,'Each Gender Events'!AF$2)*'Medal values'!$B$3
+ COUNTIFS('Official Medal Table'!$E:$E,'Each Gender Events'!$A29,'Official Medal Table'!$B:$B,'Each Gender Events'!AF$1,'Official Medal Table'!$D:$D,"Mixed")*'Medal values'!$B$1/2
+ COUNTIFS('Official Medal Table'!$F:$F,'Each Gender Events'!$A29,'Official Medal Table'!$B:$B,'Each Gender Events'!AF$1,'Official Medal Table'!$D:$D,"Mixed")*'Medal values'!$B$2/2
+ COUNTIFS('Official Medal Table'!$G:$G,'Each Gender Events'!$A29,'Official Medal Table'!$B:$B,'Each Gender Events'!AF$1,'Official Medal Table'!$D:$D,"Mixed")*'Medal values'!$B$3/2</f>
        <v>0</v>
      </c>
      <c r="AG29">
        <f>COUNTIFS('Official Medal Table'!$E:$E,'Each Gender Events'!$A29,'Official Medal Table'!$B:$B,'Each Gender Events'!AG$1,'Official Medal Table'!$D:$D,'Each Gender Events'!AG$2)*'Medal values'!$B$1
+ COUNTIFS('Official Medal Table'!$F:$F,'Each Gender Events'!$A29,'Official Medal Table'!$B:$B,'Each Gender Events'!AG$1,'Official Medal Table'!$D:$D,'Each Gender Events'!AG$2)*'Medal values'!$B$2
+ COUNTIFS('Official Medal Table'!$G:$G,'Each Gender Events'!$A29,'Official Medal Table'!$B:$B,'Each Gender Events'!AG$1,'Official Medal Table'!$D:$D,'Each Gender Events'!AG$2)*'Medal values'!$B$3
+ COUNTIFS('Official Medal Table'!$E:$E,'Each Gender Events'!$A29,'Official Medal Table'!$B:$B,'Each Gender Events'!AG$1,'Official Medal Table'!$D:$D,"Mixed")*'Medal values'!$B$1/2
+ COUNTIFS('Official Medal Table'!$F:$F,'Each Gender Events'!$A29,'Official Medal Table'!$B:$B,'Each Gender Events'!AG$1,'Official Medal Table'!$D:$D,"Mixed")*'Medal values'!$B$2/2
+ COUNTIFS('Official Medal Table'!$G:$G,'Each Gender Events'!$A29,'Official Medal Table'!$B:$B,'Each Gender Events'!AG$1,'Official Medal Table'!$D:$D,"Mixed")*'Medal values'!$B$3/2</f>
        <v>0</v>
      </c>
      <c r="AH29">
        <f>COUNTIFS('Official Medal Table'!$E:$E,'Each Gender Events'!$A29,'Official Medal Table'!$B:$B,'Each Gender Events'!AH$1,'Official Medal Table'!$D:$D,'Each Gender Events'!AH$2)*'Medal values'!$B$1
+ COUNTIFS('Official Medal Table'!$F:$F,'Each Gender Events'!$A29,'Official Medal Table'!$B:$B,'Each Gender Events'!AH$1,'Official Medal Table'!$D:$D,'Each Gender Events'!AH$2)*'Medal values'!$B$2
+ COUNTIFS('Official Medal Table'!$G:$G,'Each Gender Events'!$A29,'Official Medal Table'!$B:$B,'Each Gender Events'!AH$1,'Official Medal Table'!$D:$D,'Each Gender Events'!AH$2)*'Medal values'!$B$3
+ COUNTIFS('Official Medal Table'!$E:$E,'Each Gender Events'!$A29,'Official Medal Table'!$B:$B,'Each Gender Events'!AH$1,'Official Medal Table'!$D:$D,"Mixed")*'Medal values'!$B$1/2
+ COUNTIFS('Official Medal Table'!$F:$F,'Each Gender Events'!$A29,'Official Medal Table'!$B:$B,'Each Gender Events'!AH$1,'Official Medal Table'!$D:$D,"Mixed")*'Medal values'!$B$2/2
+ COUNTIFS('Official Medal Table'!$G:$G,'Each Gender Events'!$A29,'Official Medal Table'!$B:$B,'Each Gender Events'!AH$1,'Official Medal Table'!$D:$D,"Mixed")*'Medal values'!$B$3/2</f>
        <v>0</v>
      </c>
      <c r="AI29">
        <f>COUNTIFS('Official Medal Table'!$E:$E,'Each Gender Events'!$A29,'Official Medal Table'!$B:$B,'Each Gender Events'!AI$1,'Official Medal Table'!$D:$D,'Each Gender Events'!AI$2)*'Medal values'!$B$1
+ COUNTIFS('Official Medal Table'!$F:$F,'Each Gender Events'!$A29,'Official Medal Table'!$B:$B,'Each Gender Events'!AI$1,'Official Medal Table'!$D:$D,'Each Gender Events'!AI$2)*'Medal values'!$B$2
+ COUNTIFS('Official Medal Table'!$G:$G,'Each Gender Events'!$A29,'Official Medal Table'!$B:$B,'Each Gender Events'!AI$1,'Official Medal Table'!$D:$D,'Each Gender Events'!AI$2)*'Medal values'!$B$3
+ COUNTIFS('Official Medal Table'!$E:$E,'Each Gender Events'!$A29,'Official Medal Table'!$B:$B,'Each Gender Events'!AI$1,'Official Medal Table'!$D:$D,"Mixed")*'Medal values'!$B$1/2
+ COUNTIFS('Official Medal Table'!$F:$F,'Each Gender Events'!$A29,'Official Medal Table'!$B:$B,'Each Gender Events'!AI$1,'Official Medal Table'!$D:$D,"Mixed")*'Medal values'!$B$2/2
+ COUNTIFS('Official Medal Table'!$G:$G,'Each Gender Events'!$A29,'Official Medal Table'!$B:$B,'Each Gender Events'!AI$1,'Official Medal Table'!$D:$D,"Mixed")*'Medal values'!$B$3/2</f>
        <v>0</v>
      </c>
      <c r="AJ29">
        <f>COUNTIFS('Official Medal Table'!$E:$E,'Each Gender Events'!$A29,'Official Medal Table'!$B:$B,'Each Gender Events'!AJ$1,'Official Medal Table'!$D:$D,'Each Gender Events'!AJ$2)*'Medal values'!$B$1
+ COUNTIFS('Official Medal Table'!$F:$F,'Each Gender Events'!$A29,'Official Medal Table'!$B:$B,'Each Gender Events'!AJ$1,'Official Medal Table'!$D:$D,'Each Gender Events'!AJ$2)*'Medal values'!$B$2
+ COUNTIFS('Official Medal Table'!$G:$G,'Each Gender Events'!$A29,'Official Medal Table'!$B:$B,'Each Gender Events'!AJ$1,'Official Medal Table'!$D:$D,'Each Gender Events'!AJ$2)*'Medal values'!$B$3
+ COUNTIFS('Official Medal Table'!$E:$E,'Each Gender Events'!$A29,'Official Medal Table'!$B:$B,'Each Gender Events'!AJ$1,'Official Medal Table'!$D:$D,"Mixed")*'Medal values'!$B$1/2
+ COUNTIFS('Official Medal Table'!$F:$F,'Each Gender Events'!$A29,'Official Medal Table'!$B:$B,'Each Gender Events'!AJ$1,'Official Medal Table'!$D:$D,"Mixed")*'Medal values'!$B$2/2
+ COUNTIFS('Official Medal Table'!$G:$G,'Each Gender Events'!$A29,'Official Medal Table'!$B:$B,'Each Gender Events'!AJ$1,'Official Medal Table'!$D:$D,"Mixed")*'Medal values'!$B$3/2</f>
        <v>0</v>
      </c>
      <c r="AK29">
        <f>COUNTIFS('Official Medal Table'!$E:$E,'Each Gender Events'!$A29,'Official Medal Table'!$B:$B,'Each Gender Events'!AK$1,'Official Medal Table'!$D:$D,'Each Gender Events'!AK$2)*'Medal values'!$B$1
+ COUNTIFS('Official Medal Table'!$F:$F,'Each Gender Events'!$A29,'Official Medal Table'!$B:$B,'Each Gender Events'!AK$1,'Official Medal Table'!$D:$D,'Each Gender Events'!AK$2)*'Medal values'!$B$2
+ COUNTIFS('Official Medal Table'!$G:$G,'Each Gender Events'!$A29,'Official Medal Table'!$B:$B,'Each Gender Events'!AK$1,'Official Medal Table'!$D:$D,'Each Gender Events'!AK$2)*'Medal values'!$B$3
+ COUNTIFS('Official Medal Table'!$E:$E,'Each Gender Events'!$A29,'Official Medal Table'!$B:$B,'Each Gender Events'!AK$1,'Official Medal Table'!$D:$D,"Mixed")*'Medal values'!$B$1/2
+ COUNTIFS('Official Medal Table'!$F:$F,'Each Gender Events'!$A29,'Official Medal Table'!$B:$B,'Each Gender Events'!AK$1,'Official Medal Table'!$D:$D,"Mixed")*'Medal values'!$B$2/2
+ COUNTIFS('Official Medal Table'!$G:$G,'Each Gender Events'!$A29,'Official Medal Table'!$B:$B,'Each Gender Events'!AK$1,'Official Medal Table'!$D:$D,"Mixed")*'Medal values'!$B$3/2</f>
        <v>0</v>
      </c>
      <c r="AL29">
        <f>COUNTIFS('Official Medal Table'!$E:$E,'Each Gender Events'!$A29,'Official Medal Table'!$B:$B,'Each Gender Events'!AL$1,'Official Medal Table'!$D:$D,'Each Gender Events'!AL$2)*'Medal values'!$B$1
+ COUNTIFS('Official Medal Table'!$F:$F,'Each Gender Events'!$A29,'Official Medal Table'!$B:$B,'Each Gender Events'!AL$1,'Official Medal Table'!$D:$D,'Each Gender Events'!AL$2)*'Medal values'!$B$2
+ COUNTIFS('Official Medal Table'!$G:$G,'Each Gender Events'!$A29,'Official Medal Table'!$B:$B,'Each Gender Events'!AL$1,'Official Medal Table'!$D:$D,'Each Gender Events'!AL$2)*'Medal values'!$B$3
+ COUNTIFS('Official Medal Table'!$E:$E,'Each Gender Events'!$A29,'Official Medal Table'!$B:$B,'Each Gender Events'!AL$1,'Official Medal Table'!$D:$D,"Mixed")*'Medal values'!$B$1/2
+ COUNTIFS('Official Medal Table'!$F:$F,'Each Gender Events'!$A29,'Official Medal Table'!$B:$B,'Each Gender Events'!AL$1,'Official Medal Table'!$D:$D,"Mixed")*'Medal values'!$B$2/2
+ COUNTIFS('Official Medal Table'!$G:$G,'Each Gender Events'!$A29,'Official Medal Table'!$B:$B,'Each Gender Events'!AL$1,'Official Medal Table'!$D:$D,"Mixed")*'Medal values'!$B$3/2</f>
        <v>0</v>
      </c>
      <c r="AM29">
        <f>COUNTIFS('Official Medal Table'!$E:$E,'Each Gender Events'!$A29,'Official Medal Table'!$B:$B,'Each Gender Events'!AM$1,'Official Medal Table'!$D:$D,'Each Gender Events'!AM$2)*'Medal values'!$B$1
+ COUNTIFS('Official Medal Table'!$F:$F,'Each Gender Events'!$A29,'Official Medal Table'!$B:$B,'Each Gender Events'!AM$1,'Official Medal Table'!$D:$D,'Each Gender Events'!AM$2)*'Medal values'!$B$2
+ COUNTIFS('Official Medal Table'!$G:$G,'Each Gender Events'!$A29,'Official Medal Table'!$B:$B,'Each Gender Events'!AM$1,'Official Medal Table'!$D:$D,'Each Gender Events'!AM$2)*'Medal values'!$B$3
+ COUNTIFS('Official Medal Table'!$E:$E,'Each Gender Events'!$A29,'Official Medal Table'!$B:$B,'Each Gender Events'!AM$1,'Official Medal Table'!$D:$D,"Mixed")*'Medal values'!$B$1/2
+ COUNTIFS('Official Medal Table'!$F:$F,'Each Gender Events'!$A29,'Official Medal Table'!$B:$B,'Each Gender Events'!AM$1,'Official Medal Table'!$D:$D,"Mixed")*'Medal values'!$B$2/2
+ COUNTIFS('Official Medal Table'!$G:$G,'Each Gender Events'!$A29,'Official Medal Table'!$B:$B,'Each Gender Events'!AM$1,'Official Medal Table'!$D:$D,"Mixed")*'Medal values'!$B$3/2</f>
        <v>0</v>
      </c>
    </row>
    <row r="30" spans="1:39" x14ac:dyDescent="0.3">
      <c r="A30" t="str">
        <f>Countries!A28</f>
        <v>USA</v>
      </c>
      <c r="B30">
        <f>COUNTIFS('Official Medal Table'!$E:$E,'Each Gender Events'!$A30,'Official Medal Table'!$B:$B,'Each Gender Events'!B$1,'Official Medal Table'!$D:$D,'Each Gender Events'!B$2)*'Medal values'!$B$1
+ COUNTIFS('Official Medal Table'!$F:$F,'Each Gender Events'!$A30,'Official Medal Table'!$B:$B,'Each Gender Events'!B$1,'Official Medal Table'!$D:$D,'Each Gender Events'!B$2)*'Medal values'!$B$2
+ COUNTIFS('Official Medal Table'!$G:$G,'Each Gender Events'!$A30,'Official Medal Table'!$B:$B,'Each Gender Events'!B$1,'Official Medal Table'!$D:$D,'Each Gender Events'!B$2)*'Medal values'!$B$3
+ COUNTIFS('Official Medal Table'!$E:$E,'Each Gender Events'!$A30,'Official Medal Table'!$B:$B,'Each Gender Events'!B$1,'Official Medal Table'!$D:$D,"Mixed")*'Medal values'!$B$1/2
+ COUNTIFS('Official Medal Table'!$F:$F,'Each Gender Events'!$A30,'Official Medal Table'!$B:$B,'Each Gender Events'!B$1,'Official Medal Table'!$D:$D,"Mixed")*'Medal values'!$B$2/2
+ COUNTIFS('Official Medal Table'!$G:$G,'Each Gender Events'!$A30,'Official Medal Table'!$B:$B,'Each Gender Events'!B$1,'Official Medal Table'!$D:$D,"Mixed")*'Medal values'!$B$3/2</f>
        <v>2.0000010000000001</v>
      </c>
      <c r="C30">
        <f>COUNTIFS('Official Medal Table'!$E:$E,'Each Gender Events'!$A30,'Official Medal Table'!$B:$B,'Each Gender Events'!C$1,'Official Medal Table'!$D:$D,'Each Gender Events'!C$2)*'Medal values'!$B$1
+ COUNTIFS('Official Medal Table'!$F:$F,'Each Gender Events'!$A30,'Official Medal Table'!$B:$B,'Each Gender Events'!C$1,'Official Medal Table'!$D:$D,'Each Gender Events'!C$2)*'Medal values'!$B$2
+ COUNTIFS('Official Medal Table'!$G:$G,'Each Gender Events'!$A30,'Official Medal Table'!$B:$B,'Each Gender Events'!C$1,'Official Medal Table'!$D:$D,'Each Gender Events'!C$2)*'Medal values'!$B$3
+ COUNTIFS('Official Medal Table'!$E:$E,'Each Gender Events'!$A30,'Official Medal Table'!$B:$B,'Each Gender Events'!C$1,'Official Medal Table'!$D:$D,"Mixed")*'Medal values'!$B$1/2
+ COUNTIFS('Official Medal Table'!$F:$F,'Each Gender Events'!$A30,'Official Medal Table'!$B:$B,'Each Gender Events'!C$1,'Official Medal Table'!$D:$D,"Mixed")*'Medal values'!$B$2/2
+ COUNTIFS('Official Medal Table'!$G:$G,'Each Gender Events'!$A30,'Official Medal Table'!$B:$B,'Each Gender Events'!C$1,'Official Medal Table'!$D:$D,"Mixed")*'Medal values'!$B$3/2</f>
        <v>0</v>
      </c>
      <c r="D30">
        <f>COUNTIFS('Official Medal Table'!$E:$E,'Each Gender Events'!$A30,'Official Medal Table'!$B:$B,'Each Gender Events'!D$1,'Official Medal Table'!$D:$D,'Each Gender Events'!D$2)*'Medal values'!$B$1
+ COUNTIFS('Official Medal Table'!$F:$F,'Each Gender Events'!$A30,'Official Medal Table'!$B:$B,'Each Gender Events'!D$1,'Official Medal Table'!$D:$D,'Each Gender Events'!D$2)*'Medal values'!$B$2
+ COUNTIFS('Official Medal Table'!$G:$G,'Each Gender Events'!$A30,'Official Medal Table'!$B:$B,'Each Gender Events'!D$1,'Official Medal Table'!$D:$D,'Each Gender Events'!D$2)*'Medal values'!$B$3
+ COUNTIFS('Official Medal Table'!$E:$E,'Each Gender Events'!$A30,'Official Medal Table'!$B:$B,'Each Gender Events'!D$1,'Official Medal Table'!$D:$D,"Mixed")*'Medal values'!$B$1/2
+ COUNTIFS('Official Medal Table'!$F:$F,'Each Gender Events'!$A30,'Official Medal Table'!$B:$B,'Each Gender Events'!D$1,'Official Medal Table'!$D:$D,"Mixed")*'Medal values'!$B$2/2
+ COUNTIFS('Official Medal Table'!$G:$G,'Each Gender Events'!$A30,'Official Medal Table'!$B:$B,'Each Gender Events'!D$1,'Official Medal Table'!$D:$D,"Mixed")*'Medal values'!$B$3/2</f>
        <v>0</v>
      </c>
      <c r="E30">
        <f>COUNTIFS('Official Medal Table'!$E:$E,'Each Gender Events'!$A30,'Official Medal Table'!$B:$B,'Each Gender Events'!E$1,'Official Medal Table'!$D:$D,'Each Gender Events'!E$2)*'Medal values'!$B$1
+ COUNTIFS('Official Medal Table'!$F:$F,'Each Gender Events'!$A30,'Official Medal Table'!$B:$B,'Each Gender Events'!E$1,'Official Medal Table'!$D:$D,'Each Gender Events'!E$2)*'Medal values'!$B$2
+ COUNTIFS('Official Medal Table'!$G:$G,'Each Gender Events'!$A30,'Official Medal Table'!$B:$B,'Each Gender Events'!E$1,'Official Medal Table'!$D:$D,'Each Gender Events'!E$2)*'Medal values'!$B$3
+ COUNTIFS('Official Medal Table'!$E:$E,'Each Gender Events'!$A30,'Official Medal Table'!$B:$B,'Each Gender Events'!E$1,'Official Medal Table'!$D:$D,"Mixed")*'Medal values'!$B$1/2
+ COUNTIFS('Official Medal Table'!$F:$F,'Each Gender Events'!$A30,'Official Medal Table'!$B:$B,'Each Gender Events'!E$1,'Official Medal Table'!$D:$D,"Mixed")*'Medal values'!$B$2/2
+ COUNTIFS('Official Medal Table'!$G:$G,'Each Gender Events'!$A30,'Official Medal Table'!$B:$B,'Each Gender Events'!E$1,'Official Medal Table'!$D:$D,"Mixed")*'Medal values'!$B$3/2</f>
        <v>0</v>
      </c>
      <c r="F30">
        <f>COUNTIFS('Official Medal Table'!$E:$E,'Each Gender Events'!$A30,'Official Medal Table'!$B:$B,'Each Gender Events'!F$1,'Official Medal Table'!$D:$D,'Each Gender Events'!F$2)*'Medal values'!$B$1
+ COUNTIFS('Official Medal Table'!$F:$F,'Each Gender Events'!$A30,'Official Medal Table'!$B:$B,'Each Gender Events'!F$1,'Official Medal Table'!$D:$D,'Each Gender Events'!F$2)*'Medal values'!$B$2
+ COUNTIFS('Official Medal Table'!$G:$G,'Each Gender Events'!$A30,'Official Medal Table'!$B:$B,'Each Gender Events'!F$1,'Official Medal Table'!$D:$D,'Each Gender Events'!F$2)*'Medal values'!$B$3
+ COUNTIFS('Official Medal Table'!$E:$E,'Each Gender Events'!$A30,'Official Medal Table'!$B:$B,'Each Gender Events'!F$1,'Official Medal Table'!$D:$D,"Mixed")*'Medal values'!$B$1/2
+ COUNTIFS('Official Medal Table'!$F:$F,'Each Gender Events'!$A30,'Official Medal Table'!$B:$B,'Each Gender Events'!F$1,'Official Medal Table'!$D:$D,"Mixed")*'Medal values'!$B$2/2
+ COUNTIFS('Official Medal Table'!$G:$G,'Each Gender Events'!$A30,'Official Medal Table'!$B:$B,'Each Gender Events'!F$1,'Official Medal Table'!$D:$D,"Mixed")*'Medal values'!$B$3/2</f>
        <v>0</v>
      </c>
      <c r="G30">
        <f>COUNTIFS('Official Medal Table'!$E:$E,'Each Gender Events'!$A30,'Official Medal Table'!$B:$B,'Each Gender Events'!G$1,'Official Medal Table'!$D:$D,'Each Gender Events'!G$2)*'Medal values'!$B$1
+ COUNTIFS('Official Medal Table'!$F:$F,'Each Gender Events'!$A30,'Official Medal Table'!$B:$B,'Each Gender Events'!G$1,'Official Medal Table'!$D:$D,'Each Gender Events'!G$2)*'Medal values'!$B$2
+ COUNTIFS('Official Medal Table'!$G:$G,'Each Gender Events'!$A30,'Official Medal Table'!$B:$B,'Each Gender Events'!G$1,'Official Medal Table'!$D:$D,'Each Gender Events'!G$2)*'Medal values'!$B$3
+ COUNTIFS('Official Medal Table'!$E:$E,'Each Gender Events'!$A30,'Official Medal Table'!$B:$B,'Each Gender Events'!G$1,'Official Medal Table'!$D:$D,"Mixed")*'Medal values'!$B$1/2
+ COUNTIFS('Official Medal Table'!$F:$F,'Each Gender Events'!$A30,'Official Medal Table'!$B:$B,'Each Gender Events'!G$1,'Official Medal Table'!$D:$D,"Mixed")*'Medal values'!$B$2/2
+ COUNTIFS('Official Medal Table'!$G:$G,'Each Gender Events'!$A30,'Official Medal Table'!$B:$B,'Each Gender Events'!G$1,'Official Medal Table'!$D:$D,"Mixed")*'Medal values'!$B$3/2</f>
        <v>0</v>
      </c>
      <c r="H30">
        <f>COUNTIFS('Official Medal Table'!$E:$E,'Each Gender Events'!$A30,'Official Medal Table'!$B:$B,'Each Gender Events'!H$1,'Official Medal Table'!$D:$D,'Each Gender Events'!H$2)*'Medal values'!$B$1
+ COUNTIFS('Official Medal Table'!$F:$F,'Each Gender Events'!$A30,'Official Medal Table'!$B:$B,'Each Gender Events'!H$1,'Official Medal Table'!$D:$D,'Each Gender Events'!H$2)*'Medal values'!$B$2
+ COUNTIFS('Official Medal Table'!$G:$G,'Each Gender Events'!$A30,'Official Medal Table'!$B:$B,'Each Gender Events'!H$1,'Official Medal Table'!$D:$D,'Each Gender Events'!H$2)*'Medal values'!$B$3
+ COUNTIFS('Official Medal Table'!$E:$E,'Each Gender Events'!$A30,'Official Medal Table'!$B:$B,'Each Gender Events'!H$1,'Official Medal Table'!$D:$D,"Mixed")*'Medal values'!$B$1/2
+ COUNTIFS('Official Medal Table'!$F:$F,'Each Gender Events'!$A30,'Official Medal Table'!$B:$B,'Each Gender Events'!H$1,'Official Medal Table'!$D:$D,"Mixed")*'Medal values'!$B$2/2
+ COUNTIFS('Official Medal Table'!$G:$G,'Each Gender Events'!$A30,'Official Medal Table'!$B:$B,'Each Gender Events'!H$1,'Official Medal Table'!$D:$D,"Mixed")*'Medal values'!$B$3/2</f>
        <v>6.0010010000000005</v>
      </c>
      <c r="I30">
        <f>COUNTIFS('Official Medal Table'!$E:$E,'Each Gender Events'!$A30,'Official Medal Table'!$B:$B,'Each Gender Events'!I$1,'Official Medal Table'!$D:$D,'Each Gender Events'!I$2)*'Medal values'!$B$1
+ COUNTIFS('Official Medal Table'!$F:$F,'Each Gender Events'!$A30,'Official Medal Table'!$B:$B,'Each Gender Events'!I$1,'Official Medal Table'!$D:$D,'Each Gender Events'!I$2)*'Medal values'!$B$2
+ COUNTIFS('Official Medal Table'!$G:$G,'Each Gender Events'!$A30,'Official Medal Table'!$B:$B,'Each Gender Events'!I$1,'Official Medal Table'!$D:$D,'Each Gender Events'!I$2)*'Medal values'!$B$3
+ COUNTIFS('Official Medal Table'!$E:$E,'Each Gender Events'!$A30,'Official Medal Table'!$B:$B,'Each Gender Events'!I$1,'Official Medal Table'!$D:$D,"Mixed")*'Medal values'!$B$1/2
+ COUNTIFS('Official Medal Table'!$F:$F,'Each Gender Events'!$A30,'Official Medal Table'!$B:$B,'Each Gender Events'!I$1,'Official Medal Table'!$D:$D,"Mixed")*'Medal values'!$B$2/2
+ COUNTIFS('Official Medal Table'!$G:$G,'Each Gender Events'!$A30,'Official Medal Table'!$B:$B,'Each Gender Events'!I$1,'Official Medal Table'!$D:$D,"Mixed")*'Medal values'!$B$3/2</f>
        <v>0</v>
      </c>
      <c r="J30">
        <f>COUNTIFS('Official Medal Table'!$E:$E,'Each Gender Events'!$A30,'Official Medal Table'!$B:$B,'Each Gender Events'!J$1,'Official Medal Table'!$D:$D,'Each Gender Events'!J$2)*'Medal values'!$B$1
+ COUNTIFS('Official Medal Table'!$F:$F,'Each Gender Events'!$A30,'Official Medal Table'!$B:$B,'Each Gender Events'!J$1,'Official Medal Table'!$D:$D,'Each Gender Events'!J$2)*'Medal values'!$B$2
+ COUNTIFS('Official Medal Table'!$G:$G,'Each Gender Events'!$A30,'Official Medal Table'!$B:$B,'Each Gender Events'!J$1,'Official Medal Table'!$D:$D,'Each Gender Events'!J$2)*'Medal values'!$B$3
+ COUNTIFS('Official Medal Table'!$E:$E,'Each Gender Events'!$A30,'Official Medal Table'!$B:$B,'Each Gender Events'!J$1,'Official Medal Table'!$D:$D,"Mixed")*'Medal values'!$B$1/2
+ COUNTIFS('Official Medal Table'!$F:$F,'Each Gender Events'!$A30,'Official Medal Table'!$B:$B,'Each Gender Events'!J$1,'Official Medal Table'!$D:$D,"Mixed")*'Medal values'!$B$2/2
+ COUNTIFS('Official Medal Table'!$G:$G,'Each Gender Events'!$A30,'Official Medal Table'!$B:$B,'Each Gender Events'!J$1,'Official Medal Table'!$D:$D,"Mixed")*'Medal values'!$B$3/2</f>
        <v>1</v>
      </c>
      <c r="K30">
        <f>COUNTIFS('Official Medal Table'!$E:$E,'Each Gender Events'!$A30,'Official Medal Table'!$B:$B,'Each Gender Events'!K$1,'Official Medal Table'!$D:$D,'Each Gender Events'!K$2)*'Medal values'!$B$1
+ COUNTIFS('Official Medal Table'!$F:$F,'Each Gender Events'!$A30,'Official Medal Table'!$B:$B,'Each Gender Events'!K$1,'Official Medal Table'!$D:$D,'Each Gender Events'!K$2)*'Medal values'!$B$2
+ COUNTIFS('Official Medal Table'!$G:$G,'Each Gender Events'!$A30,'Official Medal Table'!$B:$B,'Each Gender Events'!K$1,'Official Medal Table'!$D:$D,'Each Gender Events'!K$2)*'Medal values'!$B$3
+ COUNTIFS('Official Medal Table'!$E:$E,'Each Gender Events'!$A30,'Official Medal Table'!$B:$B,'Each Gender Events'!K$1,'Official Medal Table'!$D:$D,"Mixed")*'Medal values'!$B$1/2
+ COUNTIFS('Official Medal Table'!$F:$F,'Each Gender Events'!$A30,'Official Medal Table'!$B:$B,'Each Gender Events'!K$1,'Official Medal Table'!$D:$D,"Mixed")*'Medal values'!$B$2/2
+ COUNTIFS('Official Medal Table'!$G:$G,'Each Gender Events'!$A30,'Official Medal Table'!$B:$B,'Each Gender Events'!K$1,'Official Medal Table'!$D:$D,"Mixed")*'Medal values'!$B$3/2</f>
        <v>1</v>
      </c>
      <c r="L30">
        <f>COUNTIFS('Official Medal Table'!$E:$E,'Each Gender Events'!$A30,'Official Medal Table'!$B:$B,'Each Gender Events'!L$1,'Official Medal Table'!$D:$D,'Each Gender Events'!L$2)*'Medal values'!$B$1
+ COUNTIFS('Official Medal Table'!$F:$F,'Each Gender Events'!$A30,'Official Medal Table'!$B:$B,'Each Gender Events'!L$1,'Official Medal Table'!$D:$D,'Each Gender Events'!L$2)*'Medal values'!$B$2
+ COUNTIFS('Official Medal Table'!$G:$G,'Each Gender Events'!$A30,'Official Medal Table'!$B:$B,'Each Gender Events'!L$1,'Official Medal Table'!$D:$D,'Each Gender Events'!L$2)*'Medal values'!$B$3
+ COUNTIFS('Official Medal Table'!$E:$E,'Each Gender Events'!$A30,'Official Medal Table'!$B:$B,'Each Gender Events'!L$1,'Official Medal Table'!$D:$D,"Mixed")*'Medal values'!$B$1/2
+ COUNTIFS('Official Medal Table'!$F:$F,'Each Gender Events'!$A30,'Official Medal Table'!$B:$B,'Each Gender Events'!L$1,'Official Medal Table'!$D:$D,"Mixed")*'Medal values'!$B$2/2
+ COUNTIFS('Official Medal Table'!$G:$G,'Each Gender Events'!$A30,'Official Medal Table'!$B:$B,'Each Gender Events'!L$1,'Official Medal Table'!$D:$D,"Mixed")*'Medal values'!$B$3/2</f>
        <v>0</v>
      </c>
      <c r="M30">
        <f>COUNTIFS('Official Medal Table'!$E:$E,'Each Gender Events'!$A30,'Official Medal Table'!$B:$B,'Each Gender Events'!M$1,'Official Medal Table'!$D:$D,'Each Gender Events'!M$2)*'Medal values'!$B$1
+ COUNTIFS('Official Medal Table'!$F:$F,'Each Gender Events'!$A30,'Official Medal Table'!$B:$B,'Each Gender Events'!M$1,'Official Medal Table'!$D:$D,'Each Gender Events'!M$2)*'Medal values'!$B$2
+ COUNTIFS('Official Medal Table'!$G:$G,'Each Gender Events'!$A30,'Official Medal Table'!$B:$B,'Each Gender Events'!M$1,'Official Medal Table'!$D:$D,'Each Gender Events'!M$2)*'Medal values'!$B$3
+ COUNTIFS('Official Medal Table'!$E:$E,'Each Gender Events'!$A30,'Official Medal Table'!$B:$B,'Each Gender Events'!M$1,'Official Medal Table'!$D:$D,"Mixed")*'Medal values'!$B$1/2
+ COUNTIFS('Official Medal Table'!$F:$F,'Each Gender Events'!$A30,'Official Medal Table'!$B:$B,'Each Gender Events'!M$1,'Official Medal Table'!$D:$D,"Mixed")*'Medal values'!$B$2/2
+ COUNTIFS('Official Medal Table'!$G:$G,'Each Gender Events'!$A30,'Official Medal Table'!$B:$B,'Each Gender Events'!M$1,'Official Medal Table'!$D:$D,"Mixed")*'Medal values'!$B$3/2</f>
        <v>0</v>
      </c>
      <c r="N30">
        <f>COUNTIFS('Official Medal Table'!$E:$E,'Each Gender Events'!$A30,'Official Medal Table'!$B:$B,'Each Gender Events'!N$1,'Official Medal Table'!$D:$D,'Each Gender Events'!N$2)*'Medal values'!$B$1
+ COUNTIFS('Official Medal Table'!$F:$F,'Each Gender Events'!$A30,'Official Medal Table'!$B:$B,'Each Gender Events'!N$1,'Official Medal Table'!$D:$D,'Each Gender Events'!N$2)*'Medal values'!$B$2
+ COUNTIFS('Official Medal Table'!$G:$G,'Each Gender Events'!$A30,'Official Medal Table'!$B:$B,'Each Gender Events'!N$1,'Official Medal Table'!$D:$D,'Each Gender Events'!N$2)*'Medal values'!$B$3
+ COUNTIFS('Official Medal Table'!$E:$E,'Each Gender Events'!$A30,'Official Medal Table'!$B:$B,'Each Gender Events'!N$1,'Official Medal Table'!$D:$D,"Mixed")*'Medal values'!$B$1/2
+ COUNTIFS('Official Medal Table'!$F:$F,'Each Gender Events'!$A30,'Official Medal Table'!$B:$B,'Each Gender Events'!N$1,'Official Medal Table'!$D:$D,"Mixed")*'Medal values'!$B$2/2
+ COUNTIFS('Official Medal Table'!$G:$G,'Each Gender Events'!$A30,'Official Medal Table'!$B:$B,'Each Gender Events'!N$1,'Official Medal Table'!$D:$D,"Mixed")*'Medal values'!$B$3/2</f>
        <v>0</v>
      </c>
      <c r="O30">
        <f>COUNTIFS('Official Medal Table'!$E:$E,'Each Gender Events'!$A30,'Official Medal Table'!$B:$B,'Each Gender Events'!O$1,'Official Medal Table'!$D:$D,'Each Gender Events'!O$2)*'Medal values'!$B$1
+ COUNTIFS('Official Medal Table'!$F:$F,'Each Gender Events'!$A30,'Official Medal Table'!$B:$B,'Each Gender Events'!O$1,'Official Medal Table'!$D:$D,'Each Gender Events'!O$2)*'Medal values'!$B$2
+ COUNTIFS('Official Medal Table'!$G:$G,'Each Gender Events'!$A30,'Official Medal Table'!$B:$B,'Each Gender Events'!O$1,'Official Medal Table'!$D:$D,'Each Gender Events'!O$2)*'Medal values'!$B$3
+ COUNTIFS('Official Medal Table'!$E:$E,'Each Gender Events'!$A30,'Official Medal Table'!$B:$B,'Each Gender Events'!O$1,'Official Medal Table'!$D:$D,"Mixed")*'Medal values'!$B$1/2
+ COUNTIFS('Official Medal Table'!$F:$F,'Each Gender Events'!$A30,'Official Medal Table'!$B:$B,'Each Gender Events'!O$1,'Official Medal Table'!$D:$D,"Mixed")*'Medal values'!$B$2/2
+ COUNTIFS('Official Medal Table'!$G:$G,'Each Gender Events'!$A30,'Official Medal Table'!$B:$B,'Each Gender Events'!O$1,'Official Medal Table'!$D:$D,"Mixed")*'Medal values'!$B$3/2</f>
        <v>4.5010005</v>
      </c>
      <c r="P30">
        <f>COUNTIFS('Official Medal Table'!$E:$E,'Each Gender Events'!$A30,'Official Medal Table'!$B:$B,'Each Gender Events'!P$1,'Official Medal Table'!$D:$D,'Each Gender Events'!P$2)*'Medal values'!$B$1
+ COUNTIFS('Official Medal Table'!$F:$F,'Each Gender Events'!$A30,'Official Medal Table'!$B:$B,'Each Gender Events'!P$1,'Official Medal Table'!$D:$D,'Each Gender Events'!P$2)*'Medal values'!$B$2
+ COUNTIFS('Official Medal Table'!$G:$G,'Each Gender Events'!$A30,'Official Medal Table'!$B:$B,'Each Gender Events'!P$1,'Official Medal Table'!$D:$D,'Each Gender Events'!P$2)*'Medal values'!$B$3
+ COUNTIFS('Official Medal Table'!$E:$E,'Each Gender Events'!$A30,'Official Medal Table'!$B:$B,'Each Gender Events'!P$1,'Official Medal Table'!$D:$D,"Mixed")*'Medal values'!$B$1/2
+ COUNTIFS('Official Medal Table'!$F:$F,'Each Gender Events'!$A30,'Official Medal Table'!$B:$B,'Each Gender Events'!P$1,'Official Medal Table'!$D:$D,"Mixed")*'Medal values'!$B$2/2
+ COUNTIFS('Official Medal Table'!$G:$G,'Each Gender Events'!$A30,'Official Medal Table'!$B:$B,'Each Gender Events'!P$1,'Official Medal Table'!$D:$D,"Mixed")*'Medal values'!$B$3/2</f>
        <v>4.5000014999999998</v>
      </c>
      <c r="Q30">
        <f>COUNTIFS('Official Medal Table'!$E:$E,'Each Gender Events'!$A30,'Official Medal Table'!$B:$B,'Each Gender Events'!Q$1,'Official Medal Table'!$D:$D,'Each Gender Events'!Q$2)*'Medal values'!$B$1
+ COUNTIFS('Official Medal Table'!$F:$F,'Each Gender Events'!$A30,'Official Medal Table'!$B:$B,'Each Gender Events'!Q$1,'Official Medal Table'!$D:$D,'Each Gender Events'!Q$2)*'Medal values'!$B$2
+ COUNTIFS('Official Medal Table'!$G:$G,'Each Gender Events'!$A30,'Official Medal Table'!$B:$B,'Each Gender Events'!Q$1,'Official Medal Table'!$D:$D,'Each Gender Events'!Q$2)*'Medal values'!$B$3
+ COUNTIFS('Official Medal Table'!$E:$E,'Each Gender Events'!$A30,'Official Medal Table'!$B:$B,'Each Gender Events'!Q$1,'Official Medal Table'!$D:$D,"Mixed")*'Medal values'!$B$1/2
+ COUNTIFS('Official Medal Table'!$F:$F,'Each Gender Events'!$A30,'Official Medal Table'!$B:$B,'Each Gender Events'!Q$1,'Official Medal Table'!$D:$D,"Mixed")*'Medal values'!$B$2/2
+ COUNTIFS('Official Medal Table'!$G:$G,'Each Gender Events'!$A30,'Official Medal Table'!$B:$B,'Each Gender Events'!Q$1,'Official Medal Table'!$D:$D,"Mixed")*'Medal values'!$B$3/2</f>
        <v>1.5000005000000001</v>
      </c>
      <c r="R30">
        <f>COUNTIFS('Official Medal Table'!$E:$E,'Each Gender Events'!$A30,'Official Medal Table'!$B:$B,'Each Gender Events'!R$1,'Official Medal Table'!$D:$D,'Each Gender Events'!R$2)*'Medal values'!$B$1
+ COUNTIFS('Official Medal Table'!$F:$F,'Each Gender Events'!$A30,'Official Medal Table'!$B:$B,'Each Gender Events'!R$1,'Official Medal Table'!$D:$D,'Each Gender Events'!R$2)*'Medal values'!$B$2
+ COUNTIFS('Official Medal Table'!$G:$G,'Each Gender Events'!$A30,'Official Medal Table'!$B:$B,'Each Gender Events'!R$1,'Official Medal Table'!$D:$D,'Each Gender Events'!R$2)*'Medal values'!$B$3
+ COUNTIFS('Official Medal Table'!$E:$E,'Each Gender Events'!$A30,'Official Medal Table'!$B:$B,'Each Gender Events'!R$1,'Official Medal Table'!$D:$D,"Mixed")*'Medal values'!$B$1/2
+ COUNTIFS('Official Medal Table'!$F:$F,'Each Gender Events'!$A30,'Official Medal Table'!$B:$B,'Each Gender Events'!R$1,'Official Medal Table'!$D:$D,"Mixed")*'Medal values'!$B$2/2
+ COUNTIFS('Official Medal Table'!$G:$G,'Each Gender Events'!$A30,'Official Medal Table'!$B:$B,'Each Gender Events'!R$1,'Official Medal Table'!$D:$D,"Mixed")*'Medal values'!$B$3/2</f>
        <v>11.501503000000001</v>
      </c>
      <c r="S30">
        <f>COUNTIFS('Official Medal Table'!$E:$E,'Each Gender Events'!$A30,'Official Medal Table'!$B:$B,'Each Gender Events'!S$1,'Official Medal Table'!$D:$D,'Each Gender Events'!S$2)*'Medal values'!$B$1
+ COUNTIFS('Official Medal Table'!$F:$F,'Each Gender Events'!$A30,'Official Medal Table'!$B:$B,'Each Gender Events'!S$1,'Official Medal Table'!$D:$D,'Each Gender Events'!S$2)*'Medal values'!$B$2
+ COUNTIFS('Official Medal Table'!$G:$G,'Each Gender Events'!$A30,'Official Medal Table'!$B:$B,'Each Gender Events'!S$1,'Official Medal Table'!$D:$D,'Each Gender Events'!S$2)*'Medal values'!$B$3
+ COUNTIFS('Official Medal Table'!$E:$E,'Each Gender Events'!$A30,'Official Medal Table'!$B:$B,'Each Gender Events'!S$1,'Official Medal Table'!$D:$D,"Mixed")*'Medal values'!$B$1/2
+ COUNTIFS('Official Medal Table'!$F:$F,'Each Gender Events'!$A30,'Official Medal Table'!$B:$B,'Each Gender Events'!S$1,'Official Medal Table'!$D:$D,"Mixed")*'Medal values'!$B$2/2
+ COUNTIFS('Official Medal Table'!$G:$G,'Each Gender Events'!$A30,'Official Medal Table'!$B:$B,'Each Gender Events'!S$1,'Official Medal Table'!$D:$D,"Mixed")*'Medal values'!$B$3/2</f>
        <v>4.5015000000000001</v>
      </c>
      <c r="T30">
        <f>COUNTIFS('Official Medal Table'!$E:$E,'Each Gender Events'!$A30,'Official Medal Table'!$B:$B,'Each Gender Events'!T$1,'Official Medal Table'!$D:$D,'Each Gender Events'!T$2)*'Medal values'!$B$1
+ COUNTIFS('Official Medal Table'!$F:$F,'Each Gender Events'!$A30,'Official Medal Table'!$B:$B,'Each Gender Events'!T$1,'Official Medal Table'!$D:$D,'Each Gender Events'!T$2)*'Medal values'!$B$2
+ COUNTIFS('Official Medal Table'!$G:$G,'Each Gender Events'!$A30,'Official Medal Table'!$B:$B,'Each Gender Events'!T$1,'Official Medal Table'!$D:$D,'Each Gender Events'!T$2)*'Medal values'!$B$3
+ COUNTIFS('Official Medal Table'!$E:$E,'Each Gender Events'!$A30,'Official Medal Table'!$B:$B,'Each Gender Events'!T$1,'Official Medal Table'!$D:$D,"Mixed")*'Medal values'!$B$1/2
+ COUNTIFS('Official Medal Table'!$F:$F,'Each Gender Events'!$A30,'Official Medal Table'!$B:$B,'Each Gender Events'!T$1,'Official Medal Table'!$D:$D,"Mixed")*'Medal values'!$B$2/2
+ COUNTIFS('Official Medal Table'!$G:$G,'Each Gender Events'!$A30,'Official Medal Table'!$B:$B,'Each Gender Events'!T$1,'Official Medal Table'!$D:$D,"Mixed")*'Medal values'!$B$3/2</f>
        <v>4.5005009999999999</v>
      </c>
      <c r="U30">
        <f>COUNTIFS('Official Medal Table'!$E:$E,'Each Gender Events'!$A30,'Official Medal Table'!$B:$B,'Each Gender Events'!U$1,'Official Medal Table'!$D:$D,'Each Gender Events'!U$2)*'Medal values'!$B$1
+ COUNTIFS('Official Medal Table'!$F:$F,'Each Gender Events'!$A30,'Official Medal Table'!$B:$B,'Each Gender Events'!U$1,'Official Medal Table'!$D:$D,'Each Gender Events'!U$2)*'Medal values'!$B$2
+ COUNTIFS('Official Medal Table'!$G:$G,'Each Gender Events'!$A30,'Official Medal Table'!$B:$B,'Each Gender Events'!U$1,'Official Medal Table'!$D:$D,'Each Gender Events'!U$2)*'Medal values'!$B$3
+ COUNTIFS('Official Medal Table'!$E:$E,'Each Gender Events'!$A30,'Official Medal Table'!$B:$B,'Each Gender Events'!U$1,'Official Medal Table'!$D:$D,"Mixed")*'Medal values'!$B$1/2
+ COUNTIFS('Official Medal Table'!$F:$F,'Each Gender Events'!$A30,'Official Medal Table'!$B:$B,'Each Gender Events'!U$1,'Official Medal Table'!$D:$D,"Mixed")*'Medal values'!$B$2/2
+ COUNTIFS('Official Medal Table'!$G:$G,'Each Gender Events'!$A30,'Official Medal Table'!$B:$B,'Each Gender Events'!U$1,'Official Medal Table'!$D:$D,"Mixed")*'Medal values'!$B$3/2</f>
        <v>2.0000010000000001</v>
      </c>
      <c r="V30">
        <f>COUNTIFS('Official Medal Table'!$E:$E,'Each Gender Events'!$A30,'Official Medal Table'!$B:$B,'Each Gender Events'!V$1,'Official Medal Table'!$D:$D,'Each Gender Events'!V$2)*'Medal values'!$B$1
+ COUNTIFS('Official Medal Table'!$F:$F,'Each Gender Events'!$A30,'Official Medal Table'!$B:$B,'Each Gender Events'!V$1,'Official Medal Table'!$D:$D,'Each Gender Events'!V$2)*'Medal values'!$B$2
+ COUNTIFS('Official Medal Table'!$G:$G,'Each Gender Events'!$A30,'Official Medal Table'!$B:$B,'Each Gender Events'!V$1,'Official Medal Table'!$D:$D,'Each Gender Events'!V$2)*'Medal values'!$B$3
+ COUNTIFS('Official Medal Table'!$E:$E,'Each Gender Events'!$A30,'Official Medal Table'!$B:$B,'Each Gender Events'!V$1,'Official Medal Table'!$D:$D,"Mixed")*'Medal values'!$B$1/2
+ COUNTIFS('Official Medal Table'!$F:$F,'Each Gender Events'!$A30,'Official Medal Table'!$B:$B,'Each Gender Events'!V$1,'Official Medal Table'!$D:$D,"Mixed")*'Medal values'!$B$2/2
+ COUNTIFS('Official Medal Table'!$G:$G,'Each Gender Events'!$A30,'Official Medal Table'!$B:$B,'Each Gender Events'!V$1,'Official Medal Table'!$D:$D,"Mixed")*'Medal values'!$B$3/2</f>
        <v>0</v>
      </c>
      <c r="W30">
        <f>COUNTIFS('Official Medal Table'!$E:$E,'Each Gender Events'!$A30,'Official Medal Table'!$B:$B,'Each Gender Events'!W$1,'Official Medal Table'!$D:$D,'Each Gender Events'!W$2)*'Medal values'!$B$1
+ COUNTIFS('Official Medal Table'!$F:$F,'Each Gender Events'!$A30,'Official Medal Table'!$B:$B,'Each Gender Events'!W$1,'Official Medal Table'!$D:$D,'Each Gender Events'!W$2)*'Medal values'!$B$2
+ COUNTIFS('Official Medal Table'!$G:$G,'Each Gender Events'!$A30,'Official Medal Table'!$B:$B,'Each Gender Events'!W$1,'Official Medal Table'!$D:$D,'Each Gender Events'!W$2)*'Medal values'!$B$3
+ COUNTIFS('Official Medal Table'!$E:$E,'Each Gender Events'!$A30,'Official Medal Table'!$B:$B,'Each Gender Events'!W$1,'Official Medal Table'!$D:$D,"Mixed")*'Medal values'!$B$1/2
+ COUNTIFS('Official Medal Table'!$F:$F,'Each Gender Events'!$A30,'Official Medal Table'!$B:$B,'Each Gender Events'!W$1,'Official Medal Table'!$D:$D,"Mixed")*'Medal values'!$B$2/2
+ COUNTIFS('Official Medal Table'!$G:$G,'Each Gender Events'!$A30,'Official Medal Table'!$B:$B,'Each Gender Events'!W$1,'Official Medal Table'!$D:$D,"Mixed")*'Medal values'!$B$3/2</f>
        <v>0</v>
      </c>
      <c r="X30">
        <f>COUNTIFS('Official Medal Table'!$E:$E,'Each Gender Events'!$A30,'Official Medal Table'!$B:$B,'Each Gender Events'!X$1,'Official Medal Table'!$D:$D,'Each Gender Events'!X$2)*'Medal values'!$B$1
+ COUNTIFS('Official Medal Table'!$F:$F,'Each Gender Events'!$A30,'Official Medal Table'!$B:$B,'Each Gender Events'!X$1,'Official Medal Table'!$D:$D,'Each Gender Events'!X$2)*'Medal values'!$B$2
+ COUNTIFS('Official Medal Table'!$G:$G,'Each Gender Events'!$A30,'Official Medal Table'!$B:$B,'Each Gender Events'!X$1,'Official Medal Table'!$D:$D,'Each Gender Events'!X$2)*'Medal values'!$B$3
+ COUNTIFS('Official Medal Table'!$E:$E,'Each Gender Events'!$A30,'Official Medal Table'!$B:$B,'Each Gender Events'!X$1,'Official Medal Table'!$D:$D,"Mixed")*'Medal values'!$B$1/2
+ COUNTIFS('Official Medal Table'!$F:$F,'Each Gender Events'!$A30,'Official Medal Table'!$B:$B,'Each Gender Events'!X$1,'Official Medal Table'!$D:$D,"Mixed")*'Medal values'!$B$2/2
+ COUNTIFS('Official Medal Table'!$G:$G,'Each Gender Events'!$A30,'Official Medal Table'!$B:$B,'Each Gender Events'!X$1,'Official Medal Table'!$D:$D,"Mixed")*'Medal values'!$B$3/2</f>
        <v>0</v>
      </c>
      <c r="Y30">
        <f>COUNTIFS('Official Medal Table'!$E:$E,'Each Gender Events'!$A30,'Official Medal Table'!$B:$B,'Each Gender Events'!Y$1,'Official Medal Table'!$D:$D,'Each Gender Events'!Y$2)*'Medal values'!$B$1
+ COUNTIFS('Official Medal Table'!$F:$F,'Each Gender Events'!$A30,'Official Medal Table'!$B:$B,'Each Gender Events'!Y$1,'Official Medal Table'!$D:$D,'Each Gender Events'!Y$2)*'Medal values'!$B$2
+ COUNTIFS('Official Medal Table'!$G:$G,'Each Gender Events'!$A30,'Official Medal Table'!$B:$B,'Each Gender Events'!Y$1,'Official Medal Table'!$D:$D,'Each Gender Events'!Y$2)*'Medal values'!$B$3
+ COUNTIFS('Official Medal Table'!$E:$E,'Each Gender Events'!$A30,'Official Medal Table'!$B:$B,'Each Gender Events'!Y$1,'Official Medal Table'!$D:$D,"Mixed")*'Medal values'!$B$1/2
+ COUNTIFS('Official Medal Table'!$F:$F,'Each Gender Events'!$A30,'Official Medal Table'!$B:$B,'Each Gender Events'!Y$1,'Official Medal Table'!$D:$D,"Mixed")*'Medal values'!$B$2/2
+ COUNTIFS('Official Medal Table'!$G:$G,'Each Gender Events'!$A30,'Official Medal Table'!$B:$B,'Each Gender Events'!Y$1,'Official Medal Table'!$D:$D,"Mixed")*'Medal values'!$B$3/2</f>
        <v>0</v>
      </c>
      <c r="Z30">
        <f>COUNTIFS('Official Medal Table'!$E:$E,'Each Gender Events'!$A30,'Official Medal Table'!$B:$B,'Each Gender Events'!Z$1,'Official Medal Table'!$D:$D,'Each Gender Events'!Z$2)*'Medal values'!$B$1
+ COUNTIFS('Official Medal Table'!$F:$F,'Each Gender Events'!$A30,'Official Medal Table'!$B:$B,'Each Gender Events'!Z$1,'Official Medal Table'!$D:$D,'Each Gender Events'!Z$2)*'Medal values'!$B$2
+ COUNTIFS('Official Medal Table'!$G:$G,'Each Gender Events'!$A30,'Official Medal Table'!$B:$B,'Each Gender Events'!Z$1,'Official Medal Table'!$D:$D,'Each Gender Events'!Z$2)*'Medal values'!$B$3
+ COUNTIFS('Official Medal Table'!$E:$E,'Each Gender Events'!$A30,'Official Medal Table'!$B:$B,'Each Gender Events'!Z$1,'Official Medal Table'!$D:$D,"Mixed")*'Medal values'!$B$1/2
+ COUNTIFS('Official Medal Table'!$F:$F,'Each Gender Events'!$A30,'Official Medal Table'!$B:$B,'Each Gender Events'!Z$1,'Official Medal Table'!$D:$D,"Mixed")*'Medal values'!$B$2/2
+ COUNTIFS('Official Medal Table'!$G:$G,'Each Gender Events'!$A30,'Official Medal Table'!$B:$B,'Each Gender Events'!Z$1,'Official Medal Table'!$D:$D,"Mixed")*'Medal values'!$B$3/2</f>
        <v>0</v>
      </c>
      <c r="AA30">
        <f>COUNTIFS('Official Medal Table'!$E:$E,'Each Gender Events'!$A30,'Official Medal Table'!$B:$B,'Each Gender Events'!AA$1,'Official Medal Table'!$D:$D,'Each Gender Events'!AA$2)*'Medal values'!$B$1
+ COUNTIFS('Official Medal Table'!$F:$F,'Each Gender Events'!$A30,'Official Medal Table'!$B:$B,'Each Gender Events'!AA$1,'Official Medal Table'!$D:$D,'Each Gender Events'!AA$2)*'Medal values'!$B$2
+ COUNTIFS('Official Medal Table'!$G:$G,'Each Gender Events'!$A30,'Official Medal Table'!$B:$B,'Each Gender Events'!AA$1,'Official Medal Table'!$D:$D,'Each Gender Events'!AA$2)*'Medal values'!$B$3
+ COUNTIFS('Official Medal Table'!$E:$E,'Each Gender Events'!$A30,'Official Medal Table'!$B:$B,'Each Gender Events'!AA$1,'Official Medal Table'!$D:$D,"Mixed")*'Medal values'!$B$1/2
+ COUNTIFS('Official Medal Table'!$F:$F,'Each Gender Events'!$A30,'Official Medal Table'!$B:$B,'Each Gender Events'!AA$1,'Official Medal Table'!$D:$D,"Mixed")*'Medal values'!$B$2/2
+ COUNTIFS('Official Medal Table'!$G:$G,'Each Gender Events'!$A30,'Official Medal Table'!$B:$B,'Each Gender Events'!AA$1,'Official Medal Table'!$D:$D,"Mixed")*'Medal values'!$B$3/2</f>
        <v>0</v>
      </c>
      <c r="AB30">
        <f>COUNTIFS('Official Medal Table'!$E:$E,'Each Gender Events'!$A30,'Official Medal Table'!$B:$B,'Each Gender Events'!AB$1,'Official Medal Table'!$D:$D,'Each Gender Events'!AB$2)*'Medal values'!$B$1
+ COUNTIFS('Official Medal Table'!$F:$F,'Each Gender Events'!$A30,'Official Medal Table'!$B:$B,'Each Gender Events'!AB$1,'Official Medal Table'!$D:$D,'Each Gender Events'!AB$2)*'Medal values'!$B$2
+ COUNTIFS('Official Medal Table'!$G:$G,'Each Gender Events'!$A30,'Official Medal Table'!$B:$B,'Each Gender Events'!AB$1,'Official Medal Table'!$D:$D,'Each Gender Events'!AB$2)*'Medal values'!$B$3
+ COUNTIFS('Official Medal Table'!$E:$E,'Each Gender Events'!$A30,'Official Medal Table'!$B:$B,'Each Gender Events'!AB$1,'Official Medal Table'!$D:$D,"Mixed")*'Medal values'!$B$1/2
+ COUNTIFS('Official Medal Table'!$F:$F,'Each Gender Events'!$A30,'Official Medal Table'!$B:$B,'Each Gender Events'!AB$1,'Official Medal Table'!$D:$D,"Mixed")*'Medal values'!$B$2/2
+ COUNTIFS('Official Medal Table'!$G:$G,'Each Gender Events'!$A30,'Official Medal Table'!$B:$B,'Each Gender Events'!AB$1,'Official Medal Table'!$D:$D,"Mixed")*'Medal values'!$B$3/2</f>
        <v>0</v>
      </c>
      <c r="AC30">
        <f>COUNTIFS('Official Medal Table'!$E:$E,'Each Gender Events'!$A30,'Official Medal Table'!$B:$B,'Each Gender Events'!AC$1,'Official Medal Table'!$D:$D,'Each Gender Events'!AC$2)*'Medal values'!$B$1
+ COUNTIFS('Official Medal Table'!$F:$F,'Each Gender Events'!$A30,'Official Medal Table'!$B:$B,'Each Gender Events'!AC$1,'Official Medal Table'!$D:$D,'Each Gender Events'!AC$2)*'Medal values'!$B$2
+ COUNTIFS('Official Medal Table'!$G:$G,'Each Gender Events'!$A30,'Official Medal Table'!$B:$B,'Each Gender Events'!AC$1,'Official Medal Table'!$D:$D,'Each Gender Events'!AC$2)*'Medal values'!$B$3
+ COUNTIFS('Official Medal Table'!$E:$E,'Each Gender Events'!$A30,'Official Medal Table'!$B:$B,'Each Gender Events'!AC$1,'Official Medal Table'!$D:$D,"Mixed")*'Medal values'!$B$1/2
+ COUNTIFS('Official Medal Table'!$F:$F,'Each Gender Events'!$A30,'Official Medal Table'!$B:$B,'Each Gender Events'!AC$1,'Official Medal Table'!$D:$D,"Mixed")*'Medal values'!$B$2/2
+ COUNTIFS('Official Medal Table'!$G:$G,'Each Gender Events'!$A30,'Official Medal Table'!$B:$B,'Each Gender Events'!AC$1,'Official Medal Table'!$D:$D,"Mixed")*'Medal values'!$B$3/2</f>
        <v>0</v>
      </c>
      <c r="AD30">
        <f>COUNTIFS('Official Medal Table'!$E:$E,'Each Gender Events'!$A30,'Official Medal Table'!$B:$B,'Each Gender Events'!AD$1,'Official Medal Table'!$D:$D,'Each Gender Events'!AD$2)*'Medal values'!$B$1
+ COUNTIFS('Official Medal Table'!$F:$F,'Each Gender Events'!$A30,'Official Medal Table'!$B:$B,'Each Gender Events'!AD$1,'Official Medal Table'!$D:$D,'Each Gender Events'!AD$2)*'Medal values'!$B$2
+ COUNTIFS('Official Medal Table'!$G:$G,'Each Gender Events'!$A30,'Official Medal Table'!$B:$B,'Each Gender Events'!AD$1,'Official Medal Table'!$D:$D,'Each Gender Events'!AD$2)*'Medal values'!$B$3
+ COUNTIFS('Official Medal Table'!$E:$E,'Each Gender Events'!$A30,'Official Medal Table'!$B:$B,'Each Gender Events'!AD$1,'Official Medal Table'!$D:$D,"Mixed")*'Medal values'!$B$1/2
+ COUNTIFS('Official Medal Table'!$F:$F,'Each Gender Events'!$A30,'Official Medal Table'!$B:$B,'Each Gender Events'!AD$1,'Official Medal Table'!$D:$D,"Mixed")*'Medal values'!$B$2/2
+ COUNTIFS('Official Medal Table'!$G:$G,'Each Gender Events'!$A30,'Official Medal Table'!$B:$B,'Each Gender Events'!AD$1,'Official Medal Table'!$D:$D,"Mixed")*'Medal values'!$B$3/2</f>
        <v>0</v>
      </c>
      <c r="AE30">
        <f>COUNTIFS('Official Medal Table'!$E:$E,'Each Gender Events'!$A30,'Official Medal Table'!$B:$B,'Each Gender Events'!AE$1,'Official Medal Table'!$D:$D,'Each Gender Events'!AE$2)*'Medal values'!$B$1
+ COUNTIFS('Official Medal Table'!$F:$F,'Each Gender Events'!$A30,'Official Medal Table'!$B:$B,'Each Gender Events'!AE$1,'Official Medal Table'!$D:$D,'Each Gender Events'!AE$2)*'Medal values'!$B$2
+ COUNTIFS('Official Medal Table'!$G:$G,'Each Gender Events'!$A30,'Official Medal Table'!$B:$B,'Each Gender Events'!AE$1,'Official Medal Table'!$D:$D,'Each Gender Events'!AE$2)*'Medal values'!$B$3
+ COUNTIFS('Official Medal Table'!$E:$E,'Each Gender Events'!$A30,'Official Medal Table'!$B:$B,'Each Gender Events'!AE$1,'Official Medal Table'!$D:$D,"Mixed")*'Medal values'!$B$1/2
+ COUNTIFS('Official Medal Table'!$F:$F,'Each Gender Events'!$A30,'Official Medal Table'!$B:$B,'Each Gender Events'!AE$1,'Official Medal Table'!$D:$D,"Mixed")*'Medal values'!$B$2/2
+ COUNTIFS('Official Medal Table'!$G:$G,'Each Gender Events'!$A30,'Official Medal Table'!$B:$B,'Each Gender Events'!AE$1,'Official Medal Table'!$D:$D,"Mixed")*'Medal values'!$B$3/2</f>
        <v>0</v>
      </c>
      <c r="AF30">
        <f>COUNTIFS('Official Medal Table'!$E:$E,'Each Gender Events'!$A30,'Official Medal Table'!$B:$B,'Each Gender Events'!AF$1,'Official Medal Table'!$D:$D,'Each Gender Events'!AF$2)*'Medal values'!$B$1
+ COUNTIFS('Official Medal Table'!$F:$F,'Each Gender Events'!$A30,'Official Medal Table'!$B:$B,'Each Gender Events'!AF$1,'Official Medal Table'!$D:$D,'Each Gender Events'!AF$2)*'Medal values'!$B$2
+ COUNTIFS('Official Medal Table'!$G:$G,'Each Gender Events'!$A30,'Official Medal Table'!$B:$B,'Each Gender Events'!AF$1,'Official Medal Table'!$D:$D,'Each Gender Events'!AF$2)*'Medal values'!$B$3
+ COUNTIFS('Official Medal Table'!$E:$E,'Each Gender Events'!$A30,'Official Medal Table'!$B:$B,'Each Gender Events'!AF$1,'Official Medal Table'!$D:$D,"Mixed")*'Medal values'!$B$1/2
+ COUNTIFS('Official Medal Table'!$F:$F,'Each Gender Events'!$A30,'Official Medal Table'!$B:$B,'Each Gender Events'!AF$1,'Official Medal Table'!$D:$D,"Mixed")*'Medal values'!$B$2/2
+ COUNTIFS('Official Medal Table'!$G:$G,'Each Gender Events'!$A30,'Official Medal Table'!$B:$B,'Each Gender Events'!AF$1,'Official Medal Table'!$D:$D,"Mixed")*'Medal values'!$B$3/2</f>
        <v>0</v>
      </c>
      <c r="AG30">
        <f>COUNTIFS('Official Medal Table'!$E:$E,'Each Gender Events'!$A30,'Official Medal Table'!$B:$B,'Each Gender Events'!AG$1,'Official Medal Table'!$D:$D,'Each Gender Events'!AG$2)*'Medal values'!$B$1
+ COUNTIFS('Official Medal Table'!$F:$F,'Each Gender Events'!$A30,'Official Medal Table'!$B:$B,'Each Gender Events'!AG$1,'Official Medal Table'!$D:$D,'Each Gender Events'!AG$2)*'Medal values'!$B$2
+ COUNTIFS('Official Medal Table'!$G:$G,'Each Gender Events'!$A30,'Official Medal Table'!$B:$B,'Each Gender Events'!AG$1,'Official Medal Table'!$D:$D,'Each Gender Events'!AG$2)*'Medal values'!$B$3
+ COUNTIFS('Official Medal Table'!$E:$E,'Each Gender Events'!$A30,'Official Medal Table'!$B:$B,'Each Gender Events'!AG$1,'Official Medal Table'!$D:$D,"Mixed")*'Medal values'!$B$1/2
+ COUNTIFS('Official Medal Table'!$F:$F,'Each Gender Events'!$A30,'Official Medal Table'!$B:$B,'Each Gender Events'!AG$1,'Official Medal Table'!$D:$D,"Mixed")*'Medal values'!$B$2/2
+ COUNTIFS('Official Medal Table'!$G:$G,'Each Gender Events'!$A30,'Official Medal Table'!$B:$B,'Each Gender Events'!AG$1,'Official Medal Table'!$D:$D,"Mixed")*'Medal values'!$B$3/2</f>
        <v>0</v>
      </c>
      <c r="AH30">
        <f>COUNTIFS('Official Medal Table'!$E:$E,'Each Gender Events'!$A30,'Official Medal Table'!$B:$B,'Each Gender Events'!AH$1,'Official Medal Table'!$D:$D,'Each Gender Events'!AH$2)*'Medal values'!$B$1
+ COUNTIFS('Official Medal Table'!$F:$F,'Each Gender Events'!$A30,'Official Medal Table'!$B:$B,'Each Gender Events'!AH$1,'Official Medal Table'!$D:$D,'Each Gender Events'!AH$2)*'Medal values'!$B$2
+ COUNTIFS('Official Medal Table'!$G:$G,'Each Gender Events'!$A30,'Official Medal Table'!$B:$B,'Each Gender Events'!AH$1,'Official Medal Table'!$D:$D,'Each Gender Events'!AH$2)*'Medal values'!$B$3
+ COUNTIFS('Official Medal Table'!$E:$E,'Each Gender Events'!$A30,'Official Medal Table'!$B:$B,'Each Gender Events'!AH$1,'Official Medal Table'!$D:$D,"Mixed")*'Medal values'!$B$1/2
+ COUNTIFS('Official Medal Table'!$F:$F,'Each Gender Events'!$A30,'Official Medal Table'!$B:$B,'Each Gender Events'!AH$1,'Official Medal Table'!$D:$D,"Mixed")*'Medal values'!$B$2/2
+ COUNTIFS('Official Medal Table'!$G:$G,'Each Gender Events'!$A30,'Official Medal Table'!$B:$B,'Each Gender Events'!AH$1,'Official Medal Table'!$D:$D,"Mixed")*'Medal values'!$B$3/2</f>
        <v>0</v>
      </c>
      <c r="AI30">
        <f>COUNTIFS('Official Medal Table'!$E:$E,'Each Gender Events'!$A30,'Official Medal Table'!$B:$B,'Each Gender Events'!AI$1,'Official Medal Table'!$D:$D,'Each Gender Events'!AI$2)*'Medal values'!$B$1
+ COUNTIFS('Official Medal Table'!$F:$F,'Each Gender Events'!$A30,'Official Medal Table'!$B:$B,'Each Gender Events'!AI$1,'Official Medal Table'!$D:$D,'Each Gender Events'!AI$2)*'Medal values'!$B$2
+ COUNTIFS('Official Medal Table'!$G:$G,'Each Gender Events'!$A30,'Official Medal Table'!$B:$B,'Each Gender Events'!AI$1,'Official Medal Table'!$D:$D,'Each Gender Events'!AI$2)*'Medal values'!$B$3
+ COUNTIFS('Official Medal Table'!$E:$E,'Each Gender Events'!$A30,'Official Medal Table'!$B:$B,'Each Gender Events'!AI$1,'Official Medal Table'!$D:$D,"Mixed")*'Medal values'!$B$1/2
+ COUNTIFS('Official Medal Table'!$F:$F,'Each Gender Events'!$A30,'Official Medal Table'!$B:$B,'Each Gender Events'!AI$1,'Official Medal Table'!$D:$D,"Mixed")*'Medal values'!$B$2/2
+ COUNTIFS('Official Medal Table'!$G:$G,'Each Gender Events'!$A30,'Official Medal Table'!$B:$B,'Each Gender Events'!AI$1,'Official Medal Table'!$D:$D,"Mixed")*'Medal values'!$B$3/2</f>
        <v>9.5025010000000005</v>
      </c>
      <c r="AJ30">
        <f>COUNTIFS('Official Medal Table'!$E:$E,'Each Gender Events'!$A30,'Official Medal Table'!$B:$B,'Each Gender Events'!AJ$1,'Official Medal Table'!$D:$D,'Each Gender Events'!AJ$2)*'Medal values'!$B$1
+ COUNTIFS('Official Medal Table'!$F:$F,'Each Gender Events'!$A30,'Official Medal Table'!$B:$B,'Each Gender Events'!AJ$1,'Official Medal Table'!$D:$D,'Each Gender Events'!AJ$2)*'Medal values'!$B$2
+ COUNTIFS('Official Medal Table'!$G:$G,'Each Gender Events'!$A30,'Official Medal Table'!$B:$B,'Each Gender Events'!AJ$1,'Official Medal Table'!$D:$D,'Each Gender Events'!AJ$2)*'Medal values'!$B$3
+ COUNTIFS('Official Medal Table'!$E:$E,'Each Gender Events'!$A30,'Official Medal Table'!$B:$B,'Each Gender Events'!AJ$1,'Official Medal Table'!$D:$D,"Mixed")*'Medal values'!$B$1/2
+ COUNTIFS('Official Medal Table'!$F:$F,'Each Gender Events'!$A30,'Official Medal Table'!$B:$B,'Each Gender Events'!AJ$1,'Official Medal Table'!$D:$D,"Mixed")*'Medal values'!$B$2/2
+ COUNTIFS('Official Medal Table'!$G:$G,'Each Gender Events'!$A30,'Official Medal Table'!$B:$B,'Each Gender Events'!AJ$1,'Official Medal Table'!$D:$D,"Mixed")*'Medal values'!$B$3/2</f>
        <v>4.5015000000000001</v>
      </c>
      <c r="AK30">
        <f>COUNTIFS('Official Medal Table'!$E:$E,'Each Gender Events'!$A30,'Official Medal Table'!$B:$B,'Each Gender Events'!AK$1,'Official Medal Table'!$D:$D,'Each Gender Events'!AK$2)*'Medal values'!$B$1
+ COUNTIFS('Official Medal Table'!$F:$F,'Each Gender Events'!$A30,'Official Medal Table'!$B:$B,'Each Gender Events'!AK$1,'Official Medal Table'!$D:$D,'Each Gender Events'!AK$2)*'Medal values'!$B$2
+ COUNTIFS('Official Medal Table'!$G:$G,'Each Gender Events'!$A30,'Official Medal Table'!$B:$B,'Each Gender Events'!AK$1,'Official Medal Table'!$D:$D,'Each Gender Events'!AK$2)*'Medal values'!$B$3
+ COUNTIFS('Official Medal Table'!$E:$E,'Each Gender Events'!$A30,'Official Medal Table'!$B:$B,'Each Gender Events'!AK$1,'Official Medal Table'!$D:$D,"Mixed")*'Medal values'!$B$1/2
+ COUNTIFS('Official Medal Table'!$F:$F,'Each Gender Events'!$A30,'Official Medal Table'!$B:$B,'Each Gender Events'!AK$1,'Official Medal Table'!$D:$D,"Mixed")*'Medal values'!$B$2/2
+ COUNTIFS('Official Medal Table'!$G:$G,'Each Gender Events'!$A30,'Official Medal Table'!$B:$B,'Each Gender Events'!AK$1,'Official Medal Table'!$D:$D,"Mixed")*'Medal values'!$B$3/2</f>
        <v>1.5004999999999999</v>
      </c>
      <c r="AL30">
        <f>COUNTIFS('Official Medal Table'!$E:$E,'Each Gender Events'!$A30,'Official Medal Table'!$B:$B,'Each Gender Events'!AL$1,'Official Medal Table'!$D:$D,'Each Gender Events'!AL$2)*'Medal values'!$B$1
+ COUNTIFS('Official Medal Table'!$F:$F,'Each Gender Events'!$A30,'Official Medal Table'!$B:$B,'Each Gender Events'!AL$1,'Official Medal Table'!$D:$D,'Each Gender Events'!AL$2)*'Medal values'!$B$2
+ COUNTIFS('Official Medal Table'!$G:$G,'Each Gender Events'!$A30,'Official Medal Table'!$B:$B,'Each Gender Events'!AL$1,'Official Medal Table'!$D:$D,'Each Gender Events'!AL$2)*'Medal values'!$B$3
+ COUNTIFS('Official Medal Table'!$E:$E,'Each Gender Events'!$A30,'Official Medal Table'!$B:$B,'Each Gender Events'!AL$1,'Official Medal Table'!$D:$D,"Mixed")*'Medal values'!$B$1/2
+ COUNTIFS('Official Medal Table'!$F:$F,'Each Gender Events'!$A30,'Official Medal Table'!$B:$B,'Each Gender Events'!AL$1,'Official Medal Table'!$D:$D,"Mixed")*'Medal values'!$B$2/2
+ COUNTIFS('Official Medal Table'!$G:$G,'Each Gender Events'!$A30,'Official Medal Table'!$B:$B,'Each Gender Events'!AL$1,'Official Medal Table'!$D:$D,"Mixed")*'Medal values'!$B$3/2</f>
        <v>4.0009999999999994</v>
      </c>
      <c r="AM30">
        <f>COUNTIFS('Official Medal Table'!$E:$E,'Each Gender Events'!$A30,'Official Medal Table'!$B:$B,'Each Gender Events'!AM$1,'Official Medal Table'!$D:$D,'Each Gender Events'!AM$2)*'Medal values'!$B$1
+ COUNTIFS('Official Medal Table'!$F:$F,'Each Gender Events'!$A30,'Official Medal Table'!$B:$B,'Each Gender Events'!AM$1,'Official Medal Table'!$D:$D,'Each Gender Events'!AM$2)*'Medal values'!$B$2
+ COUNTIFS('Official Medal Table'!$G:$G,'Each Gender Events'!$A30,'Official Medal Table'!$B:$B,'Each Gender Events'!AM$1,'Official Medal Table'!$D:$D,'Each Gender Events'!AM$2)*'Medal values'!$B$3
+ COUNTIFS('Official Medal Table'!$E:$E,'Each Gender Events'!$A30,'Official Medal Table'!$B:$B,'Each Gender Events'!AM$1,'Official Medal Table'!$D:$D,"Mixed")*'Medal values'!$B$1/2
+ COUNTIFS('Official Medal Table'!$F:$F,'Each Gender Events'!$A30,'Official Medal Table'!$B:$B,'Each Gender Events'!AM$1,'Official Medal Table'!$D:$D,"Mixed")*'Medal values'!$B$2/2
+ COUNTIFS('Official Medal Table'!$G:$G,'Each Gender Events'!$A30,'Official Medal Table'!$B:$B,'Each Gender Events'!AM$1,'Official Medal Table'!$D:$D,"Mixed")*'Medal values'!$B$3/2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112A-B5DC-480A-89DF-4B9E1B75F65D}">
  <dimension ref="A1:A28"/>
  <sheetViews>
    <sheetView topLeftCell="A4" workbookViewId="0">
      <selection activeCell="A14" sqref="A14"/>
    </sheetView>
  </sheetViews>
  <sheetFormatPr defaultRowHeight="14.4" x14ac:dyDescent="0.3"/>
  <sheetData>
    <row r="1" spans="1:1" x14ac:dyDescent="0.3">
      <c r="A1" t="s">
        <v>110</v>
      </c>
    </row>
    <row r="2" spans="1:1" x14ac:dyDescent="0.3">
      <c r="A2" t="s">
        <v>98</v>
      </c>
    </row>
    <row r="3" spans="1:1" x14ac:dyDescent="0.3">
      <c r="A3" t="s">
        <v>140</v>
      </c>
    </row>
    <row r="4" spans="1:1" x14ac:dyDescent="0.3">
      <c r="A4" t="s">
        <v>118</v>
      </c>
    </row>
    <row r="5" spans="1:1" x14ac:dyDescent="0.3">
      <c r="A5" t="s">
        <v>100</v>
      </c>
    </row>
    <row r="6" spans="1:1" x14ac:dyDescent="0.3">
      <c r="A6" t="s">
        <v>10</v>
      </c>
    </row>
    <row r="7" spans="1:1" x14ac:dyDescent="0.3">
      <c r="A7" t="s">
        <v>115</v>
      </c>
    </row>
    <row r="8" spans="1:1" x14ac:dyDescent="0.3">
      <c r="A8" t="s">
        <v>139</v>
      </c>
    </row>
    <row r="9" spans="1:1" x14ac:dyDescent="0.3">
      <c r="A9" t="s">
        <v>144</v>
      </c>
    </row>
    <row r="10" spans="1:1" x14ac:dyDescent="0.3">
      <c r="A10" t="s">
        <v>109</v>
      </c>
    </row>
    <row r="11" spans="1:1" x14ac:dyDescent="0.3">
      <c r="A11" t="s">
        <v>97</v>
      </c>
    </row>
    <row r="12" spans="1:1" x14ac:dyDescent="0.3">
      <c r="A12" t="s">
        <v>146</v>
      </c>
    </row>
    <row r="13" spans="1:1" x14ac:dyDescent="0.3">
      <c r="A13" t="s">
        <v>105</v>
      </c>
    </row>
    <row r="14" spans="1:1" x14ac:dyDescent="0.3">
      <c r="A14" s="35" t="s">
        <v>103</v>
      </c>
    </row>
    <row r="15" spans="1:1" x14ac:dyDescent="0.3">
      <c r="A15" t="s">
        <v>102</v>
      </c>
    </row>
    <row r="16" spans="1:1" x14ac:dyDescent="0.3">
      <c r="A16" t="s">
        <v>101</v>
      </c>
    </row>
    <row r="17" spans="1:1" x14ac:dyDescent="0.3">
      <c r="A17" t="s">
        <v>116</v>
      </c>
    </row>
    <row r="18" spans="1:1" x14ac:dyDescent="0.3">
      <c r="A18" t="s">
        <v>14</v>
      </c>
    </row>
    <row r="19" spans="1:1" x14ac:dyDescent="0.3">
      <c r="A19" t="s">
        <v>96</v>
      </c>
    </row>
    <row r="20" spans="1:1" x14ac:dyDescent="0.3">
      <c r="A20" t="s">
        <v>113</v>
      </c>
    </row>
    <row r="21" spans="1:1" x14ac:dyDescent="0.3">
      <c r="A21" t="s">
        <v>112</v>
      </c>
    </row>
    <row r="22" spans="1:1" x14ac:dyDescent="0.3">
      <c r="A22" t="s">
        <v>9</v>
      </c>
    </row>
    <row r="23" spans="1:1" x14ac:dyDescent="0.3">
      <c r="A23" t="s">
        <v>104</v>
      </c>
    </row>
    <row r="24" spans="1:1" x14ac:dyDescent="0.3">
      <c r="A24" t="s">
        <v>114</v>
      </c>
    </row>
    <row r="25" spans="1:1" x14ac:dyDescent="0.3">
      <c r="A25" t="s">
        <v>117</v>
      </c>
    </row>
    <row r="26" spans="1:1" x14ac:dyDescent="0.3">
      <c r="A26" t="s">
        <v>99</v>
      </c>
    </row>
    <row r="27" spans="1:1" x14ac:dyDescent="0.3">
      <c r="A27" t="s">
        <v>145</v>
      </c>
    </row>
    <row r="28" spans="1:1" x14ac:dyDescent="0.3">
      <c r="A28" t="s">
        <v>111</v>
      </c>
    </row>
  </sheetData>
  <sortState xmlns:xlrd2="http://schemas.microsoft.com/office/spreadsheetml/2017/richdata2" ref="A1:A24">
    <sortCondition ref="A1:A2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1E3D-DDCB-4C00-964A-AEFA852F0A8F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s="8">
        <v>1</v>
      </c>
      <c r="B1" s="8">
        <v>3.0009999999999999</v>
      </c>
    </row>
    <row r="2" spans="1:2" x14ac:dyDescent="0.3">
      <c r="A2" s="8">
        <v>2</v>
      </c>
      <c r="B2" s="8">
        <v>2.0000010000000001</v>
      </c>
    </row>
    <row r="3" spans="1:2" x14ac:dyDescent="0.3">
      <c r="A3" s="8">
        <v>3</v>
      </c>
      <c r="B3" s="8">
        <v>1</v>
      </c>
    </row>
    <row r="4" spans="1:2" x14ac:dyDescent="0.3">
      <c r="A4" s="8">
        <v>4</v>
      </c>
      <c r="B4" s="8">
        <v>0</v>
      </c>
    </row>
    <row r="5" spans="1:2" x14ac:dyDescent="0.3">
      <c r="A5" s="8">
        <v>5</v>
      </c>
      <c r="B5" s="8">
        <v>0</v>
      </c>
    </row>
    <row r="6" spans="1:2" x14ac:dyDescent="0.3">
      <c r="A6" s="8">
        <v>6</v>
      </c>
      <c r="B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C193-7F9B-437A-9769-0F81D9B3E065}">
  <dimension ref="A1:D110"/>
  <sheetViews>
    <sheetView workbookViewId="0">
      <selection activeCell="E18" sqref="E18"/>
    </sheetView>
  </sheetViews>
  <sheetFormatPr defaultRowHeight="14.4" x14ac:dyDescent="0.3"/>
  <cols>
    <col min="2" max="2" width="39.33203125" bestFit="1" customWidth="1"/>
    <col min="4" max="4" width="33.21875" bestFit="1" customWidth="1"/>
  </cols>
  <sheetData>
    <row r="1" spans="1:4" x14ac:dyDescent="0.3">
      <c r="A1" t="s">
        <v>108</v>
      </c>
      <c r="B1" s="9" t="s">
        <v>1</v>
      </c>
      <c r="C1" s="9" t="s">
        <v>3</v>
      </c>
      <c r="D1" s="9" t="s">
        <v>2</v>
      </c>
    </row>
    <row r="2" spans="1:4" x14ac:dyDescent="0.3">
      <c r="A2">
        <v>1</v>
      </c>
      <c r="B2" t="s">
        <v>15</v>
      </c>
      <c r="C2" t="s">
        <v>11</v>
      </c>
      <c r="D2" t="s">
        <v>20</v>
      </c>
    </row>
    <row r="3" spans="1:4" x14ac:dyDescent="0.3">
      <c r="A3">
        <v>1</v>
      </c>
      <c r="B3" t="s">
        <v>15</v>
      </c>
      <c r="C3" t="s">
        <v>11</v>
      </c>
      <c r="D3" t="s">
        <v>16</v>
      </c>
    </row>
    <row r="4" spans="1:4" x14ac:dyDescent="0.3">
      <c r="A4">
        <v>1</v>
      </c>
      <c r="B4" t="s">
        <v>15</v>
      </c>
      <c r="C4" t="s">
        <v>11</v>
      </c>
      <c r="D4" t="s">
        <v>17</v>
      </c>
    </row>
    <row r="5" spans="1:4" x14ac:dyDescent="0.3">
      <c r="A5">
        <v>1</v>
      </c>
      <c r="B5" t="s">
        <v>15</v>
      </c>
      <c r="C5" t="s">
        <v>11</v>
      </c>
      <c r="D5" t="s">
        <v>19</v>
      </c>
    </row>
    <row r="6" spans="1:4" x14ac:dyDescent="0.3">
      <c r="A6">
        <v>1</v>
      </c>
      <c r="B6" t="s">
        <v>15</v>
      </c>
      <c r="C6" t="s">
        <v>11</v>
      </c>
      <c r="D6" t="s">
        <v>18</v>
      </c>
    </row>
    <row r="7" spans="1:4" x14ac:dyDescent="0.3">
      <c r="A7">
        <v>4</v>
      </c>
      <c r="B7" t="s">
        <v>15</v>
      </c>
      <c r="C7" t="s">
        <v>13</v>
      </c>
      <c r="D7" t="s">
        <v>32</v>
      </c>
    </row>
    <row r="8" spans="1:4" x14ac:dyDescent="0.3">
      <c r="A8">
        <v>1</v>
      </c>
      <c r="B8" t="s">
        <v>15</v>
      </c>
      <c r="C8" t="s">
        <v>8</v>
      </c>
      <c r="D8" t="s">
        <v>20</v>
      </c>
    </row>
    <row r="9" spans="1:4" x14ac:dyDescent="0.3">
      <c r="A9">
        <v>1</v>
      </c>
      <c r="B9" t="s">
        <v>15</v>
      </c>
      <c r="C9" t="s">
        <v>8</v>
      </c>
      <c r="D9" t="s">
        <v>16</v>
      </c>
    </row>
    <row r="10" spans="1:4" x14ac:dyDescent="0.3">
      <c r="A10">
        <v>1</v>
      </c>
      <c r="B10" t="s">
        <v>15</v>
      </c>
      <c r="C10" t="s">
        <v>8</v>
      </c>
      <c r="D10" t="s">
        <v>17</v>
      </c>
    </row>
    <row r="11" spans="1:4" x14ac:dyDescent="0.3">
      <c r="A11">
        <v>1</v>
      </c>
      <c r="B11" t="s">
        <v>15</v>
      </c>
      <c r="C11" t="s">
        <v>8</v>
      </c>
      <c r="D11" t="s">
        <v>19</v>
      </c>
    </row>
    <row r="12" spans="1:4" x14ac:dyDescent="0.3">
      <c r="A12">
        <v>1</v>
      </c>
      <c r="B12" t="s">
        <v>15</v>
      </c>
      <c r="C12" t="s">
        <v>8</v>
      </c>
      <c r="D12" t="s">
        <v>18</v>
      </c>
    </row>
    <row r="13" spans="1:4" x14ac:dyDescent="0.3">
      <c r="A13">
        <v>1</v>
      </c>
      <c r="B13" t="s">
        <v>21</v>
      </c>
      <c r="C13" t="s">
        <v>11</v>
      </c>
      <c r="D13" t="s">
        <v>26</v>
      </c>
    </row>
    <row r="14" spans="1:4" x14ac:dyDescent="0.3">
      <c r="A14">
        <v>1</v>
      </c>
      <c r="B14" t="s">
        <v>21</v>
      </c>
      <c r="C14" t="s">
        <v>11</v>
      </c>
      <c r="D14" t="s">
        <v>27</v>
      </c>
    </row>
    <row r="15" spans="1:4" x14ac:dyDescent="0.3">
      <c r="A15">
        <v>1</v>
      </c>
      <c r="B15" t="s">
        <v>21</v>
      </c>
      <c r="C15" t="s">
        <v>11</v>
      </c>
      <c r="D15" t="s">
        <v>33</v>
      </c>
    </row>
    <row r="16" spans="1:4" x14ac:dyDescent="0.3">
      <c r="A16">
        <v>1</v>
      </c>
      <c r="B16" t="s">
        <v>21</v>
      </c>
      <c r="C16" t="s">
        <v>11</v>
      </c>
      <c r="D16" t="s">
        <v>24</v>
      </c>
    </row>
    <row r="17" spans="1:4" x14ac:dyDescent="0.3">
      <c r="A17">
        <v>4</v>
      </c>
      <c r="B17" t="s">
        <v>21</v>
      </c>
      <c r="C17" t="s">
        <v>11</v>
      </c>
      <c r="D17" t="s">
        <v>29</v>
      </c>
    </row>
    <row r="18" spans="1:4" x14ac:dyDescent="0.3">
      <c r="A18">
        <v>4</v>
      </c>
      <c r="B18" t="s">
        <v>21</v>
      </c>
      <c r="C18" t="s">
        <v>13</v>
      </c>
      <c r="D18" t="s">
        <v>22</v>
      </c>
    </row>
    <row r="19" spans="1:4" x14ac:dyDescent="0.3">
      <c r="A19">
        <v>1</v>
      </c>
      <c r="B19" t="s">
        <v>21</v>
      </c>
      <c r="C19" t="s">
        <v>8</v>
      </c>
      <c r="D19" t="s">
        <v>28</v>
      </c>
    </row>
    <row r="20" spans="1:4" x14ac:dyDescent="0.3">
      <c r="A20">
        <v>1</v>
      </c>
      <c r="B20" t="s">
        <v>21</v>
      </c>
      <c r="C20" t="s">
        <v>8</v>
      </c>
      <c r="D20" t="s">
        <v>34</v>
      </c>
    </row>
    <row r="21" spans="1:4" x14ac:dyDescent="0.3">
      <c r="A21">
        <v>1</v>
      </c>
      <c r="B21" t="s">
        <v>21</v>
      </c>
      <c r="C21" t="s">
        <v>8</v>
      </c>
      <c r="D21" t="s">
        <v>23</v>
      </c>
    </row>
    <row r="22" spans="1:4" x14ac:dyDescent="0.3">
      <c r="A22">
        <v>4</v>
      </c>
      <c r="B22" t="s">
        <v>21</v>
      </c>
      <c r="C22" t="s">
        <v>8</v>
      </c>
      <c r="D22" t="s">
        <v>30</v>
      </c>
    </row>
    <row r="23" spans="1:4" x14ac:dyDescent="0.3">
      <c r="A23">
        <v>1</v>
      </c>
      <c r="B23" t="s">
        <v>21</v>
      </c>
      <c r="C23" t="s">
        <v>8</v>
      </c>
      <c r="D23" t="s">
        <v>25</v>
      </c>
    </row>
    <row r="24" spans="1:4" x14ac:dyDescent="0.3">
      <c r="A24">
        <v>2</v>
      </c>
      <c r="B24" t="s">
        <v>31</v>
      </c>
      <c r="C24" t="s">
        <v>11</v>
      </c>
      <c r="D24" t="s">
        <v>36</v>
      </c>
    </row>
    <row r="25" spans="1:4" x14ac:dyDescent="0.3">
      <c r="A25">
        <v>4</v>
      </c>
      <c r="B25" t="s">
        <v>31</v>
      </c>
      <c r="C25" t="s">
        <v>11</v>
      </c>
      <c r="D25" t="s">
        <v>38</v>
      </c>
    </row>
    <row r="26" spans="1:4" x14ac:dyDescent="0.3">
      <c r="A26">
        <v>1</v>
      </c>
      <c r="B26" t="s">
        <v>31</v>
      </c>
      <c r="C26" t="s">
        <v>8</v>
      </c>
      <c r="D26" t="s">
        <v>35</v>
      </c>
    </row>
    <row r="27" spans="1:4" x14ac:dyDescent="0.3">
      <c r="A27">
        <v>2</v>
      </c>
      <c r="B27" t="s">
        <v>31</v>
      </c>
      <c r="C27" t="s">
        <v>8</v>
      </c>
      <c r="D27" t="s">
        <v>37</v>
      </c>
    </row>
    <row r="28" spans="1:4" x14ac:dyDescent="0.3">
      <c r="A28">
        <v>1</v>
      </c>
      <c r="B28" t="s">
        <v>39</v>
      </c>
      <c r="C28" t="s">
        <v>11</v>
      </c>
      <c r="D28" t="s">
        <v>41</v>
      </c>
    </row>
    <row r="29" spans="1:4" x14ac:dyDescent="0.3">
      <c r="A29">
        <v>4</v>
      </c>
      <c r="B29" t="s">
        <v>39</v>
      </c>
      <c r="C29" t="s">
        <v>11</v>
      </c>
      <c r="D29" t="s">
        <v>46</v>
      </c>
    </row>
    <row r="30" spans="1:4" x14ac:dyDescent="0.3">
      <c r="A30">
        <v>1</v>
      </c>
      <c r="B30" t="s">
        <v>39</v>
      </c>
      <c r="C30" t="s">
        <v>11</v>
      </c>
      <c r="D30" t="s">
        <v>48</v>
      </c>
    </row>
    <row r="31" spans="1:4" x14ac:dyDescent="0.3">
      <c r="A31">
        <v>1</v>
      </c>
      <c r="B31" t="s">
        <v>39</v>
      </c>
      <c r="C31" t="s">
        <v>11</v>
      </c>
      <c r="D31" t="s">
        <v>42</v>
      </c>
    </row>
    <row r="32" spans="1:4" x14ac:dyDescent="0.3">
      <c r="A32">
        <v>2</v>
      </c>
      <c r="B32" t="s">
        <v>39</v>
      </c>
      <c r="C32" t="s">
        <v>11</v>
      </c>
      <c r="D32" t="s">
        <v>47</v>
      </c>
    </row>
    <row r="33" spans="1:4" x14ac:dyDescent="0.3">
      <c r="A33">
        <v>1</v>
      </c>
      <c r="B33" t="s">
        <v>39</v>
      </c>
      <c r="C33" t="s">
        <v>8</v>
      </c>
      <c r="D33" t="s">
        <v>43</v>
      </c>
    </row>
    <row r="34" spans="1:4" x14ac:dyDescent="0.3">
      <c r="A34">
        <v>1</v>
      </c>
      <c r="B34" t="s">
        <v>39</v>
      </c>
      <c r="C34" t="s">
        <v>8</v>
      </c>
      <c r="D34" t="s">
        <v>44</v>
      </c>
    </row>
    <row r="35" spans="1:4" x14ac:dyDescent="0.3">
      <c r="A35">
        <v>1</v>
      </c>
      <c r="B35" t="s">
        <v>39</v>
      </c>
      <c r="C35" t="s">
        <v>8</v>
      </c>
      <c r="D35" t="s">
        <v>49</v>
      </c>
    </row>
    <row r="36" spans="1:4" x14ac:dyDescent="0.3">
      <c r="A36">
        <v>4</v>
      </c>
      <c r="B36" t="s">
        <v>39</v>
      </c>
      <c r="C36" t="s">
        <v>8</v>
      </c>
      <c r="D36" t="s">
        <v>45</v>
      </c>
    </row>
    <row r="37" spans="1:4" x14ac:dyDescent="0.3">
      <c r="A37">
        <v>1</v>
      </c>
      <c r="B37" t="s">
        <v>39</v>
      </c>
      <c r="C37" t="s">
        <v>8</v>
      </c>
      <c r="D37" t="s">
        <v>40</v>
      </c>
    </row>
    <row r="38" spans="1:4" x14ac:dyDescent="0.3">
      <c r="A38">
        <v>1</v>
      </c>
      <c r="B38" t="s">
        <v>39</v>
      </c>
      <c r="C38" t="s">
        <v>8</v>
      </c>
      <c r="D38" t="s">
        <v>42</v>
      </c>
    </row>
    <row r="39" spans="1:4" x14ac:dyDescent="0.3">
      <c r="A39">
        <v>2</v>
      </c>
      <c r="B39" t="s">
        <v>39</v>
      </c>
      <c r="C39" t="s">
        <v>8</v>
      </c>
      <c r="D39" t="s">
        <v>47</v>
      </c>
    </row>
    <row r="40" spans="1:4" x14ac:dyDescent="0.3">
      <c r="A40">
        <v>2</v>
      </c>
      <c r="B40" t="s">
        <v>50</v>
      </c>
      <c r="C40" t="s">
        <v>11</v>
      </c>
      <c r="D40" t="s">
        <v>50</v>
      </c>
    </row>
    <row r="41" spans="1:4" x14ac:dyDescent="0.3">
      <c r="A41">
        <v>2</v>
      </c>
      <c r="B41" t="s">
        <v>50</v>
      </c>
      <c r="C41" t="s">
        <v>13</v>
      </c>
      <c r="D41" t="s">
        <v>51</v>
      </c>
    </row>
    <row r="42" spans="1:4" x14ac:dyDescent="0.3">
      <c r="A42">
        <v>2</v>
      </c>
      <c r="B42" t="s">
        <v>50</v>
      </c>
      <c r="C42" t="s">
        <v>8</v>
      </c>
      <c r="D42" t="s">
        <v>50</v>
      </c>
    </row>
    <row r="43" spans="1:4" x14ac:dyDescent="0.3">
      <c r="A43">
        <v>1</v>
      </c>
      <c r="B43" t="s">
        <v>52</v>
      </c>
      <c r="C43" t="s">
        <v>11</v>
      </c>
      <c r="D43" t="s">
        <v>54</v>
      </c>
    </row>
    <row r="44" spans="1:4" x14ac:dyDescent="0.3">
      <c r="A44">
        <v>1</v>
      </c>
      <c r="B44" t="s">
        <v>52</v>
      </c>
      <c r="C44" t="s">
        <v>8</v>
      </c>
      <c r="D44" t="s">
        <v>54</v>
      </c>
    </row>
    <row r="45" spans="1:4" x14ac:dyDescent="0.3">
      <c r="A45">
        <v>2</v>
      </c>
      <c r="B45" t="s">
        <v>52</v>
      </c>
      <c r="C45" t="s">
        <v>107</v>
      </c>
      <c r="D45" t="s">
        <v>55</v>
      </c>
    </row>
    <row r="46" spans="1:4" x14ac:dyDescent="0.3">
      <c r="A46">
        <v>2</v>
      </c>
      <c r="B46" t="s">
        <v>52</v>
      </c>
      <c r="C46" t="s">
        <v>107</v>
      </c>
      <c r="D46" t="s">
        <v>56</v>
      </c>
    </row>
    <row r="47" spans="1:4" x14ac:dyDescent="0.3">
      <c r="A47">
        <v>6</v>
      </c>
      <c r="B47" t="s">
        <v>52</v>
      </c>
      <c r="C47" t="s">
        <v>107</v>
      </c>
      <c r="D47" t="s">
        <v>53</v>
      </c>
    </row>
    <row r="48" spans="1:4" x14ac:dyDescent="0.3">
      <c r="A48">
        <v>1</v>
      </c>
      <c r="B48" t="s">
        <v>57</v>
      </c>
      <c r="C48" t="s">
        <v>11</v>
      </c>
      <c r="D48" t="s">
        <v>61</v>
      </c>
    </row>
    <row r="49" spans="1:4" x14ac:dyDescent="0.3">
      <c r="A49">
        <v>1</v>
      </c>
      <c r="B49" t="s">
        <v>57</v>
      </c>
      <c r="C49" t="s">
        <v>11</v>
      </c>
      <c r="D49" t="s">
        <v>59</v>
      </c>
    </row>
    <row r="50" spans="1:4" x14ac:dyDescent="0.3">
      <c r="A50">
        <v>1</v>
      </c>
      <c r="B50" t="s">
        <v>57</v>
      </c>
      <c r="C50" t="s">
        <v>11</v>
      </c>
      <c r="D50" t="s">
        <v>64</v>
      </c>
    </row>
    <row r="51" spans="1:4" x14ac:dyDescent="0.3">
      <c r="A51">
        <v>1</v>
      </c>
      <c r="B51" t="s">
        <v>57</v>
      </c>
      <c r="C51" t="s">
        <v>11</v>
      </c>
      <c r="D51" t="s">
        <v>62</v>
      </c>
    </row>
    <row r="52" spans="1:4" x14ac:dyDescent="0.3">
      <c r="A52">
        <v>1</v>
      </c>
      <c r="B52" t="s">
        <v>57</v>
      </c>
      <c r="C52" t="s">
        <v>11</v>
      </c>
      <c r="D52" t="s">
        <v>58</v>
      </c>
    </row>
    <row r="53" spans="1:4" x14ac:dyDescent="0.3">
      <c r="A53">
        <v>1</v>
      </c>
      <c r="B53" t="s">
        <v>57</v>
      </c>
      <c r="C53" t="s">
        <v>11</v>
      </c>
      <c r="D53" t="s">
        <v>63</v>
      </c>
    </row>
    <row r="54" spans="1:4" x14ac:dyDescent="0.3">
      <c r="A54">
        <v>3</v>
      </c>
      <c r="B54" t="s">
        <v>57</v>
      </c>
      <c r="C54" t="s">
        <v>13</v>
      </c>
      <c r="D54" t="s">
        <v>60</v>
      </c>
    </row>
    <row r="55" spans="1:4" x14ac:dyDescent="0.3">
      <c r="A55">
        <v>1</v>
      </c>
      <c r="B55" t="s">
        <v>57</v>
      </c>
      <c r="C55" t="s">
        <v>8</v>
      </c>
      <c r="D55" t="s">
        <v>61</v>
      </c>
    </row>
    <row r="56" spans="1:4" x14ac:dyDescent="0.3">
      <c r="A56">
        <v>1</v>
      </c>
      <c r="B56" t="s">
        <v>57</v>
      </c>
      <c r="C56" t="s">
        <v>8</v>
      </c>
      <c r="D56" t="s">
        <v>59</v>
      </c>
    </row>
    <row r="57" spans="1:4" x14ac:dyDescent="0.3">
      <c r="A57">
        <v>1</v>
      </c>
      <c r="B57" t="s">
        <v>57</v>
      </c>
      <c r="C57" t="s">
        <v>8</v>
      </c>
      <c r="D57" t="s">
        <v>64</v>
      </c>
    </row>
    <row r="58" spans="1:4" x14ac:dyDescent="0.3">
      <c r="A58">
        <v>1</v>
      </c>
      <c r="B58" t="s">
        <v>57</v>
      </c>
      <c r="C58" t="s">
        <v>8</v>
      </c>
      <c r="D58" t="s">
        <v>62</v>
      </c>
    </row>
    <row r="59" spans="1:4" x14ac:dyDescent="0.3">
      <c r="A59">
        <v>1</v>
      </c>
      <c r="B59" t="s">
        <v>57</v>
      </c>
      <c r="C59" t="s">
        <v>8</v>
      </c>
      <c r="D59" t="s">
        <v>58</v>
      </c>
    </row>
    <row r="60" spans="1:4" x14ac:dyDescent="0.3">
      <c r="A60">
        <v>1</v>
      </c>
      <c r="B60" t="s">
        <v>57</v>
      </c>
      <c r="C60" t="s">
        <v>8</v>
      </c>
      <c r="D60" t="s">
        <v>63</v>
      </c>
    </row>
    <row r="61" spans="1:4" x14ac:dyDescent="0.3">
      <c r="A61">
        <v>6</v>
      </c>
      <c r="B61" t="s">
        <v>65</v>
      </c>
      <c r="C61" t="s">
        <v>11</v>
      </c>
      <c r="D61" t="s">
        <v>65</v>
      </c>
    </row>
    <row r="62" spans="1:4" x14ac:dyDescent="0.3">
      <c r="A62">
        <v>6</v>
      </c>
      <c r="B62" t="s">
        <v>65</v>
      </c>
      <c r="C62" t="s">
        <v>8</v>
      </c>
      <c r="D62" t="s">
        <v>65</v>
      </c>
    </row>
    <row r="63" spans="1:4" x14ac:dyDescent="0.3">
      <c r="A63">
        <v>1</v>
      </c>
      <c r="B63" t="s">
        <v>66</v>
      </c>
      <c r="C63" t="s">
        <v>11</v>
      </c>
      <c r="D63" t="s">
        <v>67</v>
      </c>
    </row>
    <row r="64" spans="1:4" x14ac:dyDescent="0.3">
      <c r="A64">
        <v>1</v>
      </c>
      <c r="B64" t="s">
        <v>66</v>
      </c>
      <c r="C64" t="s">
        <v>8</v>
      </c>
      <c r="D64" t="s">
        <v>67</v>
      </c>
    </row>
    <row r="65" spans="1:4" x14ac:dyDescent="0.3">
      <c r="A65">
        <v>2</v>
      </c>
      <c r="B65" t="s">
        <v>66</v>
      </c>
      <c r="C65" t="s">
        <v>107</v>
      </c>
      <c r="D65" t="s">
        <v>51</v>
      </c>
    </row>
    <row r="66" spans="1:4" x14ac:dyDescent="0.3">
      <c r="A66">
        <v>4</v>
      </c>
      <c r="B66" t="s">
        <v>66</v>
      </c>
      <c r="C66" t="s">
        <v>107</v>
      </c>
      <c r="D66" t="s">
        <v>68</v>
      </c>
    </row>
    <row r="67" spans="1:4" x14ac:dyDescent="0.3">
      <c r="A67">
        <v>1</v>
      </c>
      <c r="B67" t="s">
        <v>69</v>
      </c>
      <c r="C67" t="s">
        <v>107</v>
      </c>
      <c r="D67" t="s">
        <v>71</v>
      </c>
    </row>
    <row r="68" spans="1:4" x14ac:dyDescent="0.3">
      <c r="A68">
        <v>1</v>
      </c>
      <c r="B68" t="s">
        <v>69</v>
      </c>
      <c r="C68" t="s">
        <v>107</v>
      </c>
      <c r="D68" t="s">
        <v>70</v>
      </c>
    </row>
    <row r="69" spans="1:4" x14ac:dyDescent="0.3">
      <c r="A69">
        <v>4</v>
      </c>
      <c r="B69" t="s">
        <v>69</v>
      </c>
      <c r="C69" t="s">
        <v>107</v>
      </c>
      <c r="D69" t="s">
        <v>72</v>
      </c>
    </row>
    <row r="70" spans="1:4" x14ac:dyDescent="0.3">
      <c r="A70">
        <v>1</v>
      </c>
      <c r="B70" t="s">
        <v>73</v>
      </c>
      <c r="C70" t="s">
        <v>11</v>
      </c>
      <c r="D70" t="s">
        <v>75</v>
      </c>
    </row>
    <row r="71" spans="1:4" x14ac:dyDescent="0.3">
      <c r="A71">
        <v>1</v>
      </c>
      <c r="B71" t="s">
        <v>73</v>
      </c>
      <c r="C71" t="s">
        <v>11</v>
      </c>
      <c r="D71" t="s">
        <v>76</v>
      </c>
    </row>
    <row r="72" spans="1:4" x14ac:dyDescent="0.3">
      <c r="A72">
        <v>4</v>
      </c>
      <c r="B72" t="s">
        <v>73</v>
      </c>
      <c r="C72" t="s">
        <v>11</v>
      </c>
      <c r="D72" t="s">
        <v>78</v>
      </c>
    </row>
    <row r="73" spans="1:4" x14ac:dyDescent="0.3">
      <c r="A73">
        <v>1</v>
      </c>
      <c r="B73" t="s">
        <v>73</v>
      </c>
      <c r="C73" t="s">
        <v>11</v>
      </c>
      <c r="D73" t="s">
        <v>74</v>
      </c>
    </row>
    <row r="74" spans="1:4" x14ac:dyDescent="0.3">
      <c r="A74">
        <v>4</v>
      </c>
      <c r="B74" t="s">
        <v>73</v>
      </c>
      <c r="C74" t="s">
        <v>13</v>
      </c>
      <c r="D74" t="s">
        <v>68</v>
      </c>
    </row>
    <row r="75" spans="1:4" x14ac:dyDescent="0.3">
      <c r="A75">
        <v>1</v>
      </c>
      <c r="B75" t="s">
        <v>73</v>
      </c>
      <c r="C75" t="s">
        <v>8</v>
      </c>
      <c r="D75" t="s">
        <v>75</v>
      </c>
    </row>
    <row r="76" spans="1:4" x14ac:dyDescent="0.3">
      <c r="A76">
        <v>1</v>
      </c>
      <c r="B76" t="s">
        <v>73</v>
      </c>
      <c r="C76" t="s">
        <v>8</v>
      </c>
      <c r="D76" t="s">
        <v>76</v>
      </c>
    </row>
    <row r="77" spans="1:4" x14ac:dyDescent="0.3">
      <c r="A77">
        <v>4</v>
      </c>
      <c r="B77" t="s">
        <v>73</v>
      </c>
      <c r="C77" t="s">
        <v>8</v>
      </c>
      <c r="D77" t="s">
        <v>77</v>
      </c>
    </row>
    <row r="78" spans="1:4" x14ac:dyDescent="0.3">
      <c r="A78">
        <v>1</v>
      </c>
      <c r="B78" t="s">
        <v>73</v>
      </c>
      <c r="C78" t="s">
        <v>8</v>
      </c>
      <c r="D78" t="s">
        <v>74</v>
      </c>
    </row>
    <row r="79" spans="1:4" x14ac:dyDescent="0.3">
      <c r="A79">
        <v>1</v>
      </c>
      <c r="B79" t="s">
        <v>79</v>
      </c>
      <c r="C79" t="s">
        <v>11</v>
      </c>
      <c r="D79" t="s">
        <v>79</v>
      </c>
    </row>
    <row r="80" spans="1:4" x14ac:dyDescent="0.3">
      <c r="A80">
        <v>1</v>
      </c>
      <c r="B80" t="s">
        <v>79</v>
      </c>
      <c r="C80" t="s">
        <v>8</v>
      </c>
      <c r="D80" t="s">
        <v>79</v>
      </c>
    </row>
    <row r="81" spans="1:4" x14ac:dyDescent="0.3">
      <c r="A81">
        <v>1</v>
      </c>
      <c r="B81" t="s">
        <v>80</v>
      </c>
      <c r="C81" t="s">
        <v>11</v>
      </c>
      <c r="D81" t="s">
        <v>82</v>
      </c>
    </row>
    <row r="82" spans="1:4" x14ac:dyDescent="0.3">
      <c r="A82">
        <v>1</v>
      </c>
      <c r="B82" t="s">
        <v>80</v>
      </c>
      <c r="C82" t="s">
        <v>11</v>
      </c>
      <c r="D82" t="s">
        <v>81</v>
      </c>
    </row>
    <row r="83" spans="1:4" x14ac:dyDescent="0.3">
      <c r="B83" t="s">
        <v>80</v>
      </c>
      <c r="C83" t="s">
        <v>11</v>
      </c>
      <c r="D83" t="s">
        <v>12</v>
      </c>
    </row>
    <row r="84" spans="1:4" x14ac:dyDescent="0.3">
      <c r="A84">
        <v>4</v>
      </c>
      <c r="B84" t="s">
        <v>80</v>
      </c>
      <c r="C84" t="s">
        <v>13</v>
      </c>
      <c r="D84" t="s">
        <v>12</v>
      </c>
    </row>
    <row r="85" spans="1:4" x14ac:dyDescent="0.3">
      <c r="A85">
        <v>1</v>
      </c>
      <c r="B85" t="s">
        <v>80</v>
      </c>
      <c r="C85" t="s">
        <v>8</v>
      </c>
      <c r="D85" t="s">
        <v>81</v>
      </c>
    </row>
    <row r="86" spans="1:4" x14ac:dyDescent="0.3">
      <c r="A86">
        <v>1</v>
      </c>
      <c r="B86" t="s">
        <v>83</v>
      </c>
      <c r="C86" t="s">
        <v>11</v>
      </c>
      <c r="D86" t="s">
        <v>85</v>
      </c>
    </row>
    <row r="87" spans="1:4" x14ac:dyDescent="0.3">
      <c r="A87">
        <v>1</v>
      </c>
      <c r="B87" t="s">
        <v>83</v>
      </c>
      <c r="C87" t="s">
        <v>11</v>
      </c>
      <c r="D87" t="s">
        <v>89</v>
      </c>
    </row>
    <row r="88" spans="1:4" x14ac:dyDescent="0.3">
      <c r="A88">
        <v>1</v>
      </c>
      <c r="B88" t="s">
        <v>83</v>
      </c>
      <c r="C88" t="s">
        <v>11</v>
      </c>
      <c r="D88" t="s">
        <v>86</v>
      </c>
    </row>
    <row r="89" spans="1:4" x14ac:dyDescent="0.3">
      <c r="A89">
        <v>1</v>
      </c>
      <c r="B89" t="s">
        <v>83</v>
      </c>
      <c r="C89" t="s">
        <v>11</v>
      </c>
      <c r="D89" t="s">
        <v>87</v>
      </c>
    </row>
    <row r="90" spans="1:4" x14ac:dyDescent="0.3">
      <c r="A90">
        <v>1</v>
      </c>
      <c r="B90" t="s">
        <v>83</v>
      </c>
      <c r="C90" t="s">
        <v>11</v>
      </c>
      <c r="D90" t="s">
        <v>84</v>
      </c>
    </row>
    <row r="91" spans="1:4" x14ac:dyDescent="0.3">
      <c r="A91">
        <v>2</v>
      </c>
      <c r="B91" t="s">
        <v>83</v>
      </c>
      <c r="C91" t="s">
        <v>13</v>
      </c>
      <c r="D91" t="s">
        <v>88</v>
      </c>
    </row>
    <row r="92" spans="1:4" x14ac:dyDescent="0.3">
      <c r="A92">
        <v>1</v>
      </c>
      <c r="B92" t="s">
        <v>83</v>
      </c>
      <c r="C92" t="s">
        <v>8</v>
      </c>
      <c r="D92" t="s">
        <v>85</v>
      </c>
    </row>
    <row r="93" spans="1:4" x14ac:dyDescent="0.3">
      <c r="A93">
        <v>1</v>
      </c>
      <c r="B93" t="s">
        <v>83</v>
      </c>
      <c r="C93" t="s">
        <v>8</v>
      </c>
      <c r="D93" t="s">
        <v>89</v>
      </c>
    </row>
    <row r="94" spans="1:4" x14ac:dyDescent="0.3">
      <c r="A94">
        <v>1</v>
      </c>
      <c r="B94" t="s">
        <v>83</v>
      </c>
      <c r="C94" t="s">
        <v>8</v>
      </c>
      <c r="D94" t="s">
        <v>86</v>
      </c>
    </row>
    <row r="95" spans="1:4" x14ac:dyDescent="0.3">
      <c r="A95">
        <v>1</v>
      </c>
      <c r="B95" t="s">
        <v>83</v>
      </c>
      <c r="C95" t="s">
        <v>8</v>
      </c>
      <c r="D95" t="s">
        <v>87</v>
      </c>
    </row>
    <row r="96" spans="1:4" x14ac:dyDescent="0.3">
      <c r="A96">
        <v>1</v>
      </c>
      <c r="B96" t="s">
        <v>83</v>
      </c>
      <c r="C96" t="s">
        <v>8</v>
      </c>
      <c r="D96" t="s">
        <v>84</v>
      </c>
    </row>
    <row r="97" spans="1:4" x14ac:dyDescent="0.3">
      <c r="A97">
        <v>1</v>
      </c>
      <c r="B97" t="s">
        <v>90</v>
      </c>
      <c r="C97" t="s">
        <v>11</v>
      </c>
      <c r="D97" t="s">
        <v>93</v>
      </c>
    </row>
    <row r="98" spans="1:4" x14ac:dyDescent="0.3">
      <c r="A98">
        <v>1</v>
      </c>
      <c r="B98" t="s">
        <v>90</v>
      </c>
      <c r="C98" t="s">
        <v>11</v>
      </c>
      <c r="D98" t="s">
        <v>75</v>
      </c>
    </row>
    <row r="99" spans="1:4" x14ac:dyDescent="0.3">
      <c r="A99">
        <v>1</v>
      </c>
      <c r="B99" t="s">
        <v>90</v>
      </c>
      <c r="C99" t="s">
        <v>11</v>
      </c>
      <c r="D99" t="s">
        <v>76</v>
      </c>
    </row>
    <row r="100" spans="1:4" x14ac:dyDescent="0.3">
      <c r="A100">
        <v>1</v>
      </c>
      <c r="B100" t="s">
        <v>90</v>
      </c>
      <c r="C100" t="s">
        <v>11</v>
      </c>
      <c r="D100" t="s">
        <v>92</v>
      </c>
    </row>
    <row r="101" spans="1:4" x14ac:dyDescent="0.3">
      <c r="A101">
        <v>1</v>
      </c>
      <c r="B101" t="s">
        <v>90</v>
      </c>
      <c r="C101" t="s">
        <v>11</v>
      </c>
      <c r="D101" t="s">
        <v>74</v>
      </c>
    </row>
    <row r="102" spans="1:4" x14ac:dyDescent="0.3">
      <c r="A102">
        <v>1</v>
      </c>
      <c r="B102" t="s">
        <v>90</v>
      </c>
      <c r="C102" t="s">
        <v>11</v>
      </c>
      <c r="D102" t="s">
        <v>95</v>
      </c>
    </row>
    <row r="103" spans="1:4" x14ac:dyDescent="0.3">
      <c r="A103">
        <v>3</v>
      </c>
      <c r="B103" t="s">
        <v>90</v>
      </c>
      <c r="C103" t="s">
        <v>11</v>
      </c>
      <c r="D103" t="s">
        <v>94</v>
      </c>
    </row>
    <row r="104" spans="1:4" x14ac:dyDescent="0.3">
      <c r="A104">
        <v>1</v>
      </c>
      <c r="B104" t="s">
        <v>90</v>
      </c>
      <c r="C104" t="s">
        <v>8</v>
      </c>
      <c r="D104" t="s">
        <v>75</v>
      </c>
    </row>
    <row r="105" spans="1:4" x14ac:dyDescent="0.3">
      <c r="A105">
        <v>1</v>
      </c>
      <c r="B105" t="s">
        <v>90</v>
      </c>
      <c r="C105" t="s">
        <v>8</v>
      </c>
      <c r="D105" t="s">
        <v>76</v>
      </c>
    </row>
    <row r="106" spans="1:4" x14ac:dyDescent="0.3">
      <c r="A106">
        <v>1</v>
      </c>
      <c r="B106" t="s">
        <v>90</v>
      </c>
      <c r="C106" t="s">
        <v>8</v>
      </c>
      <c r="D106" t="s">
        <v>91</v>
      </c>
    </row>
    <row r="107" spans="1:4" x14ac:dyDescent="0.3">
      <c r="A107">
        <v>1</v>
      </c>
      <c r="B107" t="s">
        <v>90</v>
      </c>
      <c r="C107" t="s">
        <v>8</v>
      </c>
      <c r="D107" t="s">
        <v>92</v>
      </c>
    </row>
    <row r="108" spans="1:4" x14ac:dyDescent="0.3">
      <c r="A108">
        <v>1</v>
      </c>
      <c r="B108" t="s">
        <v>90</v>
      </c>
      <c r="C108" t="s">
        <v>8</v>
      </c>
      <c r="D108" t="s">
        <v>95</v>
      </c>
    </row>
    <row r="109" spans="1:4" x14ac:dyDescent="0.3">
      <c r="A109">
        <v>3</v>
      </c>
      <c r="B109" t="s">
        <v>90</v>
      </c>
      <c r="C109" t="s">
        <v>8</v>
      </c>
      <c r="D109" t="s">
        <v>94</v>
      </c>
    </row>
    <row r="110" spans="1:4" x14ac:dyDescent="0.3">
      <c r="B110" t="s">
        <v>106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Rankings</vt:lpstr>
      <vt:lpstr>Official Medal Table</vt:lpstr>
      <vt:lpstr>Each Gender Podiums</vt:lpstr>
      <vt:lpstr>Each Gender Events</vt:lpstr>
      <vt:lpstr>Countries</vt:lpstr>
      <vt:lpstr>Medal values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2022-02-05T19:40:09Z</dcterms:created>
  <dcterms:modified xsi:type="dcterms:W3CDTF">2022-02-21T22:32:26Z</dcterms:modified>
</cp:coreProperties>
</file>